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codeName="ЭтаКнига" defaultThemeVersion="124226"/>
  <bookViews>
    <workbookView xWindow="3915" yWindow="2910" windowWidth="9510" windowHeight="1185" tabRatio="947" activeTab="1"/>
  </bookViews>
  <sheets>
    <sheet name="МКД" sheetId="32" r:id="rId1"/>
    <sheet name="Тек.ремонт2017" sheetId="31" r:id="rId2"/>
  </sheets>
  <externalReferences>
    <externalReference r:id="rId3"/>
    <externalReference r:id="rId4"/>
  </externalReferences>
  <definedNames>
    <definedName name="_xlnm._FilterDatabase" localSheetId="0" hidden="1">МКД!$A$4:$D$520</definedName>
    <definedName name="_xlnm._FilterDatabase" localSheetId="1" hidden="1">Тек.ремонт2017!$A$9:$D$1403</definedName>
  </definedNames>
  <calcPr calcId="124519"/>
  <fileRecoveryPr autoRecover="0"/>
</workbook>
</file>

<file path=xl/calcChain.xml><?xml version="1.0" encoding="utf-8"?>
<calcChain xmlns="http://schemas.openxmlformats.org/spreadsheetml/2006/main">
  <c r="A415" i="31"/>
  <c r="A417"/>
  <c r="A419"/>
  <c r="A421"/>
  <c r="A423"/>
  <c r="A425"/>
  <c r="A427"/>
  <c r="A429"/>
  <c r="A431"/>
  <c r="A433"/>
  <c r="A435"/>
  <c r="A437"/>
  <c r="A439"/>
  <c r="A441"/>
  <c r="A443"/>
  <c r="A445"/>
  <c r="A447"/>
  <c r="A449"/>
  <c r="A451"/>
  <c r="A453"/>
  <c r="A455"/>
  <c r="A457"/>
  <c r="A459"/>
  <c r="A461"/>
  <c r="A463"/>
  <c r="A465"/>
  <c r="A467"/>
  <c r="A469"/>
  <c r="A471"/>
  <c r="A473"/>
  <c r="A413"/>
  <c r="B48"/>
  <c r="B267"/>
  <c r="B1387"/>
  <c r="B266"/>
  <c r="B634"/>
  <c r="B389" l="1"/>
  <c r="B799"/>
  <c r="B474"/>
  <c r="B934"/>
  <c r="B1138" l="1"/>
  <c r="B265"/>
  <c r="B933"/>
  <c r="B264"/>
  <c r="B1013" l="1"/>
  <c r="B263" l="1"/>
  <c r="B262"/>
  <c r="B798"/>
  <c r="B261"/>
  <c r="B1386"/>
  <c r="B260"/>
  <c r="B259" l="1"/>
  <c r="B797" l="1"/>
  <c r="B568"/>
  <c r="B860"/>
  <c r="B1012"/>
  <c r="B258"/>
  <c r="B948" l="1"/>
  <c r="B567" l="1"/>
  <c r="B257"/>
  <c r="B566"/>
  <c r="B306"/>
  <c r="B473" l="1"/>
  <c r="B1185"/>
  <c r="B388"/>
  <c r="B256"/>
  <c r="B1092"/>
  <c r="B387" l="1"/>
  <c r="B633"/>
  <c r="B565"/>
  <c r="B255"/>
  <c r="B254"/>
  <c r="B410"/>
  <c r="B1385"/>
  <c r="B1384"/>
  <c r="B632"/>
  <c r="B631"/>
  <c r="B253"/>
  <c r="B564" l="1"/>
  <c r="B472"/>
  <c r="B563"/>
  <c r="B562"/>
  <c r="B252"/>
  <c r="B1383"/>
  <c r="B1372"/>
  <c r="B251"/>
  <c r="B250"/>
  <c r="B471"/>
  <c r="B629"/>
  <c r="B630"/>
  <c r="B249"/>
  <c r="B248"/>
  <c r="B1011"/>
  <c r="B470"/>
  <c r="B859"/>
  <c r="B1172"/>
  <c r="B1137"/>
  <c r="B247" l="1"/>
  <c r="B628"/>
  <c r="B796"/>
  <c r="B1091" l="1"/>
  <c r="B1382" l="1"/>
  <c r="B561"/>
  <c r="B1388"/>
  <c r="B1152"/>
  <c r="B409"/>
  <c r="B560"/>
  <c r="B386"/>
  <c r="B305"/>
  <c r="B246" l="1"/>
  <c r="B245"/>
  <c r="B244"/>
  <c r="B243"/>
  <c r="B559"/>
  <c r="B795" l="1"/>
  <c r="B858" l="1"/>
  <c r="B242"/>
  <c r="B1136"/>
  <c r="B241" l="1"/>
  <c r="B558"/>
  <c r="B240" l="1"/>
  <c r="B1381" l="1"/>
  <c r="B557"/>
  <c r="B556"/>
  <c r="B209" l="1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2"/>
  <c r="B149"/>
  <c r="B148"/>
  <c r="B144"/>
  <c r="B143"/>
  <c r="B44"/>
  <c r="B43"/>
  <c r="B42"/>
  <c r="B41"/>
  <c r="B40"/>
  <c r="B39"/>
  <c r="B35"/>
  <c r="B34"/>
  <c r="B33"/>
  <c r="B32"/>
  <c r="B31"/>
  <c r="B30"/>
  <c r="B29"/>
  <c r="B28"/>
  <c r="B26"/>
  <c r="B25"/>
  <c r="B24"/>
  <c r="B239"/>
  <c r="B238" l="1"/>
  <c r="B237"/>
  <c r="B627" l="1"/>
  <c r="B236" l="1"/>
  <c r="B1380"/>
  <c r="B1379"/>
  <c r="B1378" l="1"/>
  <c r="B235"/>
  <c r="B293" l="1"/>
  <c r="B1010"/>
  <c r="B857"/>
  <c r="B234"/>
  <c r="B233" l="1"/>
  <c r="B932"/>
  <c r="B232"/>
  <c r="B931"/>
  <c r="B231"/>
  <c r="B626"/>
  <c r="B669" l="1"/>
  <c r="B230"/>
  <c r="B1377"/>
  <c r="B555"/>
  <c r="B1090"/>
  <c r="B1376" l="1"/>
  <c r="B229"/>
  <c r="B228" l="1"/>
  <c r="B1375" l="1"/>
  <c r="B554" l="1"/>
  <c r="B1009"/>
  <c r="B1374"/>
  <c r="B1007"/>
  <c r="B625"/>
  <c r="B1144" l="1"/>
  <c r="B385" l="1"/>
  <c r="B1373" l="1"/>
  <c r="B1371"/>
  <c r="B930" l="1"/>
  <c r="B227" l="1"/>
  <c r="B1151" l="1"/>
  <c r="B1370"/>
  <c r="B1089" l="1"/>
  <c r="B1369" l="1"/>
  <c r="B1129" l="1"/>
  <c r="B553"/>
  <c r="B1368"/>
  <c r="B226" l="1"/>
  <c r="B552"/>
  <c r="B1367" l="1"/>
  <c r="B1088" l="1"/>
  <c r="B225" l="1"/>
  <c r="B668" l="1"/>
  <c r="B856"/>
  <c r="B1366"/>
  <c r="B1365"/>
  <c r="B794"/>
  <c r="B408" l="1"/>
  <c r="B793" l="1"/>
  <c r="B1330"/>
  <c r="B1329"/>
  <c r="B1364"/>
  <c r="B1363"/>
  <c r="B551"/>
  <c r="B224"/>
  <c r="B929" l="1"/>
  <c r="B1337"/>
  <c r="B1336"/>
  <c r="B223"/>
  <c r="B222" l="1"/>
  <c r="B1008"/>
  <c r="B667"/>
  <c r="B221"/>
  <c r="B1362"/>
  <c r="B220" l="1"/>
  <c r="B1087" l="1"/>
  <c r="B469"/>
  <c r="B1086"/>
  <c r="B928"/>
  <c r="B1361"/>
  <c r="B1006"/>
  <c r="B1360"/>
  <c r="B1359"/>
  <c r="B219"/>
  <c r="B1358"/>
  <c r="B1085" l="1"/>
  <c r="B1357"/>
  <c r="B468" l="1"/>
  <c r="B791"/>
  <c r="B218" l="1"/>
  <c r="B947" l="1"/>
  <c r="B927"/>
  <c r="B926"/>
  <c r="B925"/>
  <c r="B924"/>
  <c r="B923"/>
  <c r="B790"/>
  <c r="B1130"/>
  <c r="B1397"/>
  <c r="B1396"/>
  <c r="B1395"/>
  <c r="B1356" l="1"/>
  <c r="B855"/>
  <c r="B1353"/>
  <c r="B217" l="1"/>
  <c r="B216"/>
  <c r="B922" l="1"/>
  <c r="B1164"/>
  <c r="B1170"/>
  <c r="B1134"/>
  <c r="B854"/>
  <c r="B467"/>
  <c r="B215" l="1"/>
  <c r="B214"/>
  <c r="B213"/>
  <c r="B1143"/>
  <c r="B1352" l="1"/>
  <c r="B1084" l="1"/>
  <c r="B212"/>
  <c r="B211" l="1"/>
  <c r="B210"/>
  <c r="B550"/>
  <c r="B789"/>
  <c r="B624" l="1"/>
  <c r="B666"/>
  <c r="B1351"/>
  <c r="B1350" l="1"/>
  <c r="B272" l="1"/>
  <c r="B665"/>
  <c r="B1349" l="1"/>
  <c r="B921"/>
  <c r="B788"/>
  <c r="B1346" l="1"/>
  <c r="B1133" l="1"/>
  <c r="B1345"/>
  <c r="B466"/>
  <c r="B465"/>
  <c r="B1083" l="1"/>
  <c r="B1005" l="1"/>
  <c r="B920"/>
  <c r="B549" l="1"/>
  <c r="B946"/>
  <c r="B1344"/>
  <c r="B1132"/>
  <c r="B548"/>
  <c r="B464"/>
  <c r="B542" l="1"/>
  <c r="B547"/>
  <c r="B1128"/>
  <c r="B546" l="1"/>
  <c r="B545"/>
  <c r="B853"/>
  <c r="B1343"/>
  <c r="B362"/>
  <c r="B1004" l="1"/>
  <c r="B1003" l="1"/>
  <c r="B1105" l="1"/>
  <c r="B463"/>
  <c r="B945" l="1"/>
  <c r="B1168"/>
  <c r="B1342"/>
  <c r="B544" l="1"/>
  <c r="B1081"/>
  <c r="B1080" l="1"/>
  <c r="B919" l="1"/>
  <c r="B543" l="1"/>
  <c r="B1341"/>
  <c r="B361"/>
  <c r="B787" l="1"/>
  <c r="B786"/>
  <c r="B664"/>
  <c r="B1340"/>
  <c r="B462" l="1"/>
  <c r="B461"/>
  <c r="B785"/>
  <c r="B1339"/>
  <c r="B783" l="1"/>
  <c r="B1338"/>
  <c r="B1079"/>
  <c r="B541" l="1"/>
  <c r="B290" l="1"/>
  <c r="B538" l="1"/>
  <c r="B537" l="1"/>
  <c r="B536"/>
  <c r="B360"/>
  <c r="B782" l="1"/>
  <c r="B781"/>
  <c r="B623" l="1"/>
  <c r="B535"/>
  <c r="B780" l="1"/>
  <c r="B949"/>
  <c r="B1002"/>
  <c r="B1001"/>
  <c r="B852"/>
  <c r="B663"/>
  <c r="B460"/>
  <c r="B1078" l="1"/>
  <c r="B1000" l="1"/>
  <c r="B918"/>
  <c r="B1335"/>
  <c r="B359" l="1"/>
  <c r="B1167"/>
  <c r="B917" l="1"/>
  <c r="B1077" l="1"/>
  <c r="B358"/>
  <c r="B916" l="1"/>
  <c r="B1173" l="1"/>
  <c r="B999" l="1"/>
  <c r="B914" l="1"/>
  <c r="B459" l="1"/>
  <c r="B1165"/>
  <c r="B1334" l="1"/>
  <c r="B779"/>
  <c r="B662"/>
  <c r="B1166"/>
  <c r="B357"/>
  <c r="B407" l="1"/>
  <c r="B1333" l="1"/>
  <c r="B1076"/>
  <c r="B622"/>
  <c r="B621" l="1"/>
  <c r="B913"/>
  <c r="B331"/>
  <c r="B1075" l="1"/>
  <c r="B458"/>
  <c r="B457"/>
  <c r="B456" l="1"/>
  <c r="B384"/>
  <c r="B1332"/>
  <c r="B1074" l="1"/>
  <c r="B1073"/>
  <c r="B1169" l="1"/>
  <c r="B1072"/>
  <c r="B1071"/>
  <c r="B534"/>
  <c r="B1070"/>
  <c r="B455" l="1"/>
  <c r="B1331"/>
  <c r="B998"/>
  <c r="B292"/>
  <c r="B912" l="1"/>
  <c r="B1069" l="1"/>
  <c r="B911" l="1"/>
  <c r="B1145" l="1"/>
  <c r="B778" l="1"/>
  <c r="B533" l="1"/>
  <c r="B1327" l="1"/>
  <c r="B1326" l="1"/>
  <c r="B777"/>
  <c r="B1325"/>
  <c r="B997"/>
  <c r="B620" l="1"/>
  <c r="B1049" l="1"/>
  <c r="B383" l="1"/>
  <c r="B356" l="1"/>
  <c r="B1242"/>
  <c r="B1052"/>
  <c r="B325" l="1"/>
  <c r="B767" l="1"/>
  <c r="B524"/>
  <c r="B689"/>
  <c r="B1324" l="1"/>
  <c r="B1322"/>
  <c r="B776"/>
  <c r="B967"/>
  <c r="B532" l="1"/>
  <c r="B1321"/>
  <c r="B1394" l="1"/>
  <c r="B1393"/>
  <c r="B910"/>
  <c r="B514" l="1"/>
  <c r="B320" l="1"/>
  <c r="B1040" l="1"/>
  <c r="B1019" l="1"/>
  <c r="B531"/>
  <c r="B953" l="1"/>
  <c r="B1248" l="1"/>
  <c r="B1048"/>
  <c r="B687" l="1"/>
  <c r="B284"/>
  <c r="B1043"/>
  <c r="B619" l="1"/>
  <c r="B618"/>
  <c r="B1050" l="1"/>
  <c r="B422" l="1"/>
  <c r="B1047" l="1"/>
  <c r="B965"/>
  <c r="B1046" l="1"/>
  <c r="B851"/>
  <c r="B1319" l="1"/>
  <c r="B530"/>
  <c r="B996" l="1"/>
  <c r="B528" l="1"/>
  <c r="B1318"/>
  <c r="B1317" l="1"/>
  <c r="B1190" l="1"/>
  <c r="B995" l="1"/>
  <c r="B1041"/>
  <c r="B994"/>
  <c r="B283"/>
  <c r="B993" l="1"/>
  <c r="B405" l="1"/>
  <c r="B1042"/>
  <c r="B1044"/>
  <c r="B1104" l="1"/>
  <c r="B1045"/>
  <c r="B773"/>
  <c r="B1035"/>
  <c r="B316" l="1"/>
  <c r="B908" l="1"/>
  <c r="B1315"/>
  <c r="B454"/>
  <c r="B526"/>
  <c r="B701" l="1"/>
  <c r="B817"/>
  <c r="B1314" l="1"/>
  <c r="B453"/>
  <c r="B661" l="1"/>
  <c r="B525" l="1"/>
  <c r="B1313" l="1"/>
  <c r="B1312" l="1"/>
  <c r="B907" l="1"/>
  <c r="B906"/>
  <c r="B905"/>
  <c r="B904"/>
  <c r="B903"/>
  <c r="B902"/>
  <c r="B901"/>
  <c r="B900"/>
  <c r="B899"/>
  <c r="B898"/>
  <c r="B382" l="1"/>
  <c r="B1174"/>
  <c r="B521"/>
  <c r="B772" l="1"/>
  <c r="B294"/>
  <c r="B519" l="1"/>
  <c r="B897" l="1"/>
  <c r="B896"/>
  <c r="B895"/>
  <c r="B894"/>
  <c r="B893"/>
  <c r="B1311" l="1"/>
  <c r="B992"/>
  <c r="B771" l="1"/>
  <c r="B353"/>
  <c r="B513"/>
  <c r="B518"/>
  <c r="B988" l="1"/>
  <c r="B289"/>
  <c r="C224" i="32" l="1"/>
  <c r="D224"/>
  <c r="B224" l="1"/>
  <c r="B1310" i="31" l="1"/>
  <c r="B517" l="1"/>
  <c r="B1309" l="1"/>
  <c r="B768"/>
  <c r="B987"/>
  <c r="B515"/>
  <c r="B451" l="1"/>
  <c r="B765" l="1"/>
  <c r="B801" l="1"/>
  <c r="B802"/>
  <c r="B803"/>
  <c r="B804"/>
  <c r="B805"/>
  <c r="B806"/>
  <c r="B807"/>
  <c r="B808"/>
  <c r="B809"/>
  <c r="B810"/>
  <c r="B811"/>
  <c r="B812"/>
  <c r="B813"/>
  <c r="B815"/>
  <c r="B816"/>
  <c r="B818"/>
  <c r="B819"/>
  <c r="B820"/>
  <c r="B821"/>
  <c r="B822"/>
  <c r="B823"/>
  <c r="B850"/>
  <c r="B862"/>
  <c r="B863"/>
  <c r="B864"/>
  <c r="B865"/>
  <c r="B866"/>
  <c r="B869"/>
  <c r="B870"/>
  <c r="B871"/>
  <c r="B872"/>
  <c r="B648"/>
  <c r="B1251" l="1"/>
  <c r="B712"/>
  <c r="B596"/>
  <c r="B1189"/>
  <c r="B711" l="1"/>
  <c r="B1250"/>
  <c r="B710" l="1"/>
  <c r="B1171"/>
  <c r="B707"/>
  <c r="B287"/>
  <c r="B286" l="1"/>
  <c r="B1108"/>
  <c r="B595" l="1"/>
  <c r="B1039"/>
  <c r="B1038"/>
  <c r="B594"/>
  <c r="B434" l="1"/>
  <c r="B706"/>
  <c r="B1037"/>
  <c r="B1249"/>
  <c r="B433"/>
  <c r="B1247"/>
  <c r="B370"/>
  <c r="B647"/>
  <c r="B646"/>
  <c r="B1107"/>
  <c r="B968" l="1"/>
  <c r="B1036" l="1"/>
  <c r="B391" l="1"/>
  <c r="B1246"/>
  <c r="B645"/>
  <c r="B1034"/>
  <c r="B1163"/>
  <c r="B966"/>
  <c r="B705"/>
  <c r="B489"/>
  <c r="B1033"/>
  <c r="B704"/>
  <c r="B1245"/>
  <c r="B1244"/>
  <c r="B1243"/>
  <c r="B964"/>
  <c r="B703"/>
  <c r="B1162"/>
  <c r="B432"/>
  <c r="B1240"/>
  <c r="B1106"/>
  <c r="B368"/>
  <c r="B963"/>
  <c r="B488"/>
  <c r="B269"/>
  <c r="B23"/>
  <c r="B644"/>
  <c r="B702"/>
  <c r="B1103"/>
  <c r="B1032" l="1"/>
  <c r="B1031"/>
  <c r="B700" l="1"/>
  <c r="B643"/>
  <c r="B636"/>
  <c r="B593"/>
  <c r="B22"/>
  <c r="B1030"/>
  <c r="B21"/>
  <c r="B592"/>
  <c r="B1241"/>
  <c r="B20"/>
  <c r="B591"/>
  <c r="B19"/>
  <c r="B1097"/>
  <c r="B329"/>
  <c r="B590"/>
  <c r="B328"/>
  <c r="B1161"/>
  <c r="B1160" l="1"/>
  <c r="B1096"/>
  <c r="B962"/>
  <c r="B642"/>
  <c r="B282"/>
  <c r="B1236" l="1"/>
  <c r="B431" l="1"/>
  <c r="B1099" l="1"/>
  <c r="B1235" l="1"/>
  <c r="B1234"/>
  <c r="B641"/>
  <c r="B697"/>
  <c r="B1233" l="1"/>
  <c r="B589" l="1"/>
  <c r="B16" l="1"/>
  <c r="B327" l="1"/>
  <c r="B1100"/>
  <c r="B281" l="1"/>
  <c r="B487" l="1"/>
  <c r="B698" l="1"/>
  <c r="B1139" l="1"/>
  <c r="B15"/>
  <c r="B14"/>
  <c r="B280" l="1"/>
  <c r="B588"/>
  <c r="B326" l="1"/>
  <c r="B486" l="1"/>
  <c r="B367" l="1"/>
  <c r="B587"/>
  <c r="B696" l="1"/>
  <c r="B1232" l="1"/>
  <c r="B1231"/>
  <c r="B586" l="1"/>
  <c r="B585" l="1"/>
  <c r="B1101" l="1"/>
  <c r="B1230" l="1"/>
  <c r="B584" l="1"/>
  <c r="B1229"/>
  <c r="B485"/>
  <c r="B1228" l="1"/>
  <c r="B1159" l="1"/>
  <c r="B1227" l="1"/>
  <c r="B1226"/>
  <c r="B430" l="1"/>
  <c r="B1225"/>
  <c r="B1224" l="1"/>
  <c r="B428" l="1"/>
  <c r="B1223" l="1"/>
  <c r="B484" l="1"/>
  <c r="B1158"/>
  <c r="B1157"/>
  <c r="B640" l="1"/>
  <c r="B1222" l="1"/>
  <c r="B427" l="1"/>
  <c r="B961" l="1"/>
  <c r="B483"/>
  <c r="B1237" l="1"/>
  <c r="B426" l="1"/>
  <c r="B425"/>
  <c r="B960" l="1"/>
  <c r="B1095" l="1"/>
  <c r="B1156" l="1"/>
  <c r="B959" l="1"/>
  <c r="B695" l="1"/>
  <c r="B482" l="1"/>
  <c r="B1219" l="1"/>
  <c r="B13" l="1"/>
  <c r="B1142" l="1"/>
  <c r="B481"/>
  <c r="B583" l="1"/>
  <c r="B279" l="1"/>
  <c r="B12" l="1"/>
  <c r="B1155" l="1"/>
  <c r="B324" l="1"/>
  <c r="B1221" l="1"/>
  <c r="B1220"/>
  <c r="B1218" l="1"/>
  <c r="B1217"/>
  <c r="B1216" l="1"/>
  <c r="B1215" l="1"/>
  <c r="B1214"/>
  <c r="B1213"/>
  <c r="B1212"/>
  <c r="B1211"/>
  <c r="B1210"/>
  <c r="B1209"/>
  <c r="B1208"/>
  <c r="B1207"/>
  <c r="B1206"/>
  <c r="B1205"/>
  <c r="B1204"/>
  <c r="B1203"/>
  <c r="B1202"/>
  <c r="B1201"/>
  <c r="B1200"/>
  <c r="B1199" l="1"/>
  <c r="B1141"/>
  <c r="B1102"/>
  <c r="B1029"/>
  <c r="B1028"/>
  <c r="B1026"/>
  <c r="B1025"/>
  <c r="B1024"/>
  <c r="B1023"/>
  <c r="B1022"/>
  <c r="B1021"/>
  <c r="B1020"/>
  <c r="B1018"/>
  <c r="B1017"/>
  <c r="B1016" l="1"/>
  <c r="B1015"/>
  <c r="B958"/>
  <c r="B957"/>
  <c r="B956"/>
  <c r="B955"/>
  <c r="B954"/>
  <c r="B952" l="1"/>
  <c r="B951"/>
  <c r="B694" l="1"/>
  <c r="B693"/>
  <c r="B692"/>
  <c r="B691"/>
  <c r="B690"/>
  <c r="B688"/>
  <c r="B686"/>
  <c r="B685"/>
  <c r="B684"/>
  <c r="B683"/>
  <c r="B682"/>
  <c r="B639"/>
  <c r="B638"/>
  <c r="B582"/>
  <c r="B581"/>
  <c r="B580"/>
  <c r="B579"/>
  <c r="B578"/>
  <c r="B577"/>
  <c r="B576"/>
  <c r="B575"/>
  <c r="B574"/>
  <c r="B573"/>
  <c r="B572"/>
  <c r="B571" l="1"/>
  <c r="B570"/>
  <c r="B480" l="1"/>
  <c r="B479" l="1"/>
  <c r="B478"/>
  <c r="B477"/>
  <c r="B476"/>
  <c r="B424"/>
  <c r="B423"/>
  <c r="B421"/>
  <c r="B420"/>
  <c r="B419"/>
  <c r="B418"/>
  <c r="B417"/>
  <c r="B416"/>
  <c r="B415"/>
  <c r="B414"/>
  <c r="B413" l="1"/>
  <c r="B412"/>
  <c r="B366"/>
  <c r="B365"/>
  <c r="B364"/>
  <c r="B323" l="1"/>
  <c r="B322"/>
  <c r="B321"/>
  <c r="B319"/>
  <c r="B317"/>
  <c r="B315"/>
  <c r="B314"/>
  <c r="B313"/>
  <c r="B312"/>
  <c r="B311"/>
  <c r="B310"/>
  <c r="B309"/>
  <c r="B278"/>
  <c r="B277"/>
  <c r="B276"/>
  <c r="B275"/>
  <c r="B274"/>
  <c r="B273"/>
  <c r="B271"/>
  <c r="B518" i="32" l="1"/>
  <c r="B516"/>
  <c r="C515"/>
  <c r="B515" s="1"/>
  <c r="C514"/>
  <c r="B514" s="1"/>
  <c r="C513"/>
  <c r="B513" s="1"/>
  <c r="C512"/>
  <c r="B512" s="1"/>
  <c r="C511"/>
  <c r="B511" s="1"/>
  <c r="C510"/>
  <c r="B510" s="1"/>
  <c r="C509"/>
  <c r="B509" s="1"/>
  <c r="C508"/>
  <c r="B508" s="1"/>
  <c r="C507"/>
  <c r="B507" s="1"/>
  <c r="C506"/>
  <c r="B506" s="1"/>
  <c r="C505"/>
  <c r="B505" s="1"/>
  <c r="C504"/>
  <c r="B504" s="1"/>
  <c r="C503"/>
  <c r="B503" s="1"/>
  <c r="C502"/>
  <c r="B502" s="1"/>
  <c r="D501"/>
  <c r="C501"/>
  <c r="D500"/>
  <c r="C500"/>
  <c r="D499"/>
  <c r="C499"/>
  <c r="C498"/>
  <c r="B498" s="1"/>
  <c r="D497"/>
  <c r="C497"/>
  <c r="C496"/>
  <c r="B496" s="1"/>
  <c r="C495"/>
  <c r="B495" s="1"/>
  <c r="C494"/>
  <c r="B494" s="1"/>
  <c r="D493"/>
  <c r="C493"/>
  <c r="C492"/>
  <c r="B492" s="1"/>
  <c r="D491"/>
  <c r="C491"/>
  <c r="C490"/>
  <c r="B490" s="1"/>
  <c r="C489"/>
  <c r="B489" s="1"/>
  <c r="D488"/>
  <c r="C488"/>
  <c r="C487"/>
  <c r="B487" s="1"/>
  <c r="D486"/>
  <c r="C486"/>
  <c r="D485"/>
  <c r="C485"/>
  <c r="C484"/>
  <c r="B484" s="1"/>
  <c r="D483"/>
  <c r="C483"/>
  <c r="D482"/>
  <c r="C482"/>
  <c r="C481"/>
  <c r="B481" s="1"/>
  <c r="C480"/>
  <c r="B480" s="1"/>
  <c r="C479"/>
  <c r="B479" s="1"/>
  <c r="C478"/>
  <c r="B478" s="1"/>
  <c r="C477"/>
  <c r="B477" s="1"/>
  <c r="C476"/>
  <c r="B476" s="1"/>
  <c r="C475"/>
  <c r="B475" s="1"/>
  <c r="C474"/>
  <c r="B474" s="1"/>
  <c r="C473"/>
  <c r="B473" s="1"/>
  <c r="C472"/>
  <c r="B472" s="1"/>
  <c r="C471"/>
  <c r="B471" s="1"/>
  <c r="C470"/>
  <c r="B470" s="1"/>
  <c r="C469"/>
  <c r="B469" s="1"/>
  <c r="C468"/>
  <c r="B468" s="1"/>
  <c r="C467"/>
  <c r="B467" s="1"/>
  <c r="C466"/>
  <c r="B466" s="1"/>
  <c r="C465"/>
  <c r="B465" s="1"/>
  <c r="C464"/>
  <c r="B464" s="1"/>
  <c r="C463"/>
  <c r="B463" s="1"/>
  <c r="D462"/>
  <c r="C462"/>
  <c r="D461"/>
  <c r="C461"/>
  <c r="D460"/>
  <c r="C460"/>
  <c r="C459"/>
  <c r="B459" s="1"/>
  <c r="C458"/>
  <c r="B458" s="1"/>
  <c r="C457"/>
  <c r="B457" s="1"/>
  <c r="D456"/>
  <c r="C456"/>
  <c r="B460" l="1"/>
  <c r="B491"/>
  <c r="B483"/>
  <c r="B500"/>
  <c r="B462"/>
  <c r="B486"/>
  <c r="B497"/>
  <c r="B456"/>
  <c r="B461"/>
  <c r="B482"/>
  <c r="B485"/>
  <c r="B488"/>
  <c r="B493"/>
  <c r="B499"/>
  <c r="B501"/>
  <c r="D455"/>
  <c r="C455"/>
  <c r="C454"/>
  <c r="B454" s="1"/>
  <c r="C453"/>
  <c r="B453" s="1"/>
  <c r="C452"/>
  <c r="B452" s="1"/>
  <c r="C451"/>
  <c r="B451" s="1"/>
  <c r="C450"/>
  <c r="B450" s="1"/>
  <c r="C449"/>
  <c r="B449" s="1"/>
  <c r="C448"/>
  <c r="B448" s="1"/>
  <c r="B447"/>
  <c r="C446"/>
  <c r="B446" s="1"/>
  <c r="C445"/>
  <c r="B445" s="1"/>
  <c r="C444"/>
  <c r="B444" s="1"/>
  <c r="C443"/>
  <c r="B443" s="1"/>
  <c r="C442"/>
  <c r="B442" s="1"/>
  <c r="D441"/>
  <c r="C441"/>
  <c r="C440"/>
  <c r="B440" s="1"/>
  <c r="C439"/>
  <c r="B439" s="1"/>
  <c r="D438"/>
  <c r="C438"/>
  <c r="C437"/>
  <c r="B437" s="1"/>
  <c r="C436"/>
  <c r="B436" s="1"/>
  <c r="C435"/>
  <c r="B435" s="1"/>
  <c r="C434"/>
  <c r="B434" s="1"/>
  <c r="D433"/>
  <c r="C433"/>
  <c r="D432"/>
  <c r="C432"/>
  <c r="C431"/>
  <c r="B431" s="1"/>
  <c r="D430"/>
  <c r="C430"/>
  <c r="C429"/>
  <c r="B429" s="1"/>
  <c r="C428"/>
  <c r="B428" s="1"/>
  <c r="C427"/>
  <c r="B427" s="1"/>
  <c r="D426"/>
  <c r="C426"/>
  <c r="D425"/>
  <c r="C425"/>
  <c r="D424"/>
  <c r="C424"/>
  <c r="C423"/>
  <c r="B423" s="1"/>
  <c r="C422"/>
  <c r="B422" s="1"/>
  <c r="D421"/>
  <c r="C421"/>
  <c r="C420"/>
  <c r="B420" s="1"/>
  <c r="D419"/>
  <c r="C419"/>
  <c r="C418"/>
  <c r="B418" s="1"/>
  <c r="D417"/>
  <c r="C417"/>
  <c r="D416"/>
  <c r="C416"/>
  <c r="C415"/>
  <c r="B415" s="1"/>
  <c r="D414"/>
  <c r="C414"/>
  <c r="D413"/>
  <c r="C413"/>
  <c r="C412"/>
  <c r="B412" s="1"/>
  <c r="C411"/>
  <c r="B411" s="1"/>
  <c r="C410"/>
  <c r="B410" s="1"/>
  <c r="C409"/>
  <c r="B409" s="1"/>
  <c r="D408"/>
  <c r="C408"/>
  <c r="C407"/>
  <c r="B407" s="1"/>
  <c r="C406"/>
  <c r="B406" s="1"/>
  <c r="C405"/>
  <c r="B405" s="1"/>
  <c r="C404"/>
  <c r="B404" s="1"/>
  <c r="D403"/>
  <c r="C403"/>
  <c r="D402"/>
  <c r="C402"/>
  <c r="B416" l="1"/>
  <c r="B432"/>
  <c r="B413"/>
  <c r="B425"/>
  <c r="B438"/>
  <c r="B441"/>
  <c r="B455"/>
  <c r="B403"/>
  <c r="B408"/>
  <c r="B414"/>
  <c r="B417"/>
  <c r="B424"/>
  <c r="B426"/>
  <c r="B430"/>
  <c r="B433"/>
  <c r="B419"/>
  <c r="B421"/>
  <c r="B402"/>
  <c r="C401"/>
  <c r="B401" s="1"/>
  <c r="C400"/>
  <c r="B400" s="1"/>
  <c r="C399"/>
  <c r="B399" s="1"/>
  <c r="C398"/>
  <c r="B398" s="1"/>
  <c r="C397"/>
  <c r="B397" s="1"/>
  <c r="C396"/>
  <c r="B396" s="1"/>
  <c r="C395"/>
  <c r="B395" s="1"/>
  <c r="C394"/>
  <c r="B394" s="1"/>
  <c r="C393"/>
  <c r="B393" s="1"/>
  <c r="C392"/>
  <c r="B392" s="1"/>
  <c r="C391"/>
  <c r="B391" s="1"/>
  <c r="C390"/>
  <c r="B390" s="1"/>
  <c r="C389"/>
  <c r="B389" s="1"/>
  <c r="C388"/>
  <c r="B388" s="1"/>
  <c r="C387"/>
  <c r="B387" s="1"/>
  <c r="C386"/>
  <c r="B386" s="1"/>
  <c r="C385"/>
  <c r="B385" s="1"/>
  <c r="C384"/>
  <c r="B384" s="1"/>
  <c r="C383"/>
  <c r="B383" s="1"/>
  <c r="C382"/>
  <c r="B382" s="1"/>
  <c r="C381"/>
  <c r="B381" s="1"/>
  <c r="C380"/>
  <c r="B380" s="1"/>
  <c r="C379"/>
  <c r="B379" s="1"/>
  <c r="C378"/>
  <c r="B378" s="1"/>
  <c r="C377"/>
  <c r="B377" s="1"/>
  <c r="C376"/>
  <c r="B376" s="1"/>
  <c r="C375"/>
  <c r="B375" s="1"/>
  <c r="C374"/>
  <c r="B374" s="1"/>
  <c r="D373"/>
  <c r="C373"/>
  <c r="D372"/>
  <c r="C372"/>
  <c r="D371"/>
  <c r="C371"/>
  <c r="D370"/>
  <c r="C370"/>
  <c r="C369"/>
  <c r="B369" s="1"/>
  <c r="C368"/>
  <c r="B368" s="1"/>
  <c r="C367"/>
  <c r="B367" s="1"/>
  <c r="C366"/>
  <c r="B366" s="1"/>
  <c r="D365"/>
  <c r="C365"/>
  <c r="D364"/>
  <c r="C364"/>
  <c r="C363"/>
  <c r="B363" s="1"/>
  <c r="D362"/>
  <c r="C362"/>
  <c r="D361"/>
  <c r="C361"/>
  <c r="D360"/>
  <c r="C360"/>
  <c r="C359"/>
  <c r="B359" s="1"/>
  <c r="C358"/>
  <c r="B358" s="1"/>
  <c r="C357"/>
  <c r="B357" s="1"/>
  <c r="C356"/>
  <c r="B356" s="1"/>
  <c r="C355"/>
  <c r="B355" s="1"/>
  <c r="D354"/>
  <c r="C354"/>
  <c r="C353"/>
  <c r="B353" s="1"/>
  <c r="C352"/>
  <c r="B352" s="1"/>
  <c r="C351"/>
  <c r="B351" s="1"/>
  <c r="C350"/>
  <c r="B350" s="1"/>
  <c r="B349"/>
  <c r="C348"/>
  <c r="B348" s="1"/>
  <c r="D347"/>
  <c r="C347"/>
  <c r="C346"/>
  <c r="B346" s="1"/>
  <c r="C345"/>
  <c r="B345" s="1"/>
  <c r="D344"/>
  <c r="C344"/>
  <c r="D343"/>
  <c r="C343"/>
  <c r="D342"/>
  <c r="C342"/>
  <c r="D341"/>
  <c r="C341"/>
  <c r="C340"/>
  <c r="B340" s="1"/>
  <c r="D339"/>
  <c r="C339"/>
  <c r="C338"/>
  <c r="B338" s="1"/>
  <c r="D337"/>
  <c r="C337"/>
  <c r="C336"/>
  <c r="B336" s="1"/>
  <c r="C335"/>
  <c r="B335" s="1"/>
  <c r="C334"/>
  <c r="B334" s="1"/>
  <c r="C333"/>
  <c r="B333" s="1"/>
  <c r="C332"/>
  <c r="B332" s="1"/>
  <c r="D331"/>
  <c r="C331"/>
  <c r="D330"/>
  <c r="C330"/>
  <c r="C329"/>
  <c r="B329" s="1"/>
  <c r="D328"/>
  <c r="C328"/>
  <c r="D327"/>
  <c r="C327"/>
  <c r="D326"/>
  <c r="C326"/>
  <c r="D325"/>
  <c r="C325"/>
  <c r="C324"/>
  <c r="B324" s="1"/>
  <c r="C323"/>
  <c r="B323" s="1"/>
  <c r="D322"/>
  <c r="C322"/>
  <c r="C321"/>
  <c r="B321" s="1"/>
  <c r="C320"/>
  <c r="B320" s="1"/>
  <c r="C319"/>
  <c r="B319" s="1"/>
  <c r="C318"/>
  <c r="B318" s="1"/>
  <c r="D317"/>
  <c r="C317"/>
  <c r="D316"/>
  <c r="C316"/>
  <c r="C315"/>
  <c r="B315" s="1"/>
  <c r="D314"/>
  <c r="C314"/>
  <c r="D313"/>
  <c r="C313"/>
  <c r="C312"/>
  <c r="B312" s="1"/>
  <c r="D311"/>
  <c r="C311"/>
  <c r="C310"/>
  <c r="B310" s="1"/>
  <c r="C309"/>
  <c r="B309" s="1"/>
  <c r="C308"/>
  <c r="B308" s="1"/>
  <c r="C307"/>
  <c r="B307" s="1"/>
  <c r="C306"/>
  <c r="B306" s="1"/>
  <c r="C305"/>
  <c r="B305" s="1"/>
  <c r="C304"/>
  <c r="B304" s="1"/>
  <c r="C303"/>
  <c r="B303" s="1"/>
  <c r="C302"/>
  <c r="B302" s="1"/>
  <c r="C301"/>
  <c r="B301" s="1"/>
  <c r="C300"/>
  <c r="B300" s="1"/>
  <c r="C299"/>
  <c r="B299" s="1"/>
  <c r="C298"/>
  <c r="B298" s="1"/>
  <c r="C297"/>
  <c r="B297" s="1"/>
  <c r="C296"/>
  <c r="B296" s="1"/>
  <c r="C295"/>
  <c r="B295" s="1"/>
  <c r="C294"/>
  <c r="B294" s="1"/>
  <c r="C293"/>
  <c r="B293" s="1"/>
  <c r="D292"/>
  <c r="C292"/>
  <c r="C291"/>
  <c r="B291" s="1"/>
  <c r="C290"/>
  <c r="B290" s="1"/>
  <c r="D289"/>
  <c r="C289"/>
  <c r="D288"/>
  <c r="C288"/>
  <c r="C287"/>
  <c r="B287" s="1"/>
  <c r="D286"/>
  <c r="C286"/>
  <c r="D285"/>
  <c r="C285"/>
  <c r="C284"/>
  <c r="B284" s="1"/>
  <c r="C283"/>
  <c r="B283" s="1"/>
  <c r="C282"/>
  <c r="B282" s="1"/>
  <c r="D281"/>
  <c r="C281"/>
  <c r="C280"/>
  <c r="B280" s="1"/>
  <c r="C279"/>
  <c r="B279" s="1"/>
  <c r="C278"/>
  <c r="B278" s="1"/>
  <c r="C277"/>
  <c r="B277" s="1"/>
  <c r="D276"/>
  <c r="C276"/>
  <c r="C275"/>
  <c r="B275" s="1"/>
  <c r="C274"/>
  <c r="B274" s="1"/>
  <c r="C273"/>
  <c r="B273" s="1"/>
  <c r="D272"/>
  <c r="C272"/>
  <c r="C271"/>
  <c r="B271" s="1"/>
  <c r="C270"/>
  <c r="B270" s="1"/>
  <c r="C269"/>
  <c r="B269" s="1"/>
  <c r="C268"/>
  <c r="B268" s="1"/>
  <c r="C267"/>
  <c r="B267" s="1"/>
  <c r="D266"/>
  <c r="C266"/>
  <c r="D265"/>
  <c r="C265"/>
  <c r="D264"/>
  <c r="C264"/>
  <c r="D263"/>
  <c r="C263"/>
  <c r="D262"/>
  <c r="C262"/>
  <c r="C261"/>
  <c r="B261" s="1"/>
  <c r="D260"/>
  <c r="C260"/>
  <c r="C259"/>
  <c r="B259" s="1"/>
  <c r="C258"/>
  <c r="B258" s="1"/>
  <c r="D257"/>
  <c r="C257"/>
  <c r="D256"/>
  <c r="C256"/>
  <c r="D255"/>
  <c r="C255"/>
  <c r="C254"/>
  <c r="B254" s="1"/>
  <c r="C253"/>
  <c r="B253" s="1"/>
  <c r="C252"/>
  <c r="B252" s="1"/>
  <c r="C251"/>
  <c r="B251" s="1"/>
  <c r="C250"/>
  <c r="B250" s="1"/>
  <c r="C249"/>
  <c r="B249" s="1"/>
  <c r="C248"/>
  <c r="B248" s="1"/>
  <c r="C247"/>
  <c r="B247" s="1"/>
  <c r="C246"/>
  <c r="B246" s="1"/>
  <c r="C245"/>
  <c r="B245" s="1"/>
  <c r="C244"/>
  <c r="B244" s="1"/>
  <c r="C243"/>
  <c r="B243" s="1"/>
  <c r="C242"/>
  <c r="B242" s="1"/>
  <c r="C241"/>
  <c r="B241" s="1"/>
  <c r="C240"/>
  <c r="B240" s="1"/>
  <c r="C239"/>
  <c r="B239" s="1"/>
  <c r="D238"/>
  <c r="C238"/>
  <c r="C237"/>
  <c r="B237" s="1"/>
  <c r="D236"/>
  <c r="C236"/>
  <c r="C235"/>
  <c r="B235" s="1"/>
  <c r="C234"/>
  <c r="B234" s="1"/>
  <c r="C233"/>
  <c r="B233" s="1"/>
  <c r="C232"/>
  <c r="B232" s="1"/>
  <c r="C231"/>
  <c r="B231" s="1"/>
  <c r="C230"/>
  <c r="B230" s="1"/>
  <c r="C229"/>
  <c r="B229" s="1"/>
  <c r="D228"/>
  <c r="C228"/>
  <c r="C227"/>
  <c r="B227" s="1"/>
  <c r="C226"/>
  <c r="B226" s="1"/>
  <c r="C225"/>
  <c r="B225" s="1"/>
  <c r="C223"/>
  <c r="B223" s="1"/>
  <c r="C222"/>
  <c r="B222" s="1"/>
  <c r="C221"/>
  <c r="B221" s="1"/>
  <c r="D220"/>
  <c r="C220"/>
  <c r="C219"/>
  <c r="B219" s="1"/>
  <c r="C218"/>
  <c r="B218" s="1"/>
  <c r="C217"/>
  <c r="B217" s="1"/>
  <c r="C216"/>
  <c r="B216" s="1"/>
  <c r="C215"/>
  <c r="B215" s="1"/>
  <c r="C214"/>
  <c r="B214" s="1"/>
  <c r="D213"/>
  <c r="C213"/>
  <c r="C212"/>
  <c r="B212" s="1"/>
  <c r="C211"/>
  <c r="B211" s="1"/>
  <c r="D210"/>
  <c r="C210"/>
  <c r="C209"/>
  <c r="B209" s="1"/>
  <c r="D208"/>
  <c r="C208"/>
  <c r="D207"/>
  <c r="C207"/>
  <c r="C206"/>
  <c r="B206" s="1"/>
  <c r="C205"/>
  <c r="B205" s="1"/>
  <c r="C204"/>
  <c r="B204" s="1"/>
  <c r="C203"/>
  <c r="B203" s="1"/>
  <c r="C202"/>
  <c r="B202" s="1"/>
  <c r="C201"/>
  <c r="B201" s="1"/>
  <c r="C200"/>
  <c r="B200" s="1"/>
  <c r="C199"/>
  <c r="B199" s="1"/>
  <c r="D198"/>
  <c r="C198"/>
  <c r="D197"/>
  <c r="C197"/>
  <c r="D196"/>
  <c r="C196"/>
  <c r="C195"/>
  <c r="B195" s="1"/>
  <c r="C194"/>
  <c r="B194" s="1"/>
  <c r="C193"/>
  <c r="B193" s="1"/>
  <c r="C192"/>
  <c r="B192" s="1"/>
  <c r="C191"/>
  <c r="B191" s="1"/>
  <c r="D190"/>
  <c r="C190"/>
  <c r="D189"/>
  <c r="C189"/>
  <c r="D188"/>
  <c r="C188"/>
  <c r="C187"/>
  <c r="B187" s="1"/>
  <c r="C186"/>
  <c r="B186" s="1"/>
  <c r="C185"/>
  <c r="B185" s="1"/>
  <c r="D184"/>
  <c r="C184"/>
  <c r="C183"/>
  <c r="B183" s="1"/>
  <c r="C182"/>
  <c r="B182" s="1"/>
  <c r="C181"/>
  <c r="B181" s="1"/>
  <c r="C180"/>
  <c r="B180" s="1"/>
  <c r="C179"/>
  <c r="B179" s="1"/>
  <c r="C178"/>
  <c r="B178" s="1"/>
  <c r="C177"/>
  <c r="B177" s="1"/>
  <c r="D176"/>
  <c r="C176"/>
  <c r="C175"/>
  <c r="B175" s="1"/>
  <c r="C174"/>
  <c r="B174" s="1"/>
  <c r="C173"/>
  <c r="B173" s="1"/>
  <c r="C172"/>
  <c r="B172" s="1"/>
  <c r="C171"/>
  <c r="B171" s="1"/>
  <c r="C170"/>
  <c r="B170" s="1"/>
  <c r="C169"/>
  <c r="B169" s="1"/>
  <c r="C168"/>
  <c r="B168" s="1"/>
  <c r="D167"/>
  <c r="C167"/>
  <c r="D166"/>
  <c r="C166"/>
  <c r="D165"/>
  <c r="C165"/>
  <c r="D164"/>
  <c r="C164"/>
  <c r="D163"/>
  <c r="C163"/>
  <c r="D162"/>
  <c r="C162"/>
  <c r="C161"/>
  <c r="B161" s="1"/>
  <c r="D160"/>
  <c r="C160"/>
  <c r="C159"/>
  <c r="B159" s="1"/>
  <c r="C158"/>
  <c r="B158" s="1"/>
  <c r="C157"/>
  <c r="B157" s="1"/>
  <c r="C156"/>
  <c r="B156" s="1"/>
  <c r="C155"/>
  <c r="B155" s="1"/>
  <c r="C154"/>
  <c r="B154" s="1"/>
  <c r="D153"/>
  <c r="C153"/>
  <c r="D152"/>
  <c r="C152"/>
  <c r="C151"/>
  <c r="B151" s="1"/>
  <c r="C150"/>
  <c r="B150" s="1"/>
  <c r="D149"/>
  <c r="C149"/>
  <c r="C148"/>
  <c r="B148" s="1"/>
  <c r="C147"/>
  <c r="B147" s="1"/>
  <c r="C146"/>
  <c r="B146" s="1"/>
  <c r="C145"/>
  <c r="B145" s="1"/>
  <c r="C144"/>
  <c r="B144" s="1"/>
  <c r="C143"/>
  <c r="B143" s="1"/>
  <c r="C142"/>
  <c r="B142" s="1"/>
  <c r="C141"/>
  <c r="B141" s="1"/>
  <c r="C140"/>
  <c r="B140" s="1"/>
  <c r="C139"/>
  <c r="B139" s="1"/>
  <c r="D138"/>
  <c r="C138"/>
  <c r="C137"/>
  <c r="B137" s="1"/>
  <c r="D136"/>
  <c r="C136"/>
  <c r="C135"/>
  <c r="B135" s="1"/>
  <c r="C134"/>
  <c r="B134" s="1"/>
  <c r="D133"/>
  <c r="C133"/>
  <c r="C132"/>
  <c r="B132" s="1"/>
  <c r="D131"/>
  <c r="C131"/>
  <c r="C130"/>
  <c r="B130" s="1"/>
  <c r="D129"/>
  <c r="C129"/>
  <c r="D128"/>
  <c r="C128"/>
  <c r="C127"/>
  <c r="B127" s="1"/>
  <c r="C126"/>
  <c r="B126" s="1"/>
  <c r="C125"/>
  <c r="B125" s="1"/>
  <c r="C124"/>
  <c r="B124" s="1"/>
  <c r="C123"/>
  <c r="B123" s="1"/>
  <c r="C122"/>
  <c r="B122" s="1"/>
  <c r="C121"/>
  <c r="B121" s="1"/>
  <c r="C120"/>
  <c r="B120" s="1"/>
  <c r="C119"/>
  <c r="B119" s="1"/>
  <c r="C118"/>
  <c r="B118" s="1"/>
  <c r="C117"/>
  <c r="B117" s="1"/>
  <c r="C116"/>
  <c r="B116" s="1"/>
  <c r="C115"/>
  <c r="B115" s="1"/>
  <c r="C114"/>
  <c r="B114" s="1"/>
  <c r="C113"/>
  <c r="B113" s="1"/>
  <c r="C112"/>
  <c r="B112" s="1"/>
  <c r="C111"/>
  <c r="B111" s="1"/>
  <c r="C110"/>
  <c r="B110" s="1"/>
  <c r="C109"/>
  <c r="B109" s="1"/>
  <c r="C108"/>
  <c r="B108" s="1"/>
  <c r="C107"/>
  <c r="B107" s="1"/>
  <c r="C106"/>
  <c r="B106" s="1"/>
  <c r="C105"/>
  <c r="B105" s="1"/>
  <c r="C104"/>
  <c r="B104" s="1"/>
  <c r="C103"/>
  <c r="B103" s="1"/>
  <c r="C102"/>
  <c r="B102" s="1"/>
  <c r="C101"/>
  <c r="B101" s="1"/>
  <c r="D100"/>
  <c r="C100"/>
  <c r="D99"/>
  <c r="C99"/>
  <c r="D98"/>
  <c r="C98"/>
  <c r="D97"/>
  <c r="C97"/>
  <c r="D96"/>
  <c r="C96"/>
  <c r="D95"/>
  <c r="C95"/>
  <c r="D94"/>
  <c r="C94"/>
  <c r="C93"/>
  <c r="B93" s="1"/>
  <c r="D92"/>
  <c r="C92"/>
  <c r="D91"/>
  <c r="C91"/>
  <c r="D90"/>
  <c r="C90"/>
  <c r="D89"/>
  <c r="C89"/>
  <c r="D88"/>
  <c r="C88"/>
  <c r="C87"/>
  <c r="B87" s="1"/>
  <c r="D86"/>
  <c r="C86"/>
  <c r="D85"/>
  <c r="C85"/>
  <c r="D84"/>
  <c r="C84"/>
  <c r="C83"/>
  <c r="B83" s="1"/>
  <c r="D82"/>
  <c r="C82"/>
  <c r="D81"/>
  <c r="C81"/>
  <c r="D80"/>
  <c r="C80"/>
  <c r="C79"/>
  <c r="B79" s="1"/>
  <c r="D78"/>
  <c r="C78"/>
  <c r="D77"/>
  <c r="C77"/>
  <c r="D76"/>
  <c r="C76"/>
  <c r="C75"/>
  <c r="B75" s="1"/>
  <c r="D74"/>
  <c r="C74"/>
  <c r="C73"/>
  <c r="B73" s="1"/>
  <c r="C72"/>
  <c r="B72" s="1"/>
  <c r="D71"/>
  <c r="C71"/>
  <c r="D70"/>
  <c r="C70"/>
  <c r="D69"/>
  <c r="C69"/>
  <c r="D68"/>
  <c r="C68"/>
  <c r="D67"/>
  <c r="C67"/>
  <c r="D66"/>
  <c r="C66"/>
  <c r="D65"/>
  <c r="C65"/>
  <c r="C64"/>
  <c r="B64" s="1"/>
  <c r="D63"/>
  <c r="C63"/>
  <c r="D62"/>
  <c r="C62"/>
  <c r="D61"/>
  <c r="C61"/>
  <c r="D60"/>
  <c r="C60"/>
  <c r="D59"/>
  <c r="C59"/>
  <c r="C58"/>
  <c r="B58" s="1"/>
  <c r="C57"/>
  <c r="B57" s="1"/>
  <c r="D56"/>
  <c r="C56"/>
  <c r="C55"/>
  <c r="B55" s="1"/>
  <c r="D54"/>
  <c r="C54"/>
  <c r="C53"/>
  <c r="B53" s="1"/>
  <c r="D52"/>
  <c r="C52"/>
  <c r="C51"/>
  <c r="B51" s="1"/>
  <c r="C50"/>
  <c r="B50" s="1"/>
  <c r="C49"/>
  <c r="B49" s="1"/>
  <c r="D48"/>
  <c r="C48"/>
  <c r="D47"/>
  <c r="C47"/>
  <c r="C46"/>
  <c r="B46" s="1"/>
  <c r="D45"/>
  <c r="C45"/>
  <c r="D44"/>
  <c r="C44"/>
  <c r="D43"/>
  <c r="C43"/>
  <c r="C42"/>
  <c r="B42" s="1"/>
  <c r="C41"/>
  <c r="B41" s="1"/>
  <c r="D40"/>
  <c r="C40"/>
  <c r="C39"/>
  <c r="B39" s="1"/>
  <c r="C38"/>
  <c r="B38" s="1"/>
  <c r="C37"/>
  <c r="B37" s="1"/>
  <c r="C36"/>
  <c r="B36" s="1"/>
  <c r="D35"/>
  <c r="C35"/>
  <c r="C34"/>
  <c r="B34" s="1"/>
  <c r="C33"/>
  <c r="B33" s="1"/>
  <c r="D32"/>
  <c r="C32"/>
  <c r="C31"/>
  <c r="B31" s="1"/>
  <c r="C30"/>
  <c r="B30" s="1"/>
  <c r="D29"/>
  <c r="C29"/>
  <c r="C28"/>
  <c r="B28" s="1"/>
  <c r="C27"/>
  <c r="B27" s="1"/>
  <c r="C26"/>
  <c r="B26" s="1"/>
  <c r="C25"/>
  <c r="B25" s="1"/>
  <c r="D24"/>
  <c r="C24"/>
  <c r="C23"/>
  <c r="B23" s="1"/>
  <c r="C22"/>
  <c r="B22" s="1"/>
  <c r="C21"/>
  <c r="B21" s="1"/>
  <c r="C20"/>
  <c r="B20" s="1"/>
  <c r="C19"/>
  <c r="B19" s="1"/>
  <c r="D18"/>
  <c r="C18"/>
  <c r="C17"/>
  <c r="B17" s="1"/>
  <c r="C16"/>
  <c r="B16" s="1"/>
  <c r="C15"/>
  <c r="B15" s="1"/>
  <c r="C14"/>
  <c r="B14" s="1"/>
  <c r="C13"/>
  <c r="B13" s="1"/>
  <c r="D12"/>
  <c r="C12"/>
  <c r="D11"/>
  <c r="C11"/>
  <c r="D10"/>
  <c r="C10"/>
  <c r="D9"/>
  <c r="C9"/>
  <c r="D8"/>
  <c r="C8"/>
  <c r="C7"/>
  <c r="B7" s="1"/>
  <c r="C6"/>
  <c r="B6" s="1"/>
  <c r="C5"/>
  <c r="B5" s="1"/>
  <c r="B149" l="1"/>
  <c r="B153"/>
  <c r="B164"/>
  <c r="B197"/>
  <c r="B76"/>
  <c r="B77"/>
  <c r="B80"/>
  <c r="B82"/>
  <c r="B88"/>
  <c r="B91"/>
  <c r="B94"/>
  <c r="B100"/>
  <c r="B152"/>
  <c r="B190"/>
  <c r="B10"/>
  <c r="B12"/>
  <c r="B32"/>
  <c r="B35"/>
  <c r="B236"/>
  <c r="B347"/>
  <c r="B361"/>
  <c r="D519"/>
  <c r="C519" s="1"/>
  <c r="B47"/>
  <c r="B59"/>
  <c r="B63"/>
  <c r="B68"/>
  <c r="B220"/>
  <c r="B256"/>
  <c r="B260"/>
  <c r="B354"/>
  <c r="B207"/>
  <c r="B362"/>
  <c r="B24"/>
  <c r="B98"/>
  <c r="B265"/>
  <c r="B44"/>
  <c r="B74"/>
  <c r="B188"/>
  <c r="B288"/>
  <c r="B316"/>
  <c r="B327"/>
  <c r="B341"/>
  <c r="B370"/>
  <c r="B66"/>
  <c r="B70"/>
  <c r="B85"/>
  <c r="B96"/>
  <c r="B131"/>
  <c r="B263"/>
  <c r="B272"/>
  <c r="B285"/>
  <c r="B292"/>
  <c r="B313"/>
  <c r="B322"/>
  <c r="B325"/>
  <c r="B330"/>
  <c r="B339"/>
  <c r="B343"/>
  <c r="B365"/>
  <c r="B372"/>
  <c r="B43"/>
  <c r="B128"/>
  <c r="B136"/>
  <c r="B162"/>
  <c r="B166"/>
  <c r="B228"/>
  <c r="B8"/>
  <c r="B9"/>
  <c r="B11"/>
  <c r="B18"/>
  <c r="B29"/>
  <c r="B40"/>
  <c r="B45"/>
  <c r="B48"/>
  <c r="B54"/>
  <c r="B61"/>
  <c r="B90"/>
  <c r="B92"/>
  <c r="B95"/>
  <c r="B97"/>
  <c r="B99"/>
  <c r="B160"/>
  <c r="B163"/>
  <c r="B165"/>
  <c r="B167"/>
  <c r="B176"/>
  <c r="B184"/>
  <c r="B189"/>
  <c r="B196"/>
  <c r="B198"/>
  <c r="B208"/>
  <c r="B210"/>
  <c r="B213"/>
  <c r="B238"/>
  <c r="B255"/>
  <c r="B257"/>
  <c r="B281"/>
  <c r="B286"/>
  <c r="B289"/>
  <c r="B311"/>
  <c r="B314"/>
  <c r="B317"/>
  <c r="B326"/>
  <c r="B328"/>
  <c r="B331"/>
  <c r="B337"/>
  <c r="B342"/>
  <c r="B344"/>
  <c r="B52"/>
  <c r="B56"/>
  <c r="B60"/>
  <c r="B62"/>
  <c r="B65"/>
  <c r="B67"/>
  <c r="B69"/>
  <c r="B71"/>
  <c r="B78"/>
  <c r="B81"/>
  <c r="B84"/>
  <c r="B86"/>
  <c r="B89"/>
  <c r="B129"/>
  <c r="B133"/>
  <c r="B138"/>
  <c r="B262"/>
  <c r="B264"/>
  <c r="B266"/>
  <c r="B276"/>
  <c r="B360"/>
  <c r="B364"/>
  <c r="B371"/>
  <c r="B373"/>
  <c r="B519" l="1"/>
</calcChain>
</file>

<file path=xl/sharedStrings.xml><?xml version="1.0" encoding="utf-8"?>
<sst xmlns="http://schemas.openxmlformats.org/spreadsheetml/2006/main" count="3773" uniqueCount="1743">
  <si>
    <t>№ п/п</t>
  </si>
  <si>
    <t>Адрес многоквартирного дома</t>
  </si>
  <si>
    <t>Общая площадь жилых помещений дома ,кв.м</t>
  </si>
  <si>
    <t>Площадь нежилых помещений дома кв.м.</t>
  </si>
  <si>
    <t>Ремонт внутридомовых инженерных сетей</t>
  </si>
  <si>
    <t>Ремонт подъездов</t>
  </si>
  <si>
    <t>Ремонт межпанельных стыков</t>
  </si>
  <si>
    <t>Ремонт входных крылец, козырьков</t>
  </si>
  <si>
    <t>Ремонт отмостки</t>
  </si>
  <si>
    <t>Ремонт дымовых, вентиляционных труб</t>
  </si>
  <si>
    <t>Ремонт, замена оконных блоков</t>
  </si>
  <si>
    <t>Ремонт балконов</t>
  </si>
  <si>
    <t>Ремонт обособленного входа в подвал</t>
  </si>
  <si>
    <t>Ремонт фасада</t>
  </si>
  <si>
    <t>Остальные работы</t>
  </si>
  <si>
    <t>Прочие работы</t>
  </si>
  <si>
    <t>Анкудиновское шоссе  д.9а</t>
  </si>
  <si>
    <t>Анкудиновское шоссе д.13</t>
  </si>
  <si>
    <t>Анкудиновское шоссе д.26</t>
  </si>
  <si>
    <t>Анкудиновское шоссе д.26а</t>
  </si>
  <si>
    <t>Анкудиновское шоссе д.28</t>
  </si>
  <si>
    <t>Анкудиновское шоссе д.30</t>
  </si>
  <si>
    <t>Анкудиновское шоссе д.30а</t>
  </si>
  <si>
    <t>Анкудиновское шоссе д.32</t>
  </si>
  <si>
    <t>Арсеньева ул. д.1</t>
  </si>
  <si>
    <t>Арсеньева ул. д.2</t>
  </si>
  <si>
    <t>Арсеньева ул. д.3</t>
  </si>
  <si>
    <t>Арсеньева ул. д.4</t>
  </si>
  <si>
    <t>Арсеньева ул. д.5</t>
  </si>
  <si>
    <t>Батумская ул. д.1</t>
  </si>
  <si>
    <t>Батумская ул. д.11</t>
  </si>
  <si>
    <t>Батумская ул. д.13</t>
  </si>
  <si>
    <t>Батумская ул. д.17</t>
  </si>
  <si>
    <t>Батумская ул. д.18</t>
  </si>
  <si>
    <t>Батумская ул. д.19</t>
  </si>
  <si>
    <t>Батумская ул. д.1А</t>
  </si>
  <si>
    <t>Батумская ул. д.20</t>
  </si>
  <si>
    <t>Батумская ул. д.21</t>
  </si>
  <si>
    <t>Батумская ул. д.22</t>
  </si>
  <si>
    <t>Батумская ул. д.22А</t>
  </si>
  <si>
    <t>Батумская ул. д.25</t>
  </si>
  <si>
    <t>Батумская ул. д.26</t>
  </si>
  <si>
    <t>Батумская ул. д.28</t>
  </si>
  <si>
    <t>Батумская ул. д.2А</t>
  </si>
  <si>
    <t>Батумская ул. д.3</t>
  </si>
  <si>
    <t>Батумская ул. д.34/ 12</t>
  </si>
  <si>
    <t>Батумская ул. д.3А</t>
  </si>
  <si>
    <t>Батумская ул. д.5А</t>
  </si>
  <si>
    <t>Батумская ул. д.9</t>
  </si>
  <si>
    <t>Бонч-Бруевича ул. д.1</t>
  </si>
  <si>
    <t>Бонч-Бруевича ул. д.12</t>
  </si>
  <si>
    <t>Бонч-Бруевича ул. д.13</t>
  </si>
  <si>
    <t>Бонч-Бруевича ул. д.2</t>
  </si>
  <si>
    <t>Бонч-Бруевича ул. д.3</t>
  </si>
  <si>
    <t>Бонч-Бруевича ул. д.4</t>
  </si>
  <si>
    <t>Бонч-Бруевича ул. д.5</t>
  </si>
  <si>
    <t>Бонч-Бруевича ул. д.6А</t>
  </si>
  <si>
    <t>Ботанический Сад ул. д.2А</t>
  </si>
  <si>
    <t>Военных Комиссаров ул. д.1</t>
  </si>
  <si>
    <t>Военных Комиссаров ул. д.2</t>
  </si>
  <si>
    <t>Военных Комиссаров ул. д.4</t>
  </si>
  <si>
    <t>Военных Комиссаров ул. д.6</t>
  </si>
  <si>
    <t>Военных Комиссаров ул. д.7</t>
  </si>
  <si>
    <t>Вологдина ул. д.1</t>
  </si>
  <si>
    <t>Вологдина ул. д.1А</t>
  </si>
  <si>
    <t>Вологдина ул. д.3</t>
  </si>
  <si>
    <t>Вологдина ул. д.4</t>
  </si>
  <si>
    <t>Вологдина ул. д.5</t>
  </si>
  <si>
    <t>Вологдина ул. д.8</t>
  </si>
  <si>
    <t>Гагарина пр-кт. д.101</t>
  </si>
  <si>
    <t>Гагарина пр-кт. д.102</t>
  </si>
  <si>
    <t>Гагарина пр-кт. д.104</t>
  </si>
  <si>
    <t>Гагарина пр-кт. д.106</t>
  </si>
  <si>
    <t>Гагарина пр-кт. д.108</t>
  </si>
  <si>
    <t>Гагарина пр-кт. д.110</t>
  </si>
  <si>
    <t>Гагарина пр-кт. д.110А</t>
  </si>
  <si>
    <t>Гагарина пр-кт. д.110Б</t>
  </si>
  <si>
    <t>Гагарина пр-кт. д.112</t>
  </si>
  <si>
    <t>Гагарина пр-кт. д.112А</t>
  </si>
  <si>
    <t>Гагарина пр-кт. д.113</t>
  </si>
  <si>
    <t>Гагарина пр-кт. д.114</t>
  </si>
  <si>
    <t>Гагарина пр-кт. д.115</t>
  </si>
  <si>
    <t>Гагарина пр-кт. д.116</t>
  </si>
  <si>
    <t>Гагарина пр-кт. д.117</t>
  </si>
  <si>
    <t>Гагарина пр-кт. д.119</t>
  </si>
  <si>
    <t>Гагарина пр-кт. д.146</t>
  </si>
  <si>
    <t>Гагарина пр-кт. д.150</t>
  </si>
  <si>
    <t>Гагарина пр-кт. д.160</t>
  </si>
  <si>
    <t>Гагарина пр-кт. д.180</t>
  </si>
  <si>
    <t>Гагарина пр-кт. д.182</t>
  </si>
  <si>
    <t>Гагарина пр-кт. д.184</t>
  </si>
  <si>
    <t>Гагарина пр-кт. д.186</t>
  </si>
  <si>
    <t>Гагарина пр-кт. д.198</t>
  </si>
  <si>
    <t>Гагарина пр-кт. д.200</t>
  </si>
  <si>
    <t>Гагарина пр-кт. д.210</t>
  </si>
  <si>
    <t>Гагарина пр-кт. д.214</t>
  </si>
  <si>
    <t>Гагарина пр-кт. д.216</t>
  </si>
  <si>
    <t>Гагарина пр-кт. д.218</t>
  </si>
  <si>
    <t>Гагарина пр-кт. д.220</t>
  </si>
  <si>
    <t>Гагарина пр-кт. д.222</t>
  </si>
  <si>
    <t>Гагарина пр-кт. д.224</t>
  </si>
  <si>
    <t>Гагарина пр-кт. д.226</t>
  </si>
  <si>
    <t>Гагарина пр-кт. д.74</t>
  </si>
  <si>
    <t>Гагарина пр-кт. д.78</t>
  </si>
  <si>
    <t>Гагарина пр-кт. д.80</t>
  </si>
  <si>
    <t>Гагарина пр-кт. д.84</t>
  </si>
  <si>
    <t>Гагарина пр-кт. д.86</t>
  </si>
  <si>
    <t>Гагарина пр-кт. д.88</t>
  </si>
  <si>
    <t>Гагарина пр-кт. д.90</t>
  </si>
  <si>
    <t>Гагарина пр-кт. д.92</t>
  </si>
  <si>
    <t>Гагарина пр-кт. д.94</t>
  </si>
  <si>
    <t>Гагарина пр-кт. д.96</t>
  </si>
  <si>
    <t>Геологов ул. д.2</t>
  </si>
  <si>
    <t>Геологов ул. д.4</t>
  </si>
  <si>
    <t>Гжатская ул. д.11</t>
  </si>
  <si>
    <t>Гжатская ул. д.13</t>
  </si>
  <si>
    <t>Гжатская ул. д.15</t>
  </si>
  <si>
    <t>Гжатская ул. д.2</t>
  </si>
  <si>
    <t>Гжатская ул. д.21</t>
  </si>
  <si>
    <t>Гжатская ул. д.4</t>
  </si>
  <si>
    <t>Гжатская ул. д.6</t>
  </si>
  <si>
    <t>Гжатская ул. д.7</t>
  </si>
  <si>
    <t>Гжатская ул. д.8</t>
  </si>
  <si>
    <t>Гжатская ул. д.9</t>
  </si>
  <si>
    <t>Глазунова ул. д.10</t>
  </si>
  <si>
    <t>Глазунова ул. д.11</t>
  </si>
  <si>
    <t>Глазунова ул. д.12</t>
  </si>
  <si>
    <t>Глазунова ул. д.13</t>
  </si>
  <si>
    <t>Глазунова ул. д.14</t>
  </si>
  <si>
    <t>Глазунова ул. д.15</t>
  </si>
  <si>
    <t>Глазунова ул. д.3</t>
  </si>
  <si>
    <t>Глазунова ул. д.3А</t>
  </si>
  <si>
    <t>Глазунова ул. д.4</t>
  </si>
  <si>
    <t>Глазунова ул. д.4А</t>
  </si>
  <si>
    <t>Глазунова ул. д.5</t>
  </si>
  <si>
    <t>Глазунова ул. д.6/11</t>
  </si>
  <si>
    <t>Глазунова ул. д.7/13</t>
  </si>
  <si>
    <t>Глазунова ул. д.9/16</t>
  </si>
  <si>
    <t>Голованова Маршала ул. д.11</t>
  </si>
  <si>
    <t>Голованова Маршала ул. д.13</t>
  </si>
  <si>
    <t>Голованова Маршала ул. д.15А</t>
  </si>
  <si>
    <t>Голованова Маршала ул. д.1А</t>
  </si>
  <si>
    <t>Голованова Маршала ул. д.27</t>
  </si>
  <si>
    <t>Голованова Маршала ул. д.29</t>
  </si>
  <si>
    <t>Голованова Маршала ул. д.3</t>
  </si>
  <si>
    <t>Голованова Маршала ул. д.31</t>
  </si>
  <si>
    <t>Голованова Маршала ул. д.33</t>
  </si>
  <si>
    <t>Голованова Маршала ул. д.35</t>
  </si>
  <si>
    <t>Голованова Маршала ул. д.37</t>
  </si>
  <si>
    <t>Голованова Маршала ул. д.41</t>
  </si>
  <si>
    <t>Голованова Маршала ул. д.45</t>
  </si>
  <si>
    <t>Голованова Маршала ул. д.47</t>
  </si>
  <si>
    <t>Голованова Маршала ул. д.49</t>
  </si>
  <si>
    <t>Голованова Маршала ул. д.5</t>
  </si>
  <si>
    <t>Голованова Маршала ул. д.5а</t>
  </si>
  <si>
    <t>Голованова Маршала ул. д.59</t>
  </si>
  <si>
    <t>Голованова Маршала ул. д.61</t>
  </si>
  <si>
    <t>Голованова Маршала ул. д.63</t>
  </si>
  <si>
    <t>Голованова Маршала ул. д.65</t>
  </si>
  <si>
    <t>Голованова Маршала ул. д.67</t>
  </si>
  <si>
    <t>Голованова Маршала ул. д.69</t>
  </si>
  <si>
    <t>Голованова Маршала ул. д.7</t>
  </si>
  <si>
    <t>Голованова Маршала ул. д.71</t>
  </si>
  <si>
    <t>Голованова Маршала ул. д.73</t>
  </si>
  <si>
    <t>Голованова Маршала ул. д.9</t>
  </si>
  <si>
    <t>Горная ул. д.12</t>
  </si>
  <si>
    <t>Горная ул. д.14А</t>
  </si>
  <si>
    <t>Горная ул. д.17</t>
  </si>
  <si>
    <t>Горная ул. д.19</t>
  </si>
  <si>
    <t>Горная ул. д.20</t>
  </si>
  <si>
    <t>Горная ул. д.24</t>
  </si>
  <si>
    <t>Горная ул. д.26</t>
  </si>
  <si>
    <t>Горная ул. д.26А</t>
  </si>
  <si>
    <t>Горная ул. д.28</t>
  </si>
  <si>
    <t>Горная ул. д.2А</t>
  </si>
  <si>
    <t>Горная ул. д.30</t>
  </si>
  <si>
    <t>Горная ул. д.32</t>
  </si>
  <si>
    <t>Горная ул. д.4</t>
  </si>
  <si>
    <t>Горная ул. д.6</t>
  </si>
  <si>
    <t>Елисеева Героя ул. д.11</t>
  </si>
  <si>
    <t>Елисеева Героя ул. д.12</t>
  </si>
  <si>
    <t>Елисеева Героя ул. д.2</t>
  </si>
  <si>
    <t>Елисеева Героя ул. д.3</t>
  </si>
  <si>
    <t>Елисеева Героя ул. д.4</t>
  </si>
  <si>
    <t>Елисеева Героя ул. д.5</t>
  </si>
  <si>
    <t>Елисеева Героя ул. д.6</t>
  </si>
  <si>
    <t>Елисеева Героя ул. д.7</t>
  </si>
  <si>
    <t>Елисеева Героя ул. д.7А</t>
  </si>
  <si>
    <t>Елисеева Героя ул. д.8А</t>
  </si>
  <si>
    <t>Елисеева Героя ул. д.9</t>
  </si>
  <si>
    <t>Елисеева Героя ул. д.9А</t>
  </si>
  <si>
    <t>Жукова Маршала ул. д.1</t>
  </si>
  <si>
    <t>Жукова Маршала ул. д.10</t>
  </si>
  <si>
    <t>Жукова Маршала ул. д.11</t>
  </si>
  <si>
    <t>Жукова Маршала ул. д.16</t>
  </si>
  <si>
    <t>Жукова Маршала ул. д.17</t>
  </si>
  <si>
    <t>Жукова Маршала ул. д.2</t>
  </si>
  <si>
    <t>Жукова Маршала ул. д.20</t>
  </si>
  <si>
    <t>Жукова Маршала ул. д.22</t>
  </si>
  <si>
    <t>Жукова Маршала ул. д.24</t>
  </si>
  <si>
    <t>Жукова Маршала ул. д.25</t>
  </si>
  <si>
    <t>Жукова Маршала ул. д.3</t>
  </si>
  <si>
    <t>Жукова Маршала ул. д.4</t>
  </si>
  <si>
    <t>Жукова Маршала ул. д.5</t>
  </si>
  <si>
    <t>Жукова Маршала ул. д.6</t>
  </si>
  <si>
    <t>Жукова Маршала ул. д.8</t>
  </si>
  <si>
    <t>Жукова Маршала ул. д.9</t>
  </si>
  <si>
    <t>Карбышева ул. д.1</t>
  </si>
  <si>
    <t>Карбышева ул. д.3</t>
  </si>
  <si>
    <t>Карбышева ул. д.5</t>
  </si>
  <si>
    <t>Карбышева ул. д.7</t>
  </si>
  <si>
    <t>Кащенко ул. д.12</t>
  </si>
  <si>
    <t>Кащенко ул. д.17</t>
  </si>
  <si>
    <t>Кащенко ул. д.19</t>
  </si>
  <si>
    <t>Кащенко ул. д.19А</t>
  </si>
  <si>
    <t>Кащенко ул. д.21</t>
  </si>
  <si>
    <t>Кащенко ул. д.23</t>
  </si>
  <si>
    <t>Кащенко ул. д.25</t>
  </si>
  <si>
    <t>Кащенко ул. д.27</t>
  </si>
  <si>
    <t>Кемеровская ул. д.10</t>
  </si>
  <si>
    <t>Кемеровская ул. д.16/ 1</t>
  </si>
  <si>
    <t>Кемеровская ул. д.18</t>
  </si>
  <si>
    <t>Кемеровский-1 пер. д.1</t>
  </si>
  <si>
    <t>Кемеровский-1 пер. д.2/12</t>
  </si>
  <si>
    <t>Кемеровский-1 пер. д.3</t>
  </si>
  <si>
    <t>Кемеровский-1 пер. д.4</t>
  </si>
  <si>
    <t>Кемеровский-1 пер. д.5</t>
  </si>
  <si>
    <t>Кемеровский-1 пер. д.6</t>
  </si>
  <si>
    <t>Кемеровский-2 пер. д.3</t>
  </si>
  <si>
    <t>Кемеровский-2 пер. д.4</t>
  </si>
  <si>
    <t>Кологривская ул. д.32</t>
  </si>
  <si>
    <t>Корейская ул. д.1</t>
  </si>
  <si>
    <t>Корейская ул. д.10</t>
  </si>
  <si>
    <t>Корейская ул. д.11</t>
  </si>
  <si>
    <t>Корейская ул. д.13</t>
  </si>
  <si>
    <t>Корейская ул. д.14</t>
  </si>
  <si>
    <t>Корейская ул. д.15</t>
  </si>
  <si>
    <t>Корейская ул. д.16</t>
  </si>
  <si>
    <t>Корейская ул. д.17</t>
  </si>
  <si>
    <t>Корейская ул. д.18</t>
  </si>
  <si>
    <t>Корейская ул. д.19</t>
  </si>
  <si>
    <t>Корейская ул.19А</t>
  </si>
  <si>
    <t>Корейская ул. д.2</t>
  </si>
  <si>
    <t>Корейская ул. д.20</t>
  </si>
  <si>
    <t>Корейская ул. д.21</t>
  </si>
  <si>
    <t>Корейская ул. д.3</t>
  </si>
  <si>
    <t>Корейская ул. д.4</t>
  </si>
  <si>
    <t>Корейская ул. д.5</t>
  </si>
  <si>
    <t>Корейская ул. д.5А</t>
  </si>
  <si>
    <t>Корейская ул. д.7</t>
  </si>
  <si>
    <t>Корейская ул. д.7А</t>
  </si>
  <si>
    <t>Корейская ул. д.8</t>
  </si>
  <si>
    <t>Корейская ул. д.9</t>
  </si>
  <si>
    <t>Корейский пер. д.10</t>
  </si>
  <si>
    <t>Корейский пер. д.3</t>
  </si>
  <si>
    <t>Корейский пер. д.3а</t>
  </si>
  <si>
    <t>Корейский пер. д.5</t>
  </si>
  <si>
    <t>Корейский пер. д.7</t>
  </si>
  <si>
    <t>Крылова ул. д.1</t>
  </si>
  <si>
    <t>Крылова ул. д.10</t>
  </si>
  <si>
    <t>Крылова ул. д.12</t>
  </si>
  <si>
    <t>Крылова ул. д.12А</t>
  </si>
  <si>
    <t>Крылова ул. д.12Б</t>
  </si>
  <si>
    <t>Крылова ул. д.14</t>
  </si>
  <si>
    <t>Крылова ул. д.14А</t>
  </si>
  <si>
    <t>Крылова ул. д.16</t>
  </si>
  <si>
    <t>Крылова ул. д.18</t>
  </si>
  <si>
    <t>Крылова ул. д.2</t>
  </si>
  <si>
    <t>Крылова ул. д.3</t>
  </si>
  <si>
    <t>Крылова ул. д.4</t>
  </si>
  <si>
    <t>Крылова ул. д.5</t>
  </si>
  <si>
    <t>Крылова ул. д.5Б</t>
  </si>
  <si>
    <t>Крылова ул. д.6</t>
  </si>
  <si>
    <t>Крылова ул. д.6А</t>
  </si>
  <si>
    <t>Крылова ул. д.7</t>
  </si>
  <si>
    <t>Крылова ул. д.8</t>
  </si>
  <si>
    <t>Ларина ул. д.1</t>
  </si>
  <si>
    <t>Ларина ул. д.3</t>
  </si>
  <si>
    <t>Ларина ул. д.5</t>
  </si>
  <si>
    <t>Ларина ул. д.5А</t>
  </si>
  <si>
    <t>Лебедева Академика ул. д.1</t>
  </si>
  <si>
    <t>Лебедева Академика ул. д.12</t>
  </si>
  <si>
    <t>Лебедева Академика ул. д.14</t>
  </si>
  <si>
    <t>Лебедева Академика ул. д.4</t>
  </si>
  <si>
    <t>Луганская ул. д.1</t>
  </si>
  <si>
    <t>Луганская ул. д.10</t>
  </si>
  <si>
    <t>Луганская ул. д.3</t>
  </si>
  <si>
    <t>Луганская ул. д.5</t>
  </si>
  <si>
    <t>Луганская ул. д.6</t>
  </si>
  <si>
    <t>Луганская ул. д.7</t>
  </si>
  <si>
    <t>Луганская ул. д.9</t>
  </si>
  <si>
    <t>Малиновая Гряда п. д.1</t>
  </si>
  <si>
    <t>Малиновая Гряда п. д.2</t>
  </si>
  <si>
    <t>Медицинская ул. д.11</t>
  </si>
  <si>
    <t>Медицинская ул. д.13</t>
  </si>
  <si>
    <t>Медицинская ул. д.7</t>
  </si>
  <si>
    <t>Медицинская ул. д.7А</t>
  </si>
  <si>
    <t>Медицинская ул. д.9</t>
  </si>
  <si>
    <t>Мыза станция д.3</t>
  </si>
  <si>
    <t>Мыза станция д.4</t>
  </si>
  <si>
    <t>Невская ул. д.21</t>
  </si>
  <si>
    <t>Октября 40 лет ул. д.10</t>
  </si>
  <si>
    <t>Октября 40 лет ул. д.11</t>
  </si>
  <si>
    <t>Октября 40 лет ул. д.13</t>
  </si>
  <si>
    <t>Октября 40 лет ул. д.14/ 5</t>
  </si>
  <si>
    <t>Октября 40 лет ул. д.15</t>
  </si>
  <si>
    <t>Октября 40 лет ул. д.15А</t>
  </si>
  <si>
    <t>Октября 40 лет ул. д.16</t>
  </si>
  <si>
    <t>Октября 40 лет ул. д.16А</t>
  </si>
  <si>
    <t>Октября 40 лет ул. д.17</t>
  </si>
  <si>
    <t>Октября 40 лет ул. д.19</t>
  </si>
  <si>
    <t>Октября 40 лет ул. д.20А</t>
  </si>
  <si>
    <t>Октября 40 лет ул. д.22</t>
  </si>
  <si>
    <t>Октября 40 лет ул. д.24/ 2</t>
  </si>
  <si>
    <t>Октября 40 лет ул. д.26/ 1</t>
  </si>
  <si>
    <t>Октября 40 лет ул. д.3</t>
  </si>
  <si>
    <t>Октября 40 лет ул. д.3А</t>
  </si>
  <si>
    <t>Октября 40 лет ул. д. 30 А</t>
  </si>
  <si>
    <t>Октября 40 лет ул. д.5</t>
  </si>
  <si>
    <t>Октября 40 лет ул. д.5А</t>
  </si>
  <si>
    <t>Октября 40 лет ул. д.6</t>
  </si>
  <si>
    <t>Октября 40 лет ул. д.7</t>
  </si>
  <si>
    <t>Октября 40 лет ул. д.7А</t>
  </si>
  <si>
    <t>Октября 40 лет ул. д.8</t>
  </si>
  <si>
    <t>Октября 40 лет ул. д.9</t>
  </si>
  <si>
    <t>Осташковский 2-й пер. д.1</t>
  </si>
  <si>
    <t>Осташковский 2-й пер. д.3а</t>
  </si>
  <si>
    <t>Петровского ул. д.11</t>
  </si>
  <si>
    <t>Петровского ул. д.13</t>
  </si>
  <si>
    <t>Петровского ул. д.13А</t>
  </si>
  <si>
    <t>Петровского ул. д.21</t>
  </si>
  <si>
    <t>Петровского ул. д.23</t>
  </si>
  <si>
    <t>Петровского ул. д.5</t>
  </si>
  <si>
    <t>Петровского ул. д.5А</t>
  </si>
  <si>
    <t>Петровского ул. д.7</t>
  </si>
  <si>
    <t>Петровского, д. 9а</t>
  </si>
  <si>
    <t>Победы 40 лет ул. д.1</t>
  </si>
  <si>
    <t>Победы 40 лет ул. д.10</t>
  </si>
  <si>
    <t>Победы 40 лет ул. д.12</t>
  </si>
  <si>
    <t>Победы 40 лет ул. д.13</t>
  </si>
  <si>
    <t>Победы 40 лет ул. д.2</t>
  </si>
  <si>
    <t>Победы 40 лет ул. д.3</t>
  </si>
  <si>
    <t>Победы 40 лет ул. д.6</t>
  </si>
  <si>
    <t>Победы 40 лет ул. д.7</t>
  </si>
  <si>
    <t>Победы 40 лет ул. д.8</t>
  </si>
  <si>
    <t>Победы 40 лет ул. д.9</t>
  </si>
  <si>
    <t>Полевая, д. 10а</t>
  </si>
  <si>
    <t>Полевая  ул. д.10</t>
  </si>
  <si>
    <t>пос. Черепичный д.10</t>
  </si>
  <si>
    <t>пос. Черепичный д.11</t>
  </si>
  <si>
    <t>пос. Черепичный д.13</t>
  </si>
  <si>
    <t xml:space="preserve">пос. Черепичный д.14 </t>
  </si>
  <si>
    <t>пос. Черепичный д.14а</t>
  </si>
  <si>
    <t>пос. Черепичный д.15</t>
  </si>
  <si>
    <t>пос. Черепичный д.16</t>
  </si>
  <si>
    <t>пос. Черепичный д.17</t>
  </si>
  <si>
    <t>пос. Черепичный д.18</t>
  </si>
  <si>
    <t>пос. Черепичный д.20</t>
  </si>
  <si>
    <t>пос. Черепичный д.21</t>
  </si>
  <si>
    <t>пос. Черепичный д.9</t>
  </si>
  <si>
    <t>Пятигорская ул. д.10</t>
  </si>
  <si>
    <t>Пятигорская ул. д.12</t>
  </si>
  <si>
    <t>Пятигорская ул. д.14</t>
  </si>
  <si>
    <t>Пятигорская ул. д.16</t>
  </si>
  <si>
    <t>Пятигорская ул. д.18</t>
  </si>
  <si>
    <t>Пятигорская ул. д.18А</t>
  </si>
  <si>
    <t>Пятигорская ул. д.19</t>
  </si>
  <si>
    <t>Пятигорская ул. д.2</t>
  </si>
  <si>
    <t>Пятигорская ул. д.20</t>
  </si>
  <si>
    <t>Пятигорская ул. д.20А</t>
  </si>
  <si>
    <t>Пятигорская ул. д.22</t>
  </si>
  <si>
    <t>Пятигорская ул. д.22а</t>
  </si>
  <si>
    <t>Пятигорская ул. д.22б</t>
  </si>
  <si>
    <t>Пятигорская ул. д.23</t>
  </si>
  <si>
    <t>Пятигорская ул. д.27</t>
  </si>
  <si>
    <t>Пятигорская ул. д.29</t>
  </si>
  <si>
    <t>Пятигорская ул. д.4</t>
  </si>
  <si>
    <t>Пятигорская ул. д.8</t>
  </si>
  <si>
    <t>Радистов ул. д.10</t>
  </si>
  <si>
    <t>Радистов ул. д.10А</t>
  </si>
  <si>
    <t>Радистов ул. д.12</t>
  </si>
  <si>
    <t>Радистов ул. д.14</t>
  </si>
  <si>
    <t>Радистов ул. д.15</t>
  </si>
  <si>
    <t>Радистов ул. д.17</t>
  </si>
  <si>
    <t>Радистов ул. д.18</t>
  </si>
  <si>
    <t>Радистов ул. д.2</t>
  </si>
  <si>
    <t>Радистов ул. д.20</t>
  </si>
  <si>
    <t>Радистов ул. д.22</t>
  </si>
  <si>
    <t>Радистов ул. д.24</t>
  </si>
  <si>
    <t>Радистов ул. д.24А</t>
  </si>
  <si>
    <t>Радистов ул. д.24Б</t>
  </si>
  <si>
    <t>Радистов ул. д.3</t>
  </si>
  <si>
    <t>Радистов ул. д.3А</t>
  </si>
  <si>
    <t>Радистов ул. д.4</t>
  </si>
  <si>
    <t>Радистов ул. д.5</t>
  </si>
  <si>
    <t>Радистов ул. д.6</t>
  </si>
  <si>
    <t>Радистов ул. д.7</t>
  </si>
  <si>
    <t>Радистов ул. д.7А</t>
  </si>
  <si>
    <t>Радистов ул. д.8</t>
  </si>
  <si>
    <t>Радистов ул. д.8А</t>
  </si>
  <si>
    <t>Радистов ул. д.9</t>
  </si>
  <si>
    <t>Столетова ул. д.1</t>
  </si>
  <si>
    <t>Столетова ул. д.2</t>
  </si>
  <si>
    <t>Столетова ул. д.3</t>
  </si>
  <si>
    <t>Столетова ул. д.4</t>
  </si>
  <si>
    <t>Столетова ул. д.5</t>
  </si>
  <si>
    <t>Столетова ул. д.8</t>
  </si>
  <si>
    <t>Студгородок ГСХИ д.11</t>
  </si>
  <si>
    <t>Студгородок ГСХИ д.12</t>
  </si>
  <si>
    <t>Студгородок ГСХИ д.15</t>
  </si>
  <si>
    <t>Студгородок ГСХИ д.17</t>
  </si>
  <si>
    <t>Сурикова ул. д.1</t>
  </si>
  <si>
    <t>Сурикова ул. д.10</t>
  </si>
  <si>
    <t>Сурикова ул. д.12</t>
  </si>
  <si>
    <t>Сурикова ул. д.12А</t>
  </si>
  <si>
    <t>Сурикова ул. д.14</t>
  </si>
  <si>
    <t>Сурикова ул. д.14А</t>
  </si>
  <si>
    <t>Сурикова ул. д.16</t>
  </si>
  <si>
    <t>Сурикова ул. д.16А</t>
  </si>
  <si>
    <t>Сурикова ул. д.18</t>
  </si>
  <si>
    <t>Сурикова ул. д.2</t>
  </si>
  <si>
    <t>Сурикова ул. д.3</t>
  </si>
  <si>
    <t>Сурикова ул. д.4</t>
  </si>
  <si>
    <t>Сурикова ул. д.6</t>
  </si>
  <si>
    <t>Сурикова ул. д.6А</t>
  </si>
  <si>
    <t>Сурикова ул. д.7</t>
  </si>
  <si>
    <t>Терешковой ул. д.1</t>
  </si>
  <si>
    <t>Терешковой ул. д.10</t>
  </si>
  <si>
    <t>Терешковой ул. д.11</t>
  </si>
  <si>
    <t>Терешковой ул. д.2</t>
  </si>
  <si>
    <t>Терешковой ул. д.2А</t>
  </si>
  <si>
    <t>Терешковой ул. д.3</t>
  </si>
  <si>
    <t>Терешковой ул. д.4</t>
  </si>
  <si>
    <t>Терешковой ул. д.5</t>
  </si>
  <si>
    <t>Терешковой ул. д.5А</t>
  </si>
  <si>
    <t>Терешковой ул. д.6</t>
  </si>
  <si>
    <t>Терешковой ул. д.6А</t>
  </si>
  <si>
    <t>Терешковой ул. д.6Б</t>
  </si>
  <si>
    <t>Терешковой ул. д.8</t>
  </si>
  <si>
    <t>Терешковой ул. д.9</t>
  </si>
  <si>
    <t>Тропинина ул. д.10</t>
  </si>
  <si>
    <t>Тропинина ул. д.12</t>
  </si>
  <si>
    <t>Тропинина ул. д.14</t>
  </si>
  <si>
    <t>Тропинина ул. д.16</t>
  </si>
  <si>
    <t>Тропинина ул. д.18</t>
  </si>
  <si>
    <t>Тропинина ул. д.2</t>
  </si>
  <si>
    <t>Тропинина ул. д.2А</t>
  </si>
  <si>
    <t>Тропинина ул. д.3</t>
  </si>
  <si>
    <t>Тропинина ул. д.3А</t>
  </si>
  <si>
    <t>Тропинина ул. д.4</t>
  </si>
  <si>
    <t>Тропинина ул. д.4А</t>
  </si>
  <si>
    <t>Тропинина ул. д.51</t>
  </si>
  <si>
    <t>Тропинина ул. д.53</t>
  </si>
  <si>
    <t>Тропинина ул. д.55</t>
  </si>
  <si>
    <t>Тропинина ул. д.57</t>
  </si>
  <si>
    <t>Тропинина ул. д.5а</t>
  </si>
  <si>
    <t>Тропинина ул. д.6</t>
  </si>
  <si>
    <t>Тропинина ул. д.7а</t>
  </si>
  <si>
    <t>Тропинина ул. д.8</t>
  </si>
  <si>
    <t>Цветочная ул. д.1</t>
  </si>
  <si>
    <t>Цветочная ул. д.2</t>
  </si>
  <si>
    <t>Цветочная ул. д.5</t>
  </si>
  <si>
    <t>Цветочная ул. д.5а</t>
  </si>
  <si>
    <t>Цветочная ул. д.7</t>
  </si>
  <si>
    <t>Цветочная ул. д.7/1</t>
  </si>
  <si>
    <t>Цветочная ул. д.7/2</t>
  </si>
  <si>
    <t>Цветочная ул. д.9</t>
  </si>
  <si>
    <t>Шапошникова Героя ул. д.12</t>
  </si>
  <si>
    <t>Шапошникова Героя ул. д.8</t>
  </si>
  <si>
    <t>Широтная ул. д.1/ 4</t>
  </si>
  <si>
    <t>Широтная ул. д.11</t>
  </si>
  <si>
    <t>Широтная ул. д.11А</t>
  </si>
  <si>
    <t>Широтная ул. д.12</t>
  </si>
  <si>
    <t>Широтная ул. д.13</t>
  </si>
  <si>
    <t>Широтная ул. д.14</t>
  </si>
  <si>
    <t>Широтная ул. д.17</t>
  </si>
  <si>
    <t>Широтная ул. д.18</t>
  </si>
  <si>
    <t>Широтная ул. д.2</t>
  </si>
  <si>
    <t>Широтная ул. д.20</t>
  </si>
  <si>
    <t>Широтная ул. д.3</t>
  </si>
  <si>
    <t>Широтная ул. д.4</t>
  </si>
  <si>
    <t>Широтная ул. д.5</t>
  </si>
  <si>
    <t>Широтная ул. д.7</t>
  </si>
  <si>
    <t>Широтная ул. д.8</t>
  </si>
  <si>
    <t>Широтная ул. д.9</t>
  </si>
  <si>
    <t>Щербинки-1 мкр. д.1</t>
  </si>
  <si>
    <t>Щербинки-1 мкр. д.10</t>
  </si>
  <si>
    <t>Щербинки-1 мкр. д.10Б</t>
  </si>
  <si>
    <t>Щербинки-1 мкр. д.11</t>
  </si>
  <si>
    <t>Щербинки-1 мкр. д.12</t>
  </si>
  <si>
    <t>Щербинки-1 мкр. д.14</t>
  </si>
  <si>
    <t>Щербинки-1 мкр. д.15</t>
  </si>
  <si>
    <t>Щербинки-1 мкр. д.16</t>
  </si>
  <si>
    <t>Щербинки-1 мкр. д.2</t>
  </si>
  <si>
    <t>Щербинки-1 мкр. д.20</t>
  </si>
  <si>
    <t>Щербинки-1 мкр. д.25</t>
  </si>
  <si>
    <t>Щербинки-1 мкр. д.26</t>
  </si>
  <si>
    <t>Щербинки-1 мкр. д.27</t>
  </si>
  <si>
    <t>Щербинки-1 мкр. д.28</t>
  </si>
  <si>
    <t>Щербинки-1 мкр. д.29</t>
  </si>
  <si>
    <t>Щербинки-1 мкр. д.4</t>
  </si>
  <si>
    <t>Щербинки-1 мкр. д.5</t>
  </si>
  <si>
    <t>Щербинки-1 мкр. д.6</t>
  </si>
  <si>
    <t>Щербинки-1 мкр. д.7</t>
  </si>
  <si>
    <t>Щербинки-1 мкр. д.8</t>
  </si>
  <si>
    <t>Щербинки-1 мкр. д.8А</t>
  </si>
  <si>
    <t>Щербинки-1 мкр. д.9</t>
  </si>
  <si>
    <t>Энергетиков ул. д.1</t>
  </si>
  <si>
    <t>Энергетиков ул. д.10</t>
  </si>
  <si>
    <t>Энергетиков ул. д.2</t>
  </si>
  <si>
    <t>Энергетиков ул. д.3</t>
  </si>
  <si>
    <t>Энергетиков ул. д.4</t>
  </si>
  <si>
    <t>Энергетиков ул. д.6/12</t>
  </si>
  <si>
    <t>Энергетиков ул. д.6А</t>
  </si>
  <si>
    <t>Энергетиков ул. д.7</t>
  </si>
  <si>
    <t>Энергетиков ул. д.7А</t>
  </si>
  <si>
    <t>Энергетиков ул. д.8</t>
  </si>
  <si>
    <t>Энергетиков ул. д.8А</t>
  </si>
  <si>
    <t>Энергетиков ул. д.9/1</t>
  </si>
  <si>
    <t>Итого в управлении ОАО ДК Приокского района:</t>
  </si>
  <si>
    <t>кровля</t>
  </si>
  <si>
    <t>фасад</t>
  </si>
  <si>
    <t>канализация</t>
  </si>
  <si>
    <t>утепление</t>
  </si>
  <si>
    <t>ГВС</t>
  </si>
  <si>
    <t>Примечание</t>
  </si>
  <si>
    <t>Ремонт кровель</t>
  </si>
  <si>
    <t>цо</t>
  </si>
  <si>
    <t>гвс</t>
  </si>
  <si>
    <t>Ремонт системы ХВС</t>
  </si>
  <si>
    <t>хвс</t>
  </si>
  <si>
    <t>Ремонт системы электроснабжения</t>
  </si>
  <si>
    <t>электрика</t>
  </si>
  <si>
    <t>подъезды</t>
  </si>
  <si>
    <t>русты</t>
  </si>
  <si>
    <t>цоколь</t>
  </si>
  <si>
    <t>элеватор, задвижки</t>
  </si>
  <si>
    <t>крыльца, козырьки</t>
  </si>
  <si>
    <t>отмостка</t>
  </si>
  <si>
    <t>дым, вент. трубы</t>
  </si>
  <si>
    <t>водосточки</t>
  </si>
  <si>
    <t>окна</t>
  </si>
  <si>
    <t>Утепление стеновых панелей</t>
  </si>
  <si>
    <t>балконы</t>
  </si>
  <si>
    <t>вход в подвал</t>
  </si>
  <si>
    <t>остальные</t>
  </si>
  <si>
    <t>прочие</t>
  </si>
  <si>
    <t>Общая площадь  помещений дома ,кв.м</t>
  </si>
  <si>
    <t>Кащенко д.14</t>
  </si>
  <si>
    <t>Кащенко д.14А</t>
  </si>
  <si>
    <t>Гагарина пр-кт. д.156</t>
  </si>
  <si>
    <t>Победы 40 лет ул. д.19</t>
  </si>
  <si>
    <t>Победы 40 лет ул. д.20</t>
  </si>
  <si>
    <t>Победы 40 лет ул. д.21</t>
  </si>
  <si>
    <t>Петровского ул. д.15</t>
  </si>
  <si>
    <t xml:space="preserve">прибор учета </t>
  </si>
  <si>
    <t>бул.60-лет Октября д.25</t>
  </si>
  <si>
    <t>Октября 40 лет ул. д.21</t>
  </si>
  <si>
    <t>40-Лет Октября 1А</t>
  </si>
  <si>
    <t>согласно отчета №306</t>
  </si>
  <si>
    <t xml:space="preserve">"Согласовано"
ООО "СКС"
 ________Хохлов.А.А. </t>
  </si>
  <si>
    <t>1 под</t>
  </si>
  <si>
    <t>под.№1</t>
  </si>
  <si>
    <t>стояки</t>
  </si>
  <si>
    <t>розлив ЦО</t>
  </si>
  <si>
    <t>1,2 подъезды</t>
  </si>
  <si>
    <t>1,2 под.</t>
  </si>
  <si>
    <t>кв.33,34</t>
  </si>
  <si>
    <t>установка жалюзийных решеток на подвальные окна</t>
  </si>
  <si>
    <t>стояки ХВС,ГВС,канализации</t>
  </si>
  <si>
    <t>2,3 подъезды</t>
  </si>
  <si>
    <t>установка светильников с заменой электропроводки МОП</t>
  </si>
  <si>
    <t xml:space="preserve">ремонт крылец </t>
  </si>
  <si>
    <t>ремонт кирпичной кладки оголовков (выход на кровлю)</t>
  </si>
  <si>
    <t>замена электрических проводов по подвалу,включая освещение</t>
  </si>
  <si>
    <t>1,2,3 подъезды</t>
  </si>
  <si>
    <t>стояки ХВС</t>
  </si>
  <si>
    <t>перенос из 2014 года</t>
  </si>
  <si>
    <t>кв.72</t>
  </si>
  <si>
    <t>кв.33</t>
  </si>
  <si>
    <t>кв.6</t>
  </si>
  <si>
    <t>вместо заезда для колясок сделать ступени крыльца</t>
  </si>
  <si>
    <t>замена элеватора</t>
  </si>
  <si>
    <t>восстановление вентиляционного короба на тех.этаже</t>
  </si>
  <si>
    <t>обособленный вход в подвал</t>
  </si>
  <si>
    <t>температурный шов</t>
  </si>
  <si>
    <t>по подвалу</t>
  </si>
  <si>
    <t>ремонт машинных отделений лифтов (ремонт рустов и окон)</t>
  </si>
  <si>
    <t>замена электрических проводов по подвалу</t>
  </si>
  <si>
    <t>замена ввода ХВС</t>
  </si>
  <si>
    <t>замена электропроводов по подвалу,включая освещение</t>
  </si>
  <si>
    <t>замена окон на лестничных клетках</t>
  </si>
  <si>
    <t>установка металлических дверей на мусорокамеры,жалюзийных решеток на подвальные окна,дверей выхода на кровлю</t>
  </si>
  <si>
    <t>восстановление освещения в подвале,замена светильников с эл.проводкой МОП</t>
  </si>
  <si>
    <t>отмостка с боков дома и со двора дома</t>
  </si>
  <si>
    <t>1 подъезд</t>
  </si>
  <si>
    <t>ремонт фасада</t>
  </si>
  <si>
    <t>замена пластиковых окн на лестничных клетках</t>
  </si>
  <si>
    <t>замена окон на пластиковые 1,2 под.</t>
  </si>
  <si>
    <t>утепление торцевых стен</t>
  </si>
  <si>
    <t>замена электропроводки по стоякам</t>
  </si>
  <si>
    <t>замена дверей в мусорокамеры,замена дверей выхода на кровлю под.№1,3,4</t>
  </si>
  <si>
    <t>ремонт электрических проводов в подвале,включая освещение.Замена электрических проводов по стоякам</t>
  </si>
  <si>
    <t>замена окон на пластиковые</t>
  </si>
  <si>
    <t>замена трассы ЦО в подвале МКД</t>
  </si>
  <si>
    <t>восстановление освещения в МОП</t>
  </si>
  <si>
    <t>восстановление отмостки</t>
  </si>
  <si>
    <t>замена козырьков над входом в подъезд</t>
  </si>
  <si>
    <t xml:space="preserve">замена дверей входа в подвал </t>
  </si>
  <si>
    <t xml:space="preserve">замена электропроводки   </t>
  </si>
  <si>
    <t>ремонт крылец 1-6 подъезды</t>
  </si>
  <si>
    <t>ремонт отмостки с фасадной стороны дома</t>
  </si>
  <si>
    <t>предварительный ПЛАН ТЕКУЩЕГО РЕМОНТА МНОГОКВАРТИРНЫХ ДОМОВ НА 2017 г.(для согласования и предложений Совета МКД)</t>
  </si>
  <si>
    <t>установка металлических дверей в мусорокамеры,установке дверей выхода на кровлю 3 шт.</t>
  </si>
  <si>
    <t>установка жалюзийных решеток  на подвальные окна,установка металлических дврей входа в мусорокамеру,установка дверей выхода на кровлю</t>
  </si>
  <si>
    <t>установка мет.дверей в мусорокамеры 3 шт.</t>
  </si>
  <si>
    <t>розлив ЦО 1,2 подъезды</t>
  </si>
  <si>
    <t>установка жалюзийных решеток</t>
  </si>
  <si>
    <t>кв.30</t>
  </si>
  <si>
    <t>1-8 подъезд</t>
  </si>
  <si>
    <t>кв.9</t>
  </si>
  <si>
    <t>со стороны фасада</t>
  </si>
  <si>
    <t>заделка кирпичом проема торцевой стены под кв.64</t>
  </si>
  <si>
    <t xml:space="preserve">почтовые ящики </t>
  </si>
  <si>
    <t>4 подъезд</t>
  </si>
  <si>
    <t>цоколь по всему периметру и отмостка</t>
  </si>
  <si>
    <t>перенос из 2014  года - крыльцо под.№2</t>
  </si>
  <si>
    <t>фонарь над подъездом №5</t>
  </si>
  <si>
    <t>стояки кв.30,36,24,12,18,48</t>
  </si>
  <si>
    <t>ремонт борова на тех.этаже</t>
  </si>
  <si>
    <t>ремонт фасада кв.7</t>
  </si>
  <si>
    <t>крыльцо</t>
  </si>
  <si>
    <t>МОП</t>
  </si>
  <si>
    <t>установка пластиковых окон на лестничных клетках</t>
  </si>
  <si>
    <t>установка решеток на приямки</t>
  </si>
  <si>
    <t>ремонт крылец подъздов №2,3</t>
  </si>
  <si>
    <t>кровля козырька над входной дверью в подъезд</t>
  </si>
  <si>
    <t>установка пластиковых окон на лестничных клетках под.№2</t>
  </si>
  <si>
    <t>розлив центрального отопления на чердаке и замена элеваторного узла</t>
  </si>
  <si>
    <t>кв.37</t>
  </si>
  <si>
    <t>замена окон на ПВХ под.№2,4,5,6 и ремонт в подъездах при наличии остатков средств</t>
  </si>
  <si>
    <t>приямки у подвальных окон и решетки на окна</t>
  </si>
  <si>
    <t>ремонт освещения в тамбурах подъезд №2,5</t>
  </si>
  <si>
    <t>подпорки под козырьки</t>
  </si>
  <si>
    <t>парапет кв.33,34</t>
  </si>
  <si>
    <t>сметы Хрустову</t>
  </si>
  <si>
    <t>частично</t>
  </si>
  <si>
    <t>двери на подвал 1,4 подъезда с внутренним морозостойким замком</t>
  </si>
  <si>
    <t>стояки под.№2,кв.46 трап</t>
  </si>
  <si>
    <t>окраска входной группы,кровля козырька</t>
  </si>
  <si>
    <t>ремонт фасада и частичная окраска</t>
  </si>
  <si>
    <t>подъезд №2</t>
  </si>
  <si>
    <t>замена труб центрального отопления входящего в домовую систему</t>
  </si>
  <si>
    <t>гидроизоляция межэтажного перекрытия со стороны подвала кв.№2 цементным герметиком "ВодаStop" в 2 слоя</t>
  </si>
  <si>
    <t>установка окон ПВХ</t>
  </si>
  <si>
    <t>замена труб центрального отопления в подвале</t>
  </si>
  <si>
    <t>замена окон на ПВХ</t>
  </si>
  <si>
    <t>под.№2</t>
  </si>
  <si>
    <t>кв.8</t>
  </si>
  <si>
    <t>ремонт крыльца и установка поручня</t>
  </si>
  <si>
    <t>поверка приборов учета</t>
  </si>
  <si>
    <t>замена участков мусоропроводов</t>
  </si>
  <si>
    <t>укрепление козырька и ремонт ступеней</t>
  </si>
  <si>
    <t>стояки ГВС,ХВС,канализации кв.55-полотенцесушитель</t>
  </si>
  <si>
    <t xml:space="preserve">прочие </t>
  </si>
  <si>
    <t>ограждения газонов</t>
  </si>
  <si>
    <t>замена электропроводки 1,2 подъезды</t>
  </si>
  <si>
    <t>стояки ХВС,ГВС,канализации ( в том числе кв.22)</t>
  </si>
  <si>
    <t>установка дверей входа в подъезды и под.помещение</t>
  </si>
  <si>
    <t>замена электропроводки в подъездах,установка уличных светильников над входом в подъезд</t>
  </si>
  <si>
    <t>розлив ЦО стояки кв.13</t>
  </si>
  <si>
    <t>ограждение газонов</t>
  </si>
  <si>
    <t>ремонт цоколя</t>
  </si>
  <si>
    <t xml:space="preserve">утепление торцевых стен,кв.30 </t>
  </si>
  <si>
    <t>дверь с внутренним замком на подвал,решетки на подвальные окна</t>
  </si>
  <si>
    <t>установка ограждений у дома</t>
  </si>
  <si>
    <t>восстановление вентиляции</t>
  </si>
  <si>
    <t>заделка ниши кирпичной кладкой тамбур под.№2</t>
  </si>
  <si>
    <t>ремонт козырька над входом в подъезд №2 и ступени.</t>
  </si>
  <si>
    <t>гидроизоляция козырька балкона кв.17</t>
  </si>
  <si>
    <t>крыльцо подъезд №2</t>
  </si>
  <si>
    <t>крыльцо под.№4-замена ступеней,козырек над данным подъездом-рассмотреть вопрос увеличения(сосульки )</t>
  </si>
  <si>
    <t xml:space="preserve">ограждение газонов </t>
  </si>
  <si>
    <t>восстановление оголовков</t>
  </si>
  <si>
    <t>ремонт крылец подъезд №1,2</t>
  </si>
  <si>
    <t>под.№1 под окном вылетают кирпичи</t>
  </si>
  <si>
    <t>ремонт ступеней подъезд №3,4</t>
  </si>
  <si>
    <t>ремонт системы электроснабжения на 1 этажах подъезда</t>
  </si>
  <si>
    <t>замена  ливневок подъезд №1,2</t>
  </si>
  <si>
    <t>решетки на межлестничных переходах под№3</t>
  </si>
  <si>
    <t>окраска стен под подоконниками после установки окон</t>
  </si>
  <si>
    <t>окраска после установки пластиковых окон и дверей</t>
  </si>
  <si>
    <t>ремонт трещин фасада по кв.3</t>
  </si>
  <si>
    <t>ремонт кирпичной кладки под.№5 под балконом кв.76</t>
  </si>
  <si>
    <t>ремонт кладки и штукатурка тех.этажа,гидроизоляция парапета и  ремонт ограждения на кровле</t>
  </si>
  <si>
    <t>ремонт кровельного покрытия вторая половина с заменой ливневки и заменой водоразборников в кол-ве 2--шт,установка козырьков над водоразборниками</t>
  </si>
  <si>
    <t>асфальтовое покрытие по щебеночному основанию по периметру здания</t>
  </si>
  <si>
    <t>ремонт отмостки</t>
  </si>
  <si>
    <t>крыльцо подъезд №6</t>
  </si>
  <si>
    <t>стояк канализации по кв.80</t>
  </si>
  <si>
    <t>штукатурка цоколя подъезд №4</t>
  </si>
  <si>
    <t>кв.15</t>
  </si>
  <si>
    <t>замена окон подвальных на пластиковые</t>
  </si>
  <si>
    <t>кв.110</t>
  </si>
  <si>
    <t xml:space="preserve">кв.67 ремонт балконной плиты </t>
  </si>
  <si>
    <t>стояки центрального отопления</t>
  </si>
  <si>
    <t>замена оконных блоков полд.№2</t>
  </si>
  <si>
    <t>ремонт рустов машинного отделения под.№1,2</t>
  </si>
  <si>
    <t>под.№4</t>
  </si>
  <si>
    <t>кв.5</t>
  </si>
  <si>
    <t>кв.106</t>
  </si>
  <si>
    <t>кв.109 -русты маш.отделения 3м,  замена двери выхода на кровлю.</t>
  </si>
  <si>
    <t>кв.62</t>
  </si>
  <si>
    <t>кв.21</t>
  </si>
  <si>
    <t>ремонт крыльца под.№2</t>
  </si>
  <si>
    <t>козырьки над входом в подъезд с опорами</t>
  </si>
  <si>
    <t>замена окон на платиковые</t>
  </si>
  <si>
    <t>ремон кровли над кв.7</t>
  </si>
  <si>
    <t xml:space="preserve">ремонт цоколя при входе в подъезд </t>
  </si>
  <si>
    <t xml:space="preserve">ремонт свесов кровли </t>
  </si>
  <si>
    <t>ремонт кровельного покрытия лоджии-примыкание к вентканалу кв.47</t>
  </si>
  <si>
    <t xml:space="preserve">стояк канализации и ХВС  по кв.23 </t>
  </si>
  <si>
    <t>замена оконных блоков под.№1,2,3</t>
  </si>
  <si>
    <t>кв.1</t>
  </si>
  <si>
    <t>кв.16</t>
  </si>
  <si>
    <t>ремонт кровли, включая кв.64</t>
  </si>
  <si>
    <t>кв.98</t>
  </si>
  <si>
    <t>монтаж обособленного дымохода из кв.5</t>
  </si>
  <si>
    <t>ремонт машинных отделений лифтов(замена окон),замена двери в мусорокамеру под.№2 и заделка щели между крыльцом и стеной МКД под.№2</t>
  </si>
  <si>
    <t>кв.3</t>
  </si>
  <si>
    <t>кв.65</t>
  </si>
  <si>
    <t>Техническое обслуживание тепломеханического и электрического оборудования приборов КИПиА</t>
  </si>
  <si>
    <t>наращивание оголовка дымоходов и вент.каналов по стояку кв.53</t>
  </si>
  <si>
    <t>кв.66</t>
  </si>
  <si>
    <t>крыльцо под.№2, под.№1 и установка урны под.№1, лестница от МКД 19 к 19А</t>
  </si>
  <si>
    <t xml:space="preserve">кв.5 </t>
  </si>
  <si>
    <t>кв.49 и лест.клетка</t>
  </si>
  <si>
    <t>стояки (в том числе кв.12,23,18,80,96)</t>
  </si>
  <si>
    <t>замена элеваторов под.№1,4</t>
  </si>
  <si>
    <t>замена элеваторов под.№1</t>
  </si>
  <si>
    <t>почтовые ящики под.№1</t>
  </si>
  <si>
    <t>под.№1,2</t>
  </si>
  <si>
    <t>выпуск канализации подъезд №1</t>
  </si>
  <si>
    <t>замена почтовых ящиков</t>
  </si>
  <si>
    <t>дверь входа в подвал</t>
  </si>
  <si>
    <t>ремонт кирпичной кладки и трещины у окна кв.81</t>
  </si>
  <si>
    <t>замена ввода ХВС подъезд №1</t>
  </si>
  <si>
    <t>монтаж узла ЦО и ГВС</t>
  </si>
  <si>
    <t>замена входной двери в подвал</t>
  </si>
  <si>
    <t>кв.35 ремонт балконной плиты</t>
  </si>
  <si>
    <t>стояки по кв.35</t>
  </si>
  <si>
    <t>замена двери выхода на кровлю</t>
  </si>
  <si>
    <t>кв.34</t>
  </si>
  <si>
    <t>кв.40 ремонт перил с заменой участка стены ,гидроизоляция</t>
  </si>
  <si>
    <t>установка окна ПВХ на лест.площадке между 1 и 2 этажом, пластиковое окно наж входной дверью, замена тамбурной двери на утепленную</t>
  </si>
  <si>
    <t>ремонт цоколя включая пристроенное помещение</t>
  </si>
  <si>
    <t>ремонт   электропроводки 2 подъезд</t>
  </si>
  <si>
    <t>замена внутрипод.двери под. №1,2</t>
  </si>
  <si>
    <t>верхний розлив ЦО-полная замена</t>
  </si>
  <si>
    <t>кв.39</t>
  </si>
  <si>
    <t>стояк ГВС по кв.31 с 7 по 9 этажи</t>
  </si>
  <si>
    <t>ремонт крыльца под.№1,2,3,4</t>
  </si>
  <si>
    <t>кв.105</t>
  </si>
  <si>
    <t>ремонт крылец с нанесением противоскользящей мелкозернистой крошки и установкой поручней</t>
  </si>
  <si>
    <t>кв.11</t>
  </si>
  <si>
    <t>ремонт металлического ограждения выхода на крышу 4 подъезд 9 эатаж</t>
  </si>
  <si>
    <t>кв.50 устранить протечку кровли лоджии</t>
  </si>
  <si>
    <t>восстановить систему согласно акта обследования 16.02.2012</t>
  </si>
  <si>
    <t>ремонт начать с задней стороны МКД</t>
  </si>
  <si>
    <t>ремонт полов на 1 этаже и ремонт стены в тамбуре</t>
  </si>
  <si>
    <t>кв.33- ремонт стяжки и примыкания балкона</t>
  </si>
  <si>
    <t>установка пластиковых окон</t>
  </si>
  <si>
    <t>разводка в подвале</t>
  </si>
  <si>
    <t>ремонт крыльца и козырька</t>
  </si>
  <si>
    <t xml:space="preserve">электрика </t>
  </si>
  <si>
    <t>МОП-электропроводка 1 подъезд</t>
  </si>
  <si>
    <t>4 подъезд и вторая дверь в подъезд</t>
  </si>
  <si>
    <t>заложить кирпичом проемы над козырьками 2,3 подъезды</t>
  </si>
  <si>
    <t>установка входной двери</t>
  </si>
  <si>
    <t>установка облегченных козырьков</t>
  </si>
  <si>
    <t>кв.71,48 торец подъезд №2 с 1 по 9 этаж</t>
  </si>
  <si>
    <t>установка пластиковых окон в подъезде</t>
  </si>
  <si>
    <t>стояки ГВС,ХВС,канализации в 3-х  комнатных квартирах справа</t>
  </si>
  <si>
    <t>ремонт подъезда</t>
  </si>
  <si>
    <t>под.1,2-работы начинать с 2 подъезда</t>
  </si>
  <si>
    <t>ремонт 1,2,3,4 подъездов с заменой почтовых ящиков, двери в подвал 1 и 3 подъезды,перила в 4 подъезде</t>
  </si>
  <si>
    <t>установка на 1 этаже светильников</t>
  </si>
  <si>
    <t>1 подъезд:ремонт 1 этажа и покраска двери в подъезд; 2 подъезд: ремонт подъезда; 3 подъезд:ремонт подъезда до 3 этажа с заменой почтовых ящиков; 4 подъезд: ремонт до 3 этажа</t>
  </si>
  <si>
    <t>кв.29 кухня</t>
  </si>
  <si>
    <t>ремонт лестничного марша и покрытия пола подъезд №2</t>
  </si>
  <si>
    <t>розлив центрального отопления на чердаке</t>
  </si>
  <si>
    <t>ремонт входа в подвал под.№1 -восстановление разрушающейся стены</t>
  </si>
  <si>
    <t>ремонт электропроводки</t>
  </si>
  <si>
    <t>замена лаг кв.12</t>
  </si>
  <si>
    <t>ремонт приямков со стороны проспекта Гагарина</t>
  </si>
  <si>
    <t>ремонт электропроводки подъезд №2</t>
  </si>
  <si>
    <t>входная дверь с доводчиком</t>
  </si>
  <si>
    <t>ремонт приямка в подвал со стороны крыльца</t>
  </si>
  <si>
    <t>наращивание оголовков под№3 кв.50,под.№4 кв.59</t>
  </si>
  <si>
    <t>внутрення дверь в подъезд-со стеклом</t>
  </si>
  <si>
    <t>запорная арматура на стояка ЦО</t>
  </si>
  <si>
    <t>ремонт подъезда и установка двери</t>
  </si>
  <si>
    <t>металлическая дверь в подвал</t>
  </si>
  <si>
    <t>восстановить отопление в 3 подъезде на 1,2 этажах</t>
  </si>
  <si>
    <t xml:space="preserve">замена лаг кв.23 и коридор </t>
  </si>
  <si>
    <t>1,2,3,4,5,6,8 -подъезд №4 выполнять полсе ремонта кровли</t>
  </si>
  <si>
    <t>изоляция розлива ЦО в подвале</t>
  </si>
  <si>
    <t xml:space="preserve">восстановление оголовков </t>
  </si>
  <si>
    <t>кв.38</t>
  </si>
  <si>
    <t>ремонт входных групп 1,2 под.-крыльцо</t>
  </si>
  <si>
    <t>ремонт входов в подвал</t>
  </si>
  <si>
    <t>ремонт входных групп</t>
  </si>
  <si>
    <t>ремонт температурного шва</t>
  </si>
  <si>
    <t>облицовка фундаментных блоков</t>
  </si>
  <si>
    <t>замена двери в подвал из 3 поъезда</t>
  </si>
  <si>
    <t>кв.69</t>
  </si>
  <si>
    <t>замена входной двери</t>
  </si>
  <si>
    <t>кв.31</t>
  </si>
  <si>
    <t>стояки ГВС и ХВС от центральной трубы до ввода на перые этажи</t>
  </si>
  <si>
    <t>стояки канализации под.№5</t>
  </si>
  <si>
    <t>ремонт крыльца под.№5,6,7,8, ремонт козырьков под.№1-8</t>
  </si>
  <si>
    <t>замена плитки в подъездах №1,2,3,4,6,8</t>
  </si>
  <si>
    <t>кв.18,21</t>
  </si>
  <si>
    <t>верхний розлив ЦО</t>
  </si>
  <si>
    <t>стояки ХВСи ввод ХВС</t>
  </si>
  <si>
    <t>выпуск канализации   - был в 2014 году</t>
  </si>
  <si>
    <t>в том числе кв.33</t>
  </si>
  <si>
    <t>ремонт крыльца под.№4</t>
  </si>
  <si>
    <t>ремонт крыльца под.№5</t>
  </si>
  <si>
    <t>крыльцо 1 под- перенос из 2014 года</t>
  </si>
  <si>
    <t>оголовок над кв.36</t>
  </si>
  <si>
    <t>ремонт системы вентиляции</t>
  </si>
  <si>
    <t>кв.36- перенос из 2014 года</t>
  </si>
  <si>
    <t>кв.52,68 перенос из 2014 года</t>
  </si>
  <si>
    <t>кв.89,68 из кв.64</t>
  </si>
  <si>
    <t>полностью ремонт цоколя, на остатки ремонт отмостки и крылец</t>
  </si>
  <si>
    <t>ограждения под.№4</t>
  </si>
  <si>
    <t>плитка в тамбуре перед лестницей на 1 этаж</t>
  </si>
  <si>
    <t>укрепление козырьков подъездов,5 подъезд крыльцо перенос из 2014 года</t>
  </si>
  <si>
    <t>стояки ХВС кв.37,39,40, полотенцесушители по кв.31-39</t>
  </si>
  <si>
    <t>стояки ГВС,ХВС,канализации кв.1 полотен.-обращатся за разьясненяими к Ладашову Т.А</t>
  </si>
  <si>
    <t>кв.60</t>
  </si>
  <si>
    <t>штукатурка оголовков под.№1-4</t>
  </si>
  <si>
    <t>пластиковые окна в 3 подъездах</t>
  </si>
  <si>
    <t>ремонт пожарных шкафов на этажах</t>
  </si>
  <si>
    <t>1 под-ремонт, заливка пола в тамбурах и площадках 1-го этажа, замена внутренней перегородки с дверью на новую деревянную</t>
  </si>
  <si>
    <t>асфальт со стоками</t>
  </si>
  <si>
    <t>кв.32</t>
  </si>
  <si>
    <t>кв.135,6,17,29,33</t>
  </si>
  <si>
    <t xml:space="preserve">утепление </t>
  </si>
  <si>
    <t>кв.109</t>
  </si>
  <si>
    <t>5 окон в 1 подъезде</t>
  </si>
  <si>
    <t>стояки ХВС и ГВС втом числе кв.123,62</t>
  </si>
  <si>
    <t>ремонт внутренней двери под.№4</t>
  </si>
  <si>
    <t>межевые знаки земельного участка</t>
  </si>
  <si>
    <t>кв.17,19</t>
  </si>
  <si>
    <t>штукатурные работы под окнами объем 4 м4</t>
  </si>
  <si>
    <t>гидроиоляция кв.22</t>
  </si>
  <si>
    <t>стояк канализации по кв.95</t>
  </si>
  <si>
    <t>стояки ХВС,ГВС в том числе по кв.26,29,30</t>
  </si>
  <si>
    <t>кв.20</t>
  </si>
  <si>
    <t>замена контейнерной площадки</t>
  </si>
  <si>
    <t>ремонт оголовка 1 под.</t>
  </si>
  <si>
    <t>козырек  над входом в детский клуб</t>
  </si>
  <si>
    <t>кв.17</t>
  </si>
  <si>
    <t>кв.70 ливневая канализация</t>
  </si>
  <si>
    <t>кв.70</t>
  </si>
  <si>
    <t>замена водосточной трубы со стороны Сурикова</t>
  </si>
  <si>
    <t>ремонт крыльца и пола на 1 этаже</t>
  </si>
  <si>
    <t>кв.14</t>
  </si>
  <si>
    <t>ремонт карнизных свесов, кирпичная кладка,оконная перемычка по кв.42,39</t>
  </si>
  <si>
    <t>кв.46</t>
  </si>
  <si>
    <t>кв.76</t>
  </si>
  <si>
    <t>кв.12</t>
  </si>
  <si>
    <t>ограждения у под.1</t>
  </si>
  <si>
    <t>ремонт оголовка под.2 кв.22</t>
  </si>
  <si>
    <t>утепление торцевых стен (в том числе кв.№5, 14 угловой комнаты)</t>
  </si>
  <si>
    <t>кв.28,2,21,35</t>
  </si>
  <si>
    <t>кв.49</t>
  </si>
  <si>
    <t>верхний розлив в кв.23</t>
  </si>
  <si>
    <t>кв.80,82,83</t>
  </si>
  <si>
    <t>козырьки под.1,2,3,4,5</t>
  </si>
  <si>
    <t>обособленный вход в подвал у под.3  (ремонт крыши)</t>
  </si>
  <si>
    <t>стояки ГВС под.6-3шт, 7-1шт, 8 -3шт.</t>
  </si>
  <si>
    <t>кв.8, лест.площ., замена балки над кв.7</t>
  </si>
  <si>
    <t>замена стояков гвс,хвс кв.3,4,6,8,12,16,20,28,32,36</t>
  </si>
  <si>
    <t>кв.19</t>
  </si>
  <si>
    <t>стояки ХВС,ГВС,канализации стояки по кв.3,4,7,8,11,12, 15,19,20,23,24,28,32</t>
  </si>
  <si>
    <t>окна пвх под.3,4,5,6</t>
  </si>
  <si>
    <t>ограждение  детской площадки</t>
  </si>
  <si>
    <t>кв.30,31,32,33,69</t>
  </si>
  <si>
    <t>замена скамеек под.1,2</t>
  </si>
  <si>
    <t>ремонт оголовков</t>
  </si>
  <si>
    <t>если останутся деньги от розлива стояки цо в подъездах</t>
  </si>
  <si>
    <t>замена розлива гвс</t>
  </si>
  <si>
    <t>ремонт балконной плиты над кв.49</t>
  </si>
  <si>
    <t>ремонт крылец под.№ 2,3</t>
  </si>
  <si>
    <t>под.№6 ремонт крыльца</t>
  </si>
  <si>
    <t>восстановление конька</t>
  </si>
  <si>
    <t>кв.7</t>
  </si>
  <si>
    <t>кв.13</t>
  </si>
  <si>
    <t>замена окон</t>
  </si>
  <si>
    <t>замена электропроводки и этажных счетков</t>
  </si>
  <si>
    <t>ограждение дет.площадки у под.№8</t>
  </si>
  <si>
    <t>ремонт кровли входа в подвал (мусорокамера)</t>
  </si>
  <si>
    <t>замена окон в подъезде</t>
  </si>
  <si>
    <t>нарастить оголовок кв. 34</t>
  </si>
  <si>
    <t>цоколь с задней стороны дома</t>
  </si>
  <si>
    <t>кв.18</t>
  </si>
  <si>
    <t>замена выпуска канализации</t>
  </si>
  <si>
    <t>замена электрощитов в подъезде</t>
  </si>
  <si>
    <t>входы в подвал под.1 и 3</t>
  </si>
  <si>
    <t>Вид работ</t>
  </si>
  <si>
    <t>кв.6,10,13,22,18</t>
  </si>
  <si>
    <t>заделка трещин в фасаде и цоколе, соединительный шов</t>
  </si>
  <si>
    <t>ремонт после пожара на послд.этаже третьего подъезда</t>
  </si>
  <si>
    <t>метал.дверь выхода на кровлю под.2( украли в июне 2016)</t>
  </si>
  <si>
    <t>стояк ГВС кв.23</t>
  </si>
  <si>
    <t>кв.7,6, над лест.кл.</t>
  </si>
  <si>
    <t>ремонт пола и ступеней в подъезде</t>
  </si>
  <si>
    <t xml:space="preserve">замена лаг в кв.4 </t>
  </si>
  <si>
    <t>ремонт пола в тамбурах и перед подъездами</t>
  </si>
  <si>
    <t>замена ламп в тамбурах</t>
  </si>
  <si>
    <t>ограждение у под.3</t>
  </si>
  <si>
    <t>установка скамейки п.1</t>
  </si>
  <si>
    <t>ремонт стены</t>
  </si>
  <si>
    <t>замена элеваторного узла</t>
  </si>
  <si>
    <t>ограждения полисадников во дворе</t>
  </si>
  <si>
    <t>ремонт тамбура под.2 после пролития</t>
  </si>
  <si>
    <t>ремонт трещины входной группы</t>
  </si>
  <si>
    <t>кв.2</t>
  </si>
  <si>
    <t>кв.5, 6 повреждение кровли и карнизного свеса 2*2,ремонт конька кровли</t>
  </si>
  <si>
    <t>кв.35 под.5</t>
  </si>
  <si>
    <t>стояки в кв.81-82, 85-86, 89-90, 93-94, 97-98</t>
  </si>
  <si>
    <t>кв.50</t>
  </si>
  <si>
    <t>отмостка у подъезда №7 с водоотводящими лотками</t>
  </si>
  <si>
    <t>кв.15,18,17</t>
  </si>
  <si>
    <t>ограждения под окнами кв.1</t>
  </si>
  <si>
    <t>отмостка и выравнивание ступеней крыльца 1 подъезда</t>
  </si>
  <si>
    <t>кв.81</t>
  </si>
  <si>
    <t>стояки ГВС в т.ч. кв.5, 69</t>
  </si>
  <si>
    <t>ограждения отмежевонной терретории</t>
  </si>
  <si>
    <t>под.1,2</t>
  </si>
  <si>
    <t>перенос выключателй, убрать лишние провода</t>
  </si>
  <si>
    <t>кв.104</t>
  </si>
  <si>
    <t>утепление рустов кв.127</t>
  </si>
  <si>
    <t>1,4,5 подъезд</t>
  </si>
  <si>
    <t>кв.94</t>
  </si>
  <si>
    <t>защитный козырек над вентшахтой ( затекает вода кв.59)</t>
  </si>
  <si>
    <t>торец</t>
  </si>
  <si>
    <t>розлив ХВС</t>
  </si>
  <si>
    <t>утепление чердачного помещения</t>
  </si>
  <si>
    <t>козырек под.4</t>
  </si>
  <si>
    <t>под.2,3</t>
  </si>
  <si>
    <t>стояки гвс, хвс, во</t>
  </si>
  <si>
    <t>расширительный бак и подводящие трубы</t>
  </si>
  <si>
    <t>кв.4</t>
  </si>
  <si>
    <t>дверь выхода на кровлю</t>
  </si>
  <si>
    <t>замена почтовых ящиков под.№3, замена входной двери под.1</t>
  </si>
  <si>
    <t>кв.5,6,7,8</t>
  </si>
  <si>
    <t>лоджия кв.150</t>
  </si>
  <si>
    <t>под.2</t>
  </si>
  <si>
    <t>дым, вент. Трубы</t>
  </si>
  <si>
    <t>кв.18, лест.кл.</t>
  </si>
  <si>
    <t>кв. 51</t>
  </si>
  <si>
    <t>над кв. 13 и 58</t>
  </si>
  <si>
    <t>ремонт ступени под.1 и 2, козырьки</t>
  </si>
  <si>
    <t>лоджия кв.?</t>
  </si>
  <si>
    <t>полы</t>
  </si>
  <si>
    <t>верхний розлив цо</t>
  </si>
  <si>
    <t>ремонт крылец с заменой ступеней 2под. Установка поручней) и 3под.</t>
  </si>
  <si>
    <t>кв.93</t>
  </si>
  <si>
    <t>ремонт кровли обособленного входа в дизайн студию яблоко</t>
  </si>
  <si>
    <t>кв.48</t>
  </si>
  <si>
    <t>замена конт.площадки</t>
  </si>
  <si>
    <t>замена электропроводки в подвале, вводной кабель в кв.39</t>
  </si>
  <si>
    <t>входная железная дверь с замком с ключом</t>
  </si>
  <si>
    <t>ограждения газонов под.6</t>
  </si>
  <si>
    <t>кв.55</t>
  </si>
  <si>
    <t>установка ливнеприемного лотка</t>
  </si>
  <si>
    <t>кв.18,19,39, конек</t>
  </si>
  <si>
    <t>кв.143</t>
  </si>
  <si>
    <t>кв.5 и лест.клетка</t>
  </si>
  <si>
    <t>со стороны дома 106, с торца дома под.1</t>
  </si>
  <si>
    <t>водосточные желоба 4 шт. в тратуаре  во внутреннем дворе у подъездов 1-4</t>
  </si>
  <si>
    <t>ремонт кровли лоджии над кв.77,78,80</t>
  </si>
  <si>
    <t>выбилка ковров</t>
  </si>
  <si>
    <t>Гагарина пр. д.117</t>
  </si>
  <si>
    <t>примыкание к парапету</t>
  </si>
  <si>
    <t>Арсеньева ул. Д.3</t>
  </si>
  <si>
    <t>ремонт пола(1 этаж.под.2)</t>
  </si>
  <si>
    <t xml:space="preserve">кв.113 </t>
  </si>
  <si>
    <t>ремонт трещин на фасаде дома</t>
  </si>
  <si>
    <t>под.1,2,3,4</t>
  </si>
  <si>
    <t>Установка металлического ограждения</t>
  </si>
  <si>
    <t>нижний розлив цо под полом кв.21,42,43, замена стояков ЦО на л/к под.1,2,3,4</t>
  </si>
  <si>
    <t>замена слуховых окон (7 шт)</t>
  </si>
  <si>
    <t>ремонт крыльца при входе в подъезд №1(+пандус),2,4</t>
  </si>
  <si>
    <t>кв.58,62</t>
  </si>
  <si>
    <t>изолурующий слой на уровне кв.1</t>
  </si>
  <si>
    <t>стояки ГВС,ХВС, п/с по кв93(101)</t>
  </si>
  <si>
    <t>стояк ГВС по кв.11</t>
  </si>
  <si>
    <t>кв.61</t>
  </si>
  <si>
    <t>кв.9,101</t>
  </si>
  <si>
    <t>кв.11 разрушение шахты дымохода</t>
  </si>
  <si>
    <t>ремонт пешеходной лестницы</t>
  </si>
  <si>
    <t>кв.77</t>
  </si>
  <si>
    <t>кв.149</t>
  </si>
  <si>
    <t>фасад и цоколь кв.3</t>
  </si>
  <si>
    <t>кв.23</t>
  </si>
  <si>
    <t>под.4</t>
  </si>
  <si>
    <t>ремонт фасада вх.групп, замена двери (кв.24)</t>
  </si>
  <si>
    <t>замена окон под.№5</t>
  </si>
  <si>
    <t>ХВС по кв.2</t>
  </si>
  <si>
    <t>Ограждение на 10 этаже под.№2</t>
  </si>
  <si>
    <t>ремонт покрытия парапета и примыкания к антенам</t>
  </si>
  <si>
    <t xml:space="preserve">ремонт отмостки </t>
  </si>
  <si>
    <t>замена электрики на 1 этаже</t>
  </si>
  <si>
    <t>ремонт карнизного свеса</t>
  </si>
  <si>
    <t>5 окон над козырьками</t>
  </si>
  <si>
    <t>установка пандуса под.№6</t>
  </si>
  <si>
    <t>козырек под.№4, ремонт крыльца под№7</t>
  </si>
  <si>
    <t>ограждение,грунт</t>
  </si>
  <si>
    <t>замена почтовых ящиков под.№8+перила крыльца</t>
  </si>
  <si>
    <t>ремонт под.2</t>
  </si>
  <si>
    <t>стояки ХВС,ГВС (кв.12)</t>
  </si>
  <si>
    <t>пандус (кв.60)</t>
  </si>
  <si>
    <t>кв.15,17,23</t>
  </si>
  <si>
    <t>ремонт крыльца(козырек)</t>
  </si>
  <si>
    <t>кровля лоджии кв.50</t>
  </si>
  <si>
    <t>Ремонт водоотводящей сисиемы, ремонт фасада ,цоколя в местах разрушения, кирпичная кладка стен фасада примыкающая к кв.14</t>
  </si>
  <si>
    <t xml:space="preserve"> утепление руста над окнами кв.13</t>
  </si>
  <si>
    <t>ремонт балконной плиты кв.121</t>
  </si>
  <si>
    <t>нарастить оголовок над. (кв.70)</t>
  </si>
  <si>
    <t>ремонт цоколя кв.1</t>
  </si>
  <si>
    <t>замена ввода ХВС,розлив под.кв.1</t>
  </si>
  <si>
    <t>ремонт ступеней на лестничном пролете</t>
  </si>
  <si>
    <t>замена электрощитков</t>
  </si>
  <si>
    <t>ремонт вентканала кв.33</t>
  </si>
  <si>
    <t>утепление кв.28</t>
  </si>
  <si>
    <t>замена стояков ЦО по кв.2(6,10,14) по кв.15(19,23,27)</t>
  </si>
  <si>
    <t>ремонт крылец</t>
  </si>
  <si>
    <t>крыльца под.1 и 2+ асфальтовое покрытие перед подъездами</t>
  </si>
  <si>
    <t>кв.39 русты по торцевой комнате</t>
  </si>
  <si>
    <t>кв.5 угловая комната</t>
  </si>
  <si>
    <t>ограждение на кровли со стороны подъездов</t>
  </si>
  <si>
    <t>стояки ГВС,ХВС,канализации-ВЕСЬ ОБЪЕМ РАБОТ+по кв.46</t>
  </si>
  <si>
    <t>со стороны  торца кв.1</t>
  </si>
  <si>
    <t>ремонт оголовка(нет тяги в дымоходе) кв.54</t>
  </si>
  <si>
    <t>ремонт кровли над л/к 5под.</t>
  </si>
  <si>
    <t xml:space="preserve">ремонт балконной плиты кв.84 </t>
  </si>
  <si>
    <t>замена стояков кв.93</t>
  </si>
  <si>
    <t>кв.41 ремонт кровли</t>
  </si>
  <si>
    <t>верхний розлив</t>
  </si>
  <si>
    <t>крыльца  под.№1,2,3</t>
  </si>
  <si>
    <t>козырек над торцевым входом</t>
  </si>
  <si>
    <t>замена линолиума в коридоре</t>
  </si>
  <si>
    <t>установка козырикав над подъездамибольшего размера</t>
  </si>
  <si>
    <t>кв.108</t>
  </si>
  <si>
    <t>ограждение дет. Площадки  под.3,4</t>
  </si>
  <si>
    <t>кв.28,29</t>
  </si>
  <si>
    <t>под.№3 ремонт крыльца</t>
  </si>
  <si>
    <t>под.6 ремонт лотка ливневой канализации</t>
  </si>
  <si>
    <t>замена на пластиковые</t>
  </si>
  <si>
    <t>ремонт кирпичной кладки стены между лоджиями кв.54 и 53, покрытие лоджии 54</t>
  </si>
  <si>
    <t>ремонт парапета(+кв.54)</t>
  </si>
  <si>
    <t>нарастить оголовок над кв33,34</t>
  </si>
  <si>
    <t>установка металических решеток на окна подвала(вид согласовать со старшим)</t>
  </si>
  <si>
    <t>кв.80,37</t>
  </si>
  <si>
    <t>штукатурка машинных отделений</t>
  </si>
  <si>
    <t>гидроизоляция фундамента цокольного этажа</t>
  </si>
  <si>
    <t>замена дверей в мусорокамеры</t>
  </si>
  <si>
    <t>продолжить работы по замене стояков центрального отопления (по однокомнатным квартирам)кв.2,13,15,24,22,30,25,29,36,38,39,40,45,48,43,46,47,49,50,51,56,63,60,61,65,58,62,66</t>
  </si>
  <si>
    <t>(кв.42)ограждение кровли над 2 и 3 подъездами, восстановление желобов водосточной системы, ремонт карнизной плиты</t>
  </si>
  <si>
    <t>Водосточки</t>
  </si>
  <si>
    <t>водосточки,всесы</t>
  </si>
  <si>
    <t>над 3 подъездом,кв.54</t>
  </si>
  <si>
    <t>на крыше перед входом в подъезд сделать водостоки</t>
  </si>
  <si>
    <t>желоба на кровле</t>
  </si>
  <si>
    <t>2 водосточные трубы у 3 подъезда</t>
  </si>
  <si>
    <t>демонтаж,монтаж ограждения с торца</t>
  </si>
  <si>
    <t>кв.11 ком.1 ремонт примыканий к вент.каналу с заменой стропильной ноги, ком.3 ремонт свесов</t>
  </si>
  <si>
    <t>ремонт электропроводки в под.№6,на каждом этаже установить выключатель</t>
  </si>
  <si>
    <t>замена окон в подвал</t>
  </si>
  <si>
    <t>над кв.29, кв.114 комната 12м2</t>
  </si>
  <si>
    <t>стояк ГВС и п/с по кв.17</t>
  </si>
  <si>
    <t>ремонт ступеней,площадок,козырьков</t>
  </si>
  <si>
    <t>замена окон на пластиковые по л/к под.1,2 с наклонными подоконниками</t>
  </si>
  <si>
    <t>дек.ремонт 1 этажа под.1,2. замена поч.ящиков в под.№2</t>
  </si>
  <si>
    <t>замена входных дверей в холле 1 этажа</t>
  </si>
  <si>
    <t>над кв.35,37 ,примыкание к шахте лифта,ремонт ливневой канализации</t>
  </si>
  <si>
    <t>ремонт под.№2 с заменой почтовых ящиков</t>
  </si>
  <si>
    <t>восстановление оголовков 8 шт.</t>
  </si>
  <si>
    <t>ремонт козырьков входных групп, крыльцо 1 под. , установка пандуса</t>
  </si>
  <si>
    <t>пандус и перила в подъезде (заяв. Кв.102), перила в подъезде 1 и 2</t>
  </si>
  <si>
    <t>восстановление ограждения на общественном балконе 7этажа под.1</t>
  </si>
  <si>
    <t>ремонт системы дымоудаления 22,24,25,28,29,32,33,36,37</t>
  </si>
  <si>
    <t>Замена элеваторов</t>
  </si>
  <si>
    <t>замена окон под.3</t>
  </si>
  <si>
    <t>Розлив цо</t>
  </si>
  <si>
    <t>кв.55,56</t>
  </si>
  <si>
    <t>3 подъезды</t>
  </si>
  <si>
    <t>крыльцо 1,2 под + пол тамбура при входе в подъезд</t>
  </si>
  <si>
    <t>дек.ремонт +почт.ящики, перила под.№2</t>
  </si>
  <si>
    <t xml:space="preserve">жалюзийные решетки на окна продуха </t>
  </si>
  <si>
    <t>замена дверей на кровлю</t>
  </si>
  <si>
    <t>кв.108,112,73,72</t>
  </si>
  <si>
    <t>отмостка под.№1</t>
  </si>
  <si>
    <t>ремонт кровли кв.36,35</t>
  </si>
  <si>
    <t>кв.35,9,1,2,4,5,14,20,33</t>
  </si>
  <si>
    <t xml:space="preserve">дек. Ремонт под.№1 </t>
  </si>
  <si>
    <t>кв.72,106(примвкание парапета)</t>
  </si>
  <si>
    <t>замена верхнего розлива ЦО</t>
  </si>
  <si>
    <t xml:space="preserve">ремонт штукатурного слоя стен фасада, примыкающих к квартирам №№ 1,5 жилого дома № 2 по ул. Столетова, </t>
  </si>
  <si>
    <t>дек.рем. Под.№3</t>
  </si>
  <si>
    <t>ремонт трещины стены кв.50</t>
  </si>
  <si>
    <t>ремонт входной группы</t>
  </si>
  <si>
    <t>ремонт крыльца под.№1,4 (асфальтовое или бетонное покрытие плиты входной)</t>
  </si>
  <si>
    <t>замена стояков ХВ,КНС по кв.92</t>
  </si>
  <si>
    <t>ремонт крылец и установка козырьков - ПРЕДОСТАВИТЬ СТАРШЕЙ проект конструкции козырьков,смету и спецификацию на материалы (+под.5 гжино)</t>
  </si>
  <si>
    <t>МОП 1,2,3,4,5,6 подъезды</t>
  </si>
  <si>
    <t>под.1 ремонт выхода на кровлю</t>
  </si>
  <si>
    <t>под.1</t>
  </si>
  <si>
    <t>конек,кв.8</t>
  </si>
  <si>
    <t>замена розлива цо ,восстановление теплоизоляции розлива цо</t>
  </si>
  <si>
    <t>выбивалка, 2 под.</t>
  </si>
  <si>
    <t>декоративный ремонт</t>
  </si>
  <si>
    <t>дополнительное освещение в под.№2,4(между домофоном и тамбурн.двери),заменить старые выключатели на новые.</t>
  </si>
  <si>
    <t>ремонт входа в подвал(под.1),установка метал.решетку с замком,покраска козырька под.1</t>
  </si>
  <si>
    <t>ремонт оголовков (в том числе кв.12)</t>
  </si>
  <si>
    <t>входная группа под.1</t>
  </si>
  <si>
    <t>замена 7светильников в подвале, повесить светодиодные светильники в 1 и 3 под.</t>
  </si>
  <si>
    <t>ремонт электрики</t>
  </si>
  <si>
    <t>выложить брусчаткой при входе в подвал</t>
  </si>
  <si>
    <t>замена электрики на 7,8,9 этажах под.№1, у кральца 3 под.</t>
  </si>
  <si>
    <t>кв.12.</t>
  </si>
  <si>
    <t>козырьки,ремонт наплавляйкой</t>
  </si>
  <si>
    <t>кв.11(торцевая стена угловой комнаты)</t>
  </si>
  <si>
    <t>кв.17 комната 24(торцевая комната)</t>
  </si>
  <si>
    <t>замена канализации в подвале под.№4 (рыжей трубой)</t>
  </si>
  <si>
    <t>козырьки 1,2,3 под.</t>
  </si>
  <si>
    <t>замена окон на ПВХ под.1</t>
  </si>
  <si>
    <t>замена козьрька под.№1,крыльцо №3</t>
  </si>
  <si>
    <t>кв.32 угловая комната</t>
  </si>
  <si>
    <t>ремонт брусчатки у под.№1,2,3</t>
  </si>
  <si>
    <t>дек/ремонт подъезда(после замены окон)</t>
  </si>
  <si>
    <t>замена окон в под.на пвх</t>
  </si>
  <si>
    <t>под.№1,№2</t>
  </si>
  <si>
    <t>ремонт карниза (кв.25)</t>
  </si>
  <si>
    <t>под.№1 разрушен оголовок, отсутствует, козырек над оголовком</t>
  </si>
  <si>
    <t>кв.21,62,41,42,43,18 в области кухни,15</t>
  </si>
  <si>
    <t>установить метал.двери на тех.этаж под.1,2,3, замена дверей между лестн.маршей и площадкой перед лифтом(согласовать со старшим)</t>
  </si>
  <si>
    <t>утепление стены дымохода кв.1,5,9,13,17</t>
  </si>
  <si>
    <t>кв.78 с торца и фасада,кв.36</t>
  </si>
  <si>
    <t xml:space="preserve">замена окон на пластиковые под.4   </t>
  </si>
  <si>
    <t>утепление торцевых стен (в том числе кв.№9 с обратной стороны подъезда), кв.13,10</t>
  </si>
  <si>
    <t>кв.113,75,76,67,103,5,142</t>
  </si>
  <si>
    <t>замена рам на пластиковые окна(обязательно 6,7 эт)</t>
  </si>
  <si>
    <t>кв.69 ремонт кровли и бетонной плиты</t>
  </si>
  <si>
    <t xml:space="preserve">замена верхнего розлива цо </t>
  </si>
  <si>
    <t>кв.71,72,21,22,23 и русты машинных отделений</t>
  </si>
  <si>
    <t>кв.52 торец</t>
  </si>
  <si>
    <t>ограждение шахты лифта</t>
  </si>
  <si>
    <t>замена окна 1 шт</t>
  </si>
  <si>
    <t>кв.147,124,267,175(кухня),111(угловая комната),135(угловая ком.)171,136,кв.235</t>
  </si>
  <si>
    <t>2 входа в подвал, решетки на окна продуха</t>
  </si>
  <si>
    <t>1,2,3 под замена ступеней, установить поручни,установить скомейку у под.2</t>
  </si>
  <si>
    <t>кв.17 торец</t>
  </si>
  <si>
    <t>козырьки под.1,2</t>
  </si>
  <si>
    <t>ремонт кровли в подвал- 2 шт</t>
  </si>
  <si>
    <t>замена стояков гвс,хвс,кнс в кв.17,33,49,65,81,97,113,129,145,15,31,47,63,79,95,111,127,143. По ваннам кв.7,23,39,55,71,87,103,119,135,151</t>
  </si>
  <si>
    <t>под.1   аварийный!</t>
  </si>
  <si>
    <t>замена окон на пластиковые (прибл.сумма за один подъезд)</t>
  </si>
  <si>
    <t>установка опорной площади под обособленный дымоход кв.22,24,25,28,29,32,33,36,37</t>
  </si>
  <si>
    <t>ремонт оголовка кв.21</t>
  </si>
  <si>
    <t>модернизация узла учета ГВС</t>
  </si>
  <si>
    <t xml:space="preserve">установка пандуса кв.1 </t>
  </si>
  <si>
    <t>под.2- 1 этаж</t>
  </si>
  <si>
    <t>стояки ГВС по кв.11,15,23,24,27,28,73,75,79,83,85,89,87,91,93,95,97,101,105</t>
  </si>
  <si>
    <t xml:space="preserve">кв.83-пандус(2 под.), под.1,2+поручни </t>
  </si>
  <si>
    <t>под.1 установка обегченного козырька</t>
  </si>
  <si>
    <t>установка поручней под3 с 1-9 этаж</t>
  </si>
  <si>
    <t>кв.70- многодетная семья,142,43</t>
  </si>
  <si>
    <t>РЕЗЕРВ НА СТОЯКИ,только после данных работ,+кв.181</t>
  </si>
  <si>
    <t xml:space="preserve">под.№1, дверь вторая нить под.6 </t>
  </si>
  <si>
    <t>под.№6(после электрики)</t>
  </si>
  <si>
    <t>кв.34,110,31</t>
  </si>
  <si>
    <t>замена конвекторов в тамбурах у лифтов 21 шт.</t>
  </si>
  <si>
    <t>стояки ХВС,ГВС,п/с, кнс под.№3,4 кв.95,96,99,102.104,103,107,119,27,123</t>
  </si>
  <si>
    <t>по кв.5 утепление дымохода</t>
  </si>
  <si>
    <t>установка клапанов на мусоропровод в мусорокамерах во всех подъездах</t>
  </si>
  <si>
    <t>ст.гвс,хвс,п/с,канализ. Кв.74,78,82,86,90,94,98,102,106</t>
  </si>
  <si>
    <t>под.№2,3,4, замена тамбурной двери в под.№4</t>
  </si>
  <si>
    <t>замена розлива хвс</t>
  </si>
  <si>
    <t>установка пандуса на крыльцо под.№1(ребенок инвалид)</t>
  </si>
  <si>
    <t>кв.59</t>
  </si>
  <si>
    <t>кв.19,9(туалет)</t>
  </si>
  <si>
    <t>замена ливневки под.1,2</t>
  </si>
  <si>
    <t>козырьки под.1,2,крыльцо заасфальтировать</t>
  </si>
  <si>
    <t>замена метал.ограждений</t>
  </si>
  <si>
    <t>восстановление электрики в подвале с установкой выключателей</t>
  </si>
  <si>
    <t>кв.12, 3 под.ливневка,4 под.л\к</t>
  </si>
  <si>
    <t>стояки ХВС и ГВС в том числе кв.110,4 (полный объем)</t>
  </si>
  <si>
    <t>д/р под.№4,1,2,3</t>
  </si>
  <si>
    <t>замена поч.ящиков в под.1</t>
  </si>
  <si>
    <t>декорат.ремонт под.№2</t>
  </si>
  <si>
    <t>1 окно,(под.2)</t>
  </si>
  <si>
    <t>замена эл.проводки под.1,2</t>
  </si>
  <si>
    <t xml:space="preserve">                                 </t>
  </si>
  <si>
    <t>ремонт стены и кровли обособленного входа в подвал</t>
  </si>
  <si>
    <t>подъезды с заменой почтовых ящиков(3под.обязат.),под.4</t>
  </si>
  <si>
    <t>кв.5 ремонт оголовка</t>
  </si>
  <si>
    <t>ремонт контейнерной площадки</t>
  </si>
  <si>
    <t>кв.68 утепление торцевой стены ещё на 1м вверх</t>
  </si>
  <si>
    <t>Тропинина ул. Д.6</t>
  </si>
  <si>
    <t>под.2 установка шибера в мусорокамере</t>
  </si>
  <si>
    <t>под.2 ремонт мусорокамеры(плиточные работы)</t>
  </si>
  <si>
    <t>стояки гвс кв2-14,кв.1-13,хвс,гвс кв.3-15, кнс 14,3-15</t>
  </si>
  <si>
    <t>ремонт Борова на чердаке</t>
  </si>
  <si>
    <t>стояки ХВС,ГВС кв.59,51,36,40,44,48,52,56,60,64,68,58,62,66,70,35,39,43,47</t>
  </si>
  <si>
    <t>огрыждение около подъезда</t>
  </si>
  <si>
    <t>стояки ХВС,ГВС в ом числе по кв.32, 12,33,45</t>
  </si>
  <si>
    <t>замена светильников на энергосберегающие в под.и коридорах</t>
  </si>
  <si>
    <t>утепление темпер.шва по кв.38(2под.) со стороны двора и фасада</t>
  </si>
  <si>
    <t>ГВС стояки   кв.34</t>
  </si>
  <si>
    <t>кв.24,5,33,ремонт межпан.стыков кв.24,5,33.Отлив над утеплением кв.32</t>
  </si>
  <si>
    <t>кв. 16</t>
  </si>
  <si>
    <t>ремонт крылец под.№2 и бетонная подушка от провалов под.№6,№5</t>
  </si>
  <si>
    <t>замена окон на ПВХ под.2,1</t>
  </si>
  <si>
    <t>замена силовой проводки от ВРУ до 1-х этажей,восстановление освещения подвала под.1,2.;установка светодиодных светильников без замены электропроводки МОП</t>
  </si>
  <si>
    <t>ремонт козырьков под.1,2,3,4</t>
  </si>
  <si>
    <t>установка дерев.поручней в под.1,2</t>
  </si>
  <si>
    <t>кв.25 кухня</t>
  </si>
  <si>
    <t>п.2 решетка на окно в машинное отделение+ лестница</t>
  </si>
  <si>
    <t>кв.135 кухня и комната,кв.22</t>
  </si>
  <si>
    <t>стояки хвс, гвс, во полный объем (+по кв.19)</t>
  </si>
  <si>
    <t>замена стояков ХВ,КНС по кв.1</t>
  </si>
  <si>
    <t>замена стояков электроснабжения кв.1,5,9,13</t>
  </si>
  <si>
    <t>замена окон в подъездах</t>
  </si>
  <si>
    <t>под.4 установка энергосберегающих элементов в целях экономии эл.энергии</t>
  </si>
  <si>
    <t>замена электрики в подвале и над подъездами</t>
  </si>
  <si>
    <t>Замена стояков ГВС,ХВС в кв.53,57,61,65,69,38,42,46,50,54,49,45,41,37</t>
  </si>
  <si>
    <t>ремонт оголовка под.№2</t>
  </si>
  <si>
    <t>полный объем</t>
  </si>
  <si>
    <t>утепление тоцевых стен дома</t>
  </si>
  <si>
    <t>установка зонта над дымоходом от агв кв.1 к.4</t>
  </si>
  <si>
    <t>установка нового расходомера на цо</t>
  </si>
  <si>
    <t>замена выпуска канализации под.2</t>
  </si>
  <si>
    <t xml:space="preserve">утепление дымохода по фасаду кв.22 </t>
  </si>
  <si>
    <t>замена стояков по кв.49</t>
  </si>
  <si>
    <t>кв. 17</t>
  </si>
  <si>
    <t>ремонт рустов кв.128,72, температурный шов между под.2,3</t>
  </si>
  <si>
    <t>стояки ГВС,ХВС,канализации (в том числе кв.8,59,50,20,66)</t>
  </si>
  <si>
    <t>кв.51 ванная комната,лождия кв.50</t>
  </si>
  <si>
    <t>температурный шов между 2 и 3 подъездами, с двух сторон</t>
  </si>
  <si>
    <t>ремонт горизонтальной тяги(декоративн.карниз)над. Ооо "бахус"</t>
  </si>
  <si>
    <t>декорат.ремонт.1-4подъезды с заменой почт.ящиков</t>
  </si>
  <si>
    <t>ремонт козырьков</t>
  </si>
  <si>
    <t>кв.60,8</t>
  </si>
  <si>
    <t>замена проводки в подъездах МОП и светильников+над подъездами</t>
  </si>
  <si>
    <t>ремонт температурного шва в под.2 с внутренней стороны(проект)</t>
  </si>
  <si>
    <t>под.1 установка козырька на опоры</t>
  </si>
  <si>
    <t>замена электрики в подвале</t>
  </si>
  <si>
    <t>ремонт фасада между кв.31и 32(выпали кирпичи-промерзание стены)</t>
  </si>
  <si>
    <t xml:space="preserve">ремонт кровли кв.39,кв.38, </t>
  </si>
  <si>
    <t>КР по РП: ХВС,ГВС,ТС,ВО,кровля,утепление/ремонт фасада</t>
  </si>
  <si>
    <t>ремонт оголовка кв.7,3</t>
  </si>
  <si>
    <t>стояки ГВС,ХВС,п/с в кв.8,23,38,53,68,83,98,113,128,10,25,40,55,70,85,100,115,130. ГВС,п/с,ХВС,КНС кв.3,18,33,48,63,78,98,108,123,1,16,31,46,61,76,91,106,121 (+135 в след.тр)</t>
  </si>
  <si>
    <t>примыкания к фановой трубе и антенне  кв.5</t>
  </si>
  <si>
    <t xml:space="preserve">ремонт подъезда (в котором кв.187 )под.5 </t>
  </si>
  <si>
    <t xml:space="preserve">окна </t>
  </si>
  <si>
    <t>под.5 замена окон на пвх(4-5 окон)</t>
  </si>
  <si>
    <t>электрика МОП под.5</t>
  </si>
  <si>
    <t>кв.128</t>
  </si>
  <si>
    <t>ремонт кровли  конек, кв.76(кухня),99,77,79, над температурным швом свес между кв.40 и 57</t>
  </si>
  <si>
    <t>ремонт фасада(со двора), заделка трещины кв.8</t>
  </si>
  <si>
    <t>1,2 подъезд ремонт козырьков  с ремонтом кровли козырька</t>
  </si>
  <si>
    <t>замена элек.проводки моп.под.3</t>
  </si>
  <si>
    <t>ремонт оголовка кв.45</t>
  </si>
  <si>
    <t>над под.2 (кв.22,23,24) и под.1  кв.12</t>
  </si>
  <si>
    <t>кв.68 утепление торцевой стены во всю длину без стеновой панели лоджии,кв.16</t>
  </si>
  <si>
    <t>кв.2,4,5,7,8,3</t>
  </si>
  <si>
    <t>кв.21,33,11(течет в 8)</t>
  </si>
  <si>
    <t>Карниз между 2 и 3 под., карниз над кв.11</t>
  </si>
  <si>
    <t>кв.7,6</t>
  </si>
  <si>
    <t>провал кровли</t>
  </si>
  <si>
    <t>русты с 1 по 9 этажи по фасаду( в т.ч. Кв.6) и с торца,кв.25,28,123,10,118,9</t>
  </si>
  <si>
    <t>Карниз</t>
  </si>
  <si>
    <t>ремонт 1, подъездов</t>
  </si>
  <si>
    <t>заделка трещин кв.47,43</t>
  </si>
  <si>
    <t>кв.92 ст.хвс,гвс</t>
  </si>
  <si>
    <t>замена стояков ГВС,ХВС 2,3,4,5,6,7,8,9,10,11,12,13,14,15,16,17,18,20,21,22,24,25,26,28,29,30,32,34,40,44,48,52,56,60,64,68</t>
  </si>
  <si>
    <t>ремонт пешеходной дорожки</t>
  </si>
  <si>
    <t>ремонт оголовка кв.22</t>
  </si>
  <si>
    <t>кв.105,17</t>
  </si>
  <si>
    <t>балконная плита кв.15, демлнтаж балкона кв.10,16</t>
  </si>
  <si>
    <t>кв.5 комн. 4</t>
  </si>
  <si>
    <t>кв.33,34,29</t>
  </si>
  <si>
    <t>замена на пвх под.1,2</t>
  </si>
  <si>
    <t>замена водосточной трубы 4 шт</t>
  </si>
  <si>
    <t>установка облегченного козыртка под.1,2</t>
  </si>
  <si>
    <t>кв.84,85,104,105,152,69,75</t>
  </si>
  <si>
    <t>д/п под.№1, ремонт пола на 1этаже</t>
  </si>
  <si>
    <t>ремонт температурного шва по кв.35</t>
  </si>
  <si>
    <t>кв.18,55,56,38,19</t>
  </si>
  <si>
    <t>замена козырька под.2</t>
  </si>
  <si>
    <t>под.3 ремонт козырька</t>
  </si>
  <si>
    <t>утепление торцевых стен,кв.72</t>
  </si>
  <si>
    <t>в т.ч.кв.67,43,35,36,48,94,3,59, 88,142</t>
  </si>
  <si>
    <t>замена стояков ГВС и ХВС по кв.44</t>
  </si>
  <si>
    <t>дек.рем.под.1,2</t>
  </si>
  <si>
    <t>под.3с заменой поч.ящиков</t>
  </si>
  <si>
    <t>кв.26</t>
  </si>
  <si>
    <t>кв.22,20(примыкание к фановой трубе)</t>
  </si>
  <si>
    <t>ромонт кровли под.2(кв.72),43 кровля над надстройкой</t>
  </si>
  <si>
    <t>замена потолочного перекрытия,ремонт полов кв.4,8</t>
  </si>
  <si>
    <t>кв.20 ремонт кровли(кухня)</t>
  </si>
  <si>
    <t>ремонт кровли кв.62,63,17,19 ремонт примыканич к ливневки</t>
  </si>
  <si>
    <t>замена лифта</t>
  </si>
  <si>
    <t>кв. 12,24,34,93,. сквозные отверстия под. 5( сторона дома на Электрон),6 ( в месте примыкания антенны к кровле), установка зонта над оголовком,укрепление стропильной ноги</t>
  </si>
  <si>
    <t>под.4,3 + пол</t>
  </si>
  <si>
    <t>установка окон продуха(17 шт)и замена двери в подвал под.3</t>
  </si>
  <si>
    <t>под.1 моп замена на лампы с датчиком движения</t>
  </si>
  <si>
    <t>ремонт системы электроснабжения с заменой светильников</t>
  </si>
  <si>
    <t>кв.17,18;под.2(кв.40)-разрушение кирпичной кладки выхода на кровлю</t>
  </si>
  <si>
    <t>замена лестничного марша под.2 этаж1</t>
  </si>
  <si>
    <t>кв.48,18</t>
  </si>
  <si>
    <t>входная группа</t>
  </si>
  <si>
    <t>замена козырька над входом в подъезд,установить перила</t>
  </si>
  <si>
    <t>отмостка,асфальтир.площадки крыльца</t>
  </si>
  <si>
    <t>кв.34,129,141,26,18,34,128,129,118,141,9,83,96,97,100,108,16,51,52,53,65,68,57(в первую очередь:9,26,128,34)</t>
  </si>
  <si>
    <t>замена стояков гвс,хвс под.№3</t>
  </si>
  <si>
    <t>произвести тех.экспертизу по трещине кв.17,21,25</t>
  </si>
  <si>
    <t>рем.под.1</t>
  </si>
  <si>
    <t>ремонт оголовка кв.6</t>
  </si>
  <si>
    <t>примыкания к вентканалу над кв.42,установка вент.зонта, парапет и примыкания к нему в районе кв.42,ремонт кровли кв.42,39</t>
  </si>
  <si>
    <t xml:space="preserve">кв.49,примыкание </t>
  </si>
  <si>
    <t>гидроизоляция козырька под.1</t>
  </si>
  <si>
    <t>кв. 106, 141,107</t>
  </si>
  <si>
    <t>восстановить ограждение</t>
  </si>
  <si>
    <t>под.№4 ремонт кровли козырька,ремонт входной группы</t>
  </si>
  <si>
    <t xml:space="preserve">ремонт машинных отделений (восстановление кирпичной кладки,оштукатуривание стен), </t>
  </si>
  <si>
    <t>ремонт фасада(трещина) кв4,8 от фундамента до крыши</t>
  </si>
  <si>
    <t>кв.16 ремонт карнизного свеса</t>
  </si>
  <si>
    <t>Ремонт поврежденных участков стен(опред. С Бакукиной)</t>
  </si>
  <si>
    <t>ремонт водоотводящей устройств</t>
  </si>
  <si>
    <t>ремонт кровли под.1(кв.36,35)</t>
  </si>
  <si>
    <t>освещение моп,освещение с датчиками движения</t>
  </si>
  <si>
    <t>стояки ГВС кв.161,166, хвс,п/с,кс по кв.64</t>
  </si>
  <si>
    <t>кв.29</t>
  </si>
  <si>
    <t>135,кв.108,ремонт вертикального руста между под.3-4,утеплить от подвала до балкона</t>
  </si>
  <si>
    <t>кв.101,103,106,81,46,85(кукхня),79(две комнаты),61</t>
  </si>
  <si>
    <t>кв.37 (кухня+2 комнаты),32</t>
  </si>
  <si>
    <t>замена окон на пвх</t>
  </si>
  <si>
    <t>кв.35</t>
  </si>
  <si>
    <t>дек.ремонт под.№8,№9,№10+ почт.ящики.</t>
  </si>
  <si>
    <t xml:space="preserve">кв.126,49,35 </t>
  </si>
  <si>
    <t>подъезд №4,5,6 ,2,3,7крыльцо,8 -крыльцо и козырек</t>
  </si>
  <si>
    <t>стояки хвс под.1 и 2 (кв.1,4,5,6,8,9,10,11,12,13,14,15,16,21,24,27)</t>
  </si>
  <si>
    <t>кв.35 ремонт карнизного свеса</t>
  </si>
  <si>
    <t>кв.3,1</t>
  </si>
  <si>
    <t>под.2, заложить оконные проемы над козырьком</t>
  </si>
  <si>
    <t>ремонт мест пролитий этаж.12, ремонт хола 1 этаж</t>
  </si>
  <si>
    <t>ремонт кровли над лоджией кв.46,кв.47(комната),48,ремонт парапета</t>
  </si>
  <si>
    <t>по кв.48 (температурный шов) со стороны двора и фасада,поправить водосток,зачистка фасада</t>
  </si>
  <si>
    <t>Ремонт поврежденных участков кровли, замена трубопровода внутреннего водостока через перекрытие</t>
  </si>
  <si>
    <t>замена п/с в кв.37,37,42, по кв.1,по кв.2</t>
  </si>
  <si>
    <t>замена розлива цо под кв.24 со вскрытием полов</t>
  </si>
  <si>
    <t>кв.33,7под.,78,80,5под.</t>
  </si>
  <si>
    <t>кв.36.(состороны подъездов)</t>
  </si>
  <si>
    <t>кв.9 примыкание кровли к фановой трубе</t>
  </si>
  <si>
    <t>под.1-1 этаж</t>
  </si>
  <si>
    <t>установка облегченного козырька(домиком) под.№7</t>
  </si>
  <si>
    <t>ремонт крылец под.2</t>
  </si>
  <si>
    <t>ремонт крылец под.1,3</t>
  </si>
  <si>
    <t>в подъезде установить автоматические включатели ,эконом.свет</t>
  </si>
  <si>
    <t>заменить напольную плитку между л/к+между 3-4 этажем на балконе, ремонт подъезда</t>
  </si>
  <si>
    <t>л/к под.1,2(кв.9,32,63),кв.29(кухня)</t>
  </si>
  <si>
    <t>кв.63,50,130,18,17</t>
  </si>
  <si>
    <t>установка лавочка под.(кв.106)</t>
  </si>
  <si>
    <t>ремонт водостока</t>
  </si>
  <si>
    <t>под.3</t>
  </si>
  <si>
    <t>кв.36 комн.1</t>
  </si>
  <si>
    <t>под.2 с установкой почт.ящик.</t>
  </si>
  <si>
    <t>под.2 ремонт крыльца</t>
  </si>
  <si>
    <t>кв.8,5</t>
  </si>
  <si>
    <t>ремонт кровли  кв.24,25,16,15</t>
  </si>
  <si>
    <t>кв.11,12,29,30,41,42,56</t>
  </si>
  <si>
    <t>кв.1,2,4,8,9,12,13,16,20,21,24,28,29,32,33,36,37,40 (торец)</t>
  </si>
  <si>
    <t>ремонт ступеней и козырька подъезд №3,2, ремонт обособленного входа в подвал.(рядом с под.2)</t>
  </si>
  <si>
    <t>кв.144 ремонт кровли лоджии</t>
  </si>
  <si>
    <t>утепление 144 торец</t>
  </si>
  <si>
    <t>кв.27 ком 3,4,кв.101,кв.34 ком.1,2</t>
  </si>
  <si>
    <t>входн.группа 4 подъезд+ козырек</t>
  </si>
  <si>
    <t>Розлив  гвс(розлив)под.1-5</t>
  </si>
  <si>
    <t>ремонт электрики в моп</t>
  </si>
  <si>
    <t>установка двери в подвал под.1 (заявитель кв.1)</t>
  </si>
  <si>
    <t>кв.35,36,20</t>
  </si>
  <si>
    <t>ремонт оголовка кв.78,80</t>
  </si>
  <si>
    <t>ремонт входной площадки крылец под.3,4</t>
  </si>
  <si>
    <t>ремонт оголовков под.1,под.2 (агв)</t>
  </si>
  <si>
    <t>ремонт ступеней в подъезде перед лифтом(3 ступени)</t>
  </si>
  <si>
    <t>замена розлива цо в под.7,8 с теплоизоляцией</t>
  </si>
  <si>
    <t>кв.47,49,45оридор на 9 этаже</t>
  </si>
  <si>
    <t>асфальтировка дорожек прилегающих к подъездам</t>
  </si>
  <si>
    <t>установка лавки и ограждений на придомовой территории</t>
  </si>
  <si>
    <t>кв.157, кв.160, 164</t>
  </si>
  <si>
    <t>замена п/с,кнс кв.35,31,27,23,19,15,11,7,3,50</t>
  </si>
  <si>
    <t>ремонт балконной плиты кв.43,</t>
  </si>
  <si>
    <t>под.1 козырек</t>
  </si>
  <si>
    <t>ремонт под.</t>
  </si>
  <si>
    <t>кв.83 ремонт кровли</t>
  </si>
  <si>
    <t>кв.6 (угловая комната)</t>
  </si>
  <si>
    <t>кв.1,57</t>
  </si>
  <si>
    <t>кв.72,85</t>
  </si>
  <si>
    <t>ремонт кровли тамбура(вход в подъезд), нарушение кирпичной кладки</t>
  </si>
  <si>
    <t>кв.12,24 (примык.к вен.кан.)</t>
  </si>
  <si>
    <t>кв.47,50,130</t>
  </si>
  <si>
    <t>кв.72(торец)</t>
  </si>
  <si>
    <t>ремонт карнизного свеса над.кв.42</t>
  </si>
  <si>
    <t>ремонт кровли в подвал между под.1-2</t>
  </si>
  <si>
    <t xml:space="preserve">кв.8 </t>
  </si>
  <si>
    <t>крыльцо под.№2 -ступенька у входа и заделать дыры в полу 1 этаж под.№1,2(кровля)</t>
  </si>
  <si>
    <t>ремонт кровли лоджии над кв.49</t>
  </si>
  <si>
    <t>ремонт отмостки между 2 и 3 под.</t>
  </si>
  <si>
    <t>кв.36</t>
  </si>
  <si>
    <t>ремонт фасада под балконом кв.36</t>
  </si>
  <si>
    <t>ремонт фасада кв.130</t>
  </si>
  <si>
    <t>ремонт оголовков кв.4,8</t>
  </si>
  <si>
    <t>установка металлических дверей на вход в подвал(2шт) и в мусорокамеру(2 шт)</t>
  </si>
  <si>
    <t>замена ступеней входа в подвал (2лест.марши)</t>
  </si>
  <si>
    <t>замена тамбурной двери с перегородкой на аллюмин.профиль.</t>
  </si>
  <si>
    <t>замена люка выхода на кровлю на метал.утепленный.</t>
  </si>
  <si>
    <t>замена окон на пвх по л/к под.1,2</t>
  </si>
  <si>
    <t>ремонт кирпичной кладки парапета над входом в ооо полимер-нн</t>
  </si>
  <si>
    <t>кв.9,10,11,22</t>
  </si>
  <si>
    <t xml:space="preserve">ремонт узла учета ТЭ </t>
  </si>
  <si>
    <t>ремонт ступеней входной группы под.2</t>
  </si>
  <si>
    <t>кв.2 разрушение оголовка дымохода</t>
  </si>
  <si>
    <t>разрушение оголовка дымохода</t>
  </si>
  <si>
    <t>кв.4 ремонт оголовка дымохода</t>
  </si>
  <si>
    <t>С главного  фасада ремонт водосточных труб с водоприемными воронками</t>
  </si>
  <si>
    <t>кв.8 примыкание к фановой трубе, кв.6</t>
  </si>
  <si>
    <t>ремонт отмостки под.№12, между 5 и 7 под.</t>
  </si>
  <si>
    <t>установка облегченного (двухскатного)козырька под№3,заменить дверь.</t>
  </si>
  <si>
    <t>замена моп на автоматическое</t>
  </si>
  <si>
    <t>кв.55, (под.кв.51(89063507502 Ольга Влад.))</t>
  </si>
  <si>
    <t>Экспертиза. Обследование дымохода в кв.22</t>
  </si>
  <si>
    <t>частичная замена стояка цо по кв.43,47,51,54</t>
  </si>
  <si>
    <t>кв.12 ,ремонт кровли над 1 и 2 под., в т.ч. Кв.23</t>
  </si>
  <si>
    <t>ремонт подъезда с заменой плитки на полу</t>
  </si>
  <si>
    <t>ремонт  вход.групп.под.2,3</t>
  </si>
  <si>
    <t>118,139(торец)</t>
  </si>
  <si>
    <t>замена почтовых ящиков в под.1</t>
  </si>
  <si>
    <t>кв.57</t>
  </si>
  <si>
    <t>установка метал.дверей(2 шт)в подвал,окна продуха</t>
  </si>
  <si>
    <t>Установка ограждений полисадников</t>
  </si>
  <si>
    <t>замена окон на пвх в под.1,2,3</t>
  </si>
  <si>
    <t>Экспертиза. Обследование дымохода в кв.39</t>
  </si>
  <si>
    <t>кв.52-штукатурка,кв.78,</t>
  </si>
  <si>
    <t>ремонт оголовка</t>
  </si>
  <si>
    <t>кв.17а</t>
  </si>
  <si>
    <t>замена вру</t>
  </si>
  <si>
    <t>кв.84(конек)</t>
  </si>
  <si>
    <t>стояки  водоотведения в 1 подъезде (3стояка)</t>
  </si>
  <si>
    <t>кв.5 ком.2</t>
  </si>
  <si>
    <t xml:space="preserve"> под.3 установка почтовых ящиков</t>
  </si>
  <si>
    <t xml:space="preserve">замена окон на пвх </t>
  </si>
  <si>
    <t>ремонт ступеней и мостиков у под.1,2</t>
  </si>
  <si>
    <t>ремонт кровли козыртка под.3</t>
  </si>
  <si>
    <t>ремонт кровли над тамбуром кв.103,104</t>
  </si>
  <si>
    <t>кв.3 комната,кухня, русты кв.34</t>
  </si>
  <si>
    <t>крыльца под.1,2,4,5,6,7,8,11,12</t>
  </si>
  <si>
    <t>ремонт балконов со стороны подъездов (с установкой отливов и частичной гидроизоляцией), ремонт фасада</t>
  </si>
  <si>
    <t>ремонт оголовка дымохода кв.1</t>
  </si>
  <si>
    <t>кв.141 замена воронки ливневки на крыше, ремонт кровли</t>
  </si>
  <si>
    <t>замена лебедки лифта под.1</t>
  </si>
  <si>
    <t>ремонт под.1,2 после замены окон</t>
  </si>
  <si>
    <t>ремонт пола(замена лаг) в подъезде под.1</t>
  </si>
  <si>
    <t>крыльца с 1,2,3,5 подъезд, крыльцо вход с торца МДК(почта россии) с устан.поручней</t>
  </si>
  <si>
    <t>замена почновых ящиков под.№4, под.1</t>
  </si>
  <si>
    <t>замена выпуска канализации под.6</t>
  </si>
  <si>
    <t>закладка кирпичем общей лоджии на 1 этаже у кв.4 на 120 см.Закрылки на кирпичную кладку парапета на крыше МКД над кв.139,152,151,143,137,138,139</t>
  </si>
  <si>
    <t>поч.ящики под.5</t>
  </si>
  <si>
    <t>замена окон под.11,№8</t>
  </si>
  <si>
    <t>ремонт кирпичной кладки цоколя вдоль стены кв.3</t>
  </si>
  <si>
    <t>между 1 и 2 под.</t>
  </si>
  <si>
    <t>кв.69(торец под.4)</t>
  </si>
  <si>
    <t>ремонт кирпичной кладки под карнизами  кв.33</t>
  </si>
  <si>
    <t>кв.31,32</t>
  </si>
  <si>
    <t>ремонт входных крылец с 1-4 с покраской вход.дверей</t>
  </si>
  <si>
    <t>ремонт л/м в подъезде, ремонт пола на 1 этаже</t>
  </si>
  <si>
    <t>кв.1,40</t>
  </si>
  <si>
    <t>ремонт входной группы (крыльцо)под.4</t>
  </si>
  <si>
    <t xml:space="preserve">под.1 замена тамбурной перегородки с дверью , </t>
  </si>
  <si>
    <t>замена перил на л/к</t>
  </si>
  <si>
    <t>стояк гвс кв.108,80,81,117,34,41,29,, 143,70,131,45,29 гвс,хвс-кв.60,164</t>
  </si>
  <si>
    <t>1,2,3 подъезды, с почтовыми ящ</t>
  </si>
  <si>
    <t>ремонт перекрытия(лаги)кухня ,прихожая, сан.узел кв.3</t>
  </si>
  <si>
    <t>кв.25</t>
  </si>
  <si>
    <t>ремонт кровли под.1(кв.33)</t>
  </si>
  <si>
    <t>кв.2,65,69, 105</t>
  </si>
  <si>
    <t>кв.38, 105 (примыкание)</t>
  </si>
  <si>
    <t>ремонт кровли кв.40,20,37,60,61,63,86,47</t>
  </si>
  <si>
    <t>кв.82 примыкан к парапету, восстановление громоотвода</t>
  </si>
  <si>
    <t>установка дверей на тех.этаж</t>
  </si>
  <si>
    <t>кв.16,15,81,47,48</t>
  </si>
  <si>
    <t>ремонт входа в подвал между под.№3 и №4 с установко метал. Двери</t>
  </si>
  <si>
    <t>стояки ХВС,ГВС,канализации кв309,кв.189 стояк ХВС, кв.8 стояки ХВС,ГВС,п/с 282, 67</t>
  </si>
  <si>
    <t>гвс,хвс,п/с по кв.266,270,115,93</t>
  </si>
  <si>
    <t>ремонт цоколя(частично)</t>
  </si>
  <si>
    <t>изменение конструкции дымохода</t>
  </si>
  <si>
    <t>под.1,2,кв.36,70</t>
  </si>
  <si>
    <t>103,108 ремонт парапета,107(парапет), 101(лоджия)</t>
  </si>
  <si>
    <t xml:space="preserve">кв.45,66 </t>
  </si>
  <si>
    <t>замена тягового каната лифта под.2</t>
  </si>
  <si>
    <t>замена тягового каната лифта под.1</t>
  </si>
  <si>
    <t>замена розлива хвс в подвале</t>
  </si>
  <si>
    <t>ремонт 4-х козырьков</t>
  </si>
  <si>
    <t>дек.ремонт под.2 с заменой поч.ящиков и перил(гжино):1,3,4</t>
  </si>
  <si>
    <t xml:space="preserve"> примыкание над кв.19,18,20</t>
  </si>
  <si>
    <t>ремонт обособленного входа в подвал между 3-4под.</t>
  </si>
  <si>
    <t>под.4 на л/к</t>
  </si>
  <si>
    <t>почтовые ящики под.4</t>
  </si>
  <si>
    <t>под.3 л/к</t>
  </si>
  <si>
    <t>ремонт под.3</t>
  </si>
  <si>
    <t>Пятигорская ул. Д.13</t>
  </si>
  <si>
    <t>ремонт перекрытий в сан.узлах</t>
  </si>
  <si>
    <t>кв.48,68</t>
  </si>
  <si>
    <t>под.№10</t>
  </si>
  <si>
    <t>1,3 подъезды (предворительно сообщить ст.по дому кв.34)</t>
  </si>
  <si>
    <t>кв.13,42,</t>
  </si>
  <si>
    <t>кровля машин.отделения</t>
  </si>
  <si>
    <t>кв.5 примыкание к вентканалу</t>
  </si>
  <si>
    <t>23,25,29</t>
  </si>
  <si>
    <t>установка лежач. Полиц.</t>
  </si>
  <si>
    <t>под.4,5,6</t>
  </si>
  <si>
    <t>ремонт электрики в подвале</t>
  </si>
  <si>
    <t>утепление перекрытия на тех.этаже над. Кв.35</t>
  </si>
  <si>
    <t>установка металлических дверей в мусорокамеры -2 шт (под.1,2)</t>
  </si>
  <si>
    <t xml:space="preserve">отмостка </t>
  </si>
  <si>
    <t>по всему периметру(кв.63 465-10-70 Копосов Капитон)</t>
  </si>
  <si>
    <t>под.1 эт.8,9</t>
  </si>
  <si>
    <t>ремонт лотка водостока вдоль дома</t>
  </si>
  <si>
    <t>кв.34(со стороны двора)</t>
  </si>
  <si>
    <t>ремонт под.1,2,3,5,6,7,8</t>
  </si>
  <si>
    <t>замена козырьков над входом в подъезд (под.1,2)</t>
  </si>
  <si>
    <t>ремонт входных групп(с заменой ступеней)  под.1-4, козырьки покрыть наплавляемым материалом</t>
  </si>
  <si>
    <t>кв.59(нет доступа)</t>
  </si>
  <si>
    <t>кв.36 русты</t>
  </si>
  <si>
    <t>восстановление оголовков кв.45, кв,14,15,66</t>
  </si>
  <si>
    <t>замена стояков хвс,гвс кв.3,7,11,15,19,23,27,31,35,44,48,52,56,60,64,68,72</t>
  </si>
  <si>
    <t>кв.44,47(под.3) ремонт оголовка</t>
  </si>
  <si>
    <t>ремонт кровли кв.18</t>
  </si>
  <si>
    <t>установка флюгарка на вент.каналы</t>
  </si>
  <si>
    <t>установка двери с доводчиком после входной 1-4</t>
  </si>
  <si>
    <t>кв.18, ремонт желабов и свесов, ограждение</t>
  </si>
  <si>
    <t>кв.7,6,8 над лест.кл.</t>
  </si>
  <si>
    <t xml:space="preserve">замена окон под.№1-4 </t>
  </si>
  <si>
    <t>замена почтовых ящиков под.1,4</t>
  </si>
  <si>
    <t>кв.15,13,14 л/к</t>
  </si>
  <si>
    <t>ремонт козырьков под.№1,2</t>
  </si>
  <si>
    <t>в подъездах на первых этажах и в тамбурах реемонт/замена плитки</t>
  </si>
  <si>
    <t>кв.33,35,70, л/к 2 под</t>
  </si>
  <si>
    <t xml:space="preserve">утепление наружных стен кв.51 </t>
  </si>
  <si>
    <t>под.4 обшивка кабины лифта</t>
  </si>
  <si>
    <t>кв.90</t>
  </si>
  <si>
    <t>наращивание оголовков кв.71, ремонт вентканала кв.69</t>
  </si>
  <si>
    <t>кв.63(прихожая ванна),кв. 78</t>
  </si>
  <si>
    <t>примыкания кровли к машинному отделению 1 под. Кв.81</t>
  </si>
  <si>
    <t>кв.51,53,л/к</t>
  </si>
  <si>
    <t>под.7 л/к, кв.109</t>
  </si>
  <si>
    <t>кв.26(465-46-40)</t>
  </si>
  <si>
    <t>кв.61,62-под.4 (примыкание)</t>
  </si>
  <si>
    <t>замена окон на пвх 1,2</t>
  </si>
  <si>
    <t>кв.20,129,63,17</t>
  </si>
  <si>
    <t>кв.8 ремонт перекрытия в сан.узлу и жил.ком.</t>
  </si>
  <si>
    <t>замена окон в подъезде №2, 1,3</t>
  </si>
  <si>
    <t>лавочку у под.2</t>
  </si>
  <si>
    <t xml:space="preserve"> на тех этаже,утеплениеперекрытия тех.этажа над кв.58;над кв.39, утепление дымохода и перекрытия вокруг него 2м, оштукатуривание,42</t>
  </si>
  <si>
    <t>ремонт кровли кв.63, установка жалюз.решеток на слуховые окна</t>
  </si>
  <si>
    <t>устройствго метал.ограждения в под.№1, 2</t>
  </si>
  <si>
    <t>кв.15,14</t>
  </si>
  <si>
    <t>ремонт входных групп, плитка на 1 этаже+около п/я</t>
  </si>
  <si>
    <t>под.6</t>
  </si>
  <si>
    <t>ремонт кровли кв.48(сан.узле, ванна),л/к</t>
  </si>
  <si>
    <t>ремонт кровли +парапет+примыкания кв.35,13(с оштукатур.вент канала и заменой фановой трубы),16</t>
  </si>
  <si>
    <t>стояки ГВС  в том числе по кв.49,33,41,29</t>
  </si>
  <si>
    <t>утепление розлива цо и гвс, тех.этаж.подвал</t>
  </si>
  <si>
    <t>замена розлива хвс на тех.этаже</t>
  </si>
  <si>
    <t>замена розлива гвс,хвс</t>
  </si>
  <si>
    <t>замена канализации в подвале</t>
  </si>
  <si>
    <t>ремонт входа в подвал, замена ступеней, двери</t>
  </si>
  <si>
    <t>ограждение полисадника</t>
  </si>
  <si>
    <t>ремонт чердачного перекрытия</t>
  </si>
  <si>
    <t>кв.39,17,41,18</t>
  </si>
  <si>
    <t>кв.54(примыкание к маш.отд)</t>
  </si>
  <si>
    <t>кв.91</t>
  </si>
  <si>
    <t xml:space="preserve">кровля козырька под.№10, </t>
  </si>
  <si>
    <t>под.4,5,6 ремонт входной группы</t>
  </si>
  <si>
    <t>кв.39,46.,179</t>
  </si>
  <si>
    <t>кв.36,29 (в т.ч. Стык лоджий кв.29 и кв.30),73, русты машин.отделения над.кв.115</t>
  </si>
  <si>
    <t>кв.71,70</t>
  </si>
  <si>
    <t>в.132,54</t>
  </si>
  <si>
    <t>кв.5 ремонт плиты</t>
  </si>
  <si>
    <t>кв.36 (под.2),</t>
  </si>
  <si>
    <t>ремонт ветканалов (в том числе кв.131),148,153 (2,3 под)</t>
  </si>
  <si>
    <t xml:space="preserve"> кв.74,76,19,18,73,55</t>
  </si>
  <si>
    <t>ремонт отмостки под.6,7,8, ремонт площадки крыльца под.6</t>
  </si>
  <si>
    <t xml:space="preserve">Электрика МОП </t>
  </si>
  <si>
    <t>кв.38,23,27</t>
  </si>
  <si>
    <t>кв.307,310,207(89101095809 Петр Дмит.),208,201,204,198,196,207</t>
  </si>
  <si>
    <t>140,23,16,</t>
  </si>
  <si>
    <t>стояки ГВС, хвс, канализация  под.2 (по кв.38-70</t>
  </si>
  <si>
    <t>стояки ГВС, хвс, канализация  под.2 (по  39-71)</t>
  </si>
  <si>
    <t>кв.21(русты),2,3,6,7,21,25,29,33,46,64,73, 113</t>
  </si>
  <si>
    <t>кв.71,72, 35, 36,69</t>
  </si>
  <si>
    <t>кв.71,70,35,4</t>
  </si>
  <si>
    <t>кв.5 (примыкание), кв.35(лоджия)</t>
  </si>
  <si>
    <t>л/к, кровля(обращение.кв.9)</t>
  </si>
  <si>
    <t>кв.37(ванная,л/к), кв.17</t>
  </si>
  <si>
    <t>кв.20,12</t>
  </si>
  <si>
    <t>кв.5,7</t>
  </si>
  <si>
    <t>замена окон под.3 (4шт),на последнем этаже с окно-форточкой</t>
  </si>
  <si>
    <t>кв.50 примыкание к парапету</t>
  </si>
  <si>
    <t>кровля кв.71а,18,90,54,72</t>
  </si>
  <si>
    <t>кв.30,38,57,29 (8-920-013-20-89)</t>
  </si>
  <si>
    <t>ремонт кровли колясочной, над балконом кв.34, кв.70</t>
  </si>
  <si>
    <t>замена МОП</t>
  </si>
  <si>
    <t xml:space="preserve">замена тамбурной двери под.8 </t>
  </si>
  <si>
    <t>ремонт балконов и частично ремонт фасада</t>
  </si>
  <si>
    <t>Ремонт кровли(вздутие рулонной кровли над кв.16,ремонт примыканий к парапетным стенам по периметру,вентялиционнвм каналам,вытяжным стоякам),ремонт металлических покрытий парапета по периметру кровли,ремонт кирпчной кладки парапетных стен.</t>
  </si>
  <si>
    <t>кв.284,283,249,102</t>
  </si>
  <si>
    <t>под.№1 с заменой двери</t>
  </si>
  <si>
    <t>(заявит.кв.15) ремонт подъезда</t>
  </si>
  <si>
    <t>ремонт подъезда с даменой почт.ящик</t>
  </si>
  <si>
    <t>ремонт козырькав под.2,3,7-входная площадка</t>
  </si>
  <si>
    <t>кв.66,35 кровля установка решетки на ливневку</t>
  </si>
  <si>
    <t>кв.157</t>
  </si>
  <si>
    <t>кв.157,60</t>
  </si>
  <si>
    <t>кв.47,л/к,63</t>
  </si>
  <si>
    <t>установка забора вокруг дома</t>
  </si>
  <si>
    <t>замена стояка канализации  кв.117,121,125,129, опорный пункт полиции</t>
  </si>
  <si>
    <t>кв.39 лождия</t>
  </si>
  <si>
    <t>ремонт подъездов</t>
  </si>
  <si>
    <t>кв.5,6, кв.7,8</t>
  </si>
  <si>
    <t>кв.18,24,23,5</t>
  </si>
  <si>
    <t>кв.35 (лифт),69,72)замена воронки левневки,примыкание к ней)</t>
  </si>
  <si>
    <t>замена ввода ХВС под.6,9,10</t>
  </si>
  <si>
    <t>замена ввода</t>
  </si>
  <si>
    <t xml:space="preserve"> в коридоре кв.95,96,,46,105,50,62</t>
  </si>
  <si>
    <t>кв.,13,77,61,69,73,(40,81,85делали 2016)</t>
  </si>
  <si>
    <t>кв.265,190,234,356,321,342, 336,169,327,195</t>
  </si>
  <si>
    <t>кв.124,105,32</t>
  </si>
  <si>
    <t>кв.50(лоджия)</t>
  </si>
  <si>
    <t>31,38,111,(лоджия квартир 37,38,111).Ремонт кровли</t>
  </si>
  <si>
    <t>кв.116,62,138</t>
  </si>
  <si>
    <t>примыкание лоджии к стене здания кв.</t>
  </si>
  <si>
    <t>кв.103, (кв.97(лоджия)</t>
  </si>
  <si>
    <t>кв.18,22,104,79,106,76,96</t>
  </si>
  <si>
    <t>ремонт входной группы под.1</t>
  </si>
  <si>
    <t>ремонт входных групп под.2,3,4</t>
  </si>
  <si>
    <t>замена стояка по кв.115</t>
  </si>
  <si>
    <t>кв.31,32,(кв.34-тамбур)</t>
  </si>
  <si>
    <t>ремонт меж.стыков по заявлениям жителей и ремонт рустов машинных отделений включая замену окон кв.70,142,116,28</t>
  </si>
  <si>
    <t>кв.98 кухня,46,8,162</t>
  </si>
  <si>
    <t>кв.71,48,72</t>
  </si>
  <si>
    <t>кв.120,91(кухня,комната),101,105,12</t>
  </si>
  <si>
    <t>кв.32,180,33, 108,144,177,69</t>
  </si>
  <si>
    <t>кв.51,52,56</t>
  </si>
  <si>
    <t>кв.17,20 и над лест.клетки,л/к под.4,60</t>
  </si>
  <si>
    <t>под.1 со стороны фасада удлинить всес в районе парапета, кв.21, 19</t>
  </si>
  <si>
    <t>вместо желоба и сливы водостоков трубы кв. 40, кровля кв. 20,39</t>
  </si>
  <si>
    <t>обрушение кирпичной кладки лоджии кв.38, между кв.38,39</t>
  </si>
  <si>
    <t>кв.65, (кв.79 с ремонтом кровли лоджии),29,15</t>
  </si>
  <si>
    <t>ремонт кровли под.1, примыкание к машин.отделен.,кв.36</t>
  </si>
  <si>
    <t>кв.33,36,37, 107,108</t>
  </si>
  <si>
    <t>кв.106,214,157,158</t>
  </si>
  <si>
    <t>замена розлива цо</t>
  </si>
  <si>
    <t>замена окон на пвх под.№1,2 (согласно заявления 2701/565 от 14.07)</t>
  </si>
  <si>
    <t>дек.рем. Под.№3 с заменой поч.ящ., в холле на 1 этаже пол выложить противоскользящей плиткой+ поручни(согласовать со старшим)</t>
  </si>
  <si>
    <t>под.№8</t>
  </si>
  <si>
    <t>кв.62,83,16,67,66,79</t>
  </si>
  <si>
    <t>кв.60(примыкание к вет.каналу.), л/к под.1,35</t>
  </si>
  <si>
    <t>ремонт оголовковка над кв.33,19,18</t>
  </si>
  <si>
    <t>кв.1,4,7,11,15,19,32,36,40,52,56</t>
  </si>
  <si>
    <t>ремонт отмостки клуб "юность"</t>
  </si>
  <si>
    <t>ремонт подъезда №4 с заменой почновых ящиков</t>
  </si>
  <si>
    <t>парапет, кв.48</t>
  </si>
  <si>
    <t>под.2 ремонт крыльца, под.3,1</t>
  </si>
  <si>
    <t>кв.148,151,153</t>
  </si>
  <si>
    <t>ремонт кровли машинного отделения под.3,примыкания,109</t>
  </si>
  <si>
    <t>кв.17,65,18,50,47,20(ремонт перемычки окна), 126</t>
  </si>
  <si>
    <t>под.2(4 окошка)</t>
  </si>
  <si>
    <t>кв.5 ком.35,34,31,28,39,30,18</t>
  </si>
  <si>
    <t xml:space="preserve">кв.122, 121 примыкания к вентканалу и машин.отделению(крышка вент канала), кв.327 </t>
  </si>
  <si>
    <t>утепление козыречной части кровли,ступени</t>
  </si>
  <si>
    <t>ремонт перекрытия кв.3</t>
  </si>
  <si>
    <t>ремонт входн.групп подъезд №2,1</t>
  </si>
  <si>
    <t>кв.214,159,216,162</t>
  </si>
  <si>
    <t>(ремонт примыканий к машинным отделениям по периметру под.№1,2</t>
  </si>
  <si>
    <t>под.1(кв.19), кв.80(л/к),87,85</t>
  </si>
  <si>
    <t>ремонт оголовка кв.76</t>
  </si>
  <si>
    <t>кв.141(примыкание к машинному оделению),105(примыкание к парапетам)</t>
  </si>
  <si>
    <t xml:space="preserve">кв.354, 157(течь у вент.шахты), кроля под.10(лифт), </t>
  </si>
  <si>
    <t>ремонт водосточного желоба у воронки(+кв.39)</t>
  </si>
  <si>
    <t>замена цо под полом и в кв.2 и помещения №6</t>
  </si>
  <si>
    <t xml:space="preserve">1 крыльца под.№3, </t>
  </si>
  <si>
    <t>кв.1,3</t>
  </si>
  <si>
    <t>кв.50,34</t>
  </si>
  <si>
    <t>кв.104,72,61</t>
  </si>
  <si>
    <t>замена окон в маш.отделении</t>
  </si>
  <si>
    <t>кв.15 ремонт горизотальной тяги(метал.покрытие)</t>
  </si>
  <si>
    <t>кв.13 ремонт оголовка 1000*600*400</t>
  </si>
  <si>
    <t>кв.6 примыкание к вент.каналу</t>
  </si>
  <si>
    <t>кв.88, проклейка ж/б козырока под.№4</t>
  </si>
  <si>
    <t>установка воронки (справа от врачей общей практики)</t>
  </si>
  <si>
    <t>замена электрики в под.4</t>
  </si>
  <si>
    <t>ремонт под.4 с поч.ящ.</t>
  </si>
  <si>
    <t>ремонт входной группы под.№3</t>
  </si>
  <si>
    <t>замена стояка кв.3,7, 11</t>
  </si>
  <si>
    <t>конек, ремонт желобов, под.2 примыкание к оголовкам, дымоходам, кв.22,37</t>
  </si>
  <si>
    <t>частичный ремонт парапета (кирпичный),ремент кровли балкона 44, кв.9</t>
  </si>
  <si>
    <t>кв.69,27,(л/к),70,51,41</t>
  </si>
  <si>
    <t>кв.38,20,18л/к под№1</t>
  </si>
  <si>
    <t>кв.70,71,72 , 32</t>
  </si>
  <si>
    <t>кв.129,243,267,346,36,111,340,355;(кв.106, 352-восстановление горезонтального шва машинного отделения)</t>
  </si>
  <si>
    <t>кв.355,351</t>
  </si>
  <si>
    <t>ремонт входных групп под.4,</t>
  </si>
  <si>
    <t>2 под. л/к</t>
  </si>
  <si>
    <t>замена дверей на мусорокамеры</t>
  </si>
  <si>
    <t>по кв.25 температурный шов(между 1-2 под.)</t>
  </si>
  <si>
    <t>кв.77,31,32,45,91</t>
  </si>
  <si>
    <t xml:space="preserve"> под.№2</t>
  </si>
  <si>
    <t>4,начать с 5!,6 подъезды</t>
  </si>
  <si>
    <t>Цоколь</t>
  </si>
  <si>
    <t>Прибор учета</t>
  </si>
  <si>
    <r>
      <t xml:space="preserve">замена плит карнизного свеса и ремонт кровли над кв.65 и </t>
    </r>
    <r>
      <rPr>
        <sz val="11"/>
        <color theme="1"/>
        <rFont val="Calibri"/>
        <family val="2"/>
        <charset val="204"/>
        <scheme val="minor"/>
      </rPr>
      <t>кв.18</t>
    </r>
    <r>
      <rPr>
        <sz val="11"/>
        <color theme="1"/>
        <rFont val="Calibri"/>
        <family val="2"/>
        <scheme val="minor"/>
      </rPr>
      <t>, ремонт кровли над под.№1,над кв.33 ремонт примыканий,кровли,карнизная плита,80, примыкание к вент каналам кв.</t>
    </r>
    <r>
      <rPr>
        <sz val="11"/>
        <color theme="1"/>
        <rFont val="Calibri"/>
        <family val="2"/>
        <charset val="204"/>
        <scheme val="minor"/>
      </rPr>
      <t>18,19,20</t>
    </r>
  </si>
  <si>
    <r>
      <t>кв.17,18,20, восстановление ограждение (с торца дома и кв</t>
    </r>
    <r>
      <rPr>
        <sz val="11"/>
        <color theme="1"/>
        <rFont val="Calibri"/>
        <family val="2"/>
        <charset val="204"/>
        <scheme val="minor"/>
      </rPr>
      <t>.68</t>
    </r>
    <r>
      <rPr>
        <sz val="11"/>
        <color theme="1"/>
        <rFont val="Calibri"/>
        <family val="2"/>
        <scheme val="minor"/>
      </rPr>
      <t>)</t>
    </r>
  </si>
  <si>
    <t>ремонт кровли кв.69,удлинения свеса, кв.19, кв.50,52,73,74</t>
  </si>
  <si>
    <r>
      <rPr>
        <sz val="11"/>
        <color rgb="FFC00000"/>
        <rFont val="Calibri"/>
        <family val="2"/>
        <charset val="204"/>
        <scheme val="minor"/>
      </rPr>
      <t>кв.75</t>
    </r>
    <r>
      <rPr>
        <sz val="11"/>
        <color theme="1"/>
        <rFont val="Calibri"/>
        <family val="2"/>
        <scheme val="minor"/>
      </rPr>
      <t>,77,79,81,88,89,92,93,95,96,97,100,103,104,108,109,114, 59,12,51,62,102</t>
    </r>
  </si>
  <si>
    <r>
      <t>кв.6,</t>
    </r>
    <r>
      <rPr>
        <sz val="11"/>
        <rFont val="Calibri"/>
        <family val="2"/>
        <charset val="204"/>
        <scheme val="minor"/>
      </rPr>
      <t>147</t>
    </r>
  </si>
  <si>
    <r>
      <t>кв.101,</t>
    </r>
    <r>
      <rPr>
        <sz val="11"/>
        <color theme="1"/>
        <rFont val="Calibri"/>
        <family val="2"/>
        <scheme val="minor"/>
      </rPr>
      <t>104 -перенос из 2014 года,33(ремонт лоджии)</t>
    </r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</si>
</sst>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0.0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name val="Arial Cyr"/>
      <charset val="204"/>
    </font>
    <font>
      <b/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10"/>
      <color indexed="72"/>
      <name val="MS Sans Serif"/>
      <family val="2"/>
      <charset val="204"/>
    </font>
    <font>
      <sz val="8"/>
      <color indexed="72"/>
      <name val="Tahoma"/>
      <family val="2"/>
      <charset val="204"/>
    </font>
    <font>
      <sz val="10"/>
      <color indexed="72"/>
      <name val="MS Sans Serif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sz val="1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Calibri"/>
      <family val="2"/>
      <scheme val="minor"/>
    </font>
    <font>
      <i/>
      <sz val="12"/>
      <name val="Tahoma"/>
      <family val="2"/>
      <charset val="204"/>
    </font>
    <font>
      <sz val="1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8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164" fontId="12" fillId="0" borderId="0" applyFont="0" applyFill="0" applyBorder="0" applyAlignment="0" applyProtection="0"/>
  </cellStyleXfs>
  <cellXfs count="259">
    <xf numFmtId="0" fontId="0" fillId="0" borderId="0" xfId="0"/>
    <xf numFmtId="0" fontId="14" fillId="0" borderId="0" xfId="0" applyFont="1" applyAlignment="1">
      <alignment vertical="center"/>
    </xf>
    <xf numFmtId="0" fontId="14" fillId="0" borderId="2" xfId="0" applyFont="1" applyBorder="1"/>
    <xf numFmtId="0" fontId="14" fillId="0" borderId="2" xfId="0" applyFont="1" applyBorder="1" applyAlignment="1">
      <alignment vertical="center"/>
    </xf>
    <xf numFmtId="0" fontId="14" fillId="0" borderId="0" xfId="0" applyFont="1"/>
    <xf numFmtId="0" fontId="6" fillId="0" borderId="2" xfId="2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2" borderId="2" xfId="40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0" fontId="10" fillId="0" borderId="2" xfId="3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4" fontId="0" fillId="0" borderId="0" xfId="0" applyNumberFormat="1" applyFill="1" applyBorder="1"/>
    <xf numFmtId="4" fontId="14" fillId="0" borderId="0" xfId="0" applyNumberFormat="1" applyFont="1"/>
    <xf numFmtId="1" fontId="10" fillId="0" borderId="2" xfId="3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/>
    </xf>
    <xf numFmtId="2" fontId="19" fillId="0" borderId="2" xfId="93" applyNumberFormat="1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1" fontId="0" fillId="0" borderId="2" xfId="0" applyNumberFormat="1" applyFont="1" applyFill="1" applyBorder="1" applyAlignment="1">
      <alignment horizontal="right"/>
    </xf>
    <xf numFmtId="1" fontId="21" fillId="0" borderId="2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64" fontId="0" fillId="0" borderId="0" xfId="94" applyFont="1" applyFill="1"/>
    <xf numFmtId="0" fontId="24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left" wrapText="1"/>
    </xf>
    <xf numFmtId="4" fontId="27" fillId="0" borderId="2" xfId="0" applyNumberFormat="1" applyFont="1" applyFill="1" applyBorder="1"/>
    <xf numFmtId="4" fontId="27" fillId="0" borderId="2" xfId="0" applyNumberFormat="1" applyFont="1" applyFill="1" applyBorder="1" applyAlignment="1">
      <alignment horizontal="left" wrapText="1"/>
    </xf>
    <xf numFmtId="4" fontId="27" fillId="0" borderId="2" xfId="0" applyNumberFormat="1" applyFont="1" applyFill="1" applyBorder="1" applyAlignment="1">
      <alignment horizontal="left"/>
    </xf>
    <xf numFmtId="4" fontId="23" fillId="0" borderId="0" xfId="0" applyNumberFormat="1" applyFont="1" applyFill="1"/>
    <xf numFmtId="4" fontId="21" fillId="0" borderId="0" xfId="0" applyNumberFormat="1" applyFont="1" applyFill="1"/>
    <xf numFmtId="4" fontId="25" fillId="0" borderId="2" xfId="0" applyNumberFormat="1" applyFont="1" applyFill="1" applyBorder="1"/>
    <xf numFmtId="0" fontId="24" fillId="0" borderId="2" xfId="0" applyFont="1" applyFill="1" applyBorder="1" applyAlignment="1">
      <alignment horizontal="left"/>
    </xf>
    <xf numFmtId="4" fontId="25" fillId="0" borderId="2" xfId="0" applyNumberFormat="1" applyFont="1" applyFill="1" applyBorder="1" applyAlignment="1">
      <alignment horizontal="left"/>
    </xf>
    <xf numFmtId="0" fontId="28" fillId="0" borderId="2" xfId="0" applyFont="1" applyFill="1" applyBorder="1" applyAlignment="1">
      <alignment vertical="center"/>
    </xf>
    <xf numFmtId="4" fontId="29" fillId="0" borderId="2" xfId="0" applyNumberFormat="1" applyFont="1" applyFill="1" applyBorder="1" applyAlignment="1">
      <alignment horizontal="left"/>
    </xf>
    <xf numFmtId="0" fontId="24" fillId="0" borderId="7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/>
    </xf>
    <xf numFmtId="4" fontId="24" fillId="0" borderId="2" xfId="0" applyNumberFormat="1" applyFont="1" applyFill="1" applyBorder="1" applyAlignment="1">
      <alignment horizontal="left" vertical="center"/>
    </xf>
    <xf numFmtId="4" fontId="21" fillId="0" borderId="2" xfId="0" applyNumberFormat="1" applyFont="1" applyFill="1" applyBorder="1" applyAlignment="1">
      <alignment horizontal="left" vertical="justify" wrapText="1"/>
    </xf>
    <xf numFmtId="4" fontId="0" fillId="0" borderId="2" xfId="0" applyNumberFormat="1" applyFont="1" applyFill="1" applyBorder="1" applyAlignment="1">
      <alignment horizontal="left" vertical="justify" wrapText="1"/>
    </xf>
    <xf numFmtId="4" fontId="17" fillId="0" borderId="2" xfId="0" applyNumberFormat="1" applyFont="1" applyFill="1" applyBorder="1" applyAlignment="1">
      <alignment horizontal="left" vertical="justify" wrapText="1"/>
    </xf>
    <xf numFmtId="4" fontId="23" fillId="0" borderId="2" xfId="0" applyNumberFormat="1" applyFont="1" applyFill="1" applyBorder="1" applyAlignment="1">
      <alignment horizontal="left" vertical="justify" wrapText="1"/>
    </xf>
    <xf numFmtId="4" fontId="0" fillId="0" borderId="0" xfId="0" applyNumberFormat="1" applyFill="1" applyAlignment="1">
      <alignment horizontal="left" vertical="justify" wrapText="1"/>
    </xf>
    <xf numFmtId="4" fontId="0" fillId="0" borderId="0" xfId="0" applyNumberFormat="1" applyFill="1" applyBorder="1" applyAlignment="1">
      <alignment horizontal="left" vertical="justify" wrapText="1"/>
    </xf>
    <xf numFmtId="0" fontId="0" fillId="0" borderId="0" xfId="0" applyFill="1" applyAlignment="1">
      <alignment horizontal="left" vertical="justify" wrapText="1"/>
    </xf>
    <xf numFmtId="0" fontId="10" fillId="0" borderId="2" xfId="3" applyFont="1" applyFill="1" applyBorder="1" applyAlignment="1">
      <alignment horizontal="center" vertical="justify" wrapText="1"/>
    </xf>
    <xf numFmtId="4" fontId="0" fillId="0" borderId="0" xfId="0" applyNumberFormat="1" applyFill="1" applyAlignment="1">
      <alignment horizontal="center" vertical="justify"/>
    </xf>
    <xf numFmtId="4" fontId="0" fillId="0" borderId="0" xfId="0" applyNumberFormat="1" applyFill="1" applyBorder="1" applyAlignment="1">
      <alignment horizontal="center" vertical="justify"/>
    </xf>
    <xf numFmtId="1" fontId="21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justify" wrapText="1"/>
    </xf>
    <xf numFmtId="0" fontId="0" fillId="0" borderId="0" xfId="0" applyFill="1" applyAlignment="1">
      <alignment horizontal="center" vertical="justify"/>
    </xf>
    <xf numFmtId="0" fontId="24" fillId="0" borderId="1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center" vertical="justify"/>
    </xf>
    <xf numFmtId="4" fontId="28" fillId="0" borderId="2" xfId="0" applyNumberFormat="1" applyFont="1" applyFill="1" applyBorder="1" applyAlignment="1">
      <alignment wrapText="1"/>
    </xf>
    <xf numFmtId="4" fontId="11" fillId="0" borderId="2" xfId="26" applyNumberFormat="1" applyFont="1" applyFill="1" applyBorder="1" applyAlignment="1">
      <alignment horizontal="center" vertical="justify" wrapText="1"/>
    </xf>
    <xf numFmtId="0" fontId="2" fillId="0" borderId="0" xfId="0" applyFont="1" applyFill="1"/>
    <xf numFmtId="0" fontId="32" fillId="0" borderId="2" xfId="0" applyFont="1" applyFill="1" applyBorder="1" applyAlignment="1">
      <alignment horizontal="left"/>
    </xf>
    <xf numFmtId="0" fontId="0" fillId="0" borderId="0" xfId="0" applyFill="1" applyAlignment="1">
      <alignment horizontal="center" vertical="justify"/>
    </xf>
    <xf numFmtId="0" fontId="31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/>
    </xf>
    <xf numFmtId="0" fontId="23" fillId="0" borderId="0" xfId="0" applyFont="1" applyFill="1"/>
    <xf numFmtId="0" fontId="3" fillId="0" borderId="0" xfId="0" applyFont="1" applyFill="1"/>
    <xf numFmtId="4" fontId="24" fillId="0" borderId="2" xfId="0" applyNumberFormat="1" applyFont="1" applyFill="1" applyBorder="1" applyAlignment="1">
      <alignment wrapText="1"/>
    </xf>
    <xf numFmtId="4" fontId="31" fillId="0" borderId="2" xfId="0" applyNumberFormat="1" applyFont="1" applyFill="1" applyBorder="1" applyAlignment="1">
      <alignment horizontal="left" vertical="justify" wrapText="1"/>
    </xf>
    <xf numFmtId="4" fontId="31" fillId="0" borderId="2" xfId="0" applyNumberFormat="1" applyFont="1" applyFill="1" applyBorder="1" applyAlignment="1">
      <alignment horizontal="center" wrapText="1"/>
    </xf>
    <xf numFmtId="4" fontId="31" fillId="0" borderId="2" xfId="26" applyNumberFormat="1" applyFont="1" applyFill="1" applyBorder="1" applyAlignment="1">
      <alignment horizontal="center" vertical="justify" wrapText="1"/>
    </xf>
    <xf numFmtId="4" fontId="24" fillId="0" borderId="2" xfId="0" applyNumberFormat="1" applyFont="1" applyFill="1" applyBorder="1"/>
    <xf numFmtId="4" fontId="17" fillId="0" borderId="2" xfId="0" applyNumberFormat="1" applyFont="1" applyFill="1" applyBorder="1" applyAlignment="1">
      <alignment horizontal="center" vertical="justify"/>
    </xf>
    <xf numFmtId="4" fontId="17" fillId="0" borderId="2" xfId="0" applyNumberFormat="1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wrapText="1"/>
    </xf>
    <xf numFmtId="4" fontId="17" fillId="0" borderId="2" xfId="0" applyNumberFormat="1" applyFont="1" applyFill="1" applyBorder="1" applyAlignment="1">
      <alignment horizontal="center" vertical="justify" wrapText="1"/>
    </xf>
    <xf numFmtId="4" fontId="17" fillId="0" borderId="2" xfId="0" applyNumberFormat="1" applyFont="1" applyFill="1" applyBorder="1" applyAlignment="1">
      <alignment horizontal="justify" vertical="justify" wrapText="1"/>
    </xf>
    <xf numFmtId="4" fontId="31" fillId="0" borderId="2" xfId="0" applyNumberFormat="1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 vertical="justify"/>
    </xf>
    <xf numFmtId="0" fontId="17" fillId="0" borderId="0" xfId="0" applyFont="1" applyFill="1" applyAlignment="1">
      <alignment horizontal="center" vertical="justify" wrapText="1"/>
    </xf>
    <xf numFmtId="0" fontId="17" fillId="0" borderId="0" xfId="0" applyFont="1" applyFill="1" applyBorder="1" applyAlignment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distributed"/>
    </xf>
    <xf numFmtId="0" fontId="17" fillId="0" borderId="0" xfId="0" applyFont="1" applyFill="1" applyBorder="1" applyAlignment="1">
      <alignment horizontal="center" vertical="justify" wrapText="1"/>
    </xf>
    <xf numFmtId="164" fontId="17" fillId="0" borderId="0" xfId="94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justify"/>
    </xf>
    <xf numFmtId="0" fontId="2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26" fillId="0" borderId="0" xfId="0" applyFont="1" applyFill="1" applyBorder="1"/>
    <xf numFmtId="4" fontId="33" fillId="0" borderId="2" xfId="0" applyNumberFormat="1" applyFont="1" applyFill="1" applyBorder="1" applyAlignment="1">
      <alignment horizontal="left"/>
    </xf>
    <xf numFmtId="1" fontId="34" fillId="0" borderId="0" xfId="0" applyNumberFormat="1" applyFont="1" applyFill="1" applyBorder="1" applyAlignment="1">
      <alignment horizontal="right" vertical="top"/>
    </xf>
    <xf numFmtId="4" fontId="16" fillId="0" borderId="0" xfId="0" applyNumberFormat="1" applyFont="1" applyFill="1" applyBorder="1"/>
    <xf numFmtId="0" fontId="0" fillId="0" borderId="11" xfId="0" applyFill="1" applyBorder="1"/>
    <xf numFmtId="0" fontId="0" fillId="0" borderId="1" xfId="0" applyFill="1" applyBorder="1"/>
    <xf numFmtId="0" fontId="23" fillId="0" borderId="0" xfId="0" applyFont="1" applyFill="1" applyBorder="1"/>
    <xf numFmtId="4" fontId="22" fillId="0" borderId="2" xfId="0" applyNumberFormat="1" applyFont="1" applyFill="1" applyBorder="1"/>
    <xf numFmtId="0" fontId="6" fillId="0" borderId="0" xfId="72" applyFont="1" applyFill="1" applyAlignment="1">
      <alignment vertical="center"/>
    </xf>
    <xf numFmtId="0" fontId="6" fillId="0" borderId="0" xfId="72" applyFont="1" applyFill="1" applyAlignment="1">
      <alignment horizontal="center" vertical="center"/>
    </xf>
    <xf numFmtId="0" fontId="9" fillId="0" borderId="6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center" vertical="justify" wrapText="1"/>
    </xf>
    <xf numFmtId="49" fontId="5" fillId="0" borderId="2" xfId="11" applyNumberFormat="1" applyFill="1" applyBorder="1" applyAlignment="1">
      <alignment horizontal="center" vertical="center" wrapText="1"/>
    </xf>
    <xf numFmtId="49" fontId="5" fillId="0" borderId="2" xfId="11" applyNumberFormat="1" applyFont="1" applyFill="1" applyBorder="1" applyAlignment="1">
      <alignment horizontal="center" vertical="center" wrapText="1"/>
    </xf>
    <xf numFmtId="49" fontId="5" fillId="0" borderId="2" xfId="69" applyNumberFormat="1" applyFont="1" applyFill="1" applyBorder="1" applyAlignment="1">
      <alignment horizontal="center" vertical="center" wrapText="1"/>
    </xf>
    <xf numFmtId="49" fontId="5" fillId="0" borderId="1" xfId="73" applyNumberFormat="1" applyFill="1" applyBorder="1" applyAlignment="1">
      <alignment horizontal="center" vertical="center" wrapText="1"/>
    </xf>
    <xf numFmtId="49" fontId="5" fillId="0" borderId="10" xfId="73" applyNumberFormat="1" applyFont="1" applyFill="1" applyBorder="1" applyAlignment="1">
      <alignment horizontal="center" vertical="center" wrapText="1"/>
    </xf>
    <xf numFmtId="49" fontId="5" fillId="0" borderId="7" xfId="7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0" fillId="0" borderId="2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justify"/>
    </xf>
    <xf numFmtId="0" fontId="0" fillId="0" borderId="0" xfId="0" applyFont="1" applyFill="1" applyBorder="1" applyAlignment="1">
      <alignment horizontal="left" vertical="justify" wrapText="1"/>
    </xf>
    <xf numFmtId="1" fontId="34" fillId="0" borderId="6" xfId="13" applyNumberFormat="1" applyFont="1" applyFill="1" applyBorder="1" applyAlignment="1">
      <alignment vertical="center"/>
    </xf>
    <xf numFmtId="166" fontId="34" fillId="0" borderId="3" xfId="13" applyNumberFormat="1" applyFont="1" applyFill="1" applyBorder="1" applyAlignment="1">
      <alignment vertical="center"/>
    </xf>
    <xf numFmtId="166" fontId="34" fillId="0" borderId="3" xfId="13" applyNumberFormat="1" applyFont="1" applyFill="1" applyBorder="1" applyAlignment="1">
      <alignment horizontal="center" vertical="justify"/>
    </xf>
    <xf numFmtId="166" fontId="34" fillId="0" borderId="3" xfId="13" applyNumberFormat="1" applyFont="1" applyFill="1" applyBorder="1" applyAlignment="1">
      <alignment horizontal="left" vertical="justify" wrapText="1"/>
    </xf>
    <xf numFmtId="4" fontId="0" fillId="0" borderId="0" xfId="0" applyNumberFormat="1" applyFont="1" applyFill="1"/>
    <xf numFmtId="1" fontId="34" fillId="0" borderId="6" xfId="14" applyNumberFormat="1" applyFont="1" applyFill="1" applyBorder="1" applyAlignment="1">
      <alignment vertical="center"/>
    </xf>
    <xf numFmtId="4" fontId="36" fillId="0" borderId="3" xfId="14" applyNumberFormat="1" applyFont="1" applyFill="1" applyBorder="1" applyAlignment="1">
      <alignment vertical="center"/>
    </xf>
    <xf numFmtId="4" fontId="34" fillId="0" borderId="3" xfId="14" applyNumberFormat="1" applyFont="1" applyFill="1" applyBorder="1" applyAlignment="1">
      <alignment horizontal="center" vertical="justify"/>
    </xf>
    <xf numFmtId="4" fontId="0" fillId="0" borderId="2" xfId="0" applyNumberFormat="1" applyFont="1" applyFill="1" applyBorder="1" applyAlignment="1">
      <alignment horizont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35" fillId="0" borderId="3" xfId="10" applyNumberFormat="1" applyFont="1" applyFill="1" applyBorder="1" applyAlignment="1"/>
    <xf numFmtId="4" fontId="37" fillId="0" borderId="3" xfId="10" applyNumberFormat="1" applyFont="1" applyFill="1" applyBorder="1" applyAlignment="1">
      <alignment horizontal="center" vertical="justify"/>
    </xf>
    <xf numFmtId="1" fontId="37" fillId="0" borderId="6" xfId="15" applyNumberFormat="1" applyFont="1" applyFill="1" applyBorder="1" applyAlignment="1"/>
    <xf numFmtId="4" fontId="35" fillId="0" borderId="3" xfId="15" applyNumberFormat="1" applyFont="1" applyFill="1" applyBorder="1" applyAlignment="1"/>
    <xf numFmtId="4" fontId="37" fillId="0" borderId="3" xfId="15" applyNumberFormat="1" applyFont="1" applyFill="1" applyBorder="1" applyAlignment="1">
      <alignment horizontal="center" vertical="justify"/>
    </xf>
    <xf numFmtId="4" fontId="35" fillId="0" borderId="3" xfId="16" applyNumberFormat="1" applyFont="1" applyFill="1" applyBorder="1" applyAlignment="1"/>
    <xf numFmtId="4" fontId="37" fillId="0" borderId="3" xfId="16" applyNumberFormat="1" applyFont="1" applyFill="1" applyBorder="1" applyAlignment="1">
      <alignment horizontal="center" vertical="justify"/>
    </xf>
    <xf numFmtId="1" fontId="37" fillId="0" borderId="8" xfId="17" applyNumberFormat="1" applyFont="1" applyFill="1" applyBorder="1" applyAlignment="1"/>
    <xf numFmtId="4" fontId="35" fillId="0" borderId="4" xfId="17" applyNumberFormat="1" applyFont="1" applyFill="1" applyBorder="1" applyAlignment="1"/>
    <xf numFmtId="4" fontId="37" fillId="0" borderId="3" xfId="17" applyNumberFormat="1" applyFont="1" applyFill="1" applyBorder="1" applyAlignment="1">
      <alignment horizontal="center" vertical="justify"/>
    </xf>
    <xf numFmtId="1" fontId="38" fillId="0" borderId="6" xfId="18" applyNumberFormat="1" applyFont="1" applyFill="1" applyBorder="1" applyAlignment="1"/>
    <xf numFmtId="4" fontId="39" fillId="0" borderId="3" xfId="18" applyNumberFormat="1" applyFont="1" applyFill="1" applyBorder="1" applyAlignment="1"/>
    <xf numFmtId="4" fontId="38" fillId="0" borderId="3" xfId="18" applyNumberFormat="1" applyFont="1" applyFill="1" applyBorder="1" applyAlignment="1">
      <alignment horizontal="center" vertical="justify"/>
    </xf>
    <xf numFmtId="1" fontId="38" fillId="0" borderId="6" xfId="19" applyNumberFormat="1" applyFont="1" applyFill="1" applyBorder="1" applyAlignment="1"/>
    <xf numFmtId="4" fontId="39" fillId="0" borderId="3" xfId="19" applyNumberFormat="1" applyFont="1" applyFill="1" applyBorder="1" applyAlignment="1"/>
    <xf numFmtId="4" fontId="38" fillId="0" borderId="3" xfId="19" applyNumberFormat="1" applyFont="1" applyFill="1" applyBorder="1" applyAlignment="1">
      <alignment horizontal="center" vertical="justify"/>
    </xf>
    <xf numFmtId="4" fontId="0" fillId="0" borderId="2" xfId="0" applyNumberFormat="1" applyFont="1" applyFill="1" applyBorder="1" applyAlignment="1">
      <alignment horizontal="left" vertical="justify"/>
    </xf>
    <xf numFmtId="4" fontId="1" fillId="0" borderId="2" xfId="0" applyNumberFormat="1" applyFont="1" applyFill="1" applyBorder="1" applyAlignment="1">
      <alignment horizontal="left" vertical="justify" wrapText="1"/>
    </xf>
    <xf numFmtId="1" fontId="40" fillId="0" borderId="2" xfId="0" applyNumberFormat="1" applyFont="1" applyFill="1" applyBorder="1" applyAlignment="1">
      <alignment horizontal="left" vertical="center"/>
    </xf>
    <xf numFmtId="4" fontId="41" fillId="0" borderId="2" xfId="0" applyNumberFormat="1" applyFont="1" applyFill="1" applyBorder="1" applyAlignment="1">
      <alignment horizontal="left" vertical="center"/>
    </xf>
    <xf numFmtId="4" fontId="38" fillId="0" borderId="3" xfId="21" applyNumberFormat="1" applyFont="1" applyFill="1" applyBorder="1" applyAlignment="1"/>
    <xf numFmtId="4" fontId="38" fillId="0" borderId="3" xfId="21" applyNumberFormat="1" applyFont="1" applyFill="1" applyBorder="1" applyAlignment="1">
      <alignment horizontal="center" vertical="justify"/>
    </xf>
    <xf numFmtId="4" fontId="0" fillId="0" borderId="2" xfId="0" applyNumberFormat="1" applyFont="1" applyFill="1" applyBorder="1" applyAlignment="1">
      <alignment horizontal="center" vertical="justify" wrapText="1"/>
    </xf>
    <xf numFmtId="1" fontId="38" fillId="0" borderId="6" xfId="22" applyNumberFormat="1" applyFont="1" applyFill="1" applyBorder="1" applyAlignment="1"/>
    <xf numFmtId="4" fontId="39" fillId="0" borderId="3" xfId="22" applyNumberFormat="1" applyFont="1" applyFill="1" applyBorder="1" applyAlignment="1"/>
    <xf numFmtId="4" fontId="38" fillId="0" borderId="3" xfId="22" applyNumberFormat="1" applyFont="1" applyFill="1" applyBorder="1" applyAlignment="1">
      <alignment horizontal="center" vertical="justify"/>
    </xf>
    <xf numFmtId="1" fontId="38" fillId="0" borderId="6" xfId="23" applyNumberFormat="1" applyFont="1" applyFill="1" applyBorder="1" applyAlignment="1"/>
    <xf numFmtId="4" fontId="39" fillId="0" borderId="3" xfId="23" applyNumberFormat="1" applyFont="1" applyFill="1" applyBorder="1" applyAlignment="1"/>
    <xf numFmtId="4" fontId="38" fillId="0" borderId="3" xfId="23" applyNumberFormat="1" applyFont="1" applyFill="1" applyBorder="1" applyAlignment="1">
      <alignment horizontal="center" vertical="justify"/>
    </xf>
    <xf numFmtId="1" fontId="38" fillId="0" borderId="6" xfId="24" applyNumberFormat="1" applyFont="1" applyFill="1" applyBorder="1" applyAlignment="1"/>
    <xf numFmtId="4" fontId="39" fillId="0" borderId="3" xfId="24" applyNumberFormat="1" applyFont="1" applyFill="1" applyBorder="1" applyAlignment="1"/>
    <xf numFmtId="4" fontId="38" fillId="0" borderId="3" xfId="24" applyNumberFormat="1" applyFont="1" applyFill="1" applyBorder="1" applyAlignment="1">
      <alignment horizontal="center" vertical="justify"/>
    </xf>
    <xf numFmtId="1" fontId="0" fillId="0" borderId="2" xfId="0" applyNumberFormat="1" applyFont="1" applyFill="1" applyBorder="1" applyAlignment="1"/>
    <xf numFmtId="1" fontId="0" fillId="0" borderId="6" xfId="0" applyNumberFormat="1" applyFont="1" applyFill="1" applyBorder="1" applyAlignment="1">
      <alignment wrapText="1"/>
    </xf>
    <xf numFmtId="4" fontId="42" fillId="0" borderId="3" xfId="0" applyNumberFormat="1" applyFont="1" applyFill="1" applyBorder="1" applyAlignment="1">
      <alignment wrapText="1"/>
    </xf>
    <xf numFmtId="4" fontId="11" fillId="0" borderId="3" xfId="26" applyNumberFormat="1" applyFont="1" applyFill="1" applyBorder="1" applyAlignment="1">
      <alignment horizontal="center" vertical="justify" wrapText="1"/>
    </xf>
    <xf numFmtId="1" fontId="1" fillId="0" borderId="2" xfId="0" applyNumberFormat="1" applyFont="1" applyFill="1" applyBorder="1" applyAlignment="1">
      <alignment wrapText="1"/>
    </xf>
    <xf numFmtId="0" fontId="1" fillId="0" borderId="0" xfId="0" applyFont="1" applyFill="1"/>
    <xf numFmtId="1" fontId="38" fillId="0" borderId="6" xfId="27" applyNumberFormat="1" applyFont="1" applyFill="1" applyBorder="1" applyAlignment="1"/>
    <xf numFmtId="4" fontId="39" fillId="0" borderId="3" xfId="27" applyNumberFormat="1" applyFont="1" applyFill="1" applyBorder="1" applyAlignment="1"/>
    <xf numFmtId="4" fontId="38" fillId="0" borderId="3" xfId="27" applyNumberFormat="1" applyFont="1" applyFill="1" applyBorder="1" applyAlignment="1">
      <alignment horizontal="center" vertical="justify"/>
    </xf>
    <xf numFmtId="0" fontId="0" fillId="0" borderId="0" xfId="0" applyFont="1" applyFill="1" applyAlignment="1">
      <alignment wrapText="1"/>
    </xf>
    <xf numFmtId="1" fontId="38" fillId="0" borderId="6" xfId="28" applyNumberFormat="1" applyFont="1" applyFill="1" applyBorder="1" applyAlignment="1"/>
    <xf numFmtId="4" fontId="39" fillId="0" borderId="3" xfId="28" applyNumberFormat="1" applyFont="1" applyFill="1" applyBorder="1" applyAlignment="1"/>
    <xf numFmtId="4" fontId="38" fillId="0" borderId="3" xfId="28" applyNumberFormat="1" applyFont="1" applyFill="1" applyBorder="1" applyAlignment="1">
      <alignment horizontal="center" vertical="justify"/>
    </xf>
    <xf numFmtId="1" fontId="0" fillId="0" borderId="2" xfId="0" applyNumberFormat="1" applyFont="1" applyFill="1" applyBorder="1" applyAlignment="1">
      <alignment horizontal="right" vertical="center"/>
    </xf>
    <xf numFmtId="1" fontId="38" fillId="0" borderId="6" xfId="30" applyNumberFormat="1" applyFont="1" applyFill="1" applyBorder="1" applyAlignment="1"/>
    <xf numFmtId="4" fontId="39" fillId="0" borderId="3" xfId="30" applyNumberFormat="1" applyFont="1" applyFill="1" applyBorder="1" applyAlignment="1"/>
    <xf numFmtId="4" fontId="38" fillId="0" borderId="3" xfId="30" applyNumberFormat="1" applyFont="1" applyFill="1" applyBorder="1" applyAlignment="1">
      <alignment horizontal="center" vertical="justify"/>
    </xf>
    <xf numFmtId="1" fontId="38" fillId="0" borderId="6" xfId="32" applyNumberFormat="1" applyFont="1" applyFill="1" applyBorder="1" applyAlignment="1"/>
    <xf numFmtId="4" fontId="39" fillId="0" borderId="3" xfId="32" applyNumberFormat="1" applyFont="1" applyFill="1" applyBorder="1" applyAlignment="1"/>
    <xf numFmtId="4" fontId="38" fillId="0" borderId="3" xfId="32" applyNumberFormat="1" applyFont="1" applyFill="1" applyBorder="1" applyAlignment="1">
      <alignment horizontal="center" vertical="justify"/>
    </xf>
    <xf numFmtId="1" fontId="38" fillId="0" borderId="6" xfId="33" applyNumberFormat="1" applyFont="1" applyFill="1" applyBorder="1" applyAlignment="1"/>
    <xf numFmtId="4" fontId="39" fillId="0" borderId="3" xfId="33" applyNumberFormat="1" applyFont="1" applyFill="1" applyBorder="1" applyAlignment="1"/>
    <xf numFmtId="4" fontId="38" fillId="0" borderId="3" xfId="33" applyNumberFormat="1" applyFont="1" applyFill="1" applyBorder="1" applyAlignment="1">
      <alignment horizontal="center" vertical="justify"/>
    </xf>
    <xf numFmtId="1" fontId="38" fillId="0" borderId="6" xfId="34" applyNumberFormat="1" applyFont="1" applyFill="1" applyBorder="1" applyAlignment="1"/>
    <xf numFmtId="4" fontId="39" fillId="0" borderId="3" xfId="34" applyNumberFormat="1" applyFont="1" applyFill="1" applyBorder="1" applyAlignment="1"/>
    <xf numFmtId="4" fontId="38" fillId="0" borderId="3" xfId="34" applyNumberFormat="1" applyFont="1" applyFill="1" applyBorder="1" applyAlignment="1">
      <alignment horizontal="center" vertical="justify"/>
    </xf>
    <xf numFmtId="1" fontId="38" fillId="0" borderId="6" xfId="35" applyNumberFormat="1" applyFont="1" applyFill="1" applyBorder="1" applyAlignment="1"/>
    <xf numFmtId="4" fontId="39" fillId="0" borderId="3" xfId="35" applyNumberFormat="1" applyFont="1" applyFill="1" applyBorder="1" applyAlignment="1"/>
    <xf numFmtId="4" fontId="38" fillId="0" borderId="3" xfId="35" applyNumberFormat="1" applyFont="1" applyFill="1" applyBorder="1" applyAlignment="1">
      <alignment horizontal="center" vertical="justify"/>
    </xf>
    <xf numFmtId="4" fontId="0" fillId="0" borderId="2" xfId="0" applyNumberFormat="1" applyFont="1" applyFill="1" applyBorder="1" applyAlignment="1">
      <alignment horizontal="left" vertical="distributed" wrapText="1"/>
    </xf>
    <xf numFmtId="4" fontId="0" fillId="0" borderId="2" xfId="0" applyNumberFormat="1" applyFont="1" applyFill="1" applyBorder="1" applyAlignment="1">
      <alignment horizontal="justify" vertical="top" wrapText="1"/>
    </xf>
    <xf numFmtId="4" fontId="0" fillId="0" borderId="2" xfId="0" applyNumberFormat="1" applyFont="1" applyFill="1" applyBorder="1" applyAlignment="1">
      <alignment horizontal="justify" vertical="justify" wrapText="1"/>
    </xf>
    <xf numFmtId="1" fontId="34" fillId="0" borderId="9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justify"/>
    </xf>
    <xf numFmtId="4" fontId="0" fillId="0" borderId="0" xfId="0" applyNumberFormat="1" applyFont="1" applyFill="1" applyBorder="1" applyAlignment="1">
      <alignment horizontal="left" vertical="justify" wrapText="1"/>
    </xf>
    <xf numFmtId="4" fontId="22" fillId="0" borderId="0" xfId="0" applyNumberFormat="1" applyFont="1" applyFill="1" applyBorder="1"/>
    <xf numFmtId="1" fontId="43" fillId="0" borderId="2" xfId="12" applyNumberFormat="1" applyFont="1" applyFill="1" applyBorder="1" applyAlignment="1">
      <alignment horizontal="center" vertical="center"/>
    </xf>
    <xf numFmtId="0" fontId="44" fillId="0" borderId="2" xfId="3" applyFont="1" applyFill="1" applyBorder="1" applyAlignment="1">
      <alignment horizontal="left" vertical="center"/>
    </xf>
    <xf numFmtId="0" fontId="44" fillId="0" borderId="2" xfId="3" applyFont="1" applyFill="1" applyBorder="1" applyAlignment="1">
      <alignment horizontal="center" vertical="justify" wrapText="1"/>
    </xf>
    <xf numFmtId="0" fontId="0" fillId="0" borderId="5" xfId="0" applyFill="1" applyBorder="1"/>
    <xf numFmtId="4" fontId="31" fillId="0" borderId="6" xfId="0" applyNumberFormat="1" applyFont="1" applyFill="1" applyBorder="1" applyAlignment="1">
      <alignment horizontal="center" vertical="justify"/>
    </xf>
    <xf numFmtId="4" fontId="0" fillId="0" borderId="6" xfId="0" applyNumberFormat="1" applyFont="1" applyFill="1" applyBorder="1" applyAlignment="1">
      <alignment horizontal="center" vertical="justify"/>
    </xf>
    <xf numFmtId="4" fontId="21" fillId="0" borderId="6" xfId="0" applyNumberFormat="1" applyFont="1" applyFill="1" applyBorder="1" applyAlignment="1">
      <alignment horizontal="center" vertical="justify"/>
    </xf>
    <xf numFmtId="4" fontId="31" fillId="0" borderId="6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 vertical="distributed"/>
    </xf>
    <xf numFmtId="4" fontId="17" fillId="0" borderId="6" xfId="0" applyNumberFormat="1" applyFont="1" applyFill="1" applyBorder="1" applyAlignment="1">
      <alignment horizontal="center" vertical="justify"/>
    </xf>
    <xf numFmtId="4" fontId="17" fillId="0" borderId="6" xfId="0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 vertical="justify" wrapText="1"/>
    </xf>
    <xf numFmtId="4" fontId="1" fillId="0" borderId="6" xfId="0" applyNumberFormat="1" applyFont="1" applyFill="1" applyBorder="1" applyAlignment="1">
      <alignment horizontal="center" vertical="justify"/>
    </xf>
    <xf numFmtId="4" fontId="31" fillId="0" borderId="6" xfId="26" applyNumberFormat="1" applyFont="1" applyFill="1" applyBorder="1" applyAlignment="1">
      <alignment horizontal="center" vertical="justify" wrapText="1"/>
    </xf>
    <xf numFmtId="4" fontId="11" fillId="0" borderId="6" xfId="0" applyNumberFormat="1" applyFont="1" applyFill="1" applyBorder="1" applyAlignment="1">
      <alignment horizontal="center" wrapText="1"/>
    </xf>
    <xf numFmtId="4" fontId="31" fillId="0" borderId="6" xfId="0" applyNumberFormat="1" applyFont="1" applyFill="1" applyBorder="1" applyAlignment="1">
      <alignment horizontal="center" wrapText="1"/>
    </xf>
    <xf numFmtId="4" fontId="31" fillId="0" borderId="12" xfId="0" applyNumberFormat="1" applyFont="1" applyFill="1" applyBorder="1" applyAlignment="1">
      <alignment horizontal="center" wrapText="1"/>
    </xf>
    <xf numFmtId="4" fontId="23" fillId="0" borderId="6" xfId="0" applyNumberFormat="1" applyFont="1" applyFill="1" applyBorder="1" applyAlignment="1">
      <alignment horizontal="center" vertical="justify"/>
    </xf>
    <xf numFmtId="4" fontId="0" fillId="0" borderId="8" xfId="0" applyNumberFormat="1" applyFont="1" applyFill="1" applyBorder="1" applyAlignment="1">
      <alignment horizontal="center" vertical="justify"/>
    </xf>
    <xf numFmtId="4" fontId="1" fillId="0" borderId="8" xfId="0" applyNumberFormat="1" applyFont="1" applyFill="1" applyBorder="1" applyAlignment="1">
      <alignment horizontal="center" vertical="justify"/>
    </xf>
    <xf numFmtId="4" fontId="17" fillId="0" borderId="8" xfId="0" applyNumberFormat="1" applyFont="1" applyFill="1" applyBorder="1" applyAlignment="1">
      <alignment horizontal="center" vertical="justify"/>
    </xf>
    <xf numFmtId="4" fontId="0" fillId="0" borderId="6" xfId="0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justify"/>
    </xf>
    <xf numFmtId="4" fontId="0" fillId="0" borderId="12" xfId="0" applyNumberFormat="1" applyFont="1" applyFill="1" applyBorder="1" applyAlignment="1">
      <alignment horizontal="center" vertical="justify"/>
    </xf>
    <xf numFmtId="4" fontId="0" fillId="0" borderId="12" xfId="0" applyNumberFormat="1" applyFont="1" applyFill="1" applyBorder="1" applyAlignment="1">
      <alignment horizontal="center"/>
    </xf>
    <xf numFmtId="4" fontId="34" fillId="0" borderId="2" xfId="14" applyNumberFormat="1" applyFont="1" applyFill="1" applyBorder="1" applyAlignment="1">
      <alignment horizontal="left" vertical="justify" wrapText="1"/>
    </xf>
    <xf numFmtId="4" fontId="37" fillId="0" borderId="2" xfId="10" applyNumberFormat="1" applyFont="1" applyFill="1" applyBorder="1" applyAlignment="1">
      <alignment horizontal="left" vertical="justify" wrapText="1"/>
    </xf>
    <xf numFmtId="4" fontId="37" fillId="0" borderId="2" xfId="15" applyNumberFormat="1" applyFont="1" applyFill="1" applyBorder="1" applyAlignment="1">
      <alignment horizontal="left" vertical="justify" wrapText="1"/>
    </xf>
    <xf numFmtId="4" fontId="37" fillId="0" borderId="2" xfId="16" applyNumberFormat="1" applyFont="1" applyFill="1" applyBorder="1" applyAlignment="1">
      <alignment horizontal="left" vertical="justify" wrapText="1"/>
    </xf>
    <xf numFmtId="4" fontId="37" fillId="0" borderId="2" xfId="17" applyNumberFormat="1" applyFont="1" applyFill="1" applyBorder="1" applyAlignment="1">
      <alignment horizontal="left" vertical="justify" wrapText="1"/>
    </xf>
    <xf numFmtId="4" fontId="0" fillId="0" borderId="2" xfId="0" applyNumberFormat="1" applyFont="1" applyFill="1" applyBorder="1"/>
    <xf numFmtId="4" fontId="38" fillId="0" borderId="2" xfId="18" applyNumberFormat="1" applyFont="1" applyFill="1" applyBorder="1" applyAlignment="1">
      <alignment horizontal="left" vertical="justify" wrapText="1"/>
    </xf>
    <xf numFmtId="4" fontId="38" fillId="0" borderId="2" xfId="19" applyNumberFormat="1" applyFont="1" applyFill="1" applyBorder="1" applyAlignment="1">
      <alignment horizontal="left" vertical="justify" wrapText="1"/>
    </xf>
    <xf numFmtId="4" fontId="38" fillId="0" borderId="2" xfId="21" applyNumberFormat="1" applyFont="1" applyFill="1" applyBorder="1" applyAlignment="1">
      <alignment horizontal="left" vertical="justify" wrapText="1"/>
    </xf>
    <xf numFmtId="4" fontId="38" fillId="0" borderId="2" xfId="22" applyNumberFormat="1" applyFont="1" applyFill="1" applyBorder="1" applyAlignment="1">
      <alignment horizontal="left" vertical="justify" wrapText="1"/>
    </xf>
    <xf numFmtId="4" fontId="38" fillId="0" borderId="2" xfId="23" applyNumberFormat="1" applyFont="1" applyFill="1" applyBorder="1" applyAlignment="1">
      <alignment horizontal="left" vertical="justify" wrapText="1"/>
    </xf>
    <xf numFmtId="4" fontId="38" fillId="0" borderId="2" xfId="24" applyNumberFormat="1" applyFont="1" applyFill="1" applyBorder="1" applyAlignment="1">
      <alignment horizontal="left" vertical="justify" wrapText="1"/>
    </xf>
    <xf numFmtId="4" fontId="38" fillId="0" borderId="2" xfId="27" applyNumberFormat="1" applyFont="1" applyFill="1" applyBorder="1" applyAlignment="1">
      <alignment horizontal="left" vertical="justify" wrapText="1"/>
    </xf>
    <xf numFmtId="4" fontId="38" fillId="0" borderId="2" xfId="28" applyNumberFormat="1" applyFont="1" applyFill="1" applyBorder="1" applyAlignment="1">
      <alignment horizontal="left" vertical="justify" wrapText="1"/>
    </xf>
    <xf numFmtId="4" fontId="38" fillId="0" borderId="2" xfId="30" applyNumberFormat="1" applyFont="1" applyFill="1" applyBorder="1" applyAlignment="1">
      <alignment horizontal="left" vertical="justify" wrapText="1"/>
    </xf>
    <xf numFmtId="4" fontId="0" fillId="0" borderId="2" xfId="0" applyNumberFormat="1" applyFont="1" applyFill="1" applyBorder="1" applyAlignment="1">
      <alignment vertical="distributed"/>
    </xf>
    <xf numFmtId="4" fontId="38" fillId="0" borderId="2" xfId="32" applyNumberFormat="1" applyFont="1" applyFill="1" applyBorder="1" applyAlignment="1">
      <alignment horizontal="left" vertical="justify" wrapText="1"/>
    </xf>
    <xf numFmtId="4" fontId="38" fillId="0" borderId="2" xfId="33" applyNumberFormat="1" applyFont="1" applyFill="1" applyBorder="1" applyAlignment="1">
      <alignment horizontal="left" vertical="justify" wrapText="1"/>
    </xf>
    <xf numFmtId="4" fontId="38" fillId="0" borderId="2" xfId="34" applyNumberFormat="1" applyFont="1" applyFill="1" applyBorder="1" applyAlignment="1">
      <alignment horizontal="left" vertical="justify" wrapText="1"/>
    </xf>
    <xf numFmtId="4" fontId="38" fillId="0" borderId="2" xfId="35" applyNumberFormat="1" applyFont="1" applyFill="1" applyBorder="1" applyAlignment="1">
      <alignment horizontal="left" vertical="justify" wrapText="1"/>
    </xf>
  </cellXfs>
  <cellStyles count="95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 12" xfId="12"/>
    <cellStyle name="Обычный 2 13" xfId="13"/>
    <cellStyle name="Обычный 2 17" xfId="14"/>
    <cellStyle name="Обычный 2 2" xfId="76"/>
    <cellStyle name="Обычный 2 2 2" xfId="93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0" xfId="26"/>
    <cellStyle name="Обычный 31" xfId="27"/>
    <cellStyle name="Обычный 32" xfId="28"/>
    <cellStyle name="Обычный 33" xfId="29"/>
    <cellStyle name="Обычный 34" xfId="30"/>
    <cellStyle name="Обычный 35" xfId="31"/>
    <cellStyle name="Обычный 36" xfId="32"/>
    <cellStyle name="Обычный 37" xfId="33"/>
    <cellStyle name="Обычный 38" xfId="34"/>
    <cellStyle name="Обычный 39" xfId="35"/>
    <cellStyle name="Обычный 4" xfId="36"/>
    <cellStyle name="Обычный 40" xfId="37"/>
    <cellStyle name="Обычный 41" xfId="38"/>
    <cellStyle name="Обычный 42" xfId="39"/>
    <cellStyle name="Обычный 43" xfId="40"/>
    <cellStyle name="Обычный 44" xfId="41"/>
    <cellStyle name="Обычный 45" xfId="42"/>
    <cellStyle name="Обычный 46" xfId="43"/>
    <cellStyle name="Обычный 46 2" xfId="44"/>
    <cellStyle name="Обычный 46 2 2" xfId="45"/>
    <cellStyle name="Обычный 46 2 2 2" xfId="46"/>
    <cellStyle name="Обычный 46 2 2 2 2" xfId="81"/>
    <cellStyle name="Обычный 46 2 2 3" xfId="80"/>
    <cellStyle name="Обычный 46 2 3" xfId="47"/>
    <cellStyle name="Обычный 46 2 3 2" xfId="82"/>
    <cellStyle name="Обычный 46 2 4" xfId="79"/>
    <cellStyle name="Обычный 46 3" xfId="48"/>
    <cellStyle name="Обычный 46 3 2" xfId="49"/>
    <cellStyle name="Обычный 46 3 2 2" xfId="84"/>
    <cellStyle name="Обычный 46 3 3" xfId="83"/>
    <cellStyle name="Обычный 46 4" xfId="50"/>
    <cellStyle name="Обычный 46 4 2" xfId="85"/>
    <cellStyle name="Обычный 46 5" xfId="78"/>
    <cellStyle name="Обычный 47" xfId="51"/>
    <cellStyle name="Обычный 48" xfId="52"/>
    <cellStyle name="Обычный 49" xfId="53"/>
    <cellStyle name="Обычный 5" xfId="54"/>
    <cellStyle name="Обычный 50" xfId="55"/>
    <cellStyle name="Обычный 51" xfId="56"/>
    <cellStyle name="Обычный 52" xfId="57"/>
    <cellStyle name="Обычный 53" xfId="58"/>
    <cellStyle name="Обычный 54" xfId="59"/>
    <cellStyle name="Обычный 55" xfId="60"/>
    <cellStyle name="Обычный 56" xfId="61"/>
    <cellStyle name="Обычный 57" xfId="62"/>
    <cellStyle name="Обычный 57 2" xfId="63"/>
    <cellStyle name="Обычный 57 2 2" xfId="64"/>
    <cellStyle name="Обычный 57 2 2 2" xfId="88"/>
    <cellStyle name="Обычный 57 2 3" xfId="87"/>
    <cellStyle name="Обычный 57 3" xfId="65"/>
    <cellStyle name="Обычный 57 3 2" xfId="89"/>
    <cellStyle name="Обычный 57 4" xfId="86"/>
    <cellStyle name="Обычный 58" xfId="66"/>
    <cellStyle name="Обычный 59" xfId="67"/>
    <cellStyle name="Обычный 59 2" xfId="68"/>
    <cellStyle name="Обычный 59 2 2" xfId="91"/>
    <cellStyle name="Обычный 59 3" xfId="90"/>
    <cellStyle name="Обычный 6" xfId="69"/>
    <cellStyle name="Обычный 60" xfId="70"/>
    <cellStyle name="Обычный 61" xfId="71"/>
    <cellStyle name="Обычный 61 2" xfId="92"/>
    <cellStyle name="Обычный 62" xfId="75"/>
    <cellStyle name="Обычный 63" xfId="77"/>
    <cellStyle name="Обычный 7" xfId="72"/>
    <cellStyle name="Обычный 8" xfId="73"/>
    <cellStyle name="Обычный 9" xfId="74"/>
    <cellStyle name="Финансовый" xfId="94" builtinId="3"/>
  </cellStyles>
  <dxfs count="0"/>
  <tableStyles count="0" defaultTableStyle="TableStyleMedium2" defaultPivotStyle="PivotStyleMedium9"/>
  <colors>
    <mruColors>
      <color rgb="FF99FF33"/>
      <color rgb="FFFF99FF"/>
      <color rgb="FF99CCFF"/>
      <color rgb="FFCC99FF"/>
      <color rgb="FF79F77C"/>
      <color rgb="FF00FF00"/>
      <color rgb="FFCCFF66"/>
      <color rgb="FFFF5050"/>
      <color rgb="FF66F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2014%20&#1075;&#1086;&#1076;%20&#1056;&#1040;&#1041;&#1054;&#1058;&#1040;\&#1058;&#1045;&#1050;&#1059;&#1065;&#1048;&#1049;%20&#1056;&#1045;&#1052;&#1054;&#1053;&#1058;\&#1055;&#1051;&#1040;&#1053;%20&#1090;&#1077;&#1082;&#1091;&#1097;&#1077;&#1075;&#1086;%20&#1088;&#1077;&#1084;&#1086;&#1085;&#1090;&#1072;\2015\&#1087;&#1083;&#1086;&#1097;&#1072;&#1076;&#1080;\&#1084;&#1072;&#1081;%202014%20&#1087;&#1083;&#1086;&#1097;&#1072;&#107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ashov/Downloads/&#1058;&#1056;%2023.08.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ежил"/>
      <sheetName val="нежилые"/>
      <sheetName val="жилые"/>
    </sheetNames>
    <sheetDataSet>
      <sheetData sheetId="0" refreshError="1">
        <row r="388">
          <cell r="D388">
            <v>53.8</v>
          </cell>
        </row>
        <row r="389">
          <cell r="D389">
            <v>58.6</v>
          </cell>
        </row>
      </sheetData>
      <sheetData sheetId="1" refreshError="1"/>
      <sheetData sheetId="2" refreshError="1">
        <row r="6">
          <cell r="D6">
            <v>1783.5</v>
          </cell>
        </row>
        <row r="7">
          <cell r="D7">
            <v>1583.4</v>
          </cell>
        </row>
        <row r="8">
          <cell r="D8">
            <v>3172.7</v>
          </cell>
        </row>
        <row r="9">
          <cell r="D9">
            <v>2936</v>
          </cell>
        </row>
        <row r="10">
          <cell r="D10">
            <v>3011</v>
          </cell>
        </row>
        <row r="11">
          <cell r="D11">
            <v>900.1</v>
          </cell>
        </row>
        <row r="12">
          <cell r="D12">
            <v>2984.9</v>
          </cell>
        </row>
        <row r="13">
          <cell r="D13">
            <v>276.2</v>
          </cell>
        </row>
        <row r="14">
          <cell r="D14">
            <v>1963.7</v>
          </cell>
        </row>
        <row r="15">
          <cell r="D15">
            <v>7597.4</v>
          </cell>
        </row>
        <row r="16">
          <cell r="D16">
            <v>7787</v>
          </cell>
        </row>
        <row r="17">
          <cell r="D17">
            <v>3822.8</v>
          </cell>
        </row>
        <row r="18">
          <cell r="D18">
            <v>5706.7</v>
          </cell>
        </row>
        <row r="19">
          <cell r="D19">
            <v>2096</v>
          </cell>
        </row>
        <row r="21">
          <cell r="D21">
            <v>465.9</v>
          </cell>
        </row>
        <row r="23">
          <cell r="D23">
            <v>460.7</v>
          </cell>
        </row>
        <row r="26">
          <cell r="D26">
            <v>393.9</v>
          </cell>
        </row>
        <row r="27">
          <cell r="D27">
            <v>360.2</v>
          </cell>
        </row>
        <row r="28">
          <cell r="D28">
            <v>274.10000000000002</v>
          </cell>
        </row>
        <row r="29">
          <cell r="D29">
            <v>1342</v>
          </cell>
        </row>
        <row r="31">
          <cell r="D31">
            <v>357.3</v>
          </cell>
        </row>
        <row r="32">
          <cell r="D32">
            <v>5056.8</v>
          </cell>
        </row>
        <row r="33">
          <cell r="D33">
            <v>401.7</v>
          </cell>
        </row>
        <row r="34">
          <cell r="D34">
            <v>366.1</v>
          </cell>
        </row>
        <row r="35">
          <cell r="D35">
            <v>2736.4</v>
          </cell>
        </row>
        <row r="36">
          <cell r="D36">
            <v>482.9</v>
          </cell>
        </row>
        <row r="38">
          <cell r="D38">
            <v>341.3</v>
          </cell>
        </row>
        <row r="39">
          <cell r="D39">
            <v>1188</v>
          </cell>
        </row>
        <row r="40">
          <cell r="D40">
            <v>2732.7</v>
          </cell>
        </row>
        <row r="44">
          <cell r="D44">
            <v>417</v>
          </cell>
        </row>
        <row r="45">
          <cell r="D45">
            <v>431.9</v>
          </cell>
        </row>
        <row r="47">
          <cell r="D47">
            <v>388.4</v>
          </cell>
        </row>
        <row r="50">
          <cell r="D50">
            <v>537.29999999999995</v>
          </cell>
        </row>
        <row r="51">
          <cell r="D51">
            <v>7337.7</v>
          </cell>
        </row>
        <row r="52">
          <cell r="D52">
            <v>2050.8000000000002</v>
          </cell>
        </row>
        <row r="53">
          <cell r="D53">
            <v>2383.6999999999998</v>
          </cell>
        </row>
        <row r="54">
          <cell r="D54">
            <v>2338.6</v>
          </cell>
        </row>
        <row r="55">
          <cell r="D55">
            <v>7440.7</v>
          </cell>
        </row>
        <row r="56">
          <cell r="D56">
            <v>1606.9</v>
          </cell>
        </row>
        <row r="57">
          <cell r="D57">
            <v>5750.3</v>
          </cell>
        </row>
        <row r="58">
          <cell r="D58">
            <v>1460.1</v>
          </cell>
        </row>
        <row r="59">
          <cell r="D59">
            <v>71.900000000000006</v>
          </cell>
        </row>
        <row r="60">
          <cell r="D60">
            <v>2857.1</v>
          </cell>
        </row>
        <row r="61">
          <cell r="D61">
            <v>2972.9</v>
          </cell>
        </row>
        <row r="62">
          <cell r="D62">
            <v>6127.3</v>
          </cell>
        </row>
        <row r="63">
          <cell r="D63">
            <v>2238.3000000000002</v>
          </cell>
        </row>
        <row r="64">
          <cell r="D64">
            <v>6069</v>
          </cell>
        </row>
        <row r="65">
          <cell r="D65">
            <v>3511.2</v>
          </cell>
        </row>
        <row r="66">
          <cell r="D66">
            <v>2029.34</v>
          </cell>
        </row>
        <row r="67">
          <cell r="D67">
            <v>3164.02</v>
          </cell>
        </row>
        <row r="68">
          <cell r="D68">
            <v>9608.9</v>
          </cell>
        </row>
        <row r="69">
          <cell r="D69">
            <v>3082.2</v>
          </cell>
        </row>
        <row r="70">
          <cell r="D70">
            <v>2202.1</v>
          </cell>
        </row>
        <row r="71">
          <cell r="D71">
            <v>3391</v>
          </cell>
        </row>
        <row r="72">
          <cell r="D72">
            <v>2406.6</v>
          </cell>
        </row>
        <row r="73">
          <cell r="D73">
            <v>6562.8</v>
          </cell>
        </row>
        <row r="74">
          <cell r="D74">
            <v>2058.3000000000002</v>
          </cell>
        </row>
        <row r="75">
          <cell r="D75">
            <v>3258.6</v>
          </cell>
        </row>
        <row r="76">
          <cell r="D76">
            <v>7251.8</v>
          </cell>
        </row>
        <row r="77">
          <cell r="D77">
            <v>3725.8</v>
          </cell>
        </row>
        <row r="78">
          <cell r="D78">
            <v>2609.3000000000002</v>
          </cell>
        </row>
        <row r="79">
          <cell r="D79">
            <v>1858.9</v>
          </cell>
        </row>
        <row r="80">
          <cell r="D80">
            <v>2977.9</v>
          </cell>
        </row>
        <row r="81">
          <cell r="D81">
            <v>3004.6</v>
          </cell>
        </row>
        <row r="82">
          <cell r="D82">
            <v>3854.7</v>
          </cell>
        </row>
        <row r="83">
          <cell r="D83">
            <v>9004.7000000000007</v>
          </cell>
        </row>
        <row r="84">
          <cell r="D84">
            <v>3295.6</v>
          </cell>
        </row>
        <row r="85">
          <cell r="D85">
            <v>7707.6</v>
          </cell>
        </row>
        <row r="87">
          <cell r="D87">
            <v>5760.2</v>
          </cell>
        </row>
        <row r="98">
          <cell r="D98">
            <v>2266</v>
          </cell>
        </row>
        <row r="99">
          <cell r="D99">
            <v>2251.3000000000002</v>
          </cell>
        </row>
        <row r="100">
          <cell r="D100">
            <v>4256.91</v>
          </cell>
        </row>
        <row r="101">
          <cell r="D101">
            <v>2984.15</v>
          </cell>
        </row>
        <row r="102">
          <cell r="D102">
            <v>5313</v>
          </cell>
        </row>
        <row r="103">
          <cell r="D103">
            <v>2157.5</v>
          </cell>
        </row>
        <row r="104">
          <cell r="D104">
            <v>5307.1</v>
          </cell>
        </row>
        <row r="105">
          <cell r="D105">
            <v>2067.6999999999998</v>
          </cell>
        </row>
        <row r="106">
          <cell r="D106">
            <v>3818.3</v>
          </cell>
        </row>
        <row r="107">
          <cell r="D107">
            <v>11002.7</v>
          </cell>
        </row>
        <row r="108">
          <cell r="D108">
            <v>10834.3</v>
          </cell>
        </row>
        <row r="109">
          <cell r="D109">
            <v>3710.2</v>
          </cell>
        </row>
        <row r="110">
          <cell r="D110">
            <v>3928.2</v>
          </cell>
        </row>
        <row r="111">
          <cell r="D111">
            <v>3873.6</v>
          </cell>
        </row>
        <row r="112">
          <cell r="D112">
            <v>11028.45</v>
          </cell>
        </row>
        <row r="113">
          <cell r="D113">
            <v>10800.4</v>
          </cell>
        </row>
        <row r="114">
          <cell r="D114">
            <v>6472.8</v>
          </cell>
        </row>
        <row r="115">
          <cell r="D115">
            <v>3939</v>
          </cell>
        </row>
        <row r="119">
          <cell r="D119">
            <v>2120.8000000000002</v>
          </cell>
        </row>
        <row r="120">
          <cell r="D120">
            <v>2561</v>
          </cell>
        </row>
        <row r="121">
          <cell r="D121">
            <v>3668.3</v>
          </cell>
        </row>
        <row r="122">
          <cell r="D122">
            <v>2866.6</v>
          </cell>
        </row>
        <row r="123">
          <cell r="D123">
            <v>2532.3000000000002</v>
          </cell>
        </row>
        <row r="124">
          <cell r="D124">
            <v>1440.9</v>
          </cell>
        </row>
        <row r="125">
          <cell r="D125">
            <v>3265.7</v>
          </cell>
        </row>
        <row r="126">
          <cell r="D126">
            <v>1566.8</v>
          </cell>
        </row>
        <row r="127">
          <cell r="D127">
            <v>3300</v>
          </cell>
        </row>
        <row r="128">
          <cell r="D128">
            <v>1594.3</v>
          </cell>
        </row>
        <row r="129">
          <cell r="D129">
            <v>689.2</v>
          </cell>
        </row>
        <row r="130">
          <cell r="D130">
            <v>684.9</v>
          </cell>
        </row>
        <row r="131">
          <cell r="D131">
            <v>134.1</v>
          </cell>
        </row>
        <row r="132">
          <cell r="D132">
            <v>120.8</v>
          </cell>
        </row>
        <row r="133">
          <cell r="D133">
            <v>299.2</v>
          </cell>
        </row>
        <row r="134">
          <cell r="D134">
            <v>1976</v>
          </cell>
        </row>
        <row r="135">
          <cell r="D135">
            <v>277.3</v>
          </cell>
        </row>
        <row r="136">
          <cell r="D136">
            <v>1928.9</v>
          </cell>
        </row>
        <row r="137">
          <cell r="D137">
            <v>1976.6</v>
          </cell>
        </row>
        <row r="138">
          <cell r="D138">
            <v>148.9</v>
          </cell>
        </row>
        <row r="139">
          <cell r="D139">
            <v>1984.1</v>
          </cell>
        </row>
        <row r="140">
          <cell r="D140">
            <v>132.1</v>
          </cell>
        </row>
        <row r="141">
          <cell r="D141">
            <v>274.5</v>
          </cell>
        </row>
        <row r="142">
          <cell r="D142">
            <v>264.8</v>
          </cell>
        </row>
        <row r="143">
          <cell r="D143">
            <v>391.6</v>
          </cell>
        </row>
        <row r="144">
          <cell r="D144">
            <v>273.2</v>
          </cell>
        </row>
        <row r="145">
          <cell r="D145">
            <v>388.5</v>
          </cell>
        </row>
        <row r="146">
          <cell r="D146">
            <v>270.60000000000002</v>
          </cell>
        </row>
        <row r="147">
          <cell r="D147">
            <v>545.79999999999995</v>
          </cell>
        </row>
        <row r="148">
          <cell r="D148">
            <v>278</v>
          </cell>
        </row>
        <row r="149">
          <cell r="D149">
            <v>819.8</v>
          </cell>
        </row>
        <row r="150">
          <cell r="D150">
            <v>531</v>
          </cell>
        </row>
        <row r="151">
          <cell r="D151">
            <v>562.70000000000005</v>
          </cell>
        </row>
        <row r="152">
          <cell r="D152">
            <v>929.5</v>
          </cell>
        </row>
        <row r="153">
          <cell r="D153">
            <v>562.4</v>
          </cell>
        </row>
        <row r="154">
          <cell r="D154">
            <v>269.39999999999998</v>
          </cell>
        </row>
        <row r="155">
          <cell r="D155">
            <v>6100.7</v>
          </cell>
        </row>
        <row r="156">
          <cell r="D156">
            <v>3200.4</v>
          </cell>
        </row>
        <row r="157">
          <cell r="D157">
            <v>4180.8</v>
          </cell>
        </row>
        <row r="158">
          <cell r="D158">
            <v>1474.5</v>
          </cell>
        </row>
        <row r="159">
          <cell r="D159">
            <v>7703.6</v>
          </cell>
        </row>
        <row r="160">
          <cell r="D160">
            <v>3844.4</v>
          </cell>
        </row>
        <row r="161">
          <cell r="D161">
            <v>1838.8</v>
          </cell>
        </row>
        <row r="162">
          <cell r="D162">
            <v>3896.1</v>
          </cell>
        </row>
        <row r="163">
          <cell r="D163">
            <v>3784.3</v>
          </cell>
        </row>
        <row r="164">
          <cell r="D164">
            <v>7391.5</v>
          </cell>
        </row>
        <row r="165">
          <cell r="D165">
            <v>7455.5</v>
          </cell>
        </row>
        <row r="166">
          <cell r="D166">
            <v>3840.9</v>
          </cell>
        </row>
        <row r="167">
          <cell r="D167">
            <v>7393</v>
          </cell>
        </row>
        <row r="168">
          <cell r="D168">
            <v>3946.6</v>
          </cell>
        </row>
        <row r="169">
          <cell r="D169">
            <v>10989.8</v>
          </cell>
        </row>
        <row r="170">
          <cell r="D170">
            <v>1876.2</v>
          </cell>
        </row>
        <row r="171">
          <cell r="D171">
            <v>5664.8</v>
          </cell>
        </row>
        <row r="172">
          <cell r="D172">
            <v>387.9</v>
          </cell>
        </row>
        <row r="173">
          <cell r="D173">
            <v>3838.7</v>
          </cell>
        </row>
        <row r="174">
          <cell r="D174">
            <v>3700.4</v>
          </cell>
        </row>
        <row r="175">
          <cell r="D175">
            <v>4249.7</v>
          </cell>
        </row>
        <row r="176">
          <cell r="D176">
            <v>7483.4</v>
          </cell>
        </row>
        <row r="177">
          <cell r="D177">
            <v>4243.1000000000004</v>
          </cell>
        </row>
        <row r="178">
          <cell r="D178">
            <v>566.4</v>
          </cell>
        </row>
        <row r="179">
          <cell r="D179">
            <v>7421.2</v>
          </cell>
        </row>
        <row r="180">
          <cell r="D180">
            <v>4116.6000000000004</v>
          </cell>
        </row>
        <row r="181">
          <cell r="D181">
            <v>1258.0999999999999</v>
          </cell>
        </row>
        <row r="182">
          <cell r="D182">
            <v>5655.1</v>
          </cell>
        </row>
        <row r="183">
          <cell r="D183">
            <v>973.3</v>
          </cell>
        </row>
        <row r="184">
          <cell r="D184">
            <v>3918.9</v>
          </cell>
        </row>
        <row r="185">
          <cell r="D185">
            <v>5293.4</v>
          </cell>
        </row>
        <row r="186">
          <cell r="D186">
            <v>10315</v>
          </cell>
        </row>
        <row r="187">
          <cell r="D187">
            <v>3978.1</v>
          </cell>
        </row>
        <row r="188">
          <cell r="D188">
            <v>3925.6</v>
          </cell>
        </row>
        <row r="189">
          <cell r="D189">
            <v>2043.3</v>
          </cell>
        </row>
        <row r="190">
          <cell r="D190">
            <v>3875.6</v>
          </cell>
        </row>
        <row r="191">
          <cell r="D191">
            <v>2733.4</v>
          </cell>
        </row>
        <row r="192">
          <cell r="D192">
            <v>5877.65</v>
          </cell>
        </row>
        <row r="193">
          <cell r="D193">
            <v>5810.3</v>
          </cell>
        </row>
        <row r="194">
          <cell r="D194">
            <v>1940.3</v>
          </cell>
        </row>
        <row r="195">
          <cell r="D195">
            <v>1956.7</v>
          </cell>
        </row>
        <row r="198">
          <cell r="D198">
            <v>346.7</v>
          </cell>
        </row>
        <row r="199">
          <cell r="D199">
            <v>684.8</v>
          </cell>
        </row>
        <row r="200">
          <cell r="D200">
            <v>295.3</v>
          </cell>
        </row>
        <row r="201">
          <cell r="D201">
            <v>294.8</v>
          </cell>
        </row>
        <row r="202">
          <cell r="D202">
            <v>293.60000000000002</v>
          </cell>
        </row>
        <row r="203">
          <cell r="D203">
            <v>334.5</v>
          </cell>
        </row>
        <row r="204">
          <cell r="D204">
            <v>337.5</v>
          </cell>
        </row>
        <row r="205">
          <cell r="D205">
            <v>4157.1000000000004</v>
          </cell>
        </row>
        <row r="206">
          <cell r="D206">
            <v>8311.5</v>
          </cell>
        </row>
        <row r="207">
          <cell r="D207">
            <v>337.8</v>
          </cell>
        </row>
        <row r="208">
          <cell r="D208">
            <v>358.8</v>
          </cell>
        </row>
        <row r="209">
          <cell r="D209">
            <v>358.4</v>
          </cell>
        </row>
        <row r="210">
          <cell r="D210">
            <v>11266.9</v>
          </cell>
        </row>
        <row r="211">
          <cell r="D211">
            <v>7498.5</v>
          </cell>
        </row>
        <row r="212">
          <cell r="D212">
            <v>6027.8</v>
          </cell>
        </row>
        <row r="213">
          <cell r="D213">
            <v>6059.6</v>
          </cell>
        </row>
        <row r="214">
          <cell r="D214">
            <v>1931.5</v>
          </cell>
        </row>
        <row r="215">
          <cell r="D215">
            <v>7676.8</v>
          </cell>
        </row>
        <row r="216">
          <cell r="D216">
            <v>6071</v>
          </cell>
        </row>
        <row r="217">
          <cell r="D217">
            <v>5975.6</v>
          </cell>
        </row>
        <row r="218">
          <cell r="D218">
            <v>4325.3</v>
          </cell>
        </row>
        <row r="219">
          <cell r="D219">
            <v>7458.76</v>
          </cell>
        </row>
        <row r="220">
          <cell r="D220">
            <v>4392.7</v>
          </cell>
        </row>
        <row r="221">
          <cell r="D221">
            <v>7615</v>
          </cell>
        </row>
        <row r="222">
          <cell r="D222">
            <v>3877.1</v>
          </cell>
        </row>
        <row r="223">
          <cell r="D223">
            <v>3832.2</v>
          </cell>
        </row>
        <row r="224">
          <cell r="D224">
            <v>7628.9</v>
          </cell>
        </row>
        <row r="225">
          <cell r="D225">
            <v>1818.5</v>
          </cell>
        </row>
        <row r="226">
          <cell r="D226">
            <v>3260.7</v>
          </cell>
        </row>
        <row r="227">
          <cell r="D227">
            <v>3781.2</v>
          </cell>
        </row>
        <row r="228">
          <cell r="D228">
            <v>3769.2</v>
          </cell>
        </row>
        <row r="229">
          <cell r="D229">
            <v>3923.4</v>
          </cell>
        </row>
        <row r="230">
          <cell r="D230">
            <v>1063</v>
          </cell>
        </row>
        <row r="231">
          <cell r="D231">
            <v>1056.8</v>
          </cell>
        </row>
        <row r="232">
          <cell r="D232">
            <v>1060.8</v>
          </cell>
        </row>
        <row r="233">
          <cell r="D233">
            <v>3880.3</v>
          </cell>
        </row>
        <row r="234">
          <cell r="D234">
            <v>3327.7</v>
          </cell>
        </row>
        <row r="235">
          <cell r="D235">
            <v>3857.7</v>
          </cell>
        </row>
        <row r="236">
          <cell r="D236">
            <v>2983.6</v>
          </cell>
        </row>
        <row r="237">
          <cell r="D237">
            <v>5881.46</v>
          </cell>
        </row>
        <row r="238">
          <cell r="D238">
            <v>7657.9</v>
          </cell>
        </row>
        <row r="239">
          <cell r="D239">
            <v>5642.1</v>
          </cell>
        </row>
        <row r="240">
          <cell r="D240">
            <v>685.8</v>
          </cell>
        </row>
        <row r="241">
          <cell r="D241">
            <v>3350</v>
          </cell>
        </row>
        <row r="242">
          <cell r="D242">
            <v>2538.8000000000002</v>
          </cell>
        </row>
        <row r="244">
          <cell r="D244">
            <v>248.8</v>
          </cell>
        </row>
        <row r="245">
          <cell r="D245">
            <v>542.29999999999995</v>
          </cell>
        </row>
        <row r="246">
          <cell r="D246">
            <v>435</v>
          </cell>
        </row>
        <row r="247">
          <cell r="D247">
            <v>680</v>
          </cell>
        </row>
        <row r="248">
          <cell r="D248">
            <v>421.9</v>
          </cell>
        </row>
        <row r="249">
          <cell r="D249">
            <v>660</v>
          </cell>
        </row>
        <row r="251">
          <cell r="D251">
            <v>3469.2</v>
          </cell>
        </row>
        <row r="252">
          <cell r="D252">
            <v>490.6</v>
          </cell>
        </row>
        <row r="253">
          <cell r="D253">
            <v>261.2</v>
          </cell>
        </row>
        <row r="254">
          <cell r="D254">
            <v>416.1</v>
          </cell>
        </row>
        <row r="255">
          <cell r="D255">
            <v>2452.6999999999998</v>
          </cell>
        </row>
        <row r="256">
          <cell r="D256">
            <v>408.6</v>
          </cell>
        </row>
        <row r="257">
          <cell r="D257">
            <v>290.3</v>
          </cell>
        </row>
        <row r="258">
          <cell r="D258">
            <v>285.5</v>
          </cell>
        </row>
        <row r="259">
          <cell r="D259">
            <v>2378.4</v>
          </cell>
        </row>
        <row r="260">
          <cell r="D260">
            <v>296.7</v>
          </cell>
        </row>
        <row r="261">
          <cell r="D261">
            <v>938.6</v>
          </cell>
        </row>
        <row r="262">
          <cell r="D262">
            <v>295.2</v>
          </cell>
        </row>
        <row r="263">
          <cell r="D263">
            <v>1610.1</v>
          </cell>
        </row>
        <row r="264">
          <cell r="D264">
            <v>819.94</v>
          </cell>
        </row>
        <row r="265">
          <cell r="D265">
            <v>563.70000000000005</v>
          </cell>
        </row>
        <row r="266">
          <cell r="D266">
            <v>273.3</v>
          </cell>
        </row>
        <row r="267">
          <cell r="D267">
            <v>1276.5</v>
          </cell>
        </row>
        <row r="268">
          <cell r="D268">
            <v>413.8</v>
          </cell>
        </row>
        <row r="269">
          <cell r="D269">
            <v>3038.3</v>
          </cell>
        </row>
        <row r="270">
          <cell r="D270">
            <v>413.5</v>
          </cell>
        </row>
        <row r="271">
          <cell r="D271">
            <v>409.4</v>
          </cell>
        </row>
        <row r="272">
          <cell r="D272">
            <v>413.6</v>
          </cell>
        </row>
        <row r="273">
          <cell r="D273">
            <v>411.2</v>
          </cell>
        </row>
        <row r="274">
          <cell r="D274">
            <v>568.6</v>
          </cell>
        </row>
        <row r="275">
          <cell r="D275">
            <v>408.6</v>
          </cell>
        </row>
        <row r="276">
          <cell r="D276">
            <v>3537.3</v>
          </cell>
        </row>
        <row r="277">
          <cell r="D277">
            <v>428.8</v>
          </cell>
        </row>
        <row r="278">
          <cell r="D278">
            <v>401.5</v>
          </cell>
        </row>
        <row r="279">
          <cell r="D279">
            <v>1509</v>
          </cell>
        </row>
        <row r="280">
          <cell r="D280">
            <v>413.1</v>
          </cell>
        </row>
        <row r="281">
          <cell r="D281">
            <v>2606.9</v>
          </cell>
        </row>
        <row r="282">
          <cell r="D282">
            <v>422.3</v>
          </cell>
        </row>
        <row r="283">
          <cell r="D283">
            <v>416.3</v>
          </cell>
        </row>
        <row r="284">
          <cell r="D284">
            <v>416.3</v>
          </cell>
        </row>
        <row r="285">
          <cell r="D285">
            <v>398.3</v>
          </cell>
        </row>
        <row r="286">
          <cell r="D286">
            <v>3196</v>
          </cell>
        </row>
        <row r="287">
          <cell r="D287">
            <v>5927.5</v>
          </cell>
        </row>
        <row r="288">
          <cell r="D288">
            <v>1266</v>
          </cell>
        </row>
        <row r="289">
          <cell r="D289">
            <v>4997.7</v>
          </cell>
        </row>
        <row r="290">
          <cell r="D290">
            <v>2438.1</v>
          </cell>
        </row>
        <row r="291">
          <cell r="D291">
            <v>2591.6999999999998</v>
          </cell>
        </row>
        <row r="292">
          <cell r="D292">
            <v>1466.5</v>
          </cell>
        </row>
        <row r="293">
          <cell r="D293">
            <v>2631.7</v>
          </cell>
        </row>
        <row r="294">
          <cell r="D294">
            <v>2719.8</v>
          </cell>
        </row>
        <row r="295">
          <cell r="D295">
            <v>2448.8000000000002</v>
          </cell>
        </row>
        <row r="296">
          <cell r="D296">
            <v>2458.3000000000002</v>
          </cell>
        </row>
        <row r="297">
          <cell r="D297">
            <v>3226.6</v>
          </cell>
        </row>
        <row r="298">
          <cell r="D298">
            <v>410.3</v>
          </cell>
        </row>
        <row r="299">
          <cell r="D299">
            <v>2873.3</v>
          </cell>
        </row>
        <row r="300">
          <cell r="D300">
            <v>2889.7</v>
          </cell>
        </row>
        <row r="301">
          <cell r="D301">
            <v>2941.9</v>
          </cell>
        </row>
        <row r="302">
          <cell r="D302">
            <v>1947.1</v>
          </cell>
        </row>
        <row r="303">
          <cell r="D303">
            <v>2926.4</v>
          </cell>
        </row>
        <row r="304">
          <cell r="D304">
            <v>3869.6</v>
          </cell>
        </row>
        <row r="305">
          <cell r="D305">
            <v>3871.9</v>
          </cell>
        </row>
        <row r="306">
          <cell r="D306">
            <v>3028.1</v>
          </cell>
        </row>
        <row r="307">
          <cell r="D307">
            <v>3226.4</v>
          </cell>
        </row>
        <row r="308">
          <cell r="D308">
            <v>454.1</v>
          </cell>
        </row>
        <row r="309">
          <cell r="D309">
            <v>1957</v>
          </cell>
        </row>
        <row r="310">
          <cell r="D310">
            <v>1995.7</v>
          </cell>
        </row>
        <row r="311">
          <cell r="D311">
            <v>2462.1999999999998</v>
          </cell>
        </row>
        <row r="312">
          <cell r="D312">
            <v>3318.1</v>
          </cell>
        </row>
        <row r="313">
          <cell r="D313">
            <v>3128.6</v>
          </cell>
        </row>
        <row r="314">
          <cell r="D314">
            <v>190.8</v>
          </cell>
        </row>
        <row r="315">
          <cell r="D315">
            <v>55.1</v>
          </cell>
        </row>
        <row r="316">
          <cell r="D316">
            <v>6246</v>
          </cell>
        </row>
        <row r="317">
          <cell r="D317">
            <v>6411.4</v>
          </cell>
        </row>
        <row r="318">
          <cell r="D318">
            <v>3142.4</v>
          </cell>
        </row>
        <row r="319">
          <cell r="D319">
            <v>2543.1</v>
          </cell>
        </row>
        <row r="320">
          <cell r="D320">
            <v>5994.3</v>
          </cell>
        </row>
        <row r="321">
          <cell r="D321">
            <v>122.7</v>
          </cell>
        </row>
        <row r="322">
          <cell r="D322">
            <v>279.60000000000002</v>
          </cell>
        </row>
        <row r="323">
          <cell r="D323">
            <v>2679</v>
          </cell>
        </row>
        <row r="324">
          <cell r="D324">
            <v>270.60000000000002</v>
          </cell>
        </row>
        <row r="325">
          <cell r="D325">
            <v>281.39999999999998</v>
          </cell>
        </row>
        <row r="326">
          <cell r="D326">
            <v>279.7</v>
          </cell>
        </row>
        <row r="327">
          <cell r="D327">
            <v>891.2</v>
          </cell>
        </row>
        <row r="328">
          <cell r="D328">
            <v>280.3</v>
          </cell>
        </row>
        <row r="329">
          <cell r="D329">
            <v>270.60000000000002</v>
          </cell>
        </row>
        <row r="330">
          <cell r="D330">
            <v>805.1</v>
          </cell>
        </row>
        <row r="331">
          <cell r="D331">
            <v>529.70000000000005</v>
          </cell>
        </row>
        <row r="332">
          <cell r="D332">
            <v>284.39999999999998</v>
          </cell>
        </row>
        <row r="333">
          <cell r="D333">
            <v>279.39999999999998</v>
          </cell>
        </row>
        <row r="334">
          <cell r="D334">
            <v>531.20000000000005</v>
          </cell>
        </row>
        <row r="335">
          <cell r="D335">
            <v>686.1</v>
          </cell>
        </row>
        <row r="336">
          <cell r="D336">
            <v>1244.3</v>
          </cell>
        </row>
        <row r="337">
          <cell r="D337">
            <v>832.8</v>
          </cell>
        </row>
        <row r="338">
          <cell r="D338">
            <v>842.7</v>
          </cell>
        </row>
        <row r="339">
          <cell r="D339">
            <v>840.8</v>
          </cell>
        </row>
        <row r="341">
          <cell r="D341">
            <v>55.7</v>
          </cell>
        </row>
        <row r="342">
          <cell r="D342">
            <v>836.6</v>
          </cell>
        </row>
        <row r="343">
          <cell r="D343">
            <v>280.7</v>
          </cell>
        </row>
        <row r="344">
          <cell r="D344">
            <v>2192.1</v>
          </cell>
        </row>
        <row r="345">
          <cell r="D345">
            <v>293.3</v>
          </cell>
        </row>
        <row r="346">
          <cell r="D346">
            <v>283</v>
          </cell>
        </row>
        <row r="347">
          <cell r="D347">
            <v>4378.8</v>
          </cell>
        </row>
        <row r="348">
          <cell r="D348">
            <v>269.5</v>
          </cell>
        </row>
        <row r="349">
          <cell r="D349">
            <v>286.89999999999998</v>
          </cell>
        </row>
        <row r="350">
          <cell r="D350">
            <v>3884.9</v>
          </cell>
        </row>
        <row r="351">
          <cell r="D351">
            <v>3897</v>
          </cell>
        </row>
        <row r="353">
          <cell r="D353">
            <v>755.88</v>
          </cell>
        </row>
        <row r="354">
          <cell r="D354">
            <v>458</v>
          </cell>
        </row>
        <row r="355">
          <cell r="D355">
            <v>2754.9</v>
          </cell>
        </row>
        <row r="356">
          <cell r="D356">
            <v>1177.7</v>
          </cell>
        </row>
        <row r="357">
          <cell r="D357">
            <v>402.2</v>
          </cell>
        </row>
        <row r="358">
          <cell r="D358">
            <v>2560.9</v>
          </cell>
        </row>
        <row r="360">
          <cell r="D360">
            <v>3342</v>
          </cell>
        </row>
        <row r="361">
          <cell r="D361">
            <v>1942.8</v>
          </cell>
        </row>
        <row r="362">
          <cell r="D362">
            <v>1804.7</v>
          </cell>
        </row>
        <row r="363">
          <cell r="D363">
            <v>534.79999999999995</v>
          </cell>
        </row>
        <row r="364">
          <cell r="D364">
            <v>18776.900000000001</v>
          </cell>
        </row>
        <row r="365">
          <cell r="D365">
            <v>20801</v>
          </cell>
        </row>
        <row r="366">
          <cell r="D366">
            <v>3787.4</v>
          </cell>
        </row>
        <row r="367">
          <cell r="D367">
            <v>3759.3</v>
          </cell>
        </row>
        <row r="368">
          <cell r="D368">
            <v>5942.9</v>
          </cell>
        </row>
        <row r="369">
          <cell r="D369">
            <v>7398.9</v>
          </cell>
        </row>
        <row r="370">
          <cell r="D370">
            <v>5874.5</v>
          </cell>
        </row>
        <row r="371">
          <cell r="D371">
            <v>5721.3</v>
          </cell>
        </row>
        <row r="372">
          <cell r="D372">
            <v>3867.3</v>
          </cell>
        </row>
        <row r="373">
          <cell r="D373">
            <v>21008.79</v>
          </cell>
        </row>
        <row r="374">
          <cell r="D374">
            <v>3729.4</v>
          </cell>
        </row>
        <row r="375">
          <cell r="D375">
            <v>3722.1</v>
          </cell>
        </row>
        <row r="376">
          <cell r="D376">
            <v>3721.2</v>
          </cell>
        </row>
        <row r="378">
          <cell r="D378">
            <v>7897.5</v>
          </cell>
        </row>
        <row r="379">
          <cell r="D379">
            <v>2092.6</v>
          </cell>
        </row>
        <row r="380">
          <cell r="D380">
            <v>5074.3</v>
          </cell>
        </row>
        <row r="381">
          <cell r="D381">
            <v>2718.6</v>
          </cell>
        </row>
        <row r="382">
          <cell r="D382">
            <v>4184.5</v>
          </cell>
        </row>
        <row r="383">
          <cell r="D383">
            <v>1111.0999999999999</v>
          </cell>
        </row>
        <row r="384">
          <cell r="D384">
            <v>951.9</v>
          </cell>
        </row>
        <row r="385">
          <cell r="D385">
            <v>866.7</v>
          </cell>
        </row>
        <row r="386">
          <cell r="D386">
            <v>1256.2</v>
          </cell>
        </row>
        <row r="387">
          <cell r="D387">
            <v>1193.7</v>
          </cell>
        </row>
        <row r="388">
          <cell r="D388">
            <v>4328.8</v>
          </cell>
        </row>
        <row r="389">
          <cell r="D389">
            <v>4421.8999999999996</v>
          </cell>
        </row>
        <row r="390">
          <cell r="D390">
            <v>3232.1</v>
          </cell>
        </row>
        <row r="391">
          <cell r="D391">
            <v>5838.3</v>
          </cell>
        </row>
        <row r="393">
          <cell r="D393">
            <v>3917.5</v>
          </cell>
        </row>
        <row r="395">
          <cell r="D395">
            <v>3758.6</v>
          </cell>
        </row>
        <row r="396">
          <cell r="D396">
            <v>9168.1</v>
          </cell>
        </row>
        <row r="397">
          <cell r="D397">
            <v>1762.6</v>
          </cell>
        </row>
        <row r="398">
          <cell r="D398">
            <v>1736.6</v>
          </cell>
        </row>
        <row r="399">
          <cell r="D399">
            <v>6825.2</v>
          </cell>
        </row>
        <row r="400">
          <cell r="D400">
            <v>1555.9</v>
          </cell>
        </row>
        <row r="401">
          <cell r="D401">
            <v>815.7</v>
          </cell>
        </row>
        <row r="402">
          <cell r="D402">
            <v>561.9</v>
          </cell>
        </row>
        <row r="403">
          <cell r="D403">
            <v>1161.8</v>
          </cell>
        </row>
        <row r="404">
          <cell r="D404">
            <v>548.4</v>
          </cell>
        </row>
        <row r="405">
          <cell r="D405">
            <v>540.70000000000005</v>
          </cell>
        </row>
        <row r="406">
          <cell r="D406">
            <v>2025.4</v>
          </cell>
        </row>
        <row r="407">
          <cell r="D407">
            <v>1905.1</v>
          </cell>
        </row>
        <row r="408">
          <cell r="D408">
            <v>1525.9</v>
          </cell>
        </row>
        <row r="410">
          <cell r="D410">
            <v>995.4</v>
          </cell>
        </row>
        <row r="413">
          <cell r="D413">
            <v>3842.1</v>
          </cell>
        </row>
        <row r="415">
          <cell r="D415">
            <v>271.2</v>
          </cell>
        </row>
        <row r="416">
          <cell r="D416">
            <v>688.7</v>
          </cell>
        </row>
        <row r="417">
          <cell r="D417">
            <v>282.2</v>
          </cell>
        </row>
        <row r="418">
          <cell r="D418">
            <v>279.60000000000002</v>
          </cell>
        </row>
        <row r="419">
          <cell r="D419">
            <v>268.39999999999998</v>
          </cell>
        </row>
        <row r="420">
          <cell r="D420">
            <v>276.89999999999998</v>
          </cell>
        </row>
        <row r="421">
          <cell r="D421">
            <v>273.7</v>
          </cell>
        </row>
        <row r="422">
          <cell r="D422">
            <v>277.7</v>
          </cell>
        </row>
        <row r="423">
          <cell r="D423">
            <v>680.7</v>
          </cell>
        </row>
        <row r="424">
          <cell r="D424">
            <v>560</v>
          </cell>
        </row>
        <row r="425">
          <cell r="D425">
            <v>538</v>
          </cell>
        </row>
        <row r="426">
          <cell r="D426">
            <v>831.6</v>
          </cell>
        </row>
        <row r="427">
          <cell r="D427">
            <v>1268.7</v>
          </cell>
        </row>
        <row r="428">
          <cell r="D428">
            <v>1618.7</v>
          </cell>
        </row>
        <row r="429">
          <cell r="D429">
            <v>523.20000000000005</v>
          </cell>
        </row>
        <row r="430">
          <cell r="D430">
            <v>262.60000000000002</v>
          </cell>
        </row>
        <row r="431">
          <cell r="D431">
            <v>1339</v>
          </cell>
        </row>
        <row r="432">
          <cell r="D432">
            <v>265.2</v>
          </cell>
        </row>
        <row r="433">
          <cell r="D433">
            <v>838.6</v>
          </cell>
        </row>
        <row r="434">
          <cell r="D434">
            <v>526.9</v>
          </cell>
        </row>
        <row r="435">
          <cell r="D435">
            <v>263.7</v>
          </cell>
        </row>
        <row r="436">
          <cell r="D436">
            <v>565.6</v>
          </cell>
        </row>
        <row r="437">
          <cell r="D437">
            <v>831.3</v>
          </cell>
        </row>
        <row r="438">
          <cell r="D438">
            <v>690</v>
          </cell>
        </row>
        <row r="439">
          <cell r="D439">
            <v>715.6</v>
          </cell>
        </row>
        <row r="440">
          <cell r="D440">
            <v>714.6</v>
          </cell>
        </row>
        <row r="441">
          <cell r="D441">
            <v>719</v>
          </cell>
        </row>
        <row r="442">
          <cell r="D442">
            <v>572.5</v>
          </cell>
        </row>
        <row r="444">
          <cell r="D444">
            <v>1433.6</v>
          </cell>
        </row>
        <row r="445">
          <cell r="D445">
            <v>965.2</v>
          </cell>
        </row>
        <row r="446">
          <cell r="D446">
            <v>959.4</v>
          </cell>
        </row>
        <row r="447">
          <cell r="D447">
            <v>633.20000000000005</v>
          </cell>
        </row>
        <row r="448">
          <cell r="D448">
            <v>634.4</v>
          </cell>
        </row>
        <row r="449">
          <cell r="D449">
            <v>3174.7</v>
          </cell>
        </row>
        <row r="450">
          <cell r="D450">
            <v>3158.1</v>
          </cell>
        </row>
        <row r="451">
          <cell r="D451">
            <v>2621</v>
          </cell>
        </row>
        <row r="452">
          <cell r="D452">
            <v>2733.5</v>
          </cell>
        </row>
        <row r="453">
          <cell r="D453">
            <v>3251.3</v>
          </cell>
        </row>
        <row r="454">
          <cell r="D454">
            <v>2594.6999999999998</v>
          </cell>
        </row>
        <row r="455">
          <cell r="D455">
            <v>3377.2</v>
          </cell>
        </row>
        <row r="456">
          <cell r="D456">
            <v>5744.6</v>
          </cell>
        </row>
        <row r="457">
          <cell r="D457">
            <v>801.5</v>
          </cell>
        </row>
        <row r="458">
          <cell r="D458">
            <v>3282.2</v>
          </cell>
        </row>
        <row r="459">
          <cell r="D459">
            <v>1540.6</v>
          </cell>
        </row>
        <row r="460">
          <cell r="D460">
            <v>2528.1999999999998</v>
          </cell>
        </row>
        <row r="461">
          <cell r="D461">
            <v>3056.1</v>
          </cell>
        </row>
        <row r="462">
          <cell r="D462">
            <v>2667.5</v>
          </cell>
        </row>
        <row r="463">
          <cell r="D463">
            <v>410.9</v>
          </cell>
        </row>
        <row r="464">
          <cell r="D464">
            <v>3509.6</v>
          </cell>
        </row>
        <row r="465">
          <cell r="D465">
            <v>1827.9</v>
          </cell>
        </row>
        <row r="466">
          <cell r="D466">
            <v>4383.3999999999996</v>
          </cell>
        </row>
        <row r="467">
          <cell r="D467">
            <v>3189.8</v>
          </cell>
        </row>
        <row r="468">
          <cell r="D468">
            <v>3424.4</v>
          </cell>
        </row>
        <row r="469">
          <cell r="D469">
            <v>1717</v>
          </cell>
        </row>
        <row r="470">
          <cell r="D470">
            <v>1591.8</v>
          </cell>
        </row>
        <row r="471">
          <cell r="D471">
            <v>3173.1</v>
          </cell>
        </row>
        <row r="472">
          <cell r="D472">
            <v>2540.6999999999998</v>
          </cell>
        </row>
        <row r="473">
          <cell r="D473">
            <v>3291.3</v>
          </cell>
        </row>
        <row r="474">
          <cell r="D474">
            <v>2517.8000000000002</v>
          </cell>
        </row>
        <row r="475">
          <cell r="D475">
            <v>2530.4</v>
          </cell>
        </row>
        <row r="476">
          <cell r="D476">
            <v>1942.9</v>
          </cell>
        </row>
        <row r="477">
          <cell r="D477">
            <v>1899.6</v>
          </cell>
        </row>
        <row r="478">
          <cell r="D478">
            <v>7526.5</v>
          </cell>
        </row>
        <row r="479">
          <cell r="D479">
            <v>6095.9</v>
          </cell>
        </row>
        <row r="480">
          <cell r="D480">
            <v>3887</v>
          </cell>
        </row>
        <row r="481">
          <cell r="D481">
            <v>7547.8</v>
          </cell>
        </row>
        <row r="482">
          <cell r="D482">
            <v>6346.19</v>
          </cell>
        </row>
        <row r="483">
          <cell r="D483">
            <v>7972.7</v>
          </cell>
        </row>
        <row r="484">
          <cell r="D484">
            <v>7724.8</v>
          </cell>
        </row>
        <row r="485">
          <cell r="D485">
            <v>5758.8</v>
          </cell>
        </row>
        <row r="486">
          <cell r="D486">
            <v>5739.5</v>
          </cell>
        </row>
        <row r="487">
          <cell r="D487">
            <v>7559.7999999999993</v>
          </cell>
        </row>
        <row r="488">
          <cell r="D488">
            <v>4248.8999999999996</v>
          </cell>
        </row>
        <row r="489">
          <cell r="D489">
            <v>4234.4399999999996</v>
          </cell>
        </row>
        <row r="490">
          <cell r="D490">
            <v>4119.1899999999996</v>
          </cell>
        </row>
        <row r="491">
          <cell r="D491">
            <v>4206.5</v>
          </cell>
        </row>
        <row r="492">
          <cell r="D492">
            <v>3705.7</v>
          </cell>
        </row>
        <row r="493">
          <cell r="D493">
            <v>6621.8</v>
          </cell>
        </row>
        <row r="494">
          <cell r="D494">
            <v>3661.6</v>
          </cell>
        </row>
        <row r="495">
          <cell r="D495">
            <v>3753.51</v>
          </cell>
        </row>
        <row r="501">
          <cell r="D501">
            <v>3075.96</v>
          </cell>
        </row>
        <row r="502">
          <cell r="D502">
            <v>4373.5</v>
          </cell>
        </row>
        <row r="503">
          <cell r="D503">
            <v>4103.8999999999996</v>
          </cell>
        </row>
        <row r="504">
          <cell r="D504">
            <v>1298.0999999999999</v>
          </cell>
        </row>
        <row r="505">
          <cell r="D505">
            <v>6200.2</v>
          </cell>
        </row>
        <row r="506">
          <cell r="D506">
            <v>6113.1</v>
          </cell>
        </row>
        <row r="507">
          <cell r="D507">
            <v>6128</v>
          </cell>
        </row>
        <row r="508">
          <cell r="D508">
            <v>3847.97</v>
          </cell>
        </row>
        <row r="509">
          <cell r="D509">
            <v>604.4</v>
          </cell>
        </row>
        <row r="510">
          <cell r="D510">
            <v>539.6</v>
          </cell>
        </row>
        <row r="511">
          <cell r="D511">
            <v>844.8</v>
          </cell>
        </row>
        <row r="512">
          <cell r="D512">
            <v>279.89999999999998</v>
          </cell>
        </row>
        <row r="513">
          <cell r="D513">
            <v>305.8</v>
          </cell>
        </row>
        <row r="514">
          <cell r="D514">
            <v>281.8</v>
          </cell>
        </row>
        <row r="515">
          <cell r="D515">
            <v>280.2</v>
          </cell>
        </row>
        <row r="516">
          <cell r="D516">
            <v>559.5</v>
          </cell>
        </row>
        <row r="519">
          <cell r="D519">
            <v>403.5</v>
          </cell>
        </row>
        <row r="520">
          <cell r="D520">
            <v>410.9</v>
          </cell>
        </row>
        <row r="521">
          <cell r="D521">
            <v>788.8</v>
          </cell>
        </row>
        <row r="522">
          <cell r="D522">
            <v>555.6</v>
          </cell>
        </row>
        <row r="523">
          <cell r="D523">
            <v>886.3</v>
          </cell>
        </row>
        <row r="524">
          <cell r="D524">
            <v>516.79999999999995</v>
          </cell>
        </row>
        <row r="525">
          <cell r="D525">
            <v>259.39999999999998</v>
          </cell>
        </row>
        <row r="526">
          <cell r="D526">
            <v>275</v>
          </cell>
        </row>
        <row r="527">
          <cell r="D527">
            <v>615.70000000000005</v>
          </cell>
        </row>
        <row r="528">
          <cell r="D528">
            <v>832.4</v>
          </cell>
        </row>
        <row r="529">
          <cell r="D529">
            <v>4710.16</v>
          </cell>
        </row>
        <row r="530">
          <cell r="D530">
            <v>6135.7</v>
          </cell>
        </row>
        <row r="531">
          <cell r="D531">
            <v>3424.2</v>
          </cell>
        </row>
        <row r="532">
          <cell r="D532">
            <v>3189.5</v>
          </cell>
        </row>
        <row r="533">
          <cell r="D533">
            <v>2884.2</v>
          </cell>
        </row>
        <row r="534">
          <cell r="D534">
            <v>2757.9</v>
          </cell>
        </row>
        <row r="535">
          <cell r="D535">
            <v>2669</v>
          </cell>
        </row>
        <row r="536">
          <cell r="D536">
            <v>4543.8999999999996</v>
          </cell>
        </row>
        <row r="537">
          <cell r="D537">
            <v>4801.6400000000003</v>
          </cell>
        </row>
        <row r="538">
          <cell r="D538">
            <v>3900.9</v>
          </cell>
        </row>
        <row r="539">
          <cell r="D539">
            <v>4512.5</v>
          </cell>
        </row>
        <row r="540">
          <cell r="D540">
            <v>6018.5</v>
          </cell>
        </row>
        <row r="541">
          <cell r="D541">
            <v>4552.2</v>
          </cell>
        </row>
        <row r="542">
          <cell r="D542">
            <v>4492</v>
          </cell>
        </row>
        <row r="543">
          <cell r="D543">
            <v>6115.2</v>
          </cell>
        </row>
        <row r="544">
          <cell r="D544">
            <v>2446.1999999999998</v>
          </cell>
        </row>
        <row r="545">
          <cell r="D545">
            <v>2530.6</v>
          </cell>
        </row>
        <row r="546">
          <cell r="D546">
            <v>4796.8999999999996</v>
          </cell>
        </row>
        <row r="547">
          <cell r="D547">
            <v>4704</v>
          </cell>
        </row>
        <row r="548">
          <cell r="D548">
            <v>4690.3</v>
          </cell>
        </row>
        <row r="549">
          <cell r="D549">
            <v>1946.9</v>
          </cell>
        </row>
        <row r="550">
          <cell r="D550">
            <v>3191.2</v>
          </cell>
        </row>
        <row r="551">
          <cell r="D551">
            <v>289</v>
          </cell>
        </row>
        <row r="552">
          <cell r="D552">
            <v>535.4</v>
          </cell>
        </row>
        <row r="553">
          <cell r="D553">
            <v>2193.3000000000002</v>
          </cell>
        </row>
        <row r="554">
          <cell r="D554">
            <v>279.39999999999998</v>
          </cell>
        </row>
        <row r="555">
          <cell r="D555">
            <v>272.8</v>
          </cell>
        </row>
        <row r="556">
          <cell r="D556">
            <v>532</v>
          </cell>
        </row>
        <row r="557">
          <cell r="D557">
            <v>258.8</v>
          </cell>
        </row>
        <row r="558">
          <cell r="D558">
            <v>825.7</v>
          </cell>
        </row>
        <row r="559">
          <cell r="D559">
            <v>528.1</v>
          </cell>
        </row>
        <row r="560">
          <cell r="D560">
            <v>524.79999999999995</v>
          </cell>
        </row>
        <row r="561">
          <cell r="D561">
            <v>262.7</v>
          </cell>
        </row>
        <row r="562">
          <cell r="D562">
            <v>804.2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2015"/>
      <sheetName val="Тек.ремонт2015"/>
      <sheetName val="КРН"/>
      <sheetName val="АВР 2016"/>
      <sheetName val="ПЛАН 2016"/>
      <sheetName val="Тек.ремонт2016"/>
      <sheetName val="ПЛАН 2017"/>
      <sheetName val="Тек.ремонт2017"/>
      <sheetName val="Выполнение 2016 год"/>
      <sheetName val="Выполнение 2015 год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>
        <row r="501">
          <cell r="D501" t="str">
            <v>Щербинки-1 мкр. д.8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E521"/>
  <sheetViews>
    <sheetView zoomScale="91" zoomScaleNormal="91" workbookViewId="0">
      <pane xSplit="4" ySplit="4" topLeftCell="E5" activePane="bottomRight" state="frozen"/>
      <selection pane="topRight" activeCell="M1" sqref="M1"/>
      <selection pane="bottomLeft" activeCell="A5" sqref="A5"/>
      <selection pane="bottomRight" activeCell="H2" sqref="H2"/>
    </sheetView>
  </sheetViews>
  <sheetFormatPr defaultRowHeight="15" outlineLevelCol="1"/>
  <cols>
    <col min="1" max="1" width="24" style="1" customWidth="1"/>
    <col min="2" max="2" width="11.5703125" style="4" hidden="1" customWidth="1" outlineLevel="1"/>
    <col min="3" max="3" width="7.85546875" style="4" hidden="1" customWidth="1" outlineLevel="1"/>
    <col min="4" max="4" width="6.42578125" style="4" hidden="1" customWidth="1" outlineLevel="1"/>
    <col min="5" max="5" width="9.140625" collapsed="1"/>
  </cols>
  <sheetData>
    <row r="1" spans="1:4">
      <c r="A1" s="119"/>
      <c r="B1" s="120"/>
      <c r="C1" s="120"/>
      <c r="D1" s="120"/>
    </row>
    <row r="2" spans="1:4" ht="90" customHeight="1">
      <c r="A2" s="5" t="s">
        <v>1</v>
      </c>
      <c r="B2" s="6" t="s">
        <v>547</v>
      </c>
      <c r="C2" s="7" t="s">
        <v>2</v>
      </c>
      <c r="D2" s="8" t="s">
        <v>3</v>
      </c>
    </row>
    <row r="3" spans="1:4" ht="61.5" customHeight="1">
      <c r="B3" s="2"/>
      <c r="C3" s="38" t="s">
        <v>559</v>
      </c>
      <c r="D3" s="2"/>
    </row>
    <row r="4" spans="1:4">
      <c r="A4" s="3"/>
      <c r="B4" s="2"/>
      <c r="C4" s="2"/>
      <c r="D4" s="2"/>
    </row>
    <row r="5" spans="1:4" ht="15" hidden="1" customHeight="1">
      <c r="A5" s="14" t="s">
        <v>16</v>
      </c>
      <c r="B5" s="9">
        <f>C5+D5</f>
        <v>276.2</v>
      </c>
      <c r="C5" s="10">
        <f>[1]жилые!$D$13</f>
        <v>276.2</v>
      </c>
      <c r="D5" s="35"/>
    </row>
    <row r="6" spans="1:4" ht="15" hidden="1" customHeight="1">
      <c r="A6" s="14" t="s">
        <v>17</v>
      </c>
      <c r="B6" s="9">
        <f t="shared" ref="B6:B69" si="0">C6+D6</f>
        <v>1783.5</v>
      </c>
      <c r="C6" s="10">
        <f>[1]жилые!$D$6</f>
        <v>1783.5</v>
      </c>
      <c r="D6" s="35"/>
    </row>
    <row r="7" spans="1:4" ht="15" hidden="1" customHeight="1">
      <c r="A7" s="14" t="s">
        <v>18</v>
      </c>
      <c r="B7" s="9">
        <f t="shared" si="0"/>
        <v>1583.4</v>
      </c>
      <c r="C7" s="10">
        <f>[1]жилые!$D$7</f>
        <v>1583.4</v>
      </c>
      <c r="D7" s="35"/>
    </row>
    <row r="8" spans="1:4" ht="15" hidden="1" customHeight="1">
      <c r="A8" s="14" t="s">
        <v>19</v>
      </c>
      <c r="B8" s="9">
        <f t="shared" si="0"/>
        <v>3779.8999999999996</v>
      </c>
      <c r="C8" s="10">
        <f>[1]жилые!$D$8</f>
        <v>3172.7</v>
      </c>
      <c r="D8" s="35">
        <f>557.1+50.1</f>
        <v>607.20000000000005</v>
      </c>
    </row>
    <row r="9" spans="1:4" ht="15" hidden="1" customHeight="1">
      <c r="A9" s="14" t="s">
        <v>20</v>
      </c>
      <c r="B9" s="9">
        <f t="shared" si="0"/>
        <v>3202</v>
      </c>
      <c r="C9" s="10">
        <f>[1]жилые!$D$9</f>
        <v>2936</v>
      </c>
      <c r="D9" s="35">
        <f>56.7+209.3</f>
        <v>266</v>
      </c>
    </row>
    <row r="10" spans="1:4" ht="15" hidden="1" customHeight="1">
      <c r="A10" s="14" t="s">
        <v>21</v>
      </c>
      <c r="B10" s="9">
        <f t="shared" si="0"/>
        <v>3196.9</v>
      </c>
      <c r="C10" s="10">
        <f>[1]жилые!$D$10</f>
        <v>3011</v>
      </c>
      <c r="D10" s="35">
        <f>185.9</f>
        <v>185.9</v>
      </c>
    </row>
    <row r="11" spans="1:4" ht="15" hidden="1" customHeight="1">
      <c r="A11" s="15" t="s">
        <v>22</v>
      </c>
      <c r="B11" s="9">
        <f t="shared" si="0"/>
        <v>1002.9</v>
      </c>
      <c r="C11" s="10">
        <f>[1]жилые!$D$11</f>
        <v>900.1</v>
      </c>
      <c r="D11" s="36">
        <f>102.8</f>
        <v>102.8</v>
      </c>
    </row>
    <row r="12" spans="1:4" ht="15" hidden="1" customHeight="1">
      <c r="A12" s="14" t="s">
        <v>23</v>
      </c>
      <c r="B12" s="9">
        <f t="shared" si="0"/>
        <v>3150.3</v>
      </c>
      <c r="C12" s="10">
        <f>[1]жилые!$D$12</f>
        <v>2984.9</v>
      </c>
      <c r="D12" s="35">
        <f>165.4</f>
        <v>165.4</v>
      </c>
    </row>
    <row r="13" spans="1:4" ht="15" hidden="1" customHeight="1">
      <c r="A13" s="16" t="s">
        <v>24</v>
      </c>
      <c r="B13" s="9">
        <f t="shared" si="0"/>
        <v>1963.7</v>
      </c>
      <c r="C13" s="10">
        <f>[1]жилые!$D$14</f>
        <v>1963.7</v>
      </c>
      <c r="D13" s="35"/>
    </row>
    <row r="14" spans="1:4" ht="15" hidden="1" customHeight="1">
      <c r="A14" s="16" t="s">
        <v>25</v>
      </c>
      <c r="B14" s="9">
        <f t="shared" si="0"/>
        <v>7597.4</v>
      </c>
      <c r="C14" s="10">
        <f>[1]жилые!$D$15</f>
        <v>7597.4</v>
      </c>
      <c r="D14" s="35"/>
    </row>
    <row r="15" spans="1:4" ht="15" hidden="1" customHeight="1">
      <c r="A15" s="16" t="s">
        <v>26</v>
      </c>
      <c r="B15" s="9">
        <f t="shared" si="0"/>
        <v>7787</v>
      </c>
      <c r="C15" s="10">
        <f>[1]жилые!$D$16</f>
        <v>7787</v>
      </c>
      <c r="D15" s="35"/>
    </row>
    <row r="16" spans="1:4" ht="15" hidden="1" customHeight="1">
      <c r="A16" s="16" t="s">
        <v>27</v>
      </c>
      <c r="B16" s="9">
        <f t="shared" si="0"/>
        <v>3822.8</v>
      </c>
      <c r="C16" s="10">
        <f>[1]жилые!$D$17</f>
        <v>3822.8</v>
      </c>
      <c r="D16" s="35"/>
    </row>
    <row r="17" spans="1:4" ht="15" hidden="1" customHeight="1">
      <c r="A17" s="16" t="s">
        <v>28</v>
      </c>
      <c r="B17" s="9">
        <f t="shared" si="0"/>
        <v>5751.7</v>
      </c>
      <c r="C17" s="10">
        <f>[1]жилые!$D$18</f>
        <v>5706.7</v>
      </c>
      <c r="D17" s="35">
        <v>45</v>
      </c>
    </row>
    <row r="18" spans="1:4" ht="15" hidden="1" customHeight="1">
      <c r="A18" s="16" t="s">
        <v>29</v>
      </c>
      <c r="B18" s="9">
        <f t="shared" si="0"/>
        <v>2223.6</v>
      </c>
      <c r="C18" s="10">
        <f>[1]жилые!$D$19</f>
        <v>2096</v>
      </c>
      <c r="D18" s="35">
        <f>63.9+63.7</f>
        <v>127.6</v>
      </c>
    </row>
    <row r="19" spans="1:4" ht="15" hidden="1" customHeight="1">
      <c r="A19" s="16" t="s">
        <v>30</v>
      </c>
      <c r="B19" s="9">
        <f t="shared" si="0"/>
        <v>465.9</v>
      </c>
      <c r="C19" s="10">
        <f>[1]жилые!$D$21</f>
        <v>465.9</v>
      </c>
      <c r="D19" s="35"/>
    </row>
    <row r="20" spans="1:4" ht="15" hidden="1" customHeight="1">
      <c r="A20" s="16" t="s">
        <v>31</v>
      </c>
      <c r="B20" s="9">
        <f t="shared" si="0"/>
        <v>539.4</v>
      </c>
      <c r="C20" s="10">
        <f>[1]жилые!$D$23</f>
        <v>460.7</v>
      </c>
      <c r="D20" s="35">
        <v>78.7</v>
      </c>
    </row>
    <row r="21" spans="1:4" ht="15" hidden="1" customHeight="1">
      <c r="A21" s="16" t="s">
        <v>32</v>
      </c>
      <c r="B21" s="9">
        <f t="shared" si="0"/>
        <v>393.9</v>
      </c>
      <c r="C21" s="10">
        <f>[1]жилые!$D$26</f>
        <v>393.9</v>
      </c>
      <c r="D21" s="35"/>
    </row>
    <row r="22" spans="1:4" ht="15" hidden="1" customHeight="1">
      <c r="A22" s="16" t="s">
        <v>33</v>
      </c>
      <c r="B22" s="9">
        <f t="shared" si="0"/>
        <v>360.2</v>
      </c>
      <c r="C22" s="10">
        <f>[1]жилые!$D$27</f>
        <v>360.2</v>
      </c>
      <c r="D22" s="35"/>
    </row>
    <row r="23" spans="1:4" ht="15" hidden="1" customHeight="1">
      <c r="A23" s="16" t="s">
        <v>34</v>
      </c>
      <c r="B23" s="9">
        <f t="shared" si="0"/>
        <v>274.10000000000002</v>
      </c>
      <c r="C23" s="10">
        <f>[1]жилые!$D$28</f>
        <v>274.10000000000002</v>
      </c>
      <c r="D23" s="35"/>
    </row>
    <row r="24" spans="1:4" ht="15" hidden="1" customHeight="1">
      <c r="A24" s="16" t="s">
        <v>35</v>
      </c>
      <c r="B24" s="9">
        <f t="shared" si="0"/>
        <v>1583.5</v>
      </c>
      <c r="C24" s="10">
        <f>[1]жилые!$D$29</f>
        <v>1342</v>
      </c>
      <c r="D24" s="35">
        <f>41.7+156.3+43.5</f>
        <v>241.5</v>
      </c>
    </row>
    <row r="25" spans="1:4" ht="15" hidden="1" customHeight="1">
      <c r="A25" s="16" t="s">
        <v>36</v>
      </c>
      <c r="B25" s="9">
        <f t="shared" si="0"/>
        <v>357.3</v>
      </c>
      <c r="C25" s="10">
        <f>[1]жилые!$D$31</f>
        <v>357.3</v>
      </c>
      <c r="D25" s="35"/>
    </row>
    <row r="26" spans="1:4" ht="15" hidden="1" customHeight="1">
      <c r="A26" s="16" t="s">
        <v>37</v>
      </c>
      <c r="B26" s="9">
        <f t="shared" si="0"/>
        <v>5056.8</v>
      </c>
      <c r="C26" s="10">
        <f>[1]жилые!$D$32</f>
        <v>5056.8</v>
      </c>
      <c r="D26" s="35"/>
    </row>
    <row r="27" spans="1:4" ht="15" hidden="1" customHeight="1">
      <c r="A27" s="16" t="s">
        <v>38</v>
      </c>
      <c r="B27" s="9">
        <f t="shared" si="0"/>
        <v>401.7</v>
      </c>
      <c r="C27" s="10">
        <f>[1]жилые!$D$33</f>
        <v>401.7</v>
      </c>
      <c r="D27" s="35"/>
    </row>
    <row r="28" spans="1:4" ht="15" hidden="1" customHeight="1">
      <c r="A28" s="16" t="s">
        <v>39</v>
      </c>
      <c r="B28" s="9">
        <f t="shared" si="0"/>
        <v>366.1</v>
      </c>
      <c r="C28" s="10">
        <f>[1]жилые!$D$34</f>
        <v>366.1</v>
      </c>
      <c r="D28" s="35"/>
    </row>
    <row r="29" spans="1:4" ht="15" hidden="1" customHeight="1">
      <c r="A29" s="16" t="s">
        <v>40</v>
      </c>
      <c r="B29" s="9">
        <f t="shared" si="0"/>
        <v>3024.4</v>
      </c>
      <c r="C29" s="10">
        <f>[1]жилые!$D$35</f>
        <v>2736.4</v>
      </c>
      <c r="D29" s="35">
        <f>288</f>
        <v>288</v>
      </c>
    </row>
    <row r="30" spans="1:4" ht="15" hidden="1" customHeight="1">
      <c r="A30" s="16" t="s">
        <v>41</v>
      </c>
      <c r="B30" s="9">
        <f t="shared" si="0"/>
        <v>482.9</v>
      </c>
      <c r="C30" s="10">
        <f>[1]жилые!$D$36</f>
        <v>482.9</v>
      </c>
      <c r="D30" s="35"/>
    </row>
    <row r="31" spans="1:4" ht="15" hidden="1" customHeight="1">
      <c r="A31" s="16" t="s">
        <v>42</v>
      </c>
      <c r="B31" s="9">
        <f t="shared" si="0"/>
        <v>341.3</v>
      </c>
      <c r="C31" s="10">
        <f>[1]жилые!$D$38</f>
        <v>341.3</v>
      </c>
      <c r="D31" s="35"/>
    </row>
    <row r="32" spans="1:4" ht="15" hidden="1" customHeight="1">
      <c r="A32" s="16" t="s">
        <v>43</v>
      </c>
      <c r="B32" s="9">
        <f t="shared" si="0"/>
        <v>1263.4000000000001</v>
      </c>
      <c r="C32" s="10">
        <f>[1]жилые!$D$39</f>
        <v>1188</v>
      </c>
      <c r="D32" s="35">
        <f>75.4</f>
        <v>75.400000000000006</v>
      </c>
    </row>
    <row r="33" spans="1:4" ht="15" hidden="1" customHeight="1">
      <c r="A33" s="16" t="s">
        <v>44</v>
      </c>
      <c r="B33" s="9">
        <f t="shared" si="0"/>
        <v>2811.8999999999996</v>
      </c>
      <c r="C33" s="10">
        <f>[1]жилые!$D$40</f>
        <v>2732.7</v>
      </c>
      <c r="D33" s="35">
        <v>79.2</v>
      </c>
    </row>
    <row r="34" spans="1:4" ht="15" hidden="1" customHeight="1">
      <c r="A34" s="16" t="s">
        <v>45</v>
      </c>
      <c r="B34" s="9">
        <f t="shared" si="0"/>
        <v>417</v>
      </c>
      <c r="C34" s="10">
        <f>[1]жилые!$D$44</f>
        <v>417</v>
      </c>
      <c r="D34" s="35"/>
    </row>
    <row r="35" spans="1:4" ht="15" hidden="1" customHeight="1">
      <c r="A35" s="16" t="s">
        <v>46</v>
      </c>
      <c r="B35" s="9">
        <f t="shared" si="0"/>
        <v>487.7</v>
      </c>
      <c r="C35" s="10">
        <f>[1]жилые!$D$45</f>
        <v>431.9</v>
      </c>
      <c r="D35" s="35">
        <f>55.8</f>
        <v>55.8</v>
      </c>
    </row>
    <row r="36" spans="1:4" ht="15" hidden="1" customHeight="1">
      <c r="A36" s="16" t="s">
        <v>47</v>
      </c>
      <c r="B36" s="9">
        <f t="shared" si="0"/>
        <v>388.4</v>
      </c>
      <c r="C36" s="10">
        <f>[1]жилые!$D$47</f>
        <v>388.4</v>
      </c>
      <c r="D36" s="35"/>
    </row>
    <row r="37" spans="1:4" ht="15" hidden="1" customHeight="1">
      <c r="A37" s="16" t="s">
        <v>48</v>
      </c>
      <c r="B37" s="9">
        <f t="shared" si="0"/>
        <v>537.29999999999995</v>
      </c>
      <c r="C37" s="10">
        <f>[1]жилые!$D$50</f>
        <v>537.29999999999995</v>
      </c>
      <c r="D37" s="35"/>
    </row>
    <row r="38" spans="1:4" ht="15" hidden="1" customHeight="1">
      <c r="A38" s="16" t="s">
        <v>49</v>
      </c>
      <c r="B38" s="9">
        <f t="shared" si="0"/>
        <v>7382.4</v>
      </c>
      <c r="C38" s="10">
        <f>[1]жилые!$D$51</f>
        <v>7337.7</v>
      </c>
      <c r="D38" s="35">
        <v>44.7</v>
      </c>
    </row>
    <row r="39" spans="1:4" ht="15" hidden="1" customHeight="1">
      <c r="A39" s="16" t="s">
        <v>50</v>
      </c>
      <c r="B39" s="9">
        <f t="shared" si="0"/>
        <v>2050.8000000000002</v>
      </c>
      <c r="C39" s="10">
        <f>[1]жилые!$D$52</f>
        <v>2050.8000000000002</v>
      </c>
      <c r="D39" s="35"/>
    </row>
    <row r="40" spans="1:4" ht="15" hidden="1" customHeight="1">
      <c r="A40" s="16" t="s">
        <v>51</v>
      </c>
      <c r="B40" s="9">
        <f t="shared" si="0"/>
        <v>3252.1</v>
      </c>
      <c r="C40" s="10">
        <f>[1]жилые!$D$53</f>
        <v>2383.6999999999998</v>
      </c>
      <c r="D40" s="35">
        <f>436.4+285.4+146.6</f>
        <v>868.4</v>
      </c>
    </row>
    <row r="41" spans="1:4" ht="15" hidden="1" customHeight="1">
      <c r="A41" s="16" t="s">
        <v>52</v>
      </c>
      <c r="B41" s="9">
        <f t="shared" si="0"/>
        <v>2380.1</v>
      </c>
      <c r="C41" s="10">
        <f>[1]жилые!$D$54</f>
        <v>2338.6</v>
      </c>
      <c r="D41" s="35">
        <v>41.5</v>
      </c>
    </row>
    <row r="42" spans="1:4" ht="15" hidden="1" customHeight="1">
      <c r="A42" s="16" t="s">
        <v>53</v>
      </c>
      <c r="B42" s="9">
        <f t="shared" si="0"/>
        <v>7440.7</v>
      </c>
      <c r="C42" s="10">
        <f>[1]жилые!$D$55</f>
        <v>7440.7</v>
      </c>
      <c r="D42" s="35"/>
    </row>
    <row r="43" spans="1:4" ht="15" hidden="1" customHeight="1">
      <c r="A43" s="16" t="s">
        <v>54</v>
      </c>
      <c r="B43" s="9">
        <f t="shared" si="0"/>
        <v>1680.9</v>
      </c>
      <c r="C43" s="10">
        <f>[1]жилые!$D$56</f>
        <v>1606.9</v>
      </c>
      <c r="D43" s="35">
        <f>41.4+32.6</f>
        <v>74</v>
      </c>
    </row>
    <row r="44" spans="1:4" ht="15" hidden="1" customHeight="1">
      <c r="A44" s="16" t="s">
        <v>55</v>
      </c>
      <c r="B44" s="9">
        <f t="shared" si="0"/>
        <v>5806.7</v>
      </c>
      <c r="C44" s="10">
        <f>[1]жилые!$D$57</f>
        <v>5750.3</v>
      </c>
      <c r="D44" s="35">
        <f>44+12.4</f>
        <v>56.4</v>
      </c>
    </row>
    <row r="45" spans="1:4" ht="15" hidden="1" customHeight="1">
      <c r="A45" s="16" t="s">
        <v>56</v>
      </c>
      <c r="B45" s="9">
        <f t="shared" si="0"/>
        <v>1715.5</v>
      </c>
      <c r="C45" s="10">
        <f>[1]жилые!$D$58</f>
        <v>1460.1</v>
      </c>
      <c r="D45" s="35">
        <f>76.6+178.8</f>
        <v>255.4</v>
      </c>
    </row>
    <row r="46" spans="1:4" ht="15" hidden="1" customHeight="1">
      <c r="A46" s="16" t="s">
        <v>57</v>
      </c>
      <c r="B46" s="9">
        <f t="shared" si="0"/>
        <v>71.900000000000006</v>
      </c>
      <c r="C46" s="10">
        <f>[1]жилые!$D$59</f>
        <v>71.900000000000006</v>
      </c>
      <c r="D46" s="35"/>
    </row>
    <row r="47" spans="1:4" ht="15" hidden="1" customHeight="1">
      <c r="A47" s="17" t="s">
        <v>58</v>
      </c>
      <c r="B47" s="9">
        <f t="shared" si="0"/>
        <v>3528.3999999999996</v>
      </c>
      <c r="C47" s="10">
        <f>[1]жилые!$D$60</f>
        <v>2857.1</v>
      </c>
      <c r="D47" s="35">
        <f>304.1+306.4+30.4+30.4</f>
        <v>671.3</v>
      </c>
    </row>
    <row r="48" spans="1:4" ht="15" hidden="1" customHeight="1">
      <c r="A48" s="17" t="s">
        <v>59</v>
      </c>
      <c r="B48" s="9">
        <f t="shared" si="0"/>
        <v>3289.2</v>
      </c>
      <c r="C48" s="10">
        <f>[1]жилые!$D$61</f>
        <v>2972.9</v>
      </c>
      <c r="D48" s="35">
        <f>41.9+274.4</f>
        <v>316.29999999999995</v>
      </c>
    </row>
    <row r="49" spans="1:4" ht="15" hidden="1" customHeight="1">
      <c r="A49" s="17" t="s">
        <v>60</v>
      </c>
      <c r="B49" s="9">
        <f t="shared" si="0"/>
        <v>6127.3</v>
      </c>
      <c r="C49" s="10">
        <f>[1]жилые!$D$62</f>
        <v>6127.3</v>
      </c>
      <c r="D49" s="35"/>
    </row>
    <row r="50" spans="1:4" ht="15" hidden="1" customHeight="1">
      <c r="A50" s="17" t="s">
        <v>61</v>
      </c>
      <c r="B50" s="9">
        <f t="shared" si="0"/>
        <v>2238.3000000000002</v>
      </c>
      <c r="C50" s="10">
        <f>[1]жилые!$D$63</f>
        <v>2238.3000000000002</v>
      </c>
      <c r="D50" s="35"/>
    </row>
    <row r="51" spans="1:4" ht="15" hidden="1" customHeight="1">
      <c r="A51" s="17" t="s">
        <v>62</v>
      </c>
      <c r="B51" s="9">
        <f t="shared" si="0"/>
        <v>6069</v>
      </c>
      <c r="C51" s="10">
        <f>[1]жилые!$D$64</f>
        <v>6069</v>
      </c>
      <c r="D51" s="35"/>
    </row>
    <row r="52" spans="1:4" ht="15" hidden="1" customHeight="1">
      <c r="A52" s="16" t="s">
        <v>63</v>
      </c>
      <c r="B52" s="9">
        <f t="shared" si="0"/>
        <v>3662.5</v>
      </c>
      <c r="C52" s="10">
        <f>[1]жилые!$D$65</f>
        <v>3511.2</v>
      </c>
      <c r="D52" s="35">
        <f>70.8+80.5</f>
        <v>151.30000000000001</v>
      </c>
    </row>
    <row r="53" spans="1:4" ht="15" hidden="1" customHeight="1">
      <c r="A53" s="16" t="s">
        <v>64</v>
      </c>
      <c r="B53" s="9">
        <f t="shared" si="0"/>
        <v>2029.34</v>
      </c>
      <c r="C53" s="10">
        <f>[1]жилые!$D$66</f>
        <v>2029.34</v>
      </c>
      <c r="D53" s="41"/>
    </row>
    <row r="54" spans="1:4" ht="15" hidden="1" customHeight="1">
      <c r="A54" s="16" t="s">
        <v>65</v>
      </c>
      <c r="B54" s="9">
        <f t="shared" si="0"/>
        <v>3316.02</v>
      </c>
      <c r="C54" s="10">
        <f>[1]жилые!$D$67</f>
        <v>3164.02</v>
      </c>
      <c r="D54" s="35">
        <f>152</f>
        <v>152</v>
      </c>
    </row>
    <row r="55" spans="1:4" ht="15" hidden="1" customHeight="1">
      <c r="A55" s="16" t="s">
        <v>66</v>
      </c>
      <c r="B55" s="9">
        <f t="shared" si="0"/>
        <v>9608.9</v>
      </c>
      <c r="C55" s="10">
        <f>[1]жилые!$D$68</f>
        <v>9608.9</v>
      </c>
      <c r="D55" s="35"/>
    </row>
    <row r="56" spans="1:4" ht="15" hidden="1" customHeight="1">
      <c r="A56" s="16" t="s">
        <v>67</v>
      </c>
      <c r="B56" s="9">
        <f t="shared" si="0"/>
        <v>3388.6</v>
      </c>
      <c r="C56" s="10">
        <f>[1]жилые!$D$69</f>
        <v>3082.2</v>
      </c>
      <c r="D56" s="35">
        <f>32.1+274.3</f>
        <v>306.40000000000003</v>
      </c>
    </row>
    <row r="57" spans="1:4" ht="15" hidden="1" customHeight="1">
      <c r="A57" s="16" t="s">
        <v>68</v>
      </c>
      <c r="B57" s="9">
        <f t="shared" si="0"/>
        <v>2202.1</v>
      </c>
      <c r="C57" s="10">
        <f>[1]жилые!$D$70</f>
        <v>2202.1</v>
      </c>
      <c r="D57" s="35"/>
    </row>
    <row r="58" spans="1:4" ht="15" hidden="1" customHeight="1">
      <c r="A58" s="17" t="s">
        <v>69</v>
      </c>
      <c r="B58" s="9">
        <f t="shared" si="0"/>
        <v>3391</v>
      </c>
      <c r="C58" s="10">
        <f>[1]жилые!$D$71</f>
        <v>3391</v>
      </c>
      <c r="D58" s="36"/>
    </row>
    <row r="59" spans="1:4" ht="15" hidden="1" customHeight="1">
      <c r="A59" s="16" t="s">
        <v>70</v>
      </c>
      <c r="B59" s="9">
        <f t="shared" si="0"/>
        <v>2477.4</v>
      </c>
      <c r="C59" s="10">
        <f>[1]жилые!$D$72</f>
        <v>2406.6</v>
      </c>
      <c r="D59" s="35">
        <f>70.8</f>
        <v>70.8</v>
      </c>
    </row>
    <row r="60" spans="1:4" ht="15" hidden="1" customHeight="1">
      <c r="A60" s="16" t="s">
        <v>71</v>
      </c>
      <c r="B60" s="9">
        <f t="shared" si="0"/>
        <v>7645.9</v>
      </c>
      <c r="C60" s="10">
        <f>[1]жилые!$D$73</f>
        <v>6562.8</v>
      </c>
      <c r="D60" s="35">
        <f>183.3+58.8+169.3+76+97.1+147.3+97.3+176.1+77.9</f>
        <v>1083.0999999999999</v>
      </c>
    </row>
    <row r="61" spans="1:4" ht="15" hidden="1" customHeight="1">
      <c r="A61" s="16" t="s">
        <v>72</v>
      </c>
      <c r="B61" s="9">
        <f t="shared" si="0"/>
        <v>2251.1000000000004</v>
      </c>
      <c r="C61" s="10">
        <f>[1]жилые!$D$74</f>
        <v>2058.3000000000002</v>
      </c>
      <c r="D61" s="35">
        <f>61.8+57.5+73.5</f>
        <v>192.8</v>
      </c>
    </row>
    <row r="62" spans="1:4" ht="15" hidden="1" customHeight="1">
      <c r="A62" s="16" t="s">
        <v>73</v>
      </c>
      <c r="B62" s="9">
        <f t="shared" si="0"/>
        <v>3829.6</v>
      </c>
      <c r="C62" s="10">
        <f>[1]жилые!$D$75</f>
        <v>3258.6</v>
      </c>
      <c r="D62" s="35">
        <f>299.5+214.9+56.6</f>
        <v>571</v>
      </c>
    </row>
    <row r="63" spans="1:4" ht="15" hidden="1" customHeight="1">
      <c r="A63" s="16" t="s">
        <v>74</v>
      </c>
      <c r="B63" s="9">
        <f t="shared" si="0"/>
        <v>9195.6</v>
      </c>
      <c r="C63" s="10">
        <f>[1]жилые!$D$76</f>
        <v>7251.8</v>
      </c>
      <c r="D63" s="35">
        <f>788.6+84.2+42.1+243+276.7+48.1+115.3+256.3+89.5</f>
        <v>1943.8</v>
      </c>
    </row>
    <row r="64" spans="1:4" ht="15" hidden="1" customHeight="1">
      <c r="A64" s="16" t="s">
        <v>75</v>
      </c>
      <c r="B64" s="9">
        <f t="shared" si="0"/>
        <v>3725.8</v>
      </c>
      <c r="C64" s="10">
        <f>[1]жилые!$D$77</f>
        <v>3725.8</v>
      </c>
      <c r="D64" s="35"/>
    </row>
    <row r="65" spans="1:4" ht="15" hidden="1" customHeight="1">
      <c r="A65" s="16" t="s">
        <v>76</v>
      </c>
      <c r="B65" s="9">
        <f t="shared" si="0"/>
        <v>2707.1000000000004</v>
      </c>
      <c r="C65" s="10">
        <f>[1]жилые!$D$78</f>
        <v>2609.3000000000002</v>
      </c>
      <c r="D65" s="35">
        <f>97.8</f>
        <v>97.8</v>
      </c>
    </row>
    <row r="66" spans="1:4" ht="15" hidden="1" customHeight="1">
      <c r="A66" s="16" t="s">
        <v>77</v>
      </c>
      <c r="B66" s="9">
        <f t="shared" si="0"/>
        <v>2243.7000000000003</v>
      </c>
      <c r="C66" s="10">
        <f>[1]жилые!$D$79</f>
        <v>1858.9</v>
      </c>
      <c r="D66" s="35">
        <f>332.3+52.5</f>
        <v>384.8</v>
      </c>
    </row>
    <row r="67" spans="1:4" ht="15" hidden="1" customHeight="1">
      <c r="A67" s="16" t="s">
        <v>78</v>
      </c>
      <c r="B67" s="9">
        <f t="shared" si="0"/>
        <v>3233.6</v>
      </c>
      <c r="C67" s="10">
        <f>[1]жилые!$D$80</f>
        <v>2977.9</v>
      </c>
      <c r="D67" s="35">
        <f>87.5+168.2</f>
        <v>255.7</v>
      </c>
    </row>
    <row r="68" spans="1:4" ht="15" hidden="1" customHeight="1">
      <c r="A68" s="17" t="s">
        <v>79</v>
      </c>
      <c r="B68" s="9">
        <f t="shared" si="0"/>
        <v>3190.9</v>
      </c>
      <c r="C68" s="10">
        <f>[1]жилые!$D$81</f>
        <v>3004.6</v>
      </c>
      <c r="D68" s="35">
        <f>105.7+40.7+39.9</f>
        <v>186.3</v>
      </c>
    </row>
    <row r="69" spans="1:4" ht="15" hidden="1" customHeight="1">
      <c r="A69" s="16" t="s">
        <v>80</v>
      </c>
      <c r="B69" s="9">
        <f t="shared" si="0"/>
        <v>5283.4</v>
      </c>
      <c r="C69" s="10">
        <f>[1]жилые!$D$82</f>
        <v>3854.7</v>
      </c>
      <c r="D69" s="35">
        <f>155.5+154.9+340.1+145+95.7+72.2+181.3+219.1+64.9</f>
        <v>1428.7</v>
      </c>
    </row>
    <row r="70" spans="1:4" ht="15" hidden="1" customHeight="1">
      <c r="A70" s="17" t="s">
        <v>81</v>
      </c>
      <c r="B70" s="9">
        <f t="shared" ref="B70:B133" si="1">C70+D70</f>
        <v>10507.6</v>
      </c>
      <c r="C70" s="10">
        <f>[1]жилые!$D$83</f>
        <v>9004.7000000000007</v>
      </c>
      <c r="D70" s="35">
        <f>200+179+883.7+29.3+68.6+142.3</f>
        <v>1502.8999999999999</v>
      </c>
    </row>
    <row r="71" spans="1:4" ht="15" hidden="1" customHeight="1">
      <c r="A71" s="16" t="s">
        <v>82</v>
      </c>
      <c r="B71" s="9">
        <f t="shared" si="1"/>
        <v>5007.5999999999995</v>
      </c>
      <c r="C71" s="10">
        <f>[1]жилые!$D$84</f>
        <v>3295.6</v>
      </c>
      <c r="D71" s="35">
        <f>50+349.7+716.4+201.7+351.9+42.3</f>
        <v>1711.9999999999998</v>
      </c>
    </row>
    <row r="72" spans="1:4" ht="15" hidden="1" customHeight="1">
      <c r="A72" s="17" t="s">
        <v>83</v>
      </c>
      <c r="B72" s="9">
        <f t="shared" si="1"/>
        <v>7707.6</v>
      </c>
      <c r="C72" s="10">
        <f>[1]жилые!$D$85</f>
        <v>7707.6</v>
      </c>
      <c r="D72" s="35"/>
    </row>
    <row r="73" spans="1:4" ht="15" hidden="1" customHeight="1">
      <c r="A73" s="17" t="s">
        <v>84</v>
      </c>
      <c r="B73" s="9">
        <f t="shared" si="1"/>
        <v>5760.2</v>
      </c>
      <c r="C73" s="10">
        <f>[1]жилые!$D$87</f>
        <v>5760.2</v>
      </c>
      <c r="D73" s="35"/>
    </row>
    <row r="74" spans="1:4" ht="15" hidden="1" customHeight="1">
      <c r="A74" s="16" t="s">
        <v>85</v>
      </c>
      <c r="B74" s="9">
        <f t="shared" si="1"/>
        <v>2504</v>
      </c>
      <c r="C74" s="10">
        <f>[1]жилые!$D$98</f>
        <v>2266</v>
      </c>
      <c r="D74" s="35">
        <f>142.9+38.3+42.2+14.6</f>
        <v>237.99999999999997</v>
      </c>
    </row>
    <row r="75" spans="1:4" ht="15" hidden="1" customHeight="1">
      <c r="A75" s="16" t="s">
        <v>86</v>
      </c>
      <c r="B75" s="9">
        <f t="shared" si="1"/>
        <v>2251.3000000000002</v>
      </c>
      <c r="C75" s="10">
        <f>[1]жилые!$D$99</f>
        <v>2251.3000000000002</v>
      </c>
      <c r="D75" s="35"/>
    </row>
    <row r="76" spans="1:4" ht="15" hidden="1" customHeight="1">
      <c r="A76" s="16" t="s">
        <v>550</v>
      </c>
      <c r="B76" s="9">
        <f t="shared" si="1"/>
        <v>4653.6099999999997</v>
      </c>
      <c r="C76" s="10">
        <f>[1]жилые!$D$100</f>
        <v>4256.91</v>
      </c>
      <c r="D76" s="35">
        <f>362+16.5+18.2</f>
        <v>396.7</v>
      </c>
    </row>
    <row r="77" spans="1:4" ht="15" hidden="1" customHeight="1">
      <c r="A77" s="16" t="s">
        <v>87</v>
      </c>
      <c r="B77" s="9">
        <f t="shared" si="1"/>
        <v>3076.05</v>
      </c>
      <c r="C77" s="10">
        <f>[1]жилые!$D$101</f>
        <v>2984.15</v>
      </c>
      <c r="D77" s="35">
        <f>91.9</f>
        <v>91.9</v>
      </c>
    </row>
    <row r="78" spans="1:4" ht="15" hidden="1" customHeight="1">
      <c r="A78" s="17" t="s">
        <v>88</v>
      </c>
      <c r="B78" s="9">
        <f t="shared" si="1"/>
        <v>7841.1</v>
      </c>
      <c r="C78" s="10">
        <f>[1]жилые!$D$102</f>
        <v>5313</v>
      </c>
      <c r="D78" s="35">
        <f>1284.7+342.1+156.9+173.7+302.7+135+133</f>
        <v>2528.1000000000004</v>
      </c>
    </row>
    <row r="79" spans="1:4" ht="15" hidden="1" customHeight="1">
      <c r="A79" s="17" t="s">
        <v>89</v>
      </c>
      <c r="B79" s="9">
        <f t="shared" si="1"/>
        <v>2157.5</v>
      </c>
      <c r="C79" s="10">
        <f>[1]жилые!$D$103</f>
        <v>2157.5</v>
      </c>
      <c r="D79" s="35"/>
    </row>
    <row r="80" spans="1:4" ht="15" hidden="1" customHeight="1">
      <c r="A80" s="17" t="s">
        <v>90</v>
      </c>
      <c r="B80" s="9">
        <f t="shared" si="1"/>
        <v>7489.5</v>
      </c>
      <c r="C80" s="10">
        <f>[1]жилые!$D$104</f>
        <v>5307.1</v>
      </c>
      <c r="D80" s="35">
        <f>151.4+334.3+143.4+289.7+31.6+509.5+133.4+486.5+102.6</f>
        <v>2182.4</v>
      </c>
    </row>
    <row r="81" spans="1:4" ht="15" hidden="1" customHeight="1">
      <c r="A81" s="17" t="s">
        <v>91</v>
      </c>
      <c r="B81" s="9">
        <f t="shared" si="1"/>
        <v>2594.1999999999998</v>
      </c>
      <c r="C81" s="10">
        <f>[1]жилые!$D$105</f>
        <v>2067.6999999999998</v>
      </c>
      <c r="D81" s="35">
        <f>306.9+219.6</f>
        <v>526.5</v>
      </c>
    </row>
    <row r="82" spans="1:4" ht="15" hidden="1" customHeight="1">
      <c r="A82" s="17" t="s">
        <v>92</v>
      </c>
      <c r="B82" s="9">
        <f t="shared" si="1"/>
        <v>3879.8</v>
      </c>
      <c r="C82" s="10">
        <f>[1]жилые!$D$106</f>
        <v>3818.3</v>
      </c>
      <c r="D82" s="35">
        <f>61.5</f>
        <v>61.5</v>
      </c>
    </row>
    <row r="83" spans="1:4" ht="15" hidden="1" customHeight="1">
      <c r="A83" s="17" t="s">
        <v>93</v>
      </c>
      <c r="B83" s="9">
        <f t="shared" si="1"/>
        <v>11002.7</v>
      </c>
      <c r="C83" s="10">
        <f>[1]жилые!$D$107</f>
        <v>11002.7</v>
      </c>
      <c r="D83" s="35"/>
    </row>
    <row r="84" spans="1:4" ht="15" hidden="1" customHeight="1">
      <c r="A84" s="17" t="s">
        <v>94</v>
      </c>
      <c r="B84" s="9">
        <f t="shared" si="1"/>
        <v>10916.8</v>
      </c>
      <c r="C84" s="10">
        <f>[1]жилые!$D$108</f>
        <v>10834.3</v>
      </c>
      <c r="D84" s="35">
        <f>82.5</f>
        <v>82.5</v>
      </c>
    </row>
    <row r="85" spans="1:4" ht="15" hidden="1" customHeight="1">
      <c r="A85" s="17" t="s">
        <v>95</v>
      </c>
      <c r="B85" s="9">
        <f t="shared" si="1"/>
        <v>4066.8999999999996</v>
      </c>
      <c r="C85" s="10">
        <f>[1]жилые!$D$109</f>
        <v>3710.2</v>
      </c>
      <c r="D85" s="35">
        <f>93.8+157.1+56.4+49.4</f>
        <v>356.69999999999993</v>
      </c>
    </row>
    <row r="86" spans="1:4" ht="15" hidden="1" customHeight="1">
      <c r="A86" s="17" t="s">
        <v>96</v>
      </c>
      <c r="B86" s="9">
        <f t="shared" si="1"/>
        <v>4000.8999999999996</v>
      </c>
      <c r="C86" s="10">
        <f>[1]жилые!$D$110</f>
        <v>3928.2</v>
      </c>
      <c r="D86" s="35">
        <f>72.7</f>
        <v>72.7</v>
      </c>
    </row>
    <row r="87" spans="1:4" ht="15" hidden="1" customHeight="1">
      <c r="A87" s="17" t="s">
        <v>97</v>
      </c>
      <c r="B87" s="9">
        <f t="shared" si="1"/>
        <v>3873.6</v>
      </c>
      <c r="C87" s="10">
        <f>[1]жилые!$D$111</f>
        <v>3873.6</v>
      </c>
      <c r="D87" s="35"/>
    </row>
    <row r="88" spans="1:4" ht="15" hidden="1" customHeight="1">
      <c r="A88" s="17" t="s">
        <v>98</v>
      </c>
      <c r="B88" s="9">
        <f t="shared" si="1"/>
        <v>11075.95</v>
      </c>
      <c r="C88" s="10">
        <f>[1]жилые!$D$112</f>
        <v>11028.45</v>
      </c>
      <c r="D88" s="35">
        <f>47.5</f>
        <v>47.5</v>
      </c>
    </row>
    <row r="89" spans="1:4" ht="15" hidden="1" customHeight="1">
      <c r="A89" s="17" t="s">
        <v>99</v>
      </c>
      <c r="B89" s="9">
        <f t="shared" si="1"/>
        <v>11208.9</v>
      </c>
      <c r="C89" s="10">
        <f>[1]жилые!$D$113</f>
        <v>10800.4</v>
      </c>
      <c r="D89" s="35">
        <f>28.85+28.85+45.3+44.6+12.9+70.8+45.5+42.9+43.2+45.6</f>
        <v>408.5</v>
      </c>
    </row>
    <row r="90" spans="1:4" ht="15" hidden="1" customHeight="1">
      <c r="A90" s="17" t="s">
        <v>100</v>
      </c>
      <c r="B90" s="9">
        <f t="shared" si="1"/>
        <v>6551.4000000000005</v>
      </c>
      <c r="C90" s="10">
        <f>[1]жилые!$D$114</f>
        <v>6472.8</v>
      </c>
      <c r="D90" s="35">
        <f>28.6+50</f>
        <v>78.599999999999994</v>
      </c>
    </row>
    <row r="91" spans="1:4" ht="15" hidden="1" customHeight="1">
      <c r="A91" s="17" t="s">
        <v>101</v>
      </c>
      <c r="B91" s="9">
        <f t="shared" si="1"/>
        <v>5006.1000000000004</v>
      </c>
      <c r="C91" s="10">
        <f>[1]жилые!$D$115</f>
        <v>3939</v>
      </c>
      <c r="D91" s="35">
        <f>1067.1</f>
        <v>1067.0999999999999</v>
      </c>
    </row>
    <row r="92" spans="1:4" ht="15" hidden="1" customHeight="1">
      <c r="A92" s="14" t="s">
        <v>102</v>
      </c>
      <c r="B92" s="9">
        <f t="shared" si="1"/>
        <v>2260.6000000000004</v>
      </c>
      <c r="C92" s="10">
        <f>[1]жилые!$D$119</f>
        <v>2120.8000000000002</v>
      </c>
      <c r="D92" s="35">
        <f>40.3+42+57.5</f>
        <v>139.80000000000001</v>
      </c>
    </row>
    <row r="93" spans="1:4" ht="15" hidden="1" customHeight="1">
      <c r="A93" s="14" t="s">
        <v>103</v>
      </c>
      <c r="B93" s="9">
        <f t="shared" si="1"/>
        <v>3715.2</v>
      </c>
      <c r="C93" s="10">
        <f>[1]жилые!$D$120</f>
        <v>2561</v>
      </c>
      <c r="D93" s="35">
        <v>1154.2</v>
      </c>
    </row>
    <row r="94" spans="1:4" ht="15" hidden="1" customHeight="1">
      <c r="A94" s="14" t="s">
        <v>104</v>
      </c>
      <c r="B94" s="9">
        <f t="shared" si="1"/>
        <v>3701.7000000000003</v>
      </c>
      <c r="C94" s="10">
        <f>[1]жилые!$D$121</f>
        <v>3668.3</v>
      </c>
      <c r="D94" s="35">
        <f>33.4</f>
        <v>33.4</v>
      </c>
    </row>
    <row r="95" spans="1:4" ht="15" hidden="1" customHeight="1">
      <c r="A95" s="14" t="s">
        <v>105</v>
      </c>
      <c r="B95" s="9">
        <f t="shared" si="1"/>
        <v>3447.2999999999997</v>
      </c>
      <c r="C95" s="10">
        <f>[1]жилые!$D$122</f>
        <v>2866.6</v>
      </c>
      <c r="D95" s="35">
        <f>245.4+73.5+41.7+89.7+40.1+90.3</f>
        <v>580.69999999999993</v>
      </c>
    </row>
    <row r="96" spans="1:4" ht="15" hidden="1" customHeight="1">
      <c r="A96" s="14" t="s">
        <v>106</v>
      </c>
      <c r="B96" s="9">
        <f t="shared" si="1"/>
        <v>2853.8</v>
      </c>
      <c r="C96" s="10">
        <f>[1]жилые!$D$123</f>
        <v>2532.3000000000002</v>
      </c>
      <c r="D96" s="35">
        <f>87.5+234</f>
        <v>321.5</v>
      </c>
    </row>
    <row r="97" spans="1:4" ht="15" hidden="1" customHeight="1">
      <c r="A97" s="14" t="s">
        <v>107</v>
      </c>
      <c r="B97" s="9">
        <f t="shared" si="1"/>
        <v>1775.1</v>
      </c>
      <c r="C97" s="10">
        <f>[1]жилые!$D$124</f>
        <v>1440.9</v>
      </c>
      <c r="D97" s="35">
        <f>292.9+20.65+20.65</f>
        <v>334.19999999999993</v>
      </c>
    </row>
    <row r="98" spans="1:4" ht="15" hidden="1" customHeight="1">
      <c r="A98" s="14" t="s">
        <v>108</v>
      </c>
      <c r="B98" s="9">
        <f t="shared" si="1"/>
        <v>3427.3999999999996</v>
      </c>
      <c r="C98" s="10">
        <f>[1]жилые!$D$125</f>
        <v>3265.7</v>
      </c>
      <c r="D98" s="35">
        <f>161.7</f>
        <v>161.69999999999999</v>
      </c>
    </row>
    <row r="99" spans="1:4" ht="15" hidden="1" customHeight="1">
      <c r="A99" s="14" t="s">
        <v>109</v>
      </c>
      <c r="B99" s="9">
        <f t="shared" si="1"/>
        <v>1721</v>
      </c>
      <c r="C99" s="10">
        <f>[1]жилые!$D$126</f>
        <v>1566.8</v>
      </c>
      <c r="D99" s="35">
        <f>112.6+41.6</f>
        <v>154.19999999999999</v>
      </c>
    </row>
    <row r="100" spans="1:4" ht="15" hidden="1" customHeight="1">
      <c r="A100" s="14" t="s">
        <v>110</v>
      </c>
      <c r="B100" s="9">
        <f t="shared" si="1"/>
        <v>3500.1</v>
      </c>
      <c r="C100" s="10">
        <f>[1]жилые!$D$127</f>
        <v>3300</v>
      </c>
      <c r="D100" s="35">
        <f>72.8+41.9+85.4</f>
        <v>200.1</v>
      </c>
    </row>
    <row r="101" spans="1:4" ht="15" hidden="1" customHeight="1">
      <c r="A101" s="14" t="s">
        <v>111</v>
      </c>
      <c r="B101" s="9">
        <f t="shared" si="1"/>
        <v>1697.2</v>
      </c>
      <c r="C101" s="10">
        <f>[1]жилые!$D$128</f>
        <v>1594.3</v>
      </c>
      <c r="D101" s="35">
        <v>102.9</v>
      </c>
    </row>
    <row r="102" spans="1:4" ht="15" hidden="1" customHeight="1">
      <c r="A102" s="17" t="s">
        <v>112</v>
      </c>
      <c r="B102" s="9">
        <f t="shared" si="1"/>
        <v>689.2</v>
      </c>
      <c r="C102" s="10">
        <f>[1]жилые!$D$129</f>
        <v>689.2</v>
      </c>
      <c r="D102" s="35"/>
    </row>
    <row r="103" spans="1:4" ht="15" hidden="1" customHeight="1">
      <c r="A103" s="17" t="s">
        <v>113</v>
      </c>
      <c r="B103" s="9">
        <f t="shared" si="1"/>
        <v>684.9</v>
      </c>
      <c r="C103" s="10">
        <f>[1]жилые!$D$130</f>
        <v>684.9</v>
      </c>
      <c r="D103" s="35"/>
    </row>
    <row r="104" spans="1:4" ht="15" hidden="1" customHeight="1">
      <c r="A104" s="14" t="s">
        <v>114</v>
      </c>
      <c r="B104" s="9">
        <f t="shared" si="1"/>
        <v>134.1</v>
      </c>
      <c r="C104" s="34">
        <f>[1]жилые!$D$131</f>
        <v>134.1</v>
      </c>
      <c r="D104" s="35"/>
    </row>
    <row r="105" spans="1:4" ht="15" hidden="1" customHeight="1">
      <c r="A105" s="14" t="s">
        <v>115</v>
      </c>
      <c r="B105" s="9">
        <f t="shared" si="1"/>
        <v>120.8</v>
      </c>
      <c r="C105" s="10">
        <f>[1]жилые!$D$132</f>
        <v>120.8</v>
      </c>
      <c r="D105" s="35"/>
    </row>
    <row r="106" spans="1:4" ht="15" hidden="1" customHeight="1">
      <c r="A106" s="14" t="s">
        <v>116</v>
      </c>
      <c r="B106" s="9">
        <f t="shared" si="1"/>
        <v>299.2</v>
      </c>
      <c r="C106" s="10">
        <f>[1]жилые!$D$133</f>
        <v>299.2</v>
      </c>
      <c r="D106" s="35"/>
    </row>
    <row r="107" spans="1:4" ht="15" hidden="1" customHeight="1">
      <c r="A107" s="14" t="s">
        <v>117</v>
      </c>
      <c r="B107" s="9">
        <f t="shared" si="1"/>
        <v>1976</v>
      </c>
      <c r="C107" s="10">
        <f>[1]жилые!$D$134</f>
        <v>1976</v>
      </c>
      <c r="D107" s="35"/>
    </row>
    <row r="108" spans="1:4" ht="15" hidden="1" customHeight="1">
      <c r="A108" s="14" t="s">
        <v>118</v>
      </c>
      <c r="B108" s="9">
        <f t="shared" si="1"/>
        <v>277.3</v>
      </c>
      <c r="C108" s="10">
        <f>[1]жилые!$D$135</f>
        <v>277.3</v>
      </c>
      <c r="D108" s="35"/>
    </row>
    <row r="109" spans="1:4" ht="15" hidden="1" customHeight="1">
      <c r="A109" s="14" t="s">
        <v>119</v>
      </c>
      <c r="B109" s="9">
        <f t="shared" si="1"/>
        <v>2151.2000000000003</v>
      </c>
      <c r="C109" s="10">
        <f>[1]жилые!$D$136</f>
        <v>1928.9</v>
      </c>
      <c r="D109" s="35">
        <v>222.3</v>
      </c>
    </row>
    <row r="110" spans="1:4" ht="15" hidden="1" customHeight="1">
      <c r="A110" s="14" t="s">
        <v>120</v>
      </c>
      <c r="B110" s="9">
        <f t="shared" si="1"/>
        <v>1976.6</v>
      </c>
      <c r="C110" s="10">
        <f>[1]жилые!$D$137</f>
        <v>1976.6</v>
      </c>
      <c r="D110" s="35"/>
    </row>
    <row r="111" spans="1:4" ht="15" hidden="1" customHeight="1">
      <c r="A111" s="14" t="s">
        <v>121</v>
      </c>
      <c r="B111" s="9">
        <f t="shared" si="1"/>
        <v>148.9</v>
      </c>
      <c r="C111" s="10">
        <f>[1]жилые!$D$138</f>
        <v>148.9</v>
      </c>
      <c r="D111" s="35"/>
    </row>
    <row r="112" spans="1:4" ht="14.25" hidden="1" customHeight="1">
      <c r="A112" s="14" t="s">
        <v>122</v>
      </c>
      <c r="B112" s="9">
        <f t="shared" si="1"/>
        <v>1984.1</v>
      </c>
      <c r="C112" s="10">
        <f>[1]жилые!$D$139</f>
        <v>1984.1</v>
      </c>
      <c r="D112" s="35"/>
    </row>
    <row r="113" spans="1:4" ht="15" hidden="1" customHeight="1">
      <c r="A113" s="14" t="s">
        <v>123</v>
      </c>
      <c r="B113" s="9">
        <f t="shared" si="1"/>
        <v>132.1</v>
      </c>
      <c r="C113" s="10">
        <f>[1]жилые!$D$140</f>
        <v>132.1</v>
      </c>
      <c r="D113" s="35"/>
    </row>
    <row r="114" spans="1:4" ht="15" hidden="1" customHeight="1">
      <c r="A114" s="16" t="s">
        <v>124</v>
      </c>
      <c r="B114" s="9">
        <f t="shared" si="1"/>
        <v>274.5</v>
      </c>
      <c r="C114" s="10">
        <f>[1]жилые!$D$141</f>
        <v>274.5</v>
      </c>
      <c r="D114" s="35"/>
    </row>
    <row r="115" spans="1:4" ht="15" hidden="1" customHeight="1">
      <c r="A115" s="16" t="s">
        <v>125</v>
      </c>
      <c r="B115" s="9">
        <f t="shared" si="1"/>
        <v>264.8</v>
      </c>
      <c r="C115" s="10">
        <f>[1]жилые!$D$142</f>
        <v>264.8</v>
      </c>
      <c r="D115" s="35"/>
    </row>
    <row r="116" spans="1:4" ht="15" hidden="1" customHeight="1">
      <c r="A116" s="16" t="s">
        <v>126</v>
      </c>
      <c r="B116" s="9">
        <f t="shared" si="1"/>
        <v>391.6</v>
      </c>
      <c r="C116" s="10">
        <f>[1]жилые!$D$143</f>
        <v>391.6</v>
      </c>
      <c r="D116" s="35"/>
    </row>
    <row r="117" spans="1:4" ht="15" hidden="1" customHeight="1">
      <c r="A117" s="16" t="s">
        <v>127</v>
      </c>
      <c r="B117" s="9">
        <f t="shared" si="1"/>
        <v>273.2</v>
      </c>
      <c r="C117" s="10">
        <f>[1]жилые!$D$144</f>
        <v>273.2</v>
      </c>
      <c r="D117" s="35"/>
    </row>
    <row r="118" spans="1:4" ht="15" hidden="1" customHeight="1">
      <c r="A118" s="16" t="s">
        <v>128</v>
      </c>
      <c r="B118" s="9">
        <f t="shared" si="1"/>
        <v>388.5</v>
      </c>
      <c r="C118" s="10">
        <f>[1]жилые!$D$145</f>
        <v>388.5</v>
      </c>
      <c r="D118" s="35"/>
    </row>
    <row r="119" spans="1:4" ht="15" hidden="1" customHeight="1">
      <c r="A119" s="16" t="s">
        <v>129</v>
      </c>
      <c r="B119" s="9">
        <f t="shared" si="1"/>
        <v>270.60000000000002</v>
      </c>
      <c r="C119" s="10">
        <f>[1]жилые!$D$146</f>
        <v>270.60000000000002</v>
      </c>
      <c r="D119" s="35"/>
    </row>
    <row r="120" spans="1:4" ht="15" hidden="1" customHeight="1">
      <c r="A120" s="16" t="s">
        <v>130</v>
      </c>
      <c r="B120" s="9">
        <f t="shared" si="1"/>
        <v>545.79999999999995</v>
      </c>
      <c r="C120" s="10">
        <f>[1]жилые!$D$147</f>
        <v>545.79999999999995</v>
      </c>
      <c r="D120" s="35"/>
    </row>
    <row r="121" spans="1:4" ht="15" hidden="1" customHeight="1">
      <c r="A121" s="16" t="s">
        <v>131</v>
      </c>
      <c r="B121" s="9">
        <f t="shared" si="1"/>
        <v>278</v>
      </c>
      <c r="C121" s="10">
        <f>[1]жилые!$D$148</f>
        <v>278</v>
      </c>
      <c r="D121" s="35"/>
    </row>
    <row r="122" spans="1:4" ht="15" hidden="1" customHeight="1">
      <c r="A122" s="16" t="s">
        <v>132</v>
      </c>
      <c r="B122" s="9">
        <f t="shared" si="1"/>
        <v>819.8</v>
      </c>
      <c r="C122" s="10">
        <f>[1]жилые!$D$149</f>
        <v>819.8</v>
      </c>
      <c r="D122" s="35"/>
    </row>
    <row r="123" spans="1:4" ht="15" hidden="1" customHeight="1">
      <c r="A123" s="16" t="s">
        <v>133</v>
      </c>
      <c r="B123" s="9">
        <f t="shared" si="1"/>
        <v>531</v>
      </c>
      <c r="C123" s="10">
        <f>[1]жилые!$D$150</f>
        <v>531</v>
      </c>
      <c r="D123" s="35"/>
    </row>
    <row r="124" spans="1:4" ht="15" hidden="1" customHeight="1">
      <c r="A124" s="16" t="s">
        <v>134</v>
      </c>
      <c r="B124" s="9">
        <f t="shared" si="1"/>
        <v>562.70000000000005</v>
      </c>
      <c r="C124" s="10">
        <f>[1]жилые!$D$151</f>
        <v>562.70000000000005</v>
      </c>
      <c r="D124" s="35"/>
    </row>
    <row r="125" spans="1:4" ht="15" hidden="1" customHeight="1">
      <c r="A125" s="16" t="s">
        <v>135</v>
      </c>
      <c r="B125" s="9">
        <f t="shared" si="1"/>
        <v>929.5</v>
      </c>
      <c r="C125" s="10">
        <f>[1]жилые!$D$152</f>
        <v>929.5</v>
      </c>
      <c r="D125" s="35"/>
    </row>
    <row r="126" spans="1:4" ht="15" hidden="1" customHeight="1">
      <c r="A126" s="16" t="s">
        <v>136</v>
      </c>
      <c r="B126" s="9">
        <f t="shared" si="1"/>
        <v>562.4</v>
      </c>
      <c r="C126" s="10">
        <f>[1]жилые!$D$153</f>
        <v>562.4</v>
      </c>
      <c r="D126" s="35"/>
    </row>
    <row r="127" spans="1:4" ht="15" hidden="1" customHeight="1">
      <c r="A127" s="16" t="s">
        <v>137</v>
      </c>
      <c r="B127" s="9">
        <f t="shared" si="1"/>
        <v>269.39999999999998</v>
      </c>
      <c r="C127" s="10">
        <f>[1]жилые!$D$154</f>
        <v>269.39999999999998</v>
      </c>
      <c r="D127" s="35"/>
    </row>
    <row r="128" spans="1:4" ht="15" hidden="1" customHeight="1">
      <c r="A128" s="17" t="s">
        <v>138</v>
      </c>
      <c r="B128" s="9">
        <f t="shared" si="1"/>
        <v>6703.7</v>
      </c>
      <c r="C128" s="10">
        <f>[1]жилые!$D$155</f>
        <v>6100.7</v>
      </c>
      <c r="D128" s="35">
        <f>62.9+119.7+65.8+82.4+155.1+102.1+15</f>
        <v>603</v>
      </c>
    </row>
    <row r="129" spans="1:4" ht="15" hidden="1" customHeight="1">
      <c r="A129" s="17" t="s">
        <v>139</v>
      </c>
      <c r="B129" s="9">
        <f t="shared" si="1"/>
        <v>3594</v>
      </c>
      <c r="C129" s="10">
        <f>[1]жилые!$D$156</f>
        <v>3200.4</v>
      </c>
      <c r="D129" s="35">
        <f>393.6</f>
        <v>393.6</v>
      </c>
    </row>
    <row r="130" spans="1:4" ht="15" hidden="1" customHeight="1">
      <c r="A130" s="17" t="s">
        <v>140</v>
      </c>
      <c r="B130" s="9">
        <f t="shared" si="1"/>
        <v>4180.8</v>
      </c>
      <c r="C130" s="10">
        <f>[1]жилые!$D$157</f>
        <v>4180.8</v>
      </c>
      <c r="D130" s="35"/>
    </row>
    <row r="131" spans="1:4" ht="15" hidden="1" customHeight="1">
      <c r="A131" s="17" t="s">
        <v>141</v>
      </c>
      <c r="B131" s="9">
        <f t="shared" si="1"/>
        <v>2123.1999999999998</v>
      </c>
      <c r="C131" s="10">
        <f>[1]жилые!$D$158</f>
        <v>1474.5</v>
      </c>
      <c r="D131" s="35">
        <f>648.7</f>
        <v>648.70000000000005</v>
      </c>
    </row>
    <row r="132" spans="1:4" ht="15" hidden="1" customHeight="1">
      <c r="A132" s="17" t="s">
        <v>142</v>
      </c>
      <c r="B132" s="9">
        <f t="shared" si="1"/>
        <v>7703.6</v>
      </c>
      <c r="C132" s="10">
        <f>[1]жилые!$D$159</f>
        <v>7703.6</v>
      </c>
      <c r="D132" s="35"/>
    </row>
    <row r="133" spans="1:4" ht="15" hidden="1" customHeight="1">
      <c r="A133" s="17" t="s">
        <v>143</v>
      </c>
      <c r="B133" s="9">
        <f t="shared" si="1"/>
        <v>3902.1</v>
      </c>
      <c r="C133" s="10">
        <f>[1]жилые!$D$160</f>
        <v>3844.4</v>
      </c>
      <c r="D133" s="35">
        <f>21.4+36.3</f>
        <v>57.699999999999996</v>
      </c>
    </row>
    <row r="134" spans="1:4" ht="15" hidden="1" customHeight="1">
      <c r="A134" s="17" t="s">
        <v>144</v>
      </c>
      <c r="B134" s="9">
        <f t="shared" ref="B134:B197" si="2">C134+D134</f>
        <v>1838.8</v>
      </c>
      <c r="C134" s="10">
        <f>[1]жилые!$D$161</f>
        <v>1838.8</v>
      </c>
      <c r="D134" s="35"/>
    </row>
    <row r="135" spans="1:4" ht="15" hidden="1" customHeight="1">
      <c r="A135" s="17" t="s">
        <v>145</v>
      </c>
      <c r="B135" s="9">
        <f t="shared" si="2"/>
        <v>3896.1</v>
      </c>
      <c r="C135" s="10">
        <f>[1]жилые!$D$162</f>
        <v>3896.1</v>
      </c>
      <c r="D135" s="35"/>
    </row>
    <row r="136" spans="1:4" ht="15" hidden="1" customHeight="1">
      <c r="A136" s="17" t="s">
        <v>146</v>
      </c>
      <c r="B136" s="9">
        <f t="shared" si="2"/>
        <v>3842.1000000000004</v>
      </c>
      <c r="C136" s="10">
        <f>[1]жилые!$D$163</f>
        <v>3784.3</v>
      </c>
      <c r="D136" s="35">
        <f>57.8</f>
        <v>57.8</v>
      </c>
    </row>
    <row r="137" spans="1:4" ht="15" hidden="1" customHeight="1">
      <c r="A137" s="17" t="s">
        <v>147</v>
      </c>
      <c r="B137" s="9">
        <f t="shared" si="2"/>
        <v>7391.5</v>
      </c>
      <c r="C137" s="10">
        <f>[1]жилые!$D$164</f>
        <v>7391.5</v>
      </c>
      <c r="D137" s="35"/>
    </row>
    <row r="138" spans="1:4" ht="15" hidden="1" customHeight="1">
      <c r="A138" s="17" t="s">
        <v>148</v>
      </c>
      <c r="B138" s="9">
        <f t="shared" si="2"/>
        <v>7544.2</v>
      </c>
      <c r="C138" s="10">
        <f>[1]жилые!$D$165</f>
        <v>7455.5</v>
      </c>
      <c r="D138" s="35">
        <f>88.7</f>
        <v>88.7</v>
      </c>
    </row>
    <row r="139" spans="1:4" ht="15" hidden="1" customHeight="1">
      <c r="A139" s="17" t="s">
        <v>149</v>
      </c>
      <c r="B139" s="9">
        <f t="shared" si="2"/>
        <v>3840.9</v>
      </c>
      <c r="C139" s="10">
        <f>[1]жилые!$D$166</f>
        <v>3840.9</v>
      </c>
      <c r="D139" s="35"/>
    </row>
    <row r="140" spans="1:4" ht="15" hidden="1" customHeight="1">
      <c r="A140" s="17" t="s">
        <v>150</v>
      </c>
      <c r="B140" s="9">
        <f t="shared" si="2"/>
        <v>7393</v>
      </c>
      <c r="C140" s="10">
        <f>[1]жилые!$D$167</f>
        <v>7393</v>
      </c>
      <c r="D140" s="35"/>
    </row>
    <row r="141" spans="1:4" ht="15" hidden="1" customHeight="1">
      <c r="A141" s="17" t="s">
        <v>151</v>
      </c>
      <c r="B141" s="9">
        <f t="shared" si="2"/>
        <v>3946.6</v>
      </c>
      <c r="C141" s="10">
        <f>[1]жилые!$D$168</f>
        <v>3946.6</v>
      </c>
      <c r="D141" s="35"/>
    </row>
    <row r="142" spans="1:4" ht="15" hidden="1" customHeight="1">
      <c r="A142" s="17" t="s">
        <v>152</v>
      </c>
      <c r="B142" s="9">
        <f t="shared" si="2"/>
        <v>10989.8</v>
      </c>
      <c r="C142" s="10">
        <f>[1]жилые!$D$169</f>
        <v>10989.8</v>
      </c>
      <c r="D142" s="35"/>
    </row>
    <row r="143" spans="1:4" ht="15" hidden="1" customHeight="1">
      <c r="A143" s="17" t="s">
        <v>153</v>
      </c>
      <c r="B143" s="9">
        <f t="shared" si="2"/>
        <v>1876.2</v>
      </c>
      <c r="C143" s="10">
        <f>[1]жилые!$D$170</f>
        <v>1876.2</v>
      </c>
      <c r="D143" s="35"/>
    </row>
    <row r="144" spans="1:4" ht="15" hidden="1" customHeight="1">
      <c r="A144" s="17" t="s">
        <v>154</v>
      </c>
      <c r="B144" s="9">
        <f t="shared" si="2"/>
        <v>387.9</v>
      </c>
      <c r="C144" s="10">
        <f>[1]жилые!$D$172</f>
        <v>387.9</v>
      </c>
      <c r="D144" s="36"/>
    </row>
    <row r="145" spans="1:4" ht="15" hidden="1" customHeight="1">
      <c r="A145" s="17" t="s">
        <v>155</v>
      </c>
      <c r="B145" s="9">
        <f t="shared" si="2"/>
        <v>5664.8</v>
      </c>
      <c r="C145" s="10">
        <f>[1]жилые!$D$171</f>
        <v>5664.8</v>
      </c>
      <c r="D145" s="35"/>
    </row>
    <row r="146" spans="1:4" ht="15" hidden="1" customHeight="1">
      <c r="A146" s="17" t="s">
        <v>156</v>
      </c>
      <c r="B146" s="9">
        <f t="shared" si="2"/>
        <v>3838.7</v>
      </c>
      <c r="C146" s="10">
        <f>[1]жилые!$D$173</f>
        <v>3838.7</v>
      </c>
      <c r="D146" s="35"/>
    </row>
    <row r="147" spans="1:4" ht="15" hidden="1" customHeight="1">
      <c r="A147" s="17" t="s">
        <v>157</v>
      </c>
      <c r="B147" s="9">
        <f t="shared" si="2"/>
        <v>3700.4</v>
      </c>
      <c r="C147" s="10">
        <f>[1]жилые!$D$174</f>
        <v>3700.4</v>
      </c>
      <c r="D147" s="35"/>
    </row>
    <row r="148" spans="1:4" ht="15" hidden="1" customHeight="1">
      <c r="A148" s="17" t="s">
        <v>158</v>
      </c>
      <c r="B148" s="9">
        <f t="shared" si="2"/>
        <v>4249.7</v>
      </c>
      <c r="C148" s="10">
        <f>[1]жилые!$D$175</f>
        <v>4249.7</v>
      </c>
      <c r="D148" s="35"/>
    </row>
    <row r="149" spans="1:4" ht="15" hidden="1" customHeight="1">
      <c r="A149" s="17" t="s">
        <v>159</v>
      </c>
      <c r="B149" s="9">
        <f t="shared" si="2"/>
        <v>8624.7999999999993</v>
      </c>
      <c r="C149" s="10">
        <f>[1]жилые!$D$176</f>
        <v>7483.4</v>
      </c>
      <c r="D149" s="35">
        <f>515+515+111.4</f>
        <v>1141.4000000000001</v>
      </c>
    </row>
    <row r="150" spans="1:4" ht="15" hidden="1" customHeight="1">
      <c r="A150" s="17" t="s">
        <v>160</v>
      </c>
      <c r="B150" s="9">
        <f t="shared" si="2"/>
        <v>4243.1000000000004</v>
      </c>
      <c r="C150" s="10">
        <f>[1]жилые!$D$177</f>
        <v>4243.1000000000004</v>
      </c>
      <c r="D150" s="35"/>
    </row>
    <row r="151" spans="1:4" ht="15" hidden="1" customHeight="1">
      <c r="A151" s="17" t="s">
        <v>161</v>
      </c>
      <c r="B151" s="9">
        <f t="shared" si="2"/>
        <v>566.4</v>
      </c>
      <c r="C151" s="10">
        <f>[1]жилые!$D$178</f>
        <v>566.4</v>
      </c>
      <c r="D151" s="35"/>
    </row>
    <row r="152" spans="1:4" ht="15" hidden="1" customHeight="1">
      <c r="A152" s="17" t="s">
        <v>162</v>
      </c>
      <c r="B152" s="9">
        <f t="shared" si="2"/>
        <v>7961.5999999999995</v>
      </c>
      <c r="C152" s="10">
        <f>[1]жилые!$D$179</f>
        <v>7421.2</v>
      </c>
      <c r="D152" s="35">
        <f>540.4</f>
        <v>540.4</v>
      </c>
    </row>
    <row r="153" spans="1:4" ht="15" hidden="1" customHeight="1">
      <c r="A153" s="17" t="s">
        <v>163</v>
      </c>
      <c r="B153" s="9">
        <f t="shared" si="2"/>
        <v>4488.76</v>
      </c>
      <c r="C153" s="10">
        <f>[1]жилые!$D$180</f>
        <v>4116.6000000000004</v>
      </c>
      <c r="D153" s="35">
        <f>84.2+32.26+255.7</f>
        <v>372.15999999999997</v>
      </c>
    </row>
    <row r="154" spans="1:4" ht="15" hidden="1" customHeight="1">
      <c r="A154" s="17" t="s">
        <v>164</v>
      </c>
      <c r="B154" s="9">
        <f t="shared" si="2"/>
        <v>1258.0999999999999</v>
      </c>
      <c r="C154" s="10">
        <f>[1]жилые!$D$181</f>
        <v>1258.0999999999999</v>
      </c>
      <c r="D154" s="35"/>
    </row>
    <row r="155" spans="1:4" ht="15" hidden="1" customHeight="1">
      <c r="A155" s="14" t="s">
        <v>165</v>
      </c>
      <c r="B155" s="9">
        <f t="shared" si="2"/>
        <v>5655.1</v>
      </c>
      <c r="C155" s="10">
        <f>[1]жилые!$D$182</f>
        <v>5655.1</v>
      </c>
      <c r="D155" s="35"/>
    </row>
    <row r="156" spans="1:4" ht="15" hidden="1" customHeight="1">
      <c r="A156" s="14" t="s">
        <v>166</v>
      </c>
      <c r="B156" s="9">
        <f t="shared" si="2"/>
        <v>973.3</v>
      </c>
      <c r="C156" s="10">
        <f>[1]жилые!$D$183</f>
        <v>973.3</v>
      </c>
      <c r="D156" s="35"/>
    </row>
    <row r="157" spans="1:4" ht="15" hidden="1" customHeight="1">
      <c r="A157" s="14" t="s">
        <v>167</v>
      </c>
      <c r="B157" s="9">
        <f t="shared" si="2"/>
        <v>3918.9</v>
      </c>
      <c r="C157" s="10">
        <f>[1]жилые!$D$184</f>
        <v>3918.9</v>
      </c>
      <c r="D157" s="35"/>
    </row>
    <row r="158" spans="1:4" ht="15" hidden="1" customHeight="1">
      <c r="A158" s="14" t="s">
        <v>168</v>
      </c>
      <c r="B158" s="9">
        <f t="shared" si="2"/>
        <v>5293.4</v>
      </c>
      <c r="C158" s="10">
        <f>[1]жилые!$D$185</f>
        <v>5293.4</v>
      </c>
      <c r="D158" s="35"/>
    </row>
    <row r="159" spans="1:4" ht="15" hidden="1" customHeight="1">
      <c r="A159" s="14" t="s">
        <v>169</v>
      </c>
      <c r="B159" s="9">
        <f t="shared" si="2"/>
        <v>10315</v>
      </c>
      <c r="C159" s="10">
        <f>[1]жилые!$D$186</f>
        <v>10315</v>
      </c>
      <c r="D159" s="35"/>
    </row>
    <row r="160" spans="1:4" ht="15" hidden="1" customHeight="1">
      <c r="A160" s="14" t="s">
        <v>170</v>
      </c>
      <c r="B160" s="9">
        <f t="shared" si="2"/>
        <v>4015.2999999999997</v>
      </c>
      <c r="C160" s="10">
        <f>[1]жилые!$D$187</f>
        <v>3978.1</v>
      </c>
      <c r="D160" s="35">
        <f>37.2</f>
        <v>37.200000000000003</v>
      </c>
    </row>
    <row r="161" spans="1:4" ht="15" hidden="1" customHeight="1">
      <c r="A161" s="14" t="s">
        <v>171</v>
      </c>
      <c r="B161" s="9">
        <f t="shared" si="2"/>
        <v>3925.6</v>
      </c>
      <c r="C161" s="10">
        <f>[1]жилые!$D$188</f>
        <v>3925.6</v>
      </c>
      <c r="D161" s="35"/>
    </row>
    <row r="162" spans="1:4" ht="15" hidden="1" customHeight="1">
      <c r="A162" s="14" t="s">
        <v>172</v>
      </c>
      <c r="B162" s="9">
        <f t="shared" si="2"/>
        <v>2171.9</v>
      </c>
      <c r="C162" s="10">
        <f>[1]жилые!$D$189</f>
        <v>2043.3</v>
      </c>
      <c r="D162" s="35">
        <f>128.6</f>
        <v>128.6</v>
      </c>
    </row>
    <row r="163" spans="1:4" ht="15" hidden="1" customHeight="1">
      <c r="A163" s="14" t="s">
        <v>173</v>
      </c>
      <c r="B163" s="9">
        <f t="shared" si="2"/>
        <v>4901.1000000000004</v>
      </c>
      <c r="C163" s="10">
        <f>[1]жилые!$D$190</f>
        <v>3875.6</v>
      </c>
      <c r="D163" s="35">
        <f>1025.5</f>
        <v>1025.5</v>
      </c>
    </row>
    <row r="164" spans="1:4" ht="15" hidden="1" customHeight="1">
      <c r="A164" s="14" t="s">
        <v>174</v>
      </c>
      <c r="B164" s="9">
        <f t="shared" si="2"/>
        <v>2878.4</v>
      </c>
      <c r="C164" s="10">
        <f>[1]жилые!$D$191</f>
        <v>2733.4</v>
      </c>
      <c r="D164" s="35">
        <f>145</f>
        <v>145</v>
      </c>
    </row>
    <row r="165" spans="1:4" ht="14.25" hidden="1" customHeight="1">
      <c r="A165" s="14" t="s">
        <v>175</v>
      </c>
      <c r="B165" s="9">
        <f t="shared" si="2"/>
        <v>6806.5499999999993</v>
      </c>
      <c r="C165" s="10">
        <f>[1]жилые!$D$192</f>
        <v>5877.65</v>
      </c>
      <c r="D165" s="35">
        <f>217+356.8+355.1</f>
        <v>928.9</v>
      </c>
    </row>
    <row r="166" spans="1:4" ht="15" hidden="1" customHeight="1">
      <c r="A166" s="14" t="s">
        <v>176</v>
      </c>
      <c r="B166" s="9">
        <f t="shared" si="2"/>
        <v>5924.3</v>
      </c>
      <c r="C166" s="10">
        <f>[1]жилые!$D$193</f>
        <v>5810.3</v>
      </c>
      <c r="D166" s="35">
        <f>114</f>
        <v>114</v>
      </c>
    </row>
    <row r="167" spans="1:4" ht="15" hidden="1" customHeight="1">
      <c r="A167" s="14" t="s">
        <v>177</v>
      </c>
      <c r="B167" s="9">
        <f t="shared" si="2"/>
        <v>2102.3000000000002</v>
      </c>
      <c r="C167" s="10">
        <f>[1]жилые!$D$194</f>
        <v>1940.3</v>
      </c>
      <c r="D167" s="35">
        <f>20.1+141.9</f>
        <v>162</v>
      </c>
    </row>
    <row r="168" spans="1:4" ht="15" hidden="1" customHeight="1">
      <c r="A168" s="14" t="s">
        <v>178</v>
      </c>
      <c r="B168" s="9">
        <f t="shared" si="2"/>
        <v>1956.7</v>
      </c>
      <c r="C168" s="10">
        <f>[1]жилые!$D$195</f>
        <v>1956.7</v>
      </c>
      <c r="D168" s="35"/>
    </row>
    <row r="169" spans="1:4" ht="15" hidden="1" customHeight="1">
      <c r="A169" s="16" t="s">
        <v>179</v>
      </c>
      <c r="B169" s="9">
        <f t="shared" si="2"/>
        <v>346.7</v>
      </c>
      <c r="C169" s="10">
        <f>[1]жилые!$D$198</f>
        <v>346.7</v>
      </c>
      <c r="D169" s="35"/>
    </row>
    <row r="170" spans="1:4" ht="15" hidden="1" customHeight="1">
      <c r="A170" s="16" t="s">
        <v>180</v>
      </c>
      <c r="B170" s="9">
        <f t="shared" si="2"/>
        <v>684.8</v>
      </c>
      <c r="C170" s="10">
        <f>[1]жилые!$D$199</f>
        <v>684.8</v>
      </c>
      <c r="D170" s="35"/>
    </row>
    <row r="171" spans="1:4" ht="15" hidden="1" customHeight="1">
      <c r="A171" s="16" t="s">
        <v>181</v>
      </c>
      <c r="B171" s="9">
        <f t="shared" si="2"/>
        <v>295.3</v>
      </c>
      <c r="C171" s="10">
        <f>[1]жилые!$D$200</f>
        <v>295.3</v>
      </c>
      <c r="D171" s="35"/>
    </row>
    <row r="172" spans="1:4" ht="15" hidden="1" customHeight="1">
      <c r="A172" s="16" t="s">
        <v>182</v>
      </c>
      <c r="B172" s="9">
        <f t="shared" si="2"/>
        <v>294.8</v>
      </c>
      <c r="C172" s="10">
        <f>[1]жилые!$D$201</f>
        <v>294.8</v>
      </c>
      <c r="D172" s="35"/>
    </row>
    <row r="173" spans="1:4" ht="15" hidden="1" customHeight="1">
      <c r="A173" s="16" t="s">
        <v>183</v>
      </c>
      <c r="B173" s="9">
        <f t="shared" si="2"/>
        <v>293.60000000000002</v>
      </c>
      <c r="C173" s="10">
        <f>[1]жилые!$D$202</f>
        <v>293.60000000000002</v>
      </c>
      <c r="D173" s="35"/>
    </row>
    <row r="174" spans="1:4" ht="15" hidden="1" customHeight="1">
      <c r="A174" s="16" t="s">
        <v>184</v>
      </c>
      <c r="B174" s="9">
        <f t="shared" si="2"/>
        <v>334.5</v>
      </c>
      <c r="C174" s="10">
        <f>[1]жилые!$D$203</f>
        <v>334.5</v>
      </c>
      <c r="D174" s="35"/>
    </row>
    <row r="175" spans="1:4" ht="15" hidden="1" customHeight="1">
      <c r="A175" s="16" t="s">
        <v>185</v>
      </c>
      <c r="B175" s="9">
        <f t="shared" si="2"/>
        <v>337.5</v>
      </c>
      <c r="C175" s="10">
        <f>[1]жилые!$D$204</f>
        <v>337.5</v>
      </c>
      <c r="D175" s="35"/>
    </row>
    <row r="176" spans="1:4" ht="15" hidden="1" customHeight="1">
      <c r="A176" s="16" t="s">
        <v>186</v>
      </c>
      <c r="B176" s="9">
        <f t="shared" si="2"/>
        <v>4905.5</v>
      </c>
      <c r="C176" s="9">
        <f>[1]жилые!$D$205</f>
        <v>4157.1000000000004</v>
      </c>
      <c r="D176" s="35">
        <f>748.4</f>
        <v>748.4</v>
      </c>
    </row>
    <row r="177" spans="1:4" ht="15" hidden="1" customHeight="1">
      <c r="A177" s="16" t="s">
        <v>187</v>
      </c>
      <c r="B177" s="9">
        <f t="shared" si="2"/>
        <v>8311.5</v>
      </c>
      <c r="C177" s="9">
        <f>[1]жилые!$D$206</f>
        <v>8311.5</v>
      </c>
      <c r="D177" s="35"/>
    </row>
    <row r="178" spans="1:4" ht="15" hidden="1" customHeight="1">
      <c r="A178" s="16" t="s">
        <v>188</v>
      </c>
      <c r="B178" s="9">
        <f t="shared" si="2"/>
        <v>337.8</v>
      </c>
      <c r="C178" s="9">
        <f>[1]жилые!$D$207</f>
        <v>337.8</v>
      </c>
      <c r="D178" s="35"/>
    </row>
    <row r="179" spans="1:4" ht="15" hidden="1" customHeight="1">
      <c r="A179" s="16" t="s">
        <v>189</v>
      </c>
      <c r="B179" s="9">
        <f t="shared" si="2"/>
        <v>358.8</v>
      </c>
      <c r="C179" s="9">
        <f>[1]жилые!$D$208</f>
        <v>358.8</v>
      </c>
      <c r="D179" s="35"/>
    </row>
    <row r="180" spans="1:4" ht="15" hidden="1" customHeight="1">
      <c r="A180" s="17" t="s">
        <v>190</v>
      </c>
      <c r="B180" s="9">
        <f t="shared" si="2"/>
        <v>358.4</v>
      </c>
      <c r="C180" s="9">
        <f>[1]жилые!$D$209</f>
        <v>358.4</v>
      </c>
      <c r="D180" s="35"/>
    </row>
    <row r="181" spans="1:4" ht="15" hidden="1" customHeight="1">
      <c r="A181" s="17" t="s">
        <v>191</v>
      </c>
      <c r="B181" s="9">
        <f t="shared" si="2"/>
        <v>11323.5</v>
      </c>
      <c r="C181" s="9">
        <f>[1]жилые!$D$210</f>
        <v>11266.9</v>
      </c>
      <c r="D181" s="35">
        <v>56.6</v>
      </c>
    </row>
    <row r="182" spans="1:4" ht="15" hidden="1" customHeight="1">
      <c r="A182" s="17" t="s">
        <v>192</v>
      </c>
      <c r="B182" s="9">
        <f t="shared" si="2"/>
        <v>7498.5</v>
      </c>
      <c r="C182" s="9">
        <f>[1]жилые!$D$211</f>
        <v>7498.5</v>
      </c>
      <c r="D182" s="35"/>
    </row>
    <row r="183" spans="1:4" ht="15" hidden="1" customHeight="1">
      <c r="A183" s="17" t="s">
        <v>193</v>
      </c>
      <c r="B183" s="9">
        <f t="shared" si="2"/>
        <v>6027.8</v>
      </c>
      <c r="C183" s="9">
        <f>[1]жилые!$D$212</f>
        <v>6027.8</v>
      </c>
      <c r="D183" s="35"/>
    </row>
    <row r="184" spans="1:4" ht="15" hidden="1" customHeight="1">
      <c r="A184" s="17" t="s">
        <v>194</v>
      </c>
      <c r="B184" s="9">
        <f t="shared" si="2"/>
        <v>6108.5</v>
      </c>
      <c r="C184" s="9">
        <f>[1]жилые!$D$213</f>
        <v>6059.6</v>
      </c>
      <c r="D184" s="35">
        <f>48.9</f>
        <v>48.9</v>
      </c>
    </row>
    <row r="185" spans="1:4" ht="15" hidden="1" customHeight="1">
      <c r="A185" s="17" t="s">
        <v>195</v>
      </c>
      <c r="B185" s="9">
        <f t="shared" si="2"/>
        <v>1931.5</v>
      </c>
      <c r="C185" s="9">
        <f>[1]жилые!$D$214</f>
        <v>1931.5</v>
      </c>
      <c r="D185" s="35"/>
    </row>
    <row r="186" spans="1:4" ht="15" hidden="1" customHeight="1">
      <c r="A186" s="17" t="s">
        <v>196</v>
      </c>
      <c r="B186" s="9">
        <f t="shared" si="2"/>
        <v>7676.8</v>
      </c>
      <c r="C186" s="9">
        <f>[1]жилые!$D$215</f>
        <v>7676.8</v>
      </c>
      <c r="D186" s="35"/>
    </row>
    <row r="187" spans="1:4" ht="15" hidden="1" customHeight="1">
      <c r="A187" s="17" t="s">
        <v>197</v>
      </c>
      <c r="B187" s="9">
        <f t="shared" si="2"/>
        <v>6071</v>
      </c>
      <c r="C187" s="9">
        <f>[1]жилые!$D$216</f>
        <v>6071</v>
      </c>
      <c r="D187" s="35"/>
    </row>
    <row r="188" spans="1:4" ht="15" hidden="1" customHeight="1">
      <c r="A188" s="17" t="s">
        <v>198</v>
      </c>
      <c r="B188" s="9">
        <f t="shared" si="2"/>
        <v>6084.6</v>
      </c>
      <c r="C188" s="9">
        <f>[1]жилые!$D$217</f>
        <v>5975.6</v>
      </c>
      <c r="D188" s="35">
        <f>109</f>
        <v>109</v>
      </c>
    </row>
    <row r="189" spans="1:4" ht="15" hidden="1" customHeight="1">
      <c r="A189" s="17" t="s">
        <v>199</v>
      </c>
      <c r="B189" s="9">
        <f t="shared" si="2"/>
        <v>5457.6</v>
      </c>
      <c r="C189" s="9">
        <f>[1]жилые!$D$218</f>
        <v>4325.3</v>
      </c>
      <c r="D189" s="35">
        <f>1026.2+106.1</f>
        <v>1132.3</v>
      </c>
    </row>
    <row r="190" spans="1:4" ht="15" hidden="1" customHeight="1">
      <c r="A190" s="17" t="s">
        <v>200</v>
      </c>
      <c r="B190" s="9">
        <f t="shared" si="2"/>
        <v>7517.56</v>
      </c>
      <c r="C190" s="9">
        <f>[1]жилые!$D$219</f>
        <v>7458.76</v>
      </c>
      <c r="D190" s="35">
        <f>13.6+45.2</f>
        <v>58.800000000000004</v>
      </c>
    </row>
    <row r="191" spans="1:4" ht="15" hidden="1" customHeight="1">
      <c r="A191" s="17" t="s">
        <v>201</v>
      </c>
      <c r="B191" s="9">
        <f t="shared" si="2"/>
        <v>4392.7</v>
      </c>
      <c r="C191" s="9">
        <f>[1]жилые!$D$220</f>
        <v>4392.7</v>
      </c>
      <c r="D191" s="35"/>
    </row>
    <row r="192" spans="1:4" ht="15" hidden="1" customHeight="1">
      <c r="A192" s="17" t="s">
        <v>202</v>
      </c>
      <c r="B192" s="9">
        <f t="shared" si="2"/>
        <v>7615</v>
      </c>
      <c r="C192" s="9">
        <f>[1]жилые!$D$221</f>
        <v>7615</v>
      </c>
      <c r="D192" s="35"/>
    </row>
    <row r="193" spans="1:4" ht="15" hidden="1" customHeight="1">
      <c r="A193" s="17" t="s">
        <v>203</v>
      </c>
      <c r="B193" s="9">
        <f t="shared" si="2"/>
        <v>3877.1</v>
      </c>
      <c r="C193" s="9">
        <f>[1]жилые!$D$222</f>
        <v>3877.1</v>
      </c>
      <c r="D193" s="35"/>
    </row>
    <row r="194" spans="1:4" ht="15" hidden="1" customHeight="1">
      <c r="A194" s="17" t="s">
        <v>204</v>
      </c>
      <c r="B194" s="9">
        <f t="shared" si="2"/>
        <v>3832.2</v>
      </c>
      <c r="C194" s="9">
        <f>[1]жилые!$D$223</f>
        <v>3832.2</v>
      </c>
      <c r="D194" s="35"/>
    </row>
    <row r="195" spans="1:4" ht="15" hidden="1" customHeight="1">
      <c r="A195" s="17" t="s">
        <v>205</v>
      </c>
      <c r="B195" s="9">
        <f t="shared" si="2"/>
        <v>7685.5999999999995</v>
      </c>
      <c r="C195" s="9">
        <f>[1]жилые!$D$224</f>
        <v>7628.9</v>
      </c>
      <c r="D195" s="35">
        <v>56.7</v>
      </c>
    </row>
    <row r="196" spans="1:4" ht="15" hidden="1" customHeight="1">
      <c r="A196" s="17" t="s">
        <v>206</v>
      </c>
      <c r="B196" s="9">
        <f t="shared" si="2"/>
        <v>1919.2</v>
      </c>
      <c r="C196" s="9">
        <f>[1]жилые!$D$225</f>
        <v>1818.5</v>
      </c>
      <c r="D196" s="35">
        <f>60.7+40</f>
        <v>100.7</v>
      </c>
    </row>
    <row r="197" spans="1:4" ht="15" hidden="1" customHeight="1">
      <c r="A197" s="14" t="s">
        <v>207</v>
      </c>
      <c r="B197" s="9">
        <f t="shared" si="2"/>
        <v>3310.8999999999996</v>
      </c>
      <c r="C197" s="9">
        <f>[1]жилые!$D$226</f>
        <v>3260.7</v>
      </c>
      <c r="D197" s="35">
        <f>25.1+25.1</f>
        <v>50.2</v>
      </c>
    </row>
    <row r="198" spans="1:4" ht="15" hidden="1" customHeight="1">
      <c r="A198" s="14" t="s">
        <v>208</v>
      </c>
      <c r="B198" s="9">
        <f t="shared" ref="B198:B261" si="3">C198+D198</f>
        <v>3871</v>
      </c>
      <c r="C198" s="9">
        <f>[1]жилые!$D$227</f>
        <v>3781.2</v>
      </c>
      <c r="D198" s="35">
        <f>51.9+37.9</f>
        <v>89.8</v>
      </c>
    </row>
    <row r="199" spans="1:4" ht="15" hidden="1" customHeight="1">
      <c r="A199" s="14" t="s">
        <v>209</v>
      </c>
      <c r="B199" s="9">
        <f t="shared" si="3"/>
        <v>4233.8999999999996</v>
      </c>
      <c r="C199" s="9">
        <f>[1]жилые!$D$228</f>
        <v>3769.2</v>
      </c>
      <c r="D199" s="35">
        <v>464.7</v>
      </c>
    </row>
    <row r="200" spans="1:4" ht="15" hidden="1" customHeight="1">
      <c r="A200" s="14" t="s">
        <v>210</v>
      </c>
      <c r="B200" s="9">
        <f t="shared" si="3"/>
        <v>3923.4</v>
      </c>
      <c r="C200" s="9">
        <f>[1]жилые!$D$229</f>
        <v>3923.4</v>
      </c>
      <c r="D200" s="35"/>
    </row>
    <row r="201" spans="1:4" ht="15" hidden="1" customHeight="1">
      <c r="A201" s="14" t="s">
        <v>211</v>
      </c>
      <c r="B201" s="9">
        <f t="shared" si="3"/>
        <v>1063</v>
      </c>
      <c r="C201" s="9">
        <f>[1]жилые!$D$230</f>
        <v>1063</v>
      </c>
      <c r="D201" s="35"/>
    </row>
    <row r="202" spans="1:4" ht="15" hidden="1" customHeight="1">
      <c r="A202" s="14" t="s">
        <v>548</v>
      </c>
      <c r="B202" s="9">
        <f t="shared" si="3"/>
        <v>1056.8</v>
      </c>
      <c r="C202" s="9">
        <f>[1]жилые!$D$231</f>
        <v>1056.8</v>
      </c>
      <c r="D202" s="35"/>
    </row>
    <row r="203" spans="1:4" ht="15" hidden="1" customHeight="1">
      <c r="A203" s="14" t="s">
        <v>549</v>
      </c>
      <c r="B203" s="9">
        <f t="shared" si="3"/>
        <v>1060.8</v>
      </c>
      <c r="C203" s="9">
        <f>[1]жилые!$D$232</f>
        <v>1060.8</v>
      </c>
      <c r="D203" s="35"/>
    </row>
    <row r="204" spans="1:4" ht="15" hidden="1" customHeight="1">
      <c r="A204" s="14" t="s">
        <v>212</v>
      </c>
      <c r="B204" s="9">
        <f t="shared" si="3"/>
        <v>3880.3</v>
      </c>
      <c r="C204" s="9">
        <f>[1]жилые!$D$233</f>
        <v>3880.3</v>
      </c>
      <c r="D204" s="35"/>
    </row>
    <row r="205" spans="1:4" ht="15" hidden="1" customHeight="1">
      <c r="A205" s="14" t="s">
        <v>213</v>
      </c>
      <c r="B205" s="9">
        <f t="shared" si="3"/>
        <v>3765.3999999999996</v>
      </c>
      <c r="C205" s="9">
        <f>[1]жилые!$D$234</f>
        <v>3327.7</v>
      </c>
      <c r="D205" s="35">
        <v>437.7</v>
      </c>
    </row>
    <row r="206" spans="1:4" ht="15" hidden="1" customHeight="1">
      <c r="A206" s="14" t="s">
        <v>214</v>
      </c>
      <c r="B206" s="9">
        <f t="shared" si="3"/>
        <v>3857.7</v>
      </c>
      <c r="C206" s="9">
        <f>[1]жилые!$D$235</f>
        <v>3857.7</v>
      </c>
      <c r="D206" s="35"/>
    </row>
    <row r="207" spans="1:4" ht="15" hidden="1" customHeight="1">
      <c r="A207" s="14" t="s">
        <v>215</v>
      </c>
      <c r="B207" s="9">
        <f t="shared" si="3"/>
        <v>3157.2999999999997</v>
      </c>
      <c r="C207" s="9">
        <f>[1]жилые!$D$236</f>
        <v>2983.6</v>
      </c>
      <c r="D207" s="35">
        <f>75.4+98.3</f>
        <v>173.7</v>
      </c>
    </row>
    <row r="208" spans="1:4" ht="15" hidden="1" customHeight="1">
      <c r="A208" s="18" t="s">
        <v>216</v>
      </c>
      <c r="B208" s="9">
        <f t="shared" si="3"/>
        <v>5896.76</v>
      </c>
      <c r="C208" s="9">
        <f>[1]жилые!$D$237</f>
        <v>5881.46</v>
      </c>
      <c r="D208" s="36">
        <f>15.3</f>
        <v>15.3</v>
      </c>
    </row>
    <row r="209" spans="1:4" ht="15" hidden="1" customHeight="1">
      <c r="A209" s="14" t="s">
        <v>217</v>
      </c>
      <c r="B209" s="9">
        <f t="shared" si="3"/>
        <v>7657.9</v>
      </c>
      <c r="C209" s="9">
        <f>[1]жилые!$D$238</f>
        <v>7657.9</v>
      </c>
      <c r="D209" s="35"/>
    </row>
    <row r="210" spans="1:4" ht="15" hidden="1" customHeight="1">
      <c r="A210" s="14" t="s">
        <v>218</v>
      </c>
      <c r="B210" s="9">
        <f t="shared" si="3"/>
        <v>5927</v>
      </c>
      <c r="C210" s="9">
        <f>[1]жилые!$D$239</f>
        <v>5642.1</v>
      </c>
      <c r="D210" s="35">
        <f>80.6+188.2+16.1</f>
        <v>284.89999999999998</v>
      </c>
    </row>
    <row r="211" spans="1:4" ht="15" hidden="1" customHeight="1">
      <c r="A211" s="14" t="s">
        <v>219</v>
      </c>
      <c r="B211" s="9">
        <f t="shared" si="3"/>
        <v>685.8</v>
      </c>
      <c r="C211" s="9">
        <f>[1]жилые!$D$240</f>
        <v>685.8</v>
      </c>
      <c r="D211" s="35"/>
    </row>
    <row r="212" spans="1:4" ht="15" hidden="1" customHeight="1">
      <c r="A212" s="17" t="s">
        <v>220</v>
      </c>
      <c r="B212" s="9">
        <f t="shared" si="3"/>
        <v>3420.4</v>
      </c>
      <c r="C212" s="9">
        <f>[1]жилые!$D$241</f>
        <v>3350</v>
      </c>
      <c r="D212" s="35">
        <v>70.400000000000006</v>
      </c>
    </row>
    <row r="213" spans="1:4" ht="15" hidden="1" customHeight="1">
      <c r="A213" s="17" t="s">
        <v>221</v>
      </c>
      <c r="B213" s="9">
        <f t="shared" si="3"/>
        <v>3836.2000000000003</v>
      </c>
      <c r="C213" s="9">
        <f>[1]жилые!$D$242</f>
        <v>2538.8000000000002</v>
      </c>
      <c r="D213" s="35">
        <f>12.2+297.2+988</f>
        <v>1297.4000000000001</v>
      </c>
    </row>
    <row r="214" spans="1:4" ht="15" hidden="1" customHeight="1">
      <c r="A214" s="17" t="s">
        <v>222</v>
      </c>
      <c r="B214" s="9">
        <f t="shared" si="3"/>
        <v>248.8</v>
      </c>
      <c r="C214" s="9">
        <f>[1]жилые!$D$244</f>
        <v>248.8</v>
      </c>
      <c r="D214" s="35"/>
    </row>
    <row r="215" spans="1:4" ht="15" hidden="1" customHeight="1">
      <c r="A215" s="17" t="s">
        <v>223</v>
      </c>
      <c r="B215" s="9">
        <f t="shared" si="3"/>
        <v>542.29999999999995</v>
      </c>
      <c r="C215" s="9">
        <f>[1]жилые!$D$245</f>
        <v>542.29999999999995</v>
      </c>
      <c r="D215" s="35"/>
    </row>
    <row r="216" spans="1:4" ht="15" hidden="1" customHeight="1">
      <c r="A216" s="19" t="s">
        <v>224</v>
      </c>
      <c r="B216" s="9">
        <f t="shared" si="3"/>
        <v>435</v>
      </c>
      <c r="C216" s="9">
        <f>[1]жилые!$D$246</f>
        <v>435</v>
      </c>
      <c r="D216" s="36"/>
    </row>
    <row r="217" spans="1:4" ht="15" hidden="1" customHeight="1">
      <c r="A217" s="17" t="s">
        <v>225</v>
      </c>
      <c r="B217" s="9">
        <f t="shared" si="3"/>
        <v>680</v>
      </c>
      <c r="C217" s="9">
        <f>[1]жилые!$D$247</f>
        <v>680</v>
      </c>
      <c r="D217" s="35"/>
    </row>
    <row r="218" spans="1:4" ht="15" hidden="1" customHeight="1">
      <c r="A218" s="19" t="s">
        <v>226</v>
      </c>
      <c r="B218" s="9">
        <f t="shared" si="3"/>
        <v>421.9</v>
      </c>
      <c r="C218" s="9">
        <f>[1]жилые!$D$248</f>
        <v>421.9</v>
      </c>
      <c r="D218" s="36"/>
    </row>
    <row r="219" spans="1:4" ht="15" hidden="1" customHeight="1">
      <c r="A219" s="17" t="s">
        <v>227</v>
      </c>
      <c r="B219" s="9">
        <f t="shared" si="3"/>
        <v>660</v>
      </c>
      <c r="C219" s="9">
        <f>[1]жилые!$D$249</f>
        <v>660</v>
      </c>
      <c r="D219" s="35"/>
    </row>
    <row r="220" spans="1:4" ht="15" hidden="1" customHeight="1">
      <c r="A220" s="17" t="s">
        <v>228</v>
      </c>
      <c r="B220" s="9">
        <f t="shared" si="3"/>
        <v>3647</v>
      </c>
      <c r="C220" s="9">
        <f>[1]жилые!$D$251</f>
        <v>3469.2</v>
      </c>
      <c r="D220" s="35">
        <f>177.8</f>
        <v>177.8</v>
      </c>
    </row>
    <row r="221" spans="1:4" ht="15" hidden="1" customHeight="1">
      <c r="A221" s="17" t="s">
        <v>229</v>
      </c>
      <c r="B221" s="9">
        <f t="shared" si="3"/>
        <v>490.6</v>
      </c>
      <c r="C221" s="9">
        <f>[1]жилые!$D$252</f>
        <v>490.6</v>
      </c>
      <c r="D221" s="35"/>
    </row>
    <row r="222" spans="1:4" ht="15" hidden="1" customHeight="1">
      <c r="A222" s="16" t="s">
        <v>230</v>
      </c>
      <c r="B222" s="9">
        <f t="shared" si="3"/>
        <v>261.2</v>
      </c>
      <c r="C222" s="9">
        <f>[1]жилые!$D$253</f>
        <v>261.2</v>
      </c>
      <c r="D222" s="35"/>
    </row>
    <row r="223" spans="1:4" ht="15" hidden="1" customHeight="1">
      <c r="A223" s="14" t="s">
        <v>231</v>
      </c>
      <c r="B223" s="9">
        <f t="shared" si="3"/>
        <v>416.1</v>
      </c>
      <c r="C223" s="30">
        <f>[1]жилые!$D$254</f>
        <v>416.1</v>
      </c>
      <c r="D223" s="35"/>
    </row>
    <row r="224" spans="1:4" ht="15" hidden="1" customHeight="1">
      <c r="A224" s="14" t="s">
        <v>232</v>
      </c>
      <c r="B224" s="9">
        <f t="shared" si="3"/>
        <v>2827.3999999999996</v>
      </c>
      <c r="C224" s="9">
        <f>[1]жилые!$D$255</f>
        <v>2452.6999999999998</v>
      </c>
      <c r="D224" s="35">
        <f>332.9+41.8</f>
        <v>374.7</v>
      </c>
    </row>
    <row r="225" spans="1:4" ht="15" hidden="1" customHeight="1">
      <c r="A225" s="14" t="s">
        <v>233</v>
      </c>
      <c r="B225" s="9">
        <f t="shared" si="3"/>
        <v>408.6</v>
      </c>
      <c r="C225" s="9">
        <f>[1]жилые!$D$256</f>
        <v>408.6</v>
      </c>
      <c r="D225" s="35"/>
    </row>
    <row r="226" spans="1:4" ht="15" hidden="1" customHeight="1">
      <c r="A226" s="14" t="s">
        <v>234</v>
      </c>
      <c r="B226" s="9">
        <f t="shared" si="3"/>
        <v>290.3</v>
      </c>
      <c r="C226" s="9">
        <f>[1]жилые!$D$257</f>
        <v>290.3</v>
      </c>
      <c r="D226" s="31"/>
    </row>
    <row r="227" spans="1:4" ht="15" hidden="1" customHeight="1">
      <c r="A227" s="14" t="s">
        <v>235</v>
      </c>
      <c r="B227" s="9">
        <f t="shared" si="3"/>
        <v>285.5</v>
      </c>
      <c r="C227" s="9">
        <f>[1]жилые!$D$258</f>
        <v>285.5</v>
      </c>
      <c r="D227" s="35"/>
    </row>
    <row r="228" spans="1:4" ht="15" hidden="1" customHeight="1">
      <c r="A228" s="14" t="s">
        <v>236</v>
      </c>
      <c r="B228" s="9">
        <f t="shared" si="3"/>
        <v>2599.1</v>
      </c>
      <c r="C228" s="9">
        <f>[1]жилые!$D$259</f>
        <v>2378.4</v>
      </c>
      <c r="D228" s="35">
        <f>74+146.7</f>
        <v>220.7</v>
      </c>
    </row>
    <row r="229" spans="1:4" ht="15" hidden="1" customHeight="1">
      <c r="A229" s="14" t="s">
        <v>237</v>
      </c>
      <c r="B229" s="9">
        <f t="shared" si="3"/>
        <v>296.7</v>
      </c>
      <c r="C229" s="9">
        <f>[1]жилые!$D$260</f>
        <v>296.7</v>
      </c>
      <c r="D229" s="35"/>
    </row>
    <row r="230" spans="1:4" ht="15" hidden="1" customHeight="1">
      <c r="A230" s="14" t="s">
        <v>238</v>
      </c>
      <c r="B230" s="9">
        <f t="shared" si="3"/>
        <v>1054.0999999999999</v>
      </c>
      <c r="C230" s="9">
        <f>[1]жилые!$D$261</f>
        <v>938.6</v>
      </c>
      <c r="D230" s="35">
        <v>115.5</v>
      </c>
    </row>
    <row r="231" spans="1:4" ht="15" hidden="1" customHeight="1">
      <c r="A231" s="14" t="s">
        <v>239</v>
      </c>
      <c r="B231" s="9">
        <f t="shared" si="3"/>
        <v>295.2</v>
      </c>
      <c r="C231" s="9">
        <f>[1]жилые!$D$262</f>
        <v>295.2</v>
      </c>
      <c r="D231" s="31"/>
    </row>
    <row r="232" spans="1:4" ht="15" hidden="1" customHeight="1">
      <c r="A232" s="14" t="s">
        <v>240</v>
      </c>
      <c r="B232" s="9">
        <f t="shared" si="3"/>
        <v>1610.1</v>
      </c>
      <c r="C232" s="9">
        <f>[1]жилые!$D$263</f>
        <v>1610.1</v>
      </c>
      <c r="D232" s="35"/>
    </row>
    <row r="233" spans="1:4" ht="15" hidden="1" customHeight="1">
      <c r="A233" s="14" t="s">
        <v>241</v>
      </c>
      <c r="B233" s="9">
        <f t="shared" si="3"/>
        <v>819.94</v>
      </c>
      <c r="C233" s="9">
        <f>[1]жилые!$D$264</f>
        <v>819.94</v>
      </c>
      <c r="D233" s="35"/>
    </row>
    <row r="234" spans="1:4" ht="15" hidden="1" customHeight="1">
      <c r="A234" s="14" t="s">
        <v>242</v>
      </c>
      <c r="B234" s="9">
        <f t="shared" si="3"/>
        <v>563.70000000000005</v>
      </c>
      <c r="C234" s="9">
        <f>[1]жилые!$D$265</f>
        <v>563.70000000000005</v>
      </c>
      <c r="D234" s="35"/>
    </row>
    <row r="235" spans="1:4" ht="15" hidden="1" customHeight="1">
      <c r="A235" s="14" t="s">
        <v>243</v>
      </c>
      <c r="B235" s="9">
        <f t="shared" si="3"/>
        <v>273.3</v>
      </c>
      <c r="C235" s="9">
        <f>[1]жилые!$D$266</f>
        <v>273.3</v>
      </c>
      <c r="D235" s="31"/>
    </row>
    <row r="236" spans="1:4" ht="15" hidden="1" customHeight="1">
      <c r="A236" s="14" t="s">
        <v>244</v>
      </c>
      <c r="B236" s="9">
        <f t="shared" si="3"/>
        <v>1416.9</v>
      </c>
      <c r="C236" s="9">
        <f>[1]жилые!$D$267</f>
        <v>1276.5</v>
      </c>
      <c r="D236" s="35">
        <f>140.4</f>
        <v>140.4</v>
      </c>
    </row>
    <row r="237" spans="1:4" ht="15" hidden="1" customHeight="1">
      <c r="A237" s="14" t="s">
        <v>245</v>
      </c>
      <c r="B237" s="9">
        <f t="shared" si="3"/>
        <v>413.8</v>
      </c>
      <c r="C237" s="9">
        <f>[1]жилые!$D$268</f>
        <v>413.8</v>
      </c>
      <c r="D237" s="35"/>
    </row>
    <row r="238" spans="1:4" ht="15" hidden="1" customHeight="1">
      <c r="A238" s="14" t="s">
        <v>246</v>
      </c>
      <c r="B238" s="9">
        <f t="shared" si="3"/>
        <v>3206.6000000000004</v>
      </c>
      <c r="C238" s="9">
        <f>[1]жилые!$D$269</f>
        <v>3038.3</v>
      </c>
      <c r="D238" s="35">
        <f>95.7+72.6</f>
        <v>168.3</v>
      </c>
    </row>
    <row r="239" spans="1:4" ht="15" hidden="1" customHeight="1">
      <c r="A239" s="14" t="s">
        <v>247</v>
      </c>
      <c r="B239" s="9">
        <f t="shared" si="3"/>
        <v>413.5</v>
      </c>
      <c r="C239" s="9">
        <f>[1]жилые!$D$270</f>
        <v>413.5</v>
      </c>
      <c r="D239" s="35"/>
    </row>
    <row r="240" spans="1:4" ht="15" hidden="1" customHeight="1">
      <c r="A240" s="14" t="s">
        <v>248</v>
      </c>
      <c r="B240" s="9">
        <f t="shared" si="3"/>
        <v>409.4</v>
      </c>
      <c r="C240" s="9">
        <f>[1]жилые!$D$271</f>
        <v>409.4</v>
      </c>
      <c r="D240" s="35"/>
    </row>
    <row r="241" spans="1:4" ht="15" hidden="1" customHeight="1">
      <c r="A241" s="14" t="s">
        <v>249</v>
      </c>
      <c r="B241" s="9">
        <f t="shared" si="3"/>
        <v>413.6</v>
      </c>
      <c r="C241" s="9">
        <f>[1]жилые!$D$272</f>
        <v>413.6</v>
      </c>
      <c r="D241" s="35"/>
    </row>
    <row r="242" spans="1:4" ht="15" hidden="1" customHeight="1">
      <c r="A242" s="14" t="s">
        <v>250</v>
      </c>
      <c r="B242" s="9">
        <f t="shared" si="3"/>
        <v>411.2</v>
      </c>
      <c r="C242" s="9">
        <f>[1]жилые!$D$273</f>
        <v>411.2</v>
      </c>
      <c r="D242" s="35"/>
    </row>
    <row r="243" spans="1:4" ht="15" hidden="1" customHeight="1">
      <c r="A243" s="14" t="s">
        <v>251</v>
      </c>
      <c r="B243" s="9">
        <f t="shared" si="3"/>
        <v>568.6</v>
      </c>
      <c r="C243" s="9">
        <f>[1]жилые!$D$274</f>
        <v>568.6</v>
      </c>
      <c r="D243" s="35"/>
    </row>
    <row r="244" spans="1:4" ht="15" hidden="1" customHeight="1">
      <c r="A244" s="14" t="s">
        <v>252</v>
      </c>
      <c r="B244" s="9">
        <f t="shared" si="3"/>
        <v>408.6</v>
      </c>
      <c r="C244" s="9">
        <f>[1]жилые!$D$275</f>
        <v>408.6</v>
      </c>
      <c r="D244" s="35"/>
    </row>
    <row r="245" spans="1:4" ht="15" hidden="1" customHeight="1">
      <c r="A245" s="14" t="s">
        <v>253</v>
      </c>
      <c r="B245" s="9">
        <f t="shared" si="3"/>
        <v>3537.3</v>
      </c>
      <c r="C245" s="9">
        <f>[1]жилые!$D$276</f>
        <v>3537.3</v>
      </c>
      <c r="D245" s="35"/>
    </row>
    <row r="246" spans="1:4" ht="15" hidden="1" customHeight="1">
      <c r="A246" s="14" t="s">
        <v>254</v>
      </c>
      <c r="B246" s="9">
        <f t="shared" si="3"/>
        <v>428.8</v>
      </c>
      <c r="C246" s="9">
        <f>[1]жилые!$D$277</f>
        <v>428.8</v>
      </c>
      <c r="D246" s="35"/>
    </row>
    <row r="247" spans="1:4" ht="15" hidden="1" customHeight="1">
      <c r="A247" s="14" t="s">
        <v>255</v>
      </c>
      <c r="B247" s="9">
        <f t="shared" si="3"/>
        <v>401.5</v>
      </c>
      <c r="C247" s="9">
        <f>[1]жилые!$D$278</f>
        <v>401.5</v>
      </c>
      <c r="D247" s="35"/>
    </row>
    <row r="248" spans="1:4" ht="15" hidden="1" customHeight="1">
      <c r="A248" s="14" t="s">
        <v>256</v>
      </c>
      <c r="B248" s="9">
        <f t="shared" si="3"/>
        <v>1509</v>
      </c>
      <c r="C248" s="9">
        <f>[1]жилые!$D$279</f>
        <v>1509</v>
      </c>
      <c r="D248" s="35"/>
    </row>
    <row r="249" spans="1:4" ht="15" hidden="1" customHeight="1">
      <c r="A249" s="14" t="s">
        <v>257</v>
      </c>
      <c r="B249" s="9">
        <f t="shared" si="3"/>
        <v>413.1</v>
      </c>
      <c r="C249" s="9">
        <f>[1]жилые!$D$280</f>
        <v>413.1</v>
      </c>
      <c r="D249" s="35"/>
    </row>
    <row r="250" spans="1:4" ht="15" hidden="1" customHeight="1">
      <c r="A250" s="14" t="s">
        <v>258</v>
      </c>
      <c r="B250" s="9">
        <f t="shared" si="3"/>
        <v>2756.4</v>
      </c>
      <c r="C250" s="9">
        <f>[1]жилые!$D$281</f>
        <v>2606.9</v>
      </c>
      <c r="D250" s="35">
        <v>149.5</v>
      </c>
    </row>
    <row r="251" spans="1:4" ht="15" hidden="1" customHeight="1">
      <c r="A251" s="14" t="s">
        <v>259</v>
      </c>
      <c r="B251" s="9">
        <f t="shared" si="3"/>
        <v>422.3</v>
      </c>
      <c r="C251" s="9">
        <f>[1]жилые!$D$282</f>
        <v>422.3</v>
      </c>
      <c r="D251" s="35"/>
    </row>
    <row r="252" spans="1:4" ht="15" hidden="1" customHeight="1">
      <c r="A252" s="14" t="s">
        <v>260</v>
      </c>
      <c r="B252" s="9">
        <f t="shared" si="3"/>
        <v>416.3</v>
      </c>
      <c r="C252" s="9">
        <f>[1]жилые!$D$283</f>
        <v>416.3</v>
      </c>
      <c r="D252" s="35"/>
    </row>
    <row r="253" spans="1:4" ht="15" hidden="1" customHeight="1">
      <c r="A253" s="14" t="s">
        <v>261</v>
      </c>
      <c r="B253" s="9">
        <f t="shared" si="3"/>
        <v>416.3</v>
      </c>
      <c r="C253" s="9">
        <f>[1]жилые!$D$284</f>
        <v>416.3</v>
      </c>
      <c r="D253" s="35"/>
    </row>
    <row r="254" spans="1:4" ht="15" hidden="1" customHeight="1">
      <c r="A254" s="14" t="s">
        <v>262</v>
      </c>
      <c r="B254" s="9">
        <f t="shared" si="3"/>
        <v>398.3</v>
      </c>
      <c r="C254" s="9">
        <f>[1]жилые!$D$285</f>
        <v>398.3</v>
      </c>
      <c r="D254" s="35"/>
    </row>
    <row r="255" spans="1:4" ht="15" hidden="1" customHeight="1">
      <c r="A255" s="14" t="s">
        <v>263</v>
      </c>
      <c r="B255" s="9">
        <f t="shared" si="3"/>
        <v>3352.9</v>
      </c>
      <c r="C255" s="9">
        <f>[1]жилые!$D$286</f>
        <v>3196</v>
      </c>
      <c r="D255" s="35">
        <f>156.9</f>
        <v>156.9</v>
      </c>
    </row>
    <row r="256" spans="1:4" ht="15" hidden="1" customHeight="1">
      <c r="A256" s="14" t="s">
        <v>264</v>
      </c>
      <c r="B256" s="9">
        <f t="shared" si="3"/>
        <v>6564.6</v>
      </c>
      <c r="C256" s="9">
        <f>[1]жилые!$D$287</f>
        <v>5927.5</v>
      </c>
      <c r="D256" s="35">
        <f>42.7+118.4+155.2+155.1+118.5+47.2</f>
        <v>637.1</v>
      </c>
    </row>
    <row r="257" spans="1:4" ht="15" hidden="1" customHeight="1">
      <c r="A257" s="14" t="s">
        <v>265</v>
      </c>
      <c r="B257" s="9">
        <f t="shared" si="3"/>
        <v>1380.1</v>
      </c>
      <c r="C257" s="9">
        <f>[1]жилые!$D$288</f>
        <v>1266</v>
      </c>
      <c r="D257" s="35">
        <f>114.1</f>
        <v>114.1</v>
      </c>
    </row>
    <row r="258" spans="1:4" ht="15" hidden="1" customHeight="1">
      <c r="A258" s="14" t="s">
        <v>266</v>
      </c>
      <c r="B258" s="9">
        <f t="shared" si="3"/>
        <v>5072.8</v>
      </c>
      <c r="C258" s="9">
        <f>[1]жилые!$D$289</f>
        <v>4997.7</v>
      </c>
      <c r="D258" s="35">
        <v>75.099999999999994</v>
      </c>
    </row>
    <row r="259" spans="1:4" ht="15" hidden="1" customHeight="1">
      <c r="A259" s="14" t="s">
        <v>267</v>
      </c>
      <c r="B259" s="9">
        <f t="shared" si="3"/>
        <v>2438.1</v>
      </c>
      <c r="C259" s="9">
        <f>[1]жилые!$D$290</f>
        <v>2438.1</v>
      </c>
      <c r="D259" s="35"/>
    </row>
    <row r="260" spans="1:4" ht="15" hidden="1" customHeight="1">
      <c r="A260" s="14" t="s">
        <v>268</v>
      </c>
      <c r="B260" s="9">
        <f t="shared" si="3"/>
        <v>2731</v>
      </c>
      <c r="C260" s="9">
        <f>[1]жилые!$D$291</f>
        <v>2591.6999999999998</v>
      </c>
      <c r="D260" s="35">
        <f>139.3</f>
        <v>139.30000000000001</v>
      </c>
    </row>
    <row r="261" spans="1:4" ht="15" hidden="1" customHeight="1">
      <c r="A261" s="14" t="s">
        <v>269</v>
      </c>
      <c r="B261" s="9">
        <f t="shared" si="3"/>
        <v>1537.8</v>
      </c>
      <c r="C261" s="9">
        <f>[1]жилые!$D$292</f>
        <v>1466.5</v>
      </c>
      <c r="D261" s="35">
        <v>71.3</v>
      </c>
    </row>
    <row r="262" spans="1:4" ht="15" hidden="1" customHeight="1">
      <c r="A262" s="14" t="s">
        <v>270</v>
      </c>
      <c r="B262" s="9">
        <f t="shared" ref="B262:B326" si="4">C262+D262</f>
        <v>2718.7</v>
      </c>
      <c r="C262" s="9">
        <f>[1]жилые!$D$293</f>
        <v>2631.7</v>
      </c>
      <c r="D262" s="35">
        <f>87</f>
        <v>87</v>
      </c>
    </row>
    <row r="263" spans="1:4" ht="15" hidden="1" customHeight="1">
      <c r="A263" s="14" t="s">
        <v>271</v>
      </c>
      <c r="B263" s="9">
        <f t="shared" si="4"/>
        <v>3818.6000000000004</v>
      </c>
      <c r="C263" s="9">
        <f>[1]жилые!$D$294</f>
        <v>2719.8</v>
      </c>
      <c r="D263" s="35">
        <f>1098.8</f>
        <v>1098.8</v>
      </c>
    </row>
    <row r="264" spans="1:4" ht="15" hidden="1" customHeight="1">
      <c r="A264" s="14" t="s">
        <v>272</v>
      </c>
      <c r="B264" s="9">
        <f t="shared" si="4"/>
        <v>2594</v>
      </c>
      <c r="C264" s="9">
        <f>[1]жилые!$D$295</f>
        <v>2448.8000000000002</v>
      </c>
      <c r="D264" s="35">
        <f>72.7+40.6+31.9</f>
        <v>145.20000000000002</v>
      </c>
    </row>
    <row r="265" spans="1:4" ht="15" hidden="1" customHeight="1">
      <c r="A265" s="14" t="s">
        <v>273</v>
      </c>
      <c r="B265" s="9">
        <f t="shared" si="4"/>
        <v>2532.7000000000003</v>
      </c>
      <c r="C265" s="9">
        <f>[1]жилые!$D$296</f>
        <v>2458.3000000000002</v>
      </c>
      <c r="D265" s="35">
        <f>74.4</f>
        <v>74.400000000000006</v>
      </c>
    </row>
    <row r="266" spans="1:4" ht="15" hidden="1" customHeight="1">
      <c r="A266" s="14" t="s">
        <v>274</v>
      </c>
      <c r="B266" s="9">
        <f t="shared" si="4"/>
        <v>3458.4</v>
      </c>
      <c r="C266" s="9">
        <f>[1]жилые!$D$297</f>
        <v>3226.6</v>
      </c>
      <c r="D266" s="35">
        <f>231.8</f>
        <v>231.8</v>
      </c>
    </row>
    <row r="267" spans="1:4" ht="15" hidden="1" customHeight="1">
      <c r="A267" s="14" t="s">
        <v>275</v>
      </c>
      <c r="B267" s="9">
        <f t="shared" si="4"/>
        <v>410.3</v>
      </c>
      <c r="C267" s="9">
        <f>[1]жилые!$D$298</f>
        <v>410.3</v>
      </c>
      <c r="D267" s="35"/>
    </row>
    <row r="268" spans="1:4" ht="15" hidden="1" customHeight="1">
      <c r="A268" s="17" t="s">
        <v>276</v>
      </c>
      <c r="B268" s="9">
        <f t="shared" si="4"/>
        <v>2873.3</v>
      </c>
      <c r="C268" s="9">
        <f>[1]жилые!$D$299</f>
        <v>2873.3</v>
      </c>
      <c r="D268" s="35"/>
    </row>
    <row r="269" spans="1:4" ht="15" hidden="1" customHeight="1">
      <c r="A269" s="17" t="s">
        <v>277</v>
      </c>
      <c r="B269" s="9">
        <f t="shared" si="4"/>
        <v>2889.7</v>
      </c>
      <c r="C269" s="9">
        <f>[1]жилые!$D$300</f>
        <v>2889.7</v>
      </c>
      <c r="D269" s="35"/>
    </row>
    <row r="270" spans="1:4" ht="15" hidden="1" customHeight="1">
      <c r="A270" s="17" t="s">
        <v>278</v>
      </c>
      <c r="B270" s="9">
        <f t="shared" si="4"/>
        <v>2941.9</v>
      </c>
      <c r="C270" s="9">
        <f>[1]жилые!$D$301</f>
        <v>2941.9</v>
      </c>
      <c r="D270" s="35"/>
    </row>
    <row r="271" spans="1:4" ht="15" hidden="1" customHeight="1">
      <c r="A271" s="17" t="s">
        <v>279</v>
      </c>
      <c r="B271" s="9">
        <f t="shared" si="4"/>
        <v>1947.1</v>
      </c>
      <c r="C271" s="9">
        <f>[1]жилые!$D$302</f>
        <v>1947.1</v>
      </c>
      <c r="D271" s="35"/>
    </row>
    <row r="272" spans="1:4" ht="15" hidden="1" customHeight="1">
      <c r="A272" s="17" t="s">
        <v>280</v>
      </c>
      <c r="B272" s="9">
        <f t="shared" si="4"/>
        <v>3257</v>
      </c>
      <c r="C272" s="9">
        <f>[1]жилые!$D$303</f>
        <v>2926.4</v>
      </c>
      <c r="D272" s="35">
        <f>229.6+101</f>
        <v>330.6</v>
      </c>
    </row>
    <row r="273" spans="1:4" ht="15" hidden="1" customHeight="1">
      <c r="A273" s="17" t="s">
        <v>281</v>
      </c>
      <c r="B273" s="9">
        <f t="shared" si="4"/>
        <v>3869.6</v>
      </c>
      <c r="C273" s="9">
        <f>[1]жилые!$D$304</f>
        <v>3869.6</v>
      </c>
      <c r="D273" s="35"/>
    </row>
    <row r="274" spans="1:4" ht="15" hidden="1" customHeight="1">
      <c r="A274" s="17" t="s">
        <v>282</v>
      </c>
      <c r="B274" s="9">
        <f t="shared" si="4"/>
        <v>3871.9</v>
      </c>
      <c r="C274" s="9">
        <f>[1]жилые!$D$305</f>
        <v>3871.9</v>
      </c>
      <c r="D274" s="35"/>
    </row>
    <row r="275" spans="1:4" ht="15" hidden="1" customHeight="1">
      <c r="A275" s="17" t="s">
        <v>283</v>
      </c>
      <c r="B275" s="9">
        <f t="shared" si="4"/>
        <v>3028.1</v>
      </c>
      <c r="C275" s="9">
        <f>[1]жилые!$D$306</f>
        <v>3028.1</v>
      </c>
      <c r="D275" s="35"/>
    </row>
    <row r="276" spans="1:4" ht="15" hidden="1" customHeight="1">
      <c r="A276" s="16" t="s">
        <v>284</v>
      </c>
      <c r="B276" s="9">
        <f t="shared" si="4"/>
        <v>3609.8</v>
      </c>
      <c r="C276" s="9">
        <f>[1]жилые!$D$307</f>
        <v>3226.4</v>
      </c>
      <c r="D276" s="35">
        <f>124.1+259.3</f>
        <v>383.4</v>
      </c>
    </row>
    <row r="277" spans="1:4" ht="15" hidden="1" customHeight="1">
      <c r="A277" s="16" t="s">
        <v>285</v>
      </c>
      <c r="B277" s="9">
        <f t="shared" si="4"/>
        <v>454.1</v>
      </c>
      <c r="C277" s="9">
        <f>[1]жилые!$D$308</f>
        <v>454.1</v>
      </c>
      <c r="D277" s="35"/>
    </row>
    <row r="278" spans="1:4" ht="15" hidden="1" customHeight="1">
      <c r="A278" s="16" t="s">
        <v>286</v>
      </c>
      <c r="B278" s="9">
        <f t="shared" si="4"/>
        <v>1957</v>
      </c>
      <c r="C278" s="9">
        <f>[1]жилые!$D$309</f>
        <v>1957</v>
      </c>
      <c r="D278" s="35"/>
    </row>
    <row r="279" spans="1:4" ht="15" hidden="1" customHeight="1">
      <c r="A279" s="16" t="s">
        <v>287</v>
      </c>
      <c r="B279" s="9">
        <f t="shared" si="4"/>
        <v>1995.7</v>
      </c>
      <c r="C279" s="9">
        <f>[1]жилые!$D$310</f>
        <v>1995.7</v>
      </c>
      <c r="D279" s="35"/>
    </row>
    <row r="280" spans="1:4" ht="15" hidden="1" customHeight="1">
      <c r="A280" s="16" t="s">
        <v>288</v>
      </c>
      <c r="B280" s="9">
        <f t="shared" si="4"/>
        <v>2462.1999999999998</v>
      </c>
      <c r="C280" s="9">
        <f>[1]жилые!$D$311</f>
        <v>2462.1999999999998</v>
      </c>
      <c r="D280" s="35"/>
    </row>
    <row r="281" spans="1:4" ht="15" hidden="1" customHeight="1">
      <c r="A281" s="16" t="s">
        <v>289</v>
      </c>
      <c r="B281" s="9">
        <f t="shared" si="4"/>
        <v>3577.1</v>
      </c>
      <c r="C281" s="9">
        <f>[1]жилые!$D$312</f>
        <v>3318.1</v>
      </c>
      <c r="D281" s="35">
        <f>74.7+184.3</f>
        <v>259</v>
      </c>
    </row>
    <row r="282" spans="1:4" ht="15" hidden="1" customHeight="1">
      <c r="A282" s="16" t="s">
        <v>290</v>
      </c>
      <c r="B282" s="9">
        <f t="shared" si="4"/>
        <v>3128.6</v>
      </c>
      <c r="C282" s="9">
        <f>[1]жилые!$D$313</f>
        <v>3128.6</v>
      </c>
      <c r="D282" s="35"/>
    </row>
    <row r="283" spans="1:4" ht="15" hidden="1" customHeight="1">
      <c r="A283" s="17" t="s">
        <v>291</v>
      </c>
      <c r="B283" s="9">
        <f t="shared" si="4"/>
        <v>190.8</v>
      </c>
      <c r="C283" s="9">
        <f>[1]жилые!$D$314</f>
        <v>190.8</v>
      </c>
      <c r="D283" s="35"/>
    </row>
    <row r="284" spans="1:4" ht="15" hidden="1" customHeight="1">
      <c r="A284" s="17" t="s">
        <v>292</v>
      </c>
      <c r="B284" s="9">
        <f t="shared" si="4"/>
        <v>55.1</v>
      </c>
      <c r="C284" s="9">
        <f>[1]жилые!$D$315</f>
        <v>55.1</v>
      </c>
      <c r="D284" s="35"/>
    </row>
    <row r="285" spans="1:4" ht="15" hidden="1" customHeight="1">
      <c r="A285" s="14" t="s">
        <v>293</v>
      </c>
      <c r="B285" s="9">
        <f t="shared" si="4"/>
        <v>6345.6</v>
      </c>
      <c r="C285" s="9">
        <f>[1]жилые!$D$316</f>
        <v>6246</v>
      </c>
      <c r="D285" s="35">
        <f>99.6</f>
        <v>99.6</v>
      </c>
    </row>
    <row r="286" spans="1:4" ht="15" hidden="1" customHeight="1">
      <c r="A286" s="14" t="s">
        <v>294</v>
      </c>
      <c r="B286" s="9">
        <f t="shared" si="4"/>
        <v>6611.2</v>
      </c>
      <c r="C286" s="9">
        <f>[1]жилые!$D$317</f>
        <v>6411.4</v>
      </c>
      <c r="D286" s="35">
        <f>199.8</f>
        <v>199.8</v>
      </c>
    </row>
    <row r="287" spans="1:4" ht="15" hidden="1" customHeight="1">
      <c r="A287" s="14" t="s">
        <v>295</v>
      </c>
      <c r="B287" s="9">
        <f t="shared" si="4"/>
        <v>3142.4</v>
      </c>
      <c r="C287" s="9">
        <f>[1]жилые!$D$318</f>
        <v>3142.4</v>
      </c>
      <c r="D287" s="35"/>
    </row>
    <row r="288" spans="1:4" ht="15" hidden="1" customHeight="1">
      <c r="A288" s="14" t="s">
        <v>296</v>
      </c>
      <c r="B288" s="9">
        <f t="shared" si="4"/>
        <v>2698.4</v>
      </c>
      <c r="C288" s="9">
        <f>[1]жилые!$D$319</f>
        <v>2543.1</v>
      </c>
      <c r="D288" s="35">
        <f>155.3</f>
        <v>155.30000000000001</v>
      </c>
    </row>
    <row r="289" spans="1:4" ht="15" hidden="1" customHeight="1">
      <c r="A289" s="14" t="s">
        <v>297</v>
      </c>
      <c r="B289" s="9">
        <f t="shared" si="4"/>
        <v>6450.8</v>
      </c>
      <c r="C289" s="9">
        <f>[1]жилые!$D$320</f>
        <v>5994.3</v>
      </c>
      <c r="D289" s="35">
        <f>169.6+122.4+63.4+50.1+51</f>
        <v>456.5</v>
      </c>
    </row>
    <row r="290" spans="1:4" ht="15" hidden="1" customHeight="1">
      <c r="A290" s="14" t="s">
        <v>298</v>
      </c>
      <c r="B290" s="9">
        <f t="shared" si="4"/>
        <v>122.7</v>
      </c>
      <c r="C290" s="9">
        <f>[1]жилые!$D$321</f>
        <v>122.7</v>
      </c>
      <c r="D290" s="35"/>
    </row>
    <row r="291" spans="1:4" ht="15" hidden="1" customHeight="1">
      <c r="A291" s="14" t="s">
        <v>299</v>
      </c>
      <c r="B291" s="9">
        <f t="shared" si="4"/>
        <v>279.60000000000002</v>
      </c>
      <c r="C291" s="9">
        <f>[1]жилые!$D$322</f>
        <v>279.60000000000002</v>
      </c>
      <c r="D291" s="35"/>
    </row>
    <row r="292" spans="1:4" ht="15" hidden="1" customHeight="1">
      <c r="A292" s="16" t="s">
        <v>300</v>
      </c>
      <c r="B292" s="9">
        <f t="shared" si="4"/>
        <v>2737.2</v>
      </c>
      <c r="C292" s="9">
        <f>[1]жилые!$D$323</f>
        <v>2679</v>
      </c>
      <c r="D292" s="35">
        <f>58.2</f>
        <v>58.2</v>
      </c>
    </row>
    <row r="293" spans="1:4" ht="15" hidden="1" customHeight="1">
      <c r="A293" s="17" t="s">
        <v>301</v>
      </c>
      <c r="B293" s="9">
        <f t="shared" si="4"/>
        <v>270.60000000000002</v>
      </c>
      <c r="C293" s="9">
        <f>[1]жилые!$D$324</f>
        <v>270.60000000000002</v>
      </c>
      <c r="D293" s="31"/>
    </row>
    <row r="294" spans="1:4" ht="15" hidden="1" customHeight="1">
      <c r="A294" s="16" t="s">
        <v>302</v>
      </c>
      <c r="B294" s="9">
        <f t="shared" si="4"/>
        <v>281.39999999999998</v>
      </c>
      <c r="C294" s="9">
        <f>[1]жилые!$D$325</f>
        <v>281.39999999999998</v>
      </c>
      <c r="D294" s="35"/>
    </row>
    <row r="295" spans="1:4" ht="15" hidden="1" customHeight="1">
      <c r="A295" s="16" t="s">
        <v>303</v>
      </c>
      <c r="B295" s="9">
        <f t="shared" si="4"/>
        <v>279.7</v>
      </c>
      <c r="C295" s="9">
        <f>[1]жилые!$D$326</f>
        <v>279.7</v>
      </c>
      <c r="D295" s="35"/>
    </row>
    <row r="296" spans="1:4" ht="15" hidden="1" customHeight="1">
      <c r="A296" s="16" t="s">
        <v>304</v>
      </c>
      <c r="B296" s="9">
        <f t="shared" si="4"/>
        <v>891.2</v>
      </c>
      <c r="C296" s="9">
        <f>[1]жилые!$D$327</f>
        <v>891.2</v>
      </c>
      <c r="D296" s="35"/>
    </row>
    <row r="297" spans="1:4" ht="15" hidden="1" customHeight="1">
      <c r="A297" s="16" t="s">
        <v>305</v>
      </c>
      <c r="B297" s="9">
        <f t="shared" si="4"/>
        <v>280.3</v>
      </c>
      <c r="C297" s="9">
        <f>[1]жилые!$D$328</f>
        <v>280.3</v>
      </c>
      <c r="D297" s="35"/>
    </row>
    <row r="298" spans="1:4" ht="15" hidden="1" customHeight="1">
      <c r="A298" s="16" t="s">
        <v>306</v>
      </c>
      <c r="B298" s="9">
        <f t="shared" si="4"/>
        <v>270.60000000000002</v>
      </c>
      <c r="C298" s="9">
        <f>[1]жилые!$D$329</f>
        <v>270.60000000000002</v>
      </c>
      <c r="D298" s="35"/>
    </row>
    <row r="299" spans="1:4" ht="15" hidden="1" customHeight="1">
      <c r="A299" s="16" t="s">
        <v>307</v>
      </c>
      <c r="B299" s="9">
        <f t="shared" si="4"/>
        <v>805.1</v>
      </c>
      <c r="C299" s="9">
        <f>[1]жилые!$D$330</f>
        <v>805.1</v>
      </c>
      <c r="D299" s="35"/>
    </row>
    <row r="300" spans="1:4" ht="15" hidden="1" customHeight="1">
      <c r="A300" s="16" t="s">
        <v>308</v>
      </c>
      <c r="B300" s="9">
        <f t="shared" si="4"/>
        <v>529.70000000000005</v>
      </c>
      <c r="C300" s="9">
        <f>[1]жилые!$D$331</f>
        <v>529.70000000000005</v>
      </c>
      <c r="D300" s="35"/>
    </row>
    <row r="301" spans="1:4" ht="15" hidden="1" customHeight="1">
      <c r="A301" s="16" t="s">
        <v>309</v>
      </c>
      <c r="B301" s="9">
        <f t="shared" si="4"/>
        <v>284.39999999999998</v>
      </c>
      <c r="C301" s="9">
        <f>[1]жилые!$D$332</f>
        <v>284.39999999999998</v>
      </c>
      <c r="D301" s="35"/>
    </row>
    <row r="302" spans="1:4" ht="15" hidden="1" customHeight="1">
      <c r="A302" s="16" t="s">
        <v>310</v>
      </c>
      <c r="B302" s="9">
        <f t="shared" si="4"/>
        <v>279.39999999999998</v>
      </c>
      <c r="C302" s="9">
        <f>[1]жилые!$D$333</f>
        <v>279.39999999999998</v>
      </c>
      <c r="D302" s="35"/>
    </row>
    <row r="303" spans="1:4" ht="15" hidden="1" customHeight="1">
      <c r="A303" s="16" t="s">
        <v>311</v>
      </c>
      <c r="B303" s="9">
        <f t="shared" si="4"/>
        <v>531.20000000000005</v>
      </c>
      <c r="C303" s="9">
        <f>[1]жилые!$D$334</f>
        <v>531.20000000000005</v>
      </c>
      <c r="D303" s="35"/>
    </row>
    <row r="304" spans="1:4" ht="15" hidden="1" customHeight="1">
      <c r="A304" s="16" t="s">
        <v>557</v>
      </c>
      <c r="B304" s="9">
        <f t="shared" si="4"/>
        <v>686.1</v>
      </c>
      <c r="C304" s="9">
        <f>[1]жилые!$D$335</f>
        <v>686.1</v>
      </c>
      <c r="D304" s="35"/>
    </row>
    <row r="305" spans="1:4" ht="15" hidden="1" customHeight="1">
      <c r="A305" s="16" t="s">
        <v>312</v>
      </c>
      <c r="B305" s="9">
        <f t="shared" si="4"/>
        <v>1244.3</v>
      </c>
      <c r="C305" s="9">
        <f>[1]жилые!$D$336</f>
        <v>1244.3</v>
      </c>
      <c r="D305" s="35"/>
    </row>
    <row r="306" spans="1:4" ht="15" hidden="1" customHeight="1">
      <c r="A306" s="16" t="s">
        <v>313</v>
      </c>
      <c r="B306" s="9">
        <f t="shared" si="4"/>
        <v>832.8</v>
      </c>
      <c r="C306" s="9">
        <f>[1]жилые!$D$337</f>
        <v>832.8</v>
      </c>
      <c r="D306" s="35"/>
    </row>
    <row r="307" spans="1:4" ht="15" hidden="1" customHeight="1">
      <c r="A307" s="16" t="s">
        <v>314</v>
      </c>
      <c r="B307" s="9">
        <f t="shared" si="4"/>
        <v>842.7</v>
      </c>
      <c r="C307" s="9">
        <f>[1]жилые!$D$338</f>
        <v>842.7</v>
      </c>
      <c r="D307" s="35"/>
    </row>
    <row r="308" spans="1:4" ht="15" hidden="1" customHeight="1">
      <c r="A308" s="16" t="s">
        <v>315</v>
      </c>
      <c r="B308" s="9">
        <f t="shared" si="4"/>
        <v>840.8</v>
      </c>
      <c r="C308" s="9">
        <f>[1]жилые!$D$339</f>
        <v>840.8</v>
      </c>
      <c r="D308" s="35"/>
    </row>
    <row r="309" spans="1:4" ht="15" hidden="1" customHeight="1">
      <c r="A309" s="16" t="s">
        <v>316</v>
      </c>
      <c r="B309" s="9">
        <f t="shared" si="4"/>
        <v>836.6</v>
      </c>
      <c r="C309" s="9">
        <f>[1]жилые!$D$342</f>
        <v>836.6</v>
      </c>
      <c r="D309" s="35"/>
    </row>
    <row r="310" spans="1:4" ht="15" hidden="1" customHeight="1">
      <c r="A310" s="19" t="s">
        <v>317</v>
      </c>
      <c r="B310" s="9">
        <f t="shared" si="4"/>
        <v>55.7</v>
      </c>
      <c r="C310" s="9">
        <f>[1]жилые!$D$341</f>
        <v>55.7</v>
      </c>
      <c r="D310" s="36"/>
    </row>
    <row r="311" spans="1:4" ht="15" hidden="1" customHeight="1">
      <c r="A311" s="16" t="s">
        <v>318</v>
      </c>
      <c r="B311" s="9">
        <f t="shared" si="4"/>
        <v>361.4</v>
      </c>
      <c r="C311" s="9">
        <f>[1]жилые!$D$343</f>
        <v>280.7</v>
      </c>
      <c r="D311" s="35">
        <f>80.7</f>
        <v>80.7</v>
      </c>
    </row>
    <row r="312" spans="1:4" ht="15" hidden="1" customHeight="1">
      <c r="A312" s="16" t="s">
        <v>319</v>
      </c>
      <c r="B312" s="9">
        <f t="shared" si="4"/>
        <v>2192.1</v>
      </c>
      <c r="C312" s="9">
        <f>[1]жилые!$D$344</f>
        <v>2192.1</v>
      </c>
      <c r="D312" s="35"/>
    </row>
    <row r="313" spans="1:4" ht="15" hidden="1" customHeight="1">
      <c r="A313" s="16" t="s">
        <v>320</v>
      </c>
      <c r="B313" s="9">
        <f t="shared" si="4"/>
        <v>325.2</v>
      </c>
      <c r="C313" s="9">
        <f>[1]жилые!$D$345</f>
        <v>293.3</v>
      </c>
      <c r="D313" s="35">
        <f>31.9</f>
        <v>31.9</v>
      </c>
    </row>
    <row r="314" spans="1:4" ht="15" hidden="1" customHeight="1">
      <c r="A314" s="16" t="s">
        <v>321</v>
      </c>
      <c r="B314" s="9">
        <f t="shared" si="4"/>
        <v>352.6</v>
      </c>
      <c r="C314" s="9">
        <f>[1]жилые!$D$346</f>
        <v>283</v>
      </c>
      <c r="D314" s="35">
        <f>69.6</f>
        <v>69.599999999999994</v>
      </c>
    </row>
    <row r="315" spans="1:4" ht="15" customHeight="1">
      <c r="A315" s="16" t="s">
        <v>322</v>
      </c>
      <c r="B315" s="9">
        <f t="shared" si="4"/>
        <v>4378.8</v>
      </c>
      <c r="C315" s="9">
        <f>[1]жилые!$D$347</f>
        <v>4378.8</v>
      </c>
      <c r="D315" s="35"/>
    </row>
    <row r="316" spans="1:4" ht="15" hidden="1" customHeight="1">
      <c r="A316" s="16" t="s">
        <v>323</v>
      </c>
      <c r="B316" s="9">
        <f t="shared" si="4"/>
        <v>309.89999999999998</v>
      </c>
      <c r="C316" s="9">
        <f>[1]жилые!$D$348</f>
        <v>269.5</v>
      </c>
      <c r="D316" s="35">
        <f>40.4</f>
        <v>40.4</v>
      </c>
    </row>
    <row r="317" spans="1:4" ht="15" hidden="1" customHeight="1">
      <c r="A317" s="16" t="s">
        <v>324</v>
      </c>
      <c r="B317" s="9">
        <f t="shared" si="4"/>
        <v>363.29999999999995</v>
      </c>
      <c r="C317" s="9">
        <f>[1]жилые!$D$349</f>
        <v>286.89999999999998</v>
      </c>
      <c r="D317" s="35">
        <f>36.5+39.9</f>
        <v>76.400000000000006</v>
      </c>
    </row>
    <row r="318" spans="1:4" ht="15" hidden="1" customHeight="1">
      <c r="A318" s="14" t="s">
        <v>325</v>
      </c>
      <c r="B318" s="9">
        <f t="shared" si="4"/>
        <v>3884.9</v>
      </c>
      <c r="C318" s="9">
        <f>[1]жилые!$D$350</f>
        <v>3884.9</v>
      </c>
      <c r="D318" s="35"/>
    </row>
    <row r="319" spans="1:4" ht="15" hidden="1" customHeight="1">
      <c r="A319" s="14" t="s">
        <v>326</v>
      </c>
      <c r="B319" s="9">
        <f t="shared" si="4"/>
        <v>3897</v>
      </c>
      <c r="C319" s="9">
        <f>[1]жилые!$D$351</f>
        <v>3897</v>
      </c>
      <c r="D319" s="35"/>
    </row>
    <row r="320" spans="1:4" ht="15" hidden="1" customHeight="1">
      <c r="A320" s="17" t="s">
        <v>327</v>
      </c>
      <c r="B320" s="9">
        <f t="shared" si="4"/>
        <v>755.88</v>
      </c>
      <c r="C320" s="9">
        <f>[1]жилые!$D$353</f>
        <v>755.88</v>
      </c>
      <c r="D320" s="35"/>
    </row>
    <row r="321" spans="1:4" ht="15" hidden="1" customHeight="1">
      <c r="A321" s="17" t="s">
        <v>328</v>
      </c>
      <c r="B321" s="9">
        <f t="shared" si="4"/>
        <v>458</v>
      </c>
      <c r="C321" s="9">
        <f>[1]жилые!$D$354</f>
        <v>458</v>
      </c>
      <c r="D321" s="35"/>
    </row>
    <row r="322" spans="1:4" ht="15" hidden="1" customHeight="1">
      <c r="A322" s="17" t="s">
        <v>329</v>
      </c>
      <c r="B322" s="9">
        <f t="shared" si="4"/>
        <v>3063.3</v>
      </c>
      <c r="C322" s="9">
        <f>[1]жилые!$D$355</f>
        <v>2754.9</v>
      </c>
      <c r="D322" s="35">
        <f>59.6+87.5+161.3</f>
        <v>308.39999999999998</v>
      </c>
    </row>
    <row r="323" spans="1:4" ht="15" hidden="1" customHeight="1">
      <c r="A323" s="17" t="s">
        <v>554</v>
      </c>
      <c r="B323" s="9">
        <f t="shared" si="4"/>
        <v>1177.7</v>
      </c>
      <c r="C323" s="9">
        <f>[1]жилые!$D$356</f>
        <v>1177.7</v>
      </c>
      <c r="D323" s="35"/>
    </row>
    <row r="324" spans="1:4" ht="15" hidden="1" customHeight="1">
      <c r="A324" s="17" t="s">
        <v>330</v>
      </c>
      <c r="B324" s="9">
        <f t="shared" si="4"/>
        <v>402.2</v>
      </c>
      <c r="C324" s="9">
        <f>[1]жилые!$D$357</f>
        <v>402.2</v>
      </c>
      <c r="D324" s="35"/>
    </row>
    <row r="325" spans="1:4" ht="15" hidden="1" customHeight="1">
      <c r="A325" s="17" t="s">
        <v>331</v>
      </c>
      <c r="B325" s="9">
        <f t="shared" si="4"/>
        <v>3696.8</v>
      </c>
      <c r="C325" s="9">
        <f>[1]жилые!$D$358</f>
        <v>2560.9</v>
      </c>
      <c r="D325" s="35">
        <f>399.4+245+147.2+237.4+106.9</f>
        <v>1135.9000000000001</v>
      </c>
    </row>
    <row r="326" spans="1:4" ht="15" hidden="1" customHeight="1">
      <c r="A326" s="17" t="s">
        <v>332</v>
      </c>
      <c r="B326" s="9">
        <f t="shared" si="4"/>
        <v>3801.4</v>
      </c>
      <c r="C326" s="9">
        <f>[1]жилые!$D$360</f>
        <v>3342</v>
      </c>
      <c r="D326" s="35">
        <f>58.8+400.6</f>
        <v>459.40000000000003</v>
      </c>
    </row>
    <row r="327" spans="1:4" ht="15" hidden="1" customHeight="1">
      <c r="A327" s="17" t="s">
        <v>333</v>
      </c>
      <c r="B327" s="9">
        <f t="shared" ref="B327:B390" si="5">C327+D327</f>
        <v>2247.8000000000002</v>
      </c>
      <c r="C327" s="9">
        <f>[1]жилые!$D$361</f>
        <v>1942.8</v>
      </c>
      <c r="D327" s="35">
        <f>305</f>
        <v>305</v>
      </c>
    </row>
    <row r="328" spans="1:4" ht="15" hidden="1" customHeight="1">
      <c r="A328" s="17" t="s">
        <v>334</v>
      </c>
      <c r="B328" s="9">
        <f t="shared" si="5"/>
        <v>2089</v>
      </c>
      <c r="C328" s="9">
        <f>[1]жилые!$D$362</f>
        <v>1804.7</v>
      </c>
      <c r="D328" s="35">
        <f>284.3</f>
        <v>284.3</v>
      </c>
    </row>
    <row r="329" spans="1:4" ht="15" hidden="1" customHeight="1">
      <c r="A329" s="19" t="s">
        <v>335</v>
      </c>
      <c r="B329" s="9">
        <f t="shared" si="5"/>
        <v>534.79999999999995</v>
      </c>
      <c r="C329" s="9">
        <f>[1]жилые!$D$363</f>
        <v>534.79999999999995</v>
      </c>
      <c r="D329" s="36"/>
    </row>
    <row r="330" spans="1:4" ht="15" hidden="1" customHeight="1">
      <c r="A330" s="17" t="s">
        <v>336</v>
      </c>
      <c r="B330" s="9">
        <f t="shared" si="5"/>
        <v>18963.5</v>
      </c>
      <c r="C330" s="9">
        <f>[1]жилые!$D$364</f>
        <v>18776.900000000001</v>
      </c>
      <c r="D330" s="35">
        <f>32.9+115.6+25.6+12.5</f>
        <v>186.6</v>
      </c>
    </row>
    <row r="331" spans="1:4" ht="15" hidden="1" customHeight="1">
      <c r="A331" s="17" t="s">
        <v>337</v>
      </c>
      <c r="B331" s="9">
        <f t="shared" si="5"/>
        <v>20816.7</v>
      </c>
      <c r="C331" s="9">
        <f>[1]жилые!$D$365</f>
        <v>20801</v>
      </c>
      <c r="D331" s="35">
        <f>15.7</f>
        <v>15.7</v>
      </c>
    </row>
    <row r="332" spans="1:4" ht="15" hidden="1" customHeight="1">
      <c r="A332" s="17" t="s">
        <v>338</v>
      </c>
      <c r="B332" s="9">
        <f t="shared" si="5"/>
        <v>3787.4</v>
      </c>
      <c r="C332" s="9">
        <f>[1]жилые!$D$366</f>
        <v>3787.4</v>
      </c>
      <c r="D332" s="35"/>
    </row>
    <row r="333" spans="1:4" ht="15" hidden="1" customHeight="1">
      <c r="A333" s="17" t="s">
        <v>339</v>
      </c>
      <c r="B333" s="9">
        <f t="shared" si="5"/>
        <v>3759.3</v>
      </c>
      <c r="C333" s="9">
        <f>[1]жилые!$D$367</f>
        <v>3759.3</v>
      </c>
      <c r="D333" s="35"/>
    </row>
    <row r="334" spans="1:4" ht="15" hidden="1" customHeight="1">
      <c r="A334" s="32" t="s">
        <v>551</v>
      </c>
      <c r="B334" s="9">
        <f t="shared" si="5"/>
        <v>5942.9</v>
      </c>
      <c r="C334" s="9">
        <f>[1]жилые!$D$368</f>
        <v>5942.9</v>
      </c>
      <c r="D334" s="35"/>
    </row>
    <row r="335" spans="1:4" ht="15" hidden="1" customHeight="1">
      <c r="A335" s="32" t="s">
        <v>552</v>
      </c>
      <c r="B335" s="9">
        <f t="shared" si="5"/>
        <v>5874.5</v>
      </c>
      <c r="C335" s="9">
        <f>[1]жилые!$D$370</f>
        <v>5874.5</v>
      </c>
      <c r="D335" s="35"/>
    </row>
    <row r="336" spans="1:4" ht="15" hidden="1" customHeight="1">
      <c r="A336" s="32" t="s">
        <v>553</v>
      </c>
      <c r="B336" s="9">
        <f t="shared" si="5"/>
        <v>5721.3</v>
      </c>
      <c r="C336" s="9">
        <f>[1]жилые!$D$371</f>
        <v>5721.3</v>
      </c>
      <c r="D336" s="35"/>
    </row>
    <row r="337" spans="1:4" ht="15" hidden="1" customHeight="1">
      <c r="A337" s="17" t="s">
        <v>340</v>
      </c>
      <c r="B337" s="9">
        <f t="shared" si="5"/>
        <v>7436.7</v>
      </c>
      <c r="C337" s="9">
        <f>[1]жилые!$D$369</f>
        <v>7398.9</v>
      </c>
      <c r="D337" s="35">
        <f>37.8</f>
        <v>37.799999999999997</v>
      </c>
    </row>
    <row r="338" spans="1:4" ht="15" hidden="1" customHeight="1">
      <c r="A338" s="17" t="s">
        <v>341</v>
      </c>
      <c r="B338" s="9">
        <f t="shared" si="5"/>
        <v>3867.3</v>
      </c>
      <c r="C338" s="9">
        <f>[1]жилые!$D$372</f>
        <v>3867.3</v>
      </c>
      <c r="D338" s="35"/>
    </row>
    <row r="339" spans="1:4" ht="15" hidden="1" customHeight="1">
      <c r="A339" s="17" t="s">
        <v>342</v>
      </c>
      <c r="B339" s="9">
        <f t="shared" si="5"/>
        <v>21021.89</v>
      </c>
      <c r="C339" s="9">
        <f>[1]жилые!$D$373</f>
        <v>21008.79</v>
      </c>
      <c r="D339" s="35">
        <f>13.1</f>
        <v>13.1</v>
      </c>
    </row>
    <row r="340" spans="1:4" ht="15" hidden="1" customHeight="1">
      <c r="A340" s="17" t="s">
        <v>343</v>
      </c>
      <c r="B340" s="9">
        <f t="shared" si="5"/>
        <v>3729.4</v>
      </c>
      <c r="C340" s="9">
        <f>[1]жилые!$D$374</f>
        <v>3729.4</v>
      </c>
      <c r="D340" s="35"/>
    </row>
    <row r="341" spans="1:4" ht="15" hidden="1" customHeight="1">
      <c r="A341" s="17" t="s">
        <v>344</v>
      </c>
      <c r="B341" s="9">
        <f t="shared" si="5"/>
        <v>3772.2</v>
      </c>
      <c r="C341" s="9">
        <f>[1]жилые!$D$375</f>
        <v>3722.1</v>
      </c>
      <c r="D341" s="35">
        <f>50.1</f>
        <v>50.1</v>
      </c>
    </row>
    <row r="342" spans="1:4" ht="15" hidden="1" customHeight="1">
      <c r="A342" s="17" t="s">
        <v>345</v>
      </c>
      <c r="B342" s="9">
        <f t="shared" si="5"/>
        <v>3803.3999999999996</v>
      </c>
      <c r="C342" s="9">
        <f>[1]жилые!$D$376</f>
        <v>3721.2</v>
      </c>
      <c r="D342" s="35">
        <f>82.2</f>
        <v>82.2</v>
      </c>
    </row>
    <row r="343" spans="1:4" ht="15" hidden="1" customHeight="1">
      <c r="A343" s="20" t="s">
        <v>346</v>
      </c>
      <c r="B343" s="9">
        <f t="shared" si="5"/>
        <v>2110.6999999999998</v>
      </c>
      <c r="C343" s="9">
        <f>[1]жилые!$D$379</f>
        <v>2092.6</v>
      </c>
      <c r="D343" s="36">
        <f>18.1</f>
        <v>18.100000000000001</v>
      </c>
    </row>
    <row r="344" spans="1:4" ht="15" hidden="1" customHeight="1">
      <c r="A344" s="17" t="s">
        <v>347</v>
      </c>
      <c r="B344" s="9">
        <f t="shared" si="5"/>
        <v>8161.5</v>
      </c>
      <c r="C344" s="9">
        <f>[1]жилые!$D$378</f>
        <v>7897.5</v>
      </c>
      <c r="D344" s="35">
        <f>264</f>
        <v>264</v>
      </c>
    </row>
    <row r="345" spans="1:4" ht="15" hidden="1" customHeight="1">
      <c r="A345" s="17" t="s">
        <v>348</v>
      </c>
      <c r="B345" s="9">
        <f t="shared" si="5"/>
        <v>5074.3</v>
      </c>
      <c r="C345" s="9">
        <f>[1]жилые!$D$380</f>
        <v>5074.3</v>
      </c>
      <c r="D345" s="35"/>
    </row>
    <row r="346" spans="1:4" ht="15" hidden="1" customHeight="1">
      <c r="A346" s="17" t="s">
        <v>349</v>
      </c>
      <c r="B346" s="9">
        <f t="shared" si="5"/>
        <v>2718.6</v>
      </c>
      <c r="C346" s="9">
        <f>[1]жилые!$D$381</f>
        <v>2718.6</v>
      </c>
      <c r="D346" s="35"/>
    </row>
    <row r="347" spans="1:4" ht="15" hidden="1" customHeight="1">
      <c r="A347" s="17" t="s">
        <v>350</v>
      </c>
      <c r="B347" s="9">
        <f t="shared" si="5"/>
        <v>4957.3999999999996</v>
      </c>
      <c r="C347" s="9">
        <f>[1]жилые!$D$382</f>
        <v>4184.5</v>
      </c>
      <c r="D347" s="35">
        <f>280.4+27.7+15.8+230.5+25.5+193</f>
        <v>772.9</v>
      </c>
    </row>
    <row r="348" spans="1:4" ht="15" hidden="1" customHeight="1">
      <c r="A348" s="19" t="s">
        <v>351</v>
      </c>
      <c r="B348" s="9">
        <f t="shared" si="5"/>
        <v>1111.0999999999999</v>
      </c>
      <c r="C348" s="9">
        <f>[1]жилые!$D$383</f>
        <v>1111.0999999999999</v>
      </c>
      <c r="D348" s="35"/>
    </row>
    <row r="349" spans="1:4" ht="15" hidden="1" customHeight="1">
      <c r="A349" s="19" t="s">
        <v>352</v>
      </c>
      <c r="B349" s="9">
        <f t="shared" si="5"/>
        <v>0</v>
      </c>
      <c r="C349" s="9"/>
      <c r="D349" s="35"/>
    </row>
    <row r="350" spans="1:4" ht="15" hidden="1" customHeight="1">
      <c r="A350" s="17" t="s">
        <v>353</v>
      </c>
      <c r="B350" s="9">
        <f t="shared" si="5"/>
        <v>951.9</v>
      </c>
      <c r="C350" s="9">
        <f>[1]жилые!$D$384</f>
        <v>951.9</v>
      </c>
      <c r="D350" s="35"/>
    </row>
    <row r="351" spans="1:4" ht="15" hidden="1" customHeight="1">
      <c r="A351" s="17" t="s">
        <v>354</v>
      </c>
      <c r="B351" s="9">
        <f t="shared" si="5"/>
        <v>939</v>
      </c>
      <c r="C351" s="9">
        <f>[1]жилые!$D$385</f>
        <v>866.7</v>
      </c>
      <c r="D351" s="35">
        <v>72.3</v>
      </c>
    </row>
    <row r="352" spans="1:4" ht="15" hidden="1" customHeight="1">
      <c r="A352" s="17" t="s">
        <v>355</v>
      </c>
      <c r="B352" s="9">
        <f t="shared" si="5"/>
        <v>1256.2</v>
      </c>
      <c r="C352" s="9">
        <f>[1]жилые!$D$386</f>
        <v>1256.2</v>
      </c>
      <c r="D352" s="35"/>
    </row>
    <row r="353" spans="1:4" ht="15" hidden="1" customHeight="1">
      <c r="A353" s="17" t="s">
        <v>356</v>
      </c>
      <c r="B353" s="9">
        <f t="shared" si="5"/>
        <v>1266.7</v>
      </c>
      <c r="C353" s="9">
        <f>[1]жилые!$D$387</f>
        <v>1193.7</v>
      </c>
      <c r="D353" s="35">
        <v>73</v>
      </c>
    </row>
    <row r="354" spans="1:4" ht="15" hidden="1" customHeight="1">
      <c r="A354" s="17" t="s">
        <v>357</v>
      </c>
      <c r="B354" s="9">
        <f t="shared" si="5"/>
        <v>4806.3</v>
      </c>
      <c r="C354" s="9">
        <f>[1]жилые!$D$388</f>
        <v>4328.8</v>
      </c>
      <c r="D354" s="35">
        <f>477.5</f>
        <v>477.5</v>
      </c>
    </row>
    <row r="355" spans="1:4" ht="15" hidden="1" customHeight="1">
      <c r="A355" s="17" t="s">
        <v>358</v>
      </c>
      <c r="B355" s="9">
        <f t="shared" si="5"/>
        <v>4500.8999999999996</v>
      </c>
      <c r="C355" s="9">
        <f>[1]жилые!$D$389</f>
        <v>4421.8999999999996</v>
      </c>
      <c r="D355" s="35">
        <v>79</v>
      </c>
    </row>
    <row r="356" spans="1:4" ht="15" hidden="1" customHeight="1">
      <c r="A356" s="17" t="s">
        <v>359</v>
      </c>
      <c r="B356" s="9">
        <f t="shared" si="5"/>
        <v>3647</v>
      </c>
      <c r="C356" s="9">
        <f>[1]жилые!$D$390</f>
        <v>3232.1</v>
      </c>
      <c r="D356" s="35">
        <v>414.9</v>
      </c>
    </row>
    <row r="357" spans="1:4" ht="15" hidden="1" customHeight="1">
      <c r="A357" s="16" t="s">
        <v>360</v>
      </c>
      <c r="B357" s="9">
        <f t="shared" si="5"/>
        <v>5838.3</v>
      </c>
      <c r="C357" s="30">
        <f>[1]жилые!$D$391</f>
        <v>5838.3</v>
      </c>
      <c r="D357" s="35"/>
    </row>
    <row r="358" spans="1:4" ht="15" hidden="1" customHeight="1">
      <c r="A358" s="16" t="s">
        <v>361</v>
      </c>
      <c r="B358" s="9">
        <f t="shared" si="5"/>
        <v>3917.5</v>
      </c>
      <c r="C358" s="9">
        <f>[1]жилые!$D$393</f>
        <v>3917.5</v>
      </c>
      <c r="D358" s="35"/>
    </row>
    <row r="359" spans="1:4" ht="15" hidden="1" customHeight="1">
      <c r="A359" s="16" t="s">
        <v>362</v>
      </c>
      <c r="B359" s="9">
        <f t="shared" si="5"/>
        <v>3758.6</v>
      </c>
      <c r="C359" s="9">
        <f>[1]жилые!$D$395</f>
        <v>3758.6</v>
      </c>
      <c r="D359" s="35"/>
    </row>
    <row r="360" spans="1:4" ht="15" hidden="1" customHeight="1">
      <c r="A360" s="16" t="s">
        <v>363</v>
      </c>
      <c r="B360" s="9">
        <f t="shared" si="5"/>
        <v>9851.2000000000007</v>
      </c>
      <c r="C360" s="9">
        <f>[1]жилые!$D$396</f>
        <v>9168.1</v>
      </c>
      <c r="D360" s="35">
        <f>546+137.1</f>
        <v>683.1</v>
      </c>
    </row>
    <row r="361" spans="1:4" ht="15" hidden="1" customHeight="1">
      <c r="A361" s="16" t="s">
        <v>364</v>
      </c>
      <c r="B361" s="9">
        <f t="shared" si="5"/>
        <v>1973.1</v>
      </c>
      <c r="C361" s="9">
        <f>[1]жилые!$D$397</f>
        <v>1762.6</v>
      </c>
      <c r="D361" s="35">
        <f>210.5</f>
        <v>210.5</v>
      </c>
    </row>
    <row r="362" spans="1:4" ht="15" hidden="1" customHeight="1">
      <c r="A362" s="16" t="s">
        <v>365</v>
      </c>
      <c r="B362" s="9">
        <f t="shared" si="5"/>
        <v>1922.5</v>
      </c>
      <c r="C362" s="9">
        <f>[1]жилые!$D$398</f>
        <v>1736.6</v>
      </c>
      <c r="D362" s="35">
        <f>185.9</f>
        <v>185.9</v>
      </c>
    </row>
    <row r="363" spans="1:4" ht="15" hidden="1" customHeight="1">
      <c r="A363" s="16" t="s">
        <v>366</v>
      </c>
      <c r="B363" s="9">
        <f t="shared" si="5"/>
        <v>6825.2</v>
      </c>
      <c r="C363" s="9">
        <f>[1]жилые!$D$399</f>
        <v>6825.2</v>
      </c>
      <c r="D363" s="35"/>
    </row>
    <row r="364" spans="1:4" ht="15" hidden="1" customHeight="1">
      <c r="A364" s="16" t="s">
        <v>367</v>
      </c>
      <c r="B364" s="9">
        <f t="shared" si="5"/>
        <v>1737.5</v>
      </c>
      <c r="C364" s="9">
        <f>[1]жилые!$D$400</f>
        <v>1555.9</v>
      </c>
      <c r="D364" s="35">
        <f>140.7+40.9</f>
        <v>181.6</v>
      </c>
    </row>
    <row r="365" spans="1:4" ht="15" hidden="1" customHeight="1">
      <c r="A365" s="16" t="s">
        <v>368</v>
      </c>
      <c r="B365" s="9">
        <f t="shared" si="5"/>
        <v>1360.2</v>
      </c>
      <c r="C365" s="9">
        <f>[1]жилые!$D$401</f>
        <v>815.7</v>
      </c>
      <c r="D365" s="35">
        <f>35.7+114.6+177.2+110.5+106.5</f>
        <v>544.5</v>
      </c>
    </row>
    <row r="366" spans="1:4" ht="15" hidden="1" customHeight="1">
      <c r="A366" s="16" t="s">
        <v>369</v>
      </c>
      <c r="B366" s="9">
        <f t="shared" si="5"/>
        <v>561.9</v>
      </c>
      <c r="C366" s="9">
        <f>[1]жилые!$D$402</f>
        <v>561.9</v>
      </c>
      <c r="D366" s="35"/>
    </row>
    <row r="367" spans="1:4" ht="15" hidden="1" customHeight="1">
      <c r="A367" s="16" t="s">
        <v>370</v>
      </c>
      <c r="B367" s="9">
        <f t="shared" si="5"/>
        <v>1161.8</v>
      </c>
      <c r="C367" s="9">
        <f>[1]жилые!$D$403</f>
        <v>1161.8</v>
      </c>
      <c r="D367" s="35"/>
    </row>
    <row r="368" spans="1:4" ht="15" hidden="1" customHeight="1">
      <c r="A368" s="16" t="s">
        <v>371</v>
      </c>
      <c r="B368" s="9">
        <f t="shared" si="5"/>
        <v>548.4</v>
      </c>
      <c r="C368" s="9">
        <f>[1]жилые!$D$404</f>
        <v>548.4</v>
      </c>
      <c r="D368" s="35"/>
    </row>
    <row r="369" spans="1:4" ht="15" hidden="1" customHeight="1">
      <c r="A369" s="16" t="s">
        <v>372</v>
      </c>
      <c r="B369" s="9">
        <f t="shared" si="5"/>
        <v>540.70000000000005</v>
      </c>
      <c r="C369" s="9">
        <f>[1]жилые!$D$405</f>
        <v>540.70000000000005</v>
      </c>
      <c r="D369" s="35"/>
    </row>
    <row r="370" spans="1:4" ht="15" hidden="1" customHeight="1">
      <c r="A370" s="16" t="s">
        <v>373</v>
      </c>
      <c r="B370" s="9">
        <f t="shared" si="5"/>
        <v>2221.4</v>
      </c>
      <c r="C370" s="9">
        <f>[1]жилые!$D$406</f>
        <v>2025.4</v>
      </c>
      <c r="D370" s="35">
        <f>85.9+110.1</f>
        <v>196</v>
      </c>
    </row>
    <row r="371" spans="1:4" ht="15" hidden="1" customHeight="1">
      <c r="A371" s="16" t="s">
        <v>374</v>
      </c>
      <c r="B371" s="9">
        <f t="shared" si="5"/>
        <v>2008.6</v>
      </c>
      <c r="C371" s="9">
        <f>[1]жилые!$D$407</f>
        <v>1905.1</v>
      </c>
      <c r="D371" s="35">
        <f>103.5</f>
        <v>103.5</v>
      </c>
    </row>
    <row r="372" spans="1:4" ht="15" hidden="1" customHeight="1">
      <c r="A372" s="16" t="s">
        <v>375</v>
      </c>
      <c r="B372" s="9">
        <f t="shared" si="5"/>
        <v>1676.5</v>
      </c>
      <c r="C372" s="9">
        <f>[1]жилые!$D$408</f>
        <v>1525.9</v>
      </c>
      <c r="D372" s="35">
        <f>150.6</f>
        <v>150.6</v>
      </c>
    </row>
    <row r="373" spans="1:4" ht="15" hidden="1" customHeight="1">
      <c r="A373" s="16" t="s">
        <v>376</v>
      </c>
      <c r="B373" s="9">
        <f t="shared" si="5"/>
        <v>1133.8</v>
      </c>
      <c r="C373" s="9">
        <f>[1]жилые!$D$410</f>
        <v>995.4</v>
      </c>
      <c r="D373" s="35">
        <f>79.1+59.3</f>
        <v>138.39999999999998</v>
      </c>
    </row>
    <row r="374" spans="1:4" ht="15" hidden="1" customHeight="1">
      <c r="A374" s="16" t="s">
        <v>377</v>
      </c>
      <c r="B374" s="9">
        <f t="shared" si="5"/>
        <v>3842.1</v>
      </c>
      <c r="C374" s="9">
        <f>[1]жилые!$D$413</f>
        <v>3842.1</v>
      </c>
      <c r="D374" s="35"/>
    </row>
    <row r="375" spans="1:4" ht="15" hidden="1" customHeight="1">
      <c r="A375" s="16" t="s">
        <v>378</v>
      </c>
      <c r="B375" s="9">
        <f t="shared" si="5"/>
        <v>271.2</v>
      </c>
      <c r="C375" s="9">
        <f>[1]жилые!$D$415</f>
        <v>271.2</v>
      </c>
      <c r="D375" s="35"/>
    </row>
    <row r="376" spans="1:4" ht="15" hidden="1" customHeight="1">
      <c r="A376" s="16" t="s">
        <v>379</v>
      </c>
      <c r="B376" s="9">
        <f t="shared" si="5"/>
        <v>688.7</v>
      </c>
      <c r="C376" s="9">
        <f>[1]жилые!$D$416</f>
        <v>688.7</v>
      </c>
      <c r="D376" s="35"/>
    </row>
    <row r="377" spans="1:4" ht="15" hidden="1" customHeight="1">
      <c r="A377" s="16" t="s">
        <v>380</v>
      </c>
      <c r="B377" s="9">
        <f t="shared" si="5"/>
        <v>282.2</v>
      </c>
      <c r="C377" s="9">
        <f>[1]жилые!$D$417</f>
        <v>282.2</v>
      </c>
      <c r="D377" s="35"/>
    </row>
    <row r="378" spans="1:4" hidden="1">
      <c r="A378" s="16" t="s">
        <v>381</v>
      </c>
      <c r="B378" s="9">
        <f t="shared" si="5"/>
        <v>279.60000000000002</v>
      </c>
      <c r="C378" s="9">
        <f>[1]жилые!$D$418</f>
        <v>279.60000000000002</v>
      </c>
      <c r="D378" s="35"/>
    </row>
    <row r="379" spans="1:4" ht="15" hidden="1" customHeight="1">
      <c r="A379" s="16" t="s">
        <v>382</v>
      </c>
      <c r="B379" s="9">
        <f t="shared" si="5"/>
        <v>268.39999999999998</v>
      </c>
      <c r="C379" s="9">
        <f>[1]жилые!$D$419</f>
        <v>268.39999999999998</v>
      </c>
      <c r="D379" s="35"/>
    </row>
    <row r="380" spans="1:4" ht="15" hidden="1" customHeight="1">
      <c r="A380" s="19" t="s">
        <v>383</v>
      </c>
      <c r="B380" s="9">
        <f t="shared" si="5"/>
        <v>276.89999999999998</v>
      </c>
      <c r="C380" s="9">
        <f>[1]жилые!$D$420</f>
        <v>276.89999999999998</v>
      </c>
      <c r="D380" s="36"/>
    </row>
    <row r="381" spans="1:4" ht="15" hidden="1" customHeight="1">
      <c r="A381" s="16" t="s">
        <v>384</v>
      </c>
      <c r="B381" s="9">
        <f t="shared" si="5"/>
        <v>273.7</v>
      </c>
      <c r="C381" s="9">
        <f>[1]жилые!$D$421</f>
        <v>273.7</v>
      </c>
      <c r="D381" s="31"/>
    </row>
    <row r="382" spans="1:4" ht="15" hidden="1" customHeight="1">
      <c r="A382" s="16" t="s">
        <v>385</v>
      </c>
      <c r="B382" s="9">
        <f t="shared" si="5"/>
        <v>277.7</v>
      </c>
      <c r="C382" s="9">
        <f>[1]жилые!$D$422</f>
        <v>277.7</v>
      </c>
      <c r="D382" s="35"/>
    </row>
    <row r="383" spans="1:4" ht="15" hidden="1" customHeight="1">
      <c r="A383" s="16" t="s">
        <v>386</v>
      </c>
      <c r="B383" s="9">
        <f t="shared" si="5"/>
        <v>680.7</v>
      </c>
      <c r="C383" s="9">
        <f>[1]жилые!$D$423</f>
        <v>680.7</v>
      </c>
      <c r="D383" s="35"/>
    </row>
    <row r="384" spans="1:4" ht="15" hidden="1" customHeight="1">
      <c r="A384" s="16" t="s">
        <v>387</v>
      </c>
      <c r="B384" s="9">
        <f t="shared" si="5"/>
        <v>560</v>
      </c>
      <c r="C384" s="9">
        <f>[1]жилые!$D$424</f>
        <v>560</v>
      </c>
      <c r="D384" s="35"/>
    </row>
    <row r="385" spans="1:4" ht="15" hidden="1" customHeight="1">
      <c r="A385" s="16" t="s">
        <v>388</v>
      </c>
      <c r="B385" s="9">
        <f t="shared" si="5"/>
        <v>538</v>
      </c>
      <c r="C385" s="9">
        <f>[1]жилые!$D$425</f>
        <v>538</v>
      </c>
      <c r="D385" s="35"/>
    </row>
    <row r="386" spans="1:4" ht="15" hidden="1" customHeight="1">
      <c r="A386" s="16" t="s">
        <v>389</v>
      </c>
      <c r="B386" s="9">
        <f t="shared" si="5"/>
        <v>831.6</v>
      </c>
      <c r="C386" s="9">
        <f>[1]жилые!$D$426</f>
        <v>831.6</v>
      </c>
      <c r="D386" s="35"/>
    </row>
    <row r="387" spans="1:4" ht="15" hidden="1" customHeight="1">
      <c r="A387" s="16" t="s">
        <v>390</v>
      </c>
      <c r="B387" s="9">
        <f t="shared" si="5"/>
        <v>1268.7</v>
      </c>
      <c r="C387" s="9">
        <f>[1]жилые!$D$427</f>
        <v>1268.7</v>
      </c>
      <c r="D387" s="35"/>
    </row>
    <row r="388" spans="1:4" ht="15" hidden="1" customHeight="1">
      <c r="A388" s="16" t="s">
        <v>391</v>
      </c>
      <c r="B388" s="9">
        <f t="shared" si="5"/>
        <v>1618.7</v>
      </c>
      <c r="C388" s="9">
        <f>[1]жилые!$D$428</f>
        <v>1618.7</v>
      </c>
      <c r="D388" s="35"/>
    </row>
    <row r="389" spans="1:4" ht="15" hidden="1" customHeight="1">
      <c r="A389" s="16" t="s">
        <v>392</v>
      </c>
      <c r="B389" s="9">
        <f t="shared" si="5"/>
        <v>523.20000000000005</v>
      </c>
      <c r="C389" s="9">
        <f>[1]жилые!$D$429</f>
        <v>523.20000000000005</v>
      </c>
      <c r="D389" s="35"/>
    </row>
    <row r="390" spans="1:4" ht="15" hidden="1" customHeight="1">
      <c r="A390" s="16" t="s">
        <v>393</v>
      </c>
      <c r="B390" s="9">
        <f t="shared" si="5"/>
        <v>262.60000000000002</v>
      </c>
      <c r="C390" s="9">
        <f>[1]жилые!$D$430</f>
        <v>262.60000000000002</v>
      </c>
      <c r="D390" s="35"/>
    </row>
    <row r="391" spans="1:4" ht="15" hidden="1" customHeight="1">
      <c r="A391" s="16" t="s">
        <v>394</v>
      </c>
      <c r="B391" s="9">
        <f t="shared" ref="B391:B454" si="6">C391+D391</f>
        <v>1339</v>
      </c>
      <c r="C391" s="9">
        <f>[1]жилые!$D$431</f>
        <v>1339</v>
      </c>
      <c r="D391" s="35"/>
    </row>
    <row r="392" spans="1:4" ht="15" hidden="1" customHeight="1">
      <c r="A392" s="16" t="s">
        <v>395</v>
      </c>
      <c r="B392" s="9">
        <f t="shared" si="6"/>
        <v>265.2</v>
      </c>
      <c r="C392" s="9">
        <f>[1]жилые!$D$432</f>
        <v>265.2</v>
      </c>
      <c r="D392" s="35"/>
    </row>
    <row r="393" spans="1:4" ht="15" hidden="1" customHeight="1">
      <c r="A393" s="16" t="s">
        <v>396</v>
      </c>
      <c r="B393" s="9">
        <f t="shared" si="6"/>
        <v>838.6</v>
      </c>
      <c r="C393" s="9">
        <f>[1]жилые!$D$433</f>
        <v>838.6</v>
      </c>
      <c r="D393" s="35"/>
    </row>
    <row r="394" spans="1:4" ht="15" hidden="1" customHeight="1">
      <c r="A394" s="16" t="s">
        <v>397</v>
      </c>
      <c r="B394" s="9">
        <f t="shared" si="6"/>
        <v>526.9</v>
      </c>
      <c r="C394" s="9">
        <f>[1]жилые!$D$434</f>
        <v>526.9</v>
      </c>
      <c r="D394" s="35"/>
    </row>
    <row r="395" spans="1:4" ht="15" hidden="1" customHeight="1">
      <c r="A395" s="16" t="s">
        <v>398</v>
      </c>
      <c r="B395" s="9">
        <f t="shared" si="6"/>
        <v>263.7</v>
      </c>
      <c r="C395" s="9">
        <f>[1]жилые!$D$435</f>
        <v>263.7</v>
      </c>
      <c r="D395" s="35"/>
    </row>
    <row r="396" spans="1:4" ht="15" hidden="1" customHeight="1">
      <c r="A396" s="16" t="s">
        <v>399</v>
      </c>
      <c r="B396" s="9">
        <f t="shared" si="6"/>
        <v>565.6</v>
      </c>
      <c r="C396" s="9">
        <f>[1]жилые!$D$436</f>
        <v>565.6</v>
      </c>
      <c r="D396" s="35"/>
    </row>
    <row r="397" spans="1:4" ht="15" hidden="1" customHeight="1">
      <c r="A397" s="16" t="s">
        <v>400</v>
      </c>
      <c r="B397" s="9">
        <f t="shared" si="6"/>
        <v>831.3</v>
      </c>
      <c r="C397" s="9">
        <f>[1]жилые!$D$437</f>
        <v>831.3</v>
      </c>
      <c r="D397" s="35"/>
    </row>
    <row r="398" spans="1:4" ht="15" hidden="1" customHeight="1">
      <c r="A398" s="16" t="s">
        <v>401</v>
      </c>
      <c r="B398" s="9">
        <f t="shared" si="6"/>
        <v>690</v>
      </c>
      <c r="C398" s="9">
        <f>[1]жилые!$D$438</f>
        <v>690</v>
      </c>
      <c r="D398" s="35"/>
    </row>
    <row r="399" spans="1:4" ht="15" hidden="1" customHeight="1">
      <c r="A399" s="16" t="s">
        <v>402</v>
      </c>
      <c r="B399" s="9">
        <f t="shared" si="6"/>
        <v>715.6</v>
      </c>
      <c r="C399" s="9">
        <f>[1]жилые!$D$439</f>
        <v>715.6</v>
      </c>
      <c r="D399" s="35"/>
    </row>
    <row r="400" spans="1:4" ht="15" hidden="1" customHeight="1">
      <c r="A400" s="16" t="s">
        <v>403</v>
      </c>
      <c r="B400" s="9">
        <f t="shared" si="6"/>
        <v>714.6</v>
      </c>
      <c r="C400" s="9">
        <f>[1]жилые!$D$440</f>
        <v>714.6</v>
      </c>
      <c r="D400" s="35"/>
    </row>
    <row r="401" spans="1:4" ht="15" hidden="1" customHeight="1">
      <c r="A401" s="16" t="s">
        <v>404</v>
      </c>
      <c r="B401" s="9">
        <f t="shared" si="6"/>
        <v>719</v>
      </c>
      <c r="C401" s="9">
        <f>[1]жилые!$D$441</f>
        <v>719</v>
      </c>
      <c r="D401" s="35"/>
    </row>
    <row r="402" spans="1:4" ht="15" hidden="1" customHeight="1">
      <c r="A402" s="16" t="s">
        <v>405</v>
      </c>
      <c r="B402" s="9">
        <f t="shared" si="6"/>
        <v>672.2</v>
      </c>
      <c r="C402" s="9">
        <f>[1]жилые!$D$442</f>
        <v>572.5</v>
      </c>
      <c r="D402" s="35">
        <f>99.7</f>
        <v>99.7</v>
      </c>
    </row>
    <row r="403" spans="1:4" ht="15" hidden="1" customHeight="1">
      <c r="A403" s="16" t="s">
        <v>406</v>
      </c>
      <c r="B403" s="9">
        <f t="shared" si="6"/>
        <v>1595.6999999999998</v>
      </c>
      <c r="C403" s="9">
        <f>[1]жилые!$D$444</f>
        <v>1433.6</v>
      </c>
      <c r="D403" s="35">
        <f>111.5+50.6</f>
        <v>162.1</v>
      </c>
    </row>
    <row r="404" spans="1:4" ht="15" hidden="1" customHeight="1">
      <c r="A404" s="19" t="s">
        <v>407</v>
      </c>
      <c r="B404" s="9">
        <f t="shared" si="6"/>
        <v>965.2</v>
      </c>
      <c r="C404" s="9">
        <f>[1]жилые!$D$445</f>
        <v>965.2</v>
      </c>
      <c r="D404" s="36"/>
    </row>
    <row r="405" spans="1:4" ht="15" hidden="1" customHeight="1">
      <c r="A405" s="19" t="s">
        <v>408</v>
      </c>
      <c r="B405" s="9">
        <f t="shared" si="6"/>
        <v>959.4</v>
      </c>
      <c r="C405" s="9">
        <f>[1]жилые!$D$446</f>
        <v>959.4</v>
      </c>
      <c r="D405" s="36"/>
    </row>
    <row r="406" spans="1:4" ht="15" hidden="1" customHeight="1">
      <c r="A406" s="19" t="s">
        <v>409</v>
      </c>
      <c r="B406" s="9">
        <f t="shared" si="6"/>
        <v>633.20000000000005</v>
      </c>
      <c r="C406" s="9">
        <f>[1]жилые!$D$447</f>
        <v>633.20000000000005</v>
      </c>
      <c r="D406" s="36"/>
    </row>
    <row r="407" spans="1:4" ht="15" hidden="1" customHeight="1">
      <c r="A407" s="19" t="s">
        <v>410</v>
      </c>
      <c r="B407" s="9">
        <f t="shared" si="6"/>
        <v>634.4</v>
      </c>
      <c r="C407" s="9">
        <f>[1]жилые!$D$448</f>
        <v>634.4</v>
      </c>
      <c r="D407" s="36"/>
    </row>
    <row r="408" spans="1:4" ht="15" hidden="1" customHeight="1">
      <c r="A408" s="14" t="s">
        <v>411</v>
      </c>
      <c r="B408" s="9">
        <f t="shared" si="6"/>
        <v>3474.5</v>
      </c>
      <c r="C408" s="9">
        <f>[1]жилые!$D$449</f>
        <v>3174.7</v>
      </c>
      <c r="D408" s="35">
        <f>299.8</f>
        <v>299.8</v>
      </c>
    </row>
    <row r="409" spans="1:4" ht="15" hidden="1" customHeight="1">
      <c r="A409" s="14" t="s">
        <v>412</v>
      </c>
      <c r="B409" s="9">
        <f t="shared" si="6"/>
        <v>3158.1</v>
      </c>
      <c r="C409" s="9">
        <f>[1]жилые!$D$450</f>
        <v>3158.1</v>
      </c>
      <c r="D409" s="35"/>
    </row>
    <row r="410" spans="1:4" ht="15" hidden="1" customHeight="1">
      <c r="A410" s="14" t="s">
        <v>413</v>
      </c>
      <c r="B410" s="9">
        <f t="shared" si="6"/>
        <v>2621</v>
      </c>
      <c r="C410" s="9">
        <f>[1]жилые!$D$451</f>
        <v>2621</v>
      </c>
      <c r="D410" s="35"/>
    </row>
    <row r="411" spans="1:4" ht="15" hidden="1" customHeight="1">
      <c r="A411" s="14" t="s">
        <v>414</v>
      </c>
      <c r="B411" s="9">
        <f t="shared" si="6"/>
        <v>2733.5</v>
      </c>
      <c r="C411" s="9">
        <f>[1]жилые!$D$452</f>
        <v>2733.5</v>
      </c>
      <c r="D411" s="35"/>
    </row>
    <row r="412" spans="1:4" ht="15" hidden="1" customHeight="1">
      <c r="A412" s="14" t="s">
        <v>415</v>
      </c>
      <c r="B412" s="9">
        <f t="shared" si="6"/>
        <v>3251.3</v>
      </c>
      <c r="C412" s="9">
        <f>[1]жилые!$D$453</f>
        <v>3251.3</v>
      </c>
      <c r="D412" s="35"/>
    </row>
    <row r="413" spans="1:4" ht="15" hidden="1" customHeight="1">
      <c r="A413" s="14" t="s">
        <v>416</v>
      </c>
      <c r="B413" s="9">
        <f t="shared" si="6"/>
        <v>2758.8999999999996</v>
      </c>
      <c r="C413" s="9">
        <f>[1]жилые!$D$454</f>
        <v>2594.6999999999998</v>
      </c>
      <c r="D413" s="35">
        <f>39.2+74+51</f>
        <v>164.2</v>
      </c>
    </row>
    <row r="414" spans="1:4" ht="15" hidden="1" customHeight="1">
      <c r="A414" s="14" t="s">
        <v>417</v>
      </c>
      <c r="B414" s="9">
        <f t="shared" si="6"/>
        <v>3642.2999999999997</v>
      </c>
      <c r="C414" s="9">
        <f>[1]жилые!$D$455</f>
        <v>3377.2</v>
      </c>
      <c r="D414" s="35">
        <f>265.1</f>
        <v>265.10000000000002</v>
      </c>
    </row>
    <row r="415" spans="1:4" ht="15" hidden="1" customHeight="1">
      <c r="A415" s="14" t="s">
        <v>418</v>
      </c>
      <c r="B415" s="9">
        <f t="shared" si="6"/>
        <v>5744.6</v>
      </c>
      <c r="C415" s="9">
        <f>[1]жилые!$D$456</f>
        <v>5744.6</v>
      </c>
      <c r="D415" s="35"/>
    </row>
    <row r="416" spans="1:4" ht="15" hidden="1" customHeight="1">
      <c r="A416" s="14" t="s">
        <v>419</v>
      </c>
      <c r="B416" s="9">
        <f t="shared" si="6"/>
        <v>840.5</v>
      </c>
      <c r="C416" s="9">
        <f>[1]жилые!$D$457</f>
        <v>801.5</v>
      </c>
      <c r="D416" s="35">
        <f>39</f>
        <v>39</v>
      </c>
    </row>
    <row r="417" spans="1:4" ht="15" hidden="1" customHeight="1">
      <c r="A417" s="14" t="s">
        <v>420</v>
      </c>
      <c r="B417" s="9">
        <f t="shared" si="6"/>
        <v>3510.5</v>
      </c>
      <c r="C417" s="9">
        <f>[1]жилые!$D$458</f>
        <v>3282.2</v>
      </c>
      <c r="D417" s="35">
        <f>69.5+6.5+82.4+56.8+13.1</f>
        <v>228.29999999999998</v>
      </c>
    </row>
    <row r="418" spans="1:4" ht="15" hidden="1" customHeight="1">
      <c r="A418" s="14" t="s">
        <v>421</v>
      </c>
      <c r="B418" s="9">
        <f t="shared" si="6"/>
        <v>1582.3999999999999</v>
      </c>
      <c r="C418" s="9">
        <f>[1]жилые!$D$459</f>
        <v>1540.6</v>
      </c>
      <c r="D418" s="35">
        <v>41.8</v>
      </c>
    </row>
    <row r="419" spans="1:4" ht="15" hidden="1" customHeight="1">
      <c r="A419" s="14" t="s">
        <v>422</v>
      </c>
      <c r="B419" s="9">
        <f t="shared" si="6"/>
        <v>2655.2</v>
      </c>
      <c r="C419" s="9">
        <f>[1]жилые!$D$460</f>
        <v>2528.1999999999998</v>
      </c>
      <c r="D419" s="35">
        <f>42.6+42.6+41.8</f>
        <v>127</v>
      </c>
    </row>
    <row r="420" spans="1:4" ht="15" hidden="1" customHeight="1">
      <c r="A420" s="14" t="s">
        <v>423</v>
      </c>
      <c r="B420" s="9">
        <f t="shared" si="6"/>
        <v>3127.9</v>
      </c>
      <c r="C420" s="9">
        <f>[1]жилые!$D$461</f>
        <v>3056.1</v>
      </c>
      <c r="D420" s="35">
        <v>71.8</v>
      </c>
    </row>
    <row r="421" spans="1:4" ht="15" hidden="1" customHeight="1">
      <c r="A421" s="14" t="s">
        <v>424</v>
      </c>
      <c r="B421" s="9">
        <f t="shared" si="6"/>
        <v>2754</v>
      </c>
      <c r="C421" s="9">
        <f>[1]жилые!$D$462</f>
        <v>2667.5</v>
      </c>
      <c r="D421" s="35">
        <f>86.5</f>
        <v>86.5</v>
      </c>
    </row>
    <row r="422" spans="1:4" ht="15" hidden="1" customHeight="1">
      <c r="A422" s="14" t="s">
        <v>425</v>
      </c>
      <c r="B422" s="9">
        <f t="shared" si="6"/>
        <v>410.9</v>
      </c>
      <c r="C422" s="9">
        <f>[1]жилые!$D$463</f>
        <v>410.9</v>
      </c>
      <c r="D422" s="35"/>
    </row>
    <row r="423" spans="1:4" ht="15" hidden="1" customHeight="1">
      <c r="A423" s="14" t="s">
        <v>426</v>
      </c>
      <c r="B423" s="9">
        <f t="shared" si="6"/>
        <v>3509.6</v>
      </c>
      <c r="C423" s="9">
        <f>[1]жилые!$D$464</f>
        <v>3509.6</v>
      </c>
      <c r="D423" s="35"/>
    </row>
    <row r="424" spans="1:4" ht="15" hidden="1" customHeight="1">
      <c r="A424" s="14" t="s">
        <v>427</v>
      </c>
      <c r="B424" s="9">
        <f t="shared" si="6"/>
        <v>1907</v>
      </c>
      <c r="C424" s="9">
        <f>[1]жилые!$D$465</f>
        <v>1827.9</v>
      </c>
      <c r="D424" s="35">
        <f>79.1</f>
        <v>79.099999999999994</v>
      </c>
    </row>
    <row r="425" spans="1:4" ht="15" hidden="1" customHeight="1">
      <c r="A425" s="14" t="s">
        <v>428</v>
      </c>
      <c r="B425" s="9">
        <f t="shared" si="6"/>
        <v>4438.7</v>
      </c>
      <c r="C425" s="9">
        <f>[1]жилые!$D$466</f>
        <v>4383.3999999999996</v>
      </c>
      <c r="D425" s="35">
        <f>20.6+34.7</f>
        <v>55.300000000000004</v>
      </c>
    </row>
    <row r="426" spans="1:4" ht="15" hidden="1" customHeight="1">
      <c r="A426" s="14" t="s">
        <v>429</v>
      </c>
      <c r="B426" s="9">
        <f t="shared" si="6"/>
        <v>4407.1000000000004</v>
      </c>
      <c r="C426" s="9">
        <f>[1]жилые!$D$467</f>
        <v>3189.8</v>
      </c>
      <c r="D426" s="35">
        <f>1217.3</f>
        <v>1217.3</v>
      </c>
    </row>
    <row r="427" spans="1:4" ht="15" hidden="1" customHeight="1">
      <c r="A427" s="14" t="s">
        <v>430</v>
      </c>
      <c r="B427" s="9">
        <f t="shared" si="6"/>
        <v>3480.4</v>
      </c>
      <c r="C427" s="9">
        <f>[1]жилые!$D$468</f>
        <v>3424.4</v>
      </c>
      <c r="D427" s="35">
        <v>56</v>
      </c>
    </row>
    <row r="428" spans="1:4" ht="15" hidden="1" customHeight="1">
      <c r="A428" s="14" t="s">
        <v>431</v>
      </c>
      <c r="B428" s="9">
        <f t="shared" si="6"/>
        <v>1755.8</v>
      </c>
      <c r="C428" s="9">
        <f>[1]жилые!$D$469</f>
        <v>1717</v>
      </c>
      <c r="D428" s="35">
        <v>38.799999999999997</v>
      </c>
    </row>
    <row r="429" spans="1:4" ht="15" hidden="1" customHeight="1">
      <c r="A429" s="14" t="s">
        <v>432</v>
      </c>
      <c r="B429" s="9">
        <f t="shared" si="6"/>
        <v>1591.8</v>
      </c>
      <c r="C429" s="9">
        <f>[1]жилые!$D$470</f>
        <v>1591.8</v>
      </c>
      <c r="D429" s="35"/>
    </row>
    <row r="430" spans="1:4" ht="15" hidden="1" customHeight="1">
      <c r="A430" s="14" t="s">
        <v>433</v>
      </c>
      <c r="B430" s="9">
        <f t="shared" si="6"/>
        <v>4507.1000000000004</v>
      </c>
      <c r="C430" s="9">
        <f>[1]жилые!$D$471</f>
        <v>3173.1</v>
      </c>
      <c r="D430" s="35">
        <f>594.9+739.1</f>
        <v>1334</v>
      </c>
    </row>
    <row r="431" spans="1:4" ht="15" hidden="1" customHeight="1">
      <c r="A431" s="14" t="s">
        <v>434</v>
      </c>
      <c r="B431" s="9">
        <f t="shared" si="6"/>
        <v>3156.8999999999996</v>
      </c>
      <c r="C431" s="9">
        <f>[1]жилые!$D$472</f>
        <v>2540.6999999999998</v>
      </c>
      <c r="D431" s="35">
        <v>616.20000000000005</v>
      </c>
    </row>
    <row r="432" spans="1:4" ht="15" hidden="1" customHeight="1">
      <c r="A432" s="14" t="s">
        <v>435</v>
      </c>
      <c r="B432" s="9">
        <f t="shared" si="6"/>
        <v>3508.2000000000003</v>
      </c>
      <c r="C432" s="9">
        <f>[1]жилые!$D$473</f>
        <v>3291.3</v>
      </c>
      <c r="D432" s="35">
        <f>41.9+29.8+53.3+73.8+18.1</f>
        <v>216.9</v>
      </c>
    </row>
    <row r="433" spans="1:4" ht="15" hidden="1" customHeight="1">
      <c r="A433" s="14" t="s">
        <v>436</v>
      </c>
      <c r="B433" s="9">
        <f t="shared" si="6"/>
        <v>3186.5</v>
      </c>
      <c r="C433" s="9">
        <f>[1]жилые!$D$474</f>
        <v>2517.8000000000002</v>
      </c>
      <c r="D433" s="35">
        <f>234.7+180.6+253.4</f>
        <v>668.69999999999993</v>
      </c>
    </row>
    <row r="434" spans="1:4" ht="15" hidden="1" customHeight="1">
      <c r="A434" s="14" t="s">
        <v>437</v>
      </c>
      <c r="B434" s="9">
        <f t="shared" si="6"/>
        <v>3799.8</v>
      </c>
      <c r="C434" s="9">
        <f>[1]жилые!$D$475</f>
        <v>2530.4</v>
      </c>
      <c r="D434" s="35">
        <v>1269.4000000000001</v>
      </c>
    </row>
    <row r="435" spans="1:4" ht="15" hidden="1" customHeight="1">
      <c r="A435" s="14" t="s">
        <v>438</v>
      </c>
      <c r="B435" s="9">
        <f t="shared" si="6"/>
        <v>1942.9</v>
      </c>
      <c r="C435" s="9">
        <f>[1]жилые!$D$476</f>
        <v>1942.9</v>
      </c>
      <c r="D435" s="35"/>
    </row>
    <row r="436" spans="1:4" ht="15" hidden="1" customHeight="1">
      <c r="A436" s="14" t="s">
        <v>439</v>
      </c>
      <c r="B436" s="9">
        <f t="shared" si="6"/>
        <v>1934.6999999999998</v>
      </c>
      <c r="C436" s="9">
        <f>[1]жилые!$D$477</f>
        <v>1899.6</v>
      </c>
      <c r="D436" s="35">
        <v>35.1</v>
      </c>
    </row>
    <row r="437" spans="1:4" ht="15" hidden="1" customHeight="1">
      <c r="A437" s="17" t="s">
        <v>440</v>
      </c>
      <c r="B437" s="9">
        <f t="shared" si="6"/>
        <v>7526.5</v>
      </c>
      <c r="C437" s="9">
        <f>[1]жилые!$D$478</f>
        <v>7526.5</v>
      </c>
      <c r="D437" s="35"/>
    </row>
    <row r="438" spans="1:4" ht="15" hidden="1" customHeight="1">
      <c r="A438" s="17" t="s">
        <v>441</v>
      </c>
      <c r="B438" s="9">
        <f t="shared" si="6"/>
        <v>7093.9</v>
      </c>
      <c r="C438" s="9">
        <f>[1]жилые!$D$479</f>
        <v>6095.9</v>
      </c>
      <c r="D438" s="35">
        <f>73.8+63.3+843.7+17.2</f>
        <v>998.00000000000011</v>
      </c>
    </row>
    <row r="439" spans="1:4" ht="15" hidden="1" customHeight="1">
      <c r="A439" s="17" t="s">
        <v>442</v>
      </c>
      <c r="B439" s="9">
        <f t="shared" si="6"/>
        <v>3887</v>
      </c>
      <c r="C439" s="9">
        <f>[1]жилые!$D$480</f>
        <v>3887</v>
      </c>
      <c r="D439" s="35"/>
    </row>
    <row r="440" spans="1:4" ht="15" hidden="1" customHeight="1">
      <c r="A440" s="17" t="s">
        <v>443</v>
      </c>
      <c r="B440" s="9">
        <f t="shared" si="6"/>
        <v>7547.8</v>
      </c>
      <c r="C440" s="9">
        <f>[1]жилые!$D$481</f>
        <v>7547.8</v>
      </c>
      <c r="D440" s="35"/>
    </row>
    <row r="441" spans="1:4" ht="15" hidden="1" customHeight="1">
      <c r="A441" s="17" t="s">
        <v>444</v>
      </c>
      <c r="B441" s="9">
        <f t="shared" si="6"/>
        <v>6566.49</v>
      </c>
      <c r="C441" s="9">
        <f>[1]жилые!$D$482</f>
        <v>6346.19</v>
      </c>
      <c r="D441" s="35">
        <f>190.1+30.2</f>
        <v>220.29999999999998</v>
      </c>
    </row>
    <row r="442" spans="1:4" ht="15" hidden="1" customHeight="1">
      <c r="A442" s="17" t="s">
        <v>445</v>
      </c>
      <c r="B442" s="9">
        <f t="shared" si="6"/>
        <v>7972.7</v>
      </c>
      <c r="C442" s="9">
        <f>[1]жилые!$D$483</f>
        <v>7972.7</v>
      </c>
      <c r="D442" s="35"/>
    </row>
    <row r="443" spans="1:4" ht="15" hidden="1" customHeight="1">
      <c r="A443" s="17" t="s">
        <v>446</v>
      </c>
      <c r="B443" s="9">
        <f t="shared" si="6"/>
        <v>7724.8</v>
      </c>
      <c r="C443" s="9">
        <f>[1]жилые!$D$484</f>
        <v>7724.8</v>
      </c>
      <c r="D443" s="35"/>
    </row>
    <row r="444" spans="1:4" ht="15" hidden="1" customHeight="1">
      <c r="A444" s="17" t="s">
        <v>447</v>
      </c>
      <c r="B444" s="9">
        <f t="shared" si="6"/>
        <v>5758.8</v>
      </c>
      <c r="C444" s="9">
        <f>[1]жилые!$D$485</f>
        <v>5758.8</v>
      </c>
      <c r="D444" s="35"/>
    </row>
    <row r="445" spans="1:4" ht="15" hidden="1" customHeight="1">
      <c r="A445" s="17" t="s">
        <v>448</v>
      </c>
      <c r="B445" s="9">
        <f t="shared" si="6"/>
        <v>5739.5</v>
      </c>
      <c r="C445" s="9">
        <f>[1]жилые!$D$486</f>
        <v>5739.5</v>
      </c>
      <c r="D445" s="35"/>
    </row>
    <row r="446" spans="1:4" ht="15" hidden="1" customHeight="1">
      <c r="A446" s="17" t="s">
        <v>449</v>
      </c>
      <c r="B446" s="9">
        <f t="shared" si="6"/>
        <v>7559.7999999999993</v>
      </c>
      <c r="C446" s="9">
        <f>[1]жилые!$D$487</f>
        <v>7559.7999999999993</v>
      </c>
      <c r="D446" s="35"/>
    </row>
    <row r="447" spans="1:4" ht="15" hidden="1" customHeight="1">
      <c r="A447" s="17" t="s">
        <v>450</v>
      </c>
      <c r="B447" s="9">
        <f t="shared" si="6"/>
        <v>0</v>
      </c>
      <c r="C447" s="9"/>
      <c r="D447" s="35"/>
    </row>
    <row r="448" spans="1:4" ht="15" hidden="1" customHeight="1">
      <c r="A448" s="17" t="s">
        <v>451</v>
      </c>
      <c r="B448" s="9">
        <f t="shared" si="6"/>
        <v>4248.8999999999996</v>
      </c>
      <c r="C448" s="9">
        <f>[1]жилые!$D$488</f>
        <v>4248.8999999999996</v>
      </c>
      <c r="D448" s="35"/>
    </row>
    <row r="449" spans="1:4" ht="15" hidden="1" customHeight="1">
      <c r="A449" s="17" t="s">
        <v>452</v>
      </c>
      <c r="B449" s="9">
        <f t="shared" si="6"/>
        <v>4234.4399999999996</v>
      </c>
      <c r="C449" s="9">
        <f>[1]жилые!$D$489</f>
        <v>4234.4399999999996</v>
      </c>
      <c r="D449" s="35"/>
    </row>
    <row r="450" spans="1:4" ht="15" hidden="1" customHeight="1">
      <c r="A450" s="17" t="s">
        <v>453</v>
      </c>
      <c r="B450" s="9">
        <f t="shared" si="6"/>
        <v>4119.1899999999996</v>
      </c>
      <c r="C450" s="9">
        <f>[1]жилые!$D$490</f>
        <v>4119.1899999999996</v>
      </c>
      <c r="D450" s="35"/>
    </row>
    <row r="451" spans="1:4" ht="15" hidden="1" customHeight="1">
      <c r="A451" s="17" t="s">
        <v>454</v>
      </c>
      <c r="B451" s="9">
        <f t="shared" si="6"/>
        <v>4206.5</v>
      </c>
      <c r="C451" s="9">
        <f>[1]жилые!$D$491</f>
        <v>4206.5</v>
      </c>
      <c r="D451" s="35"/>
    </row>
    <row r="452" spans="1:4" ht="15" hidden="1" customHeight="1">
      <c r="A452" s="17" t="s">
        <v>455</v>
      </c>
      <c r="B452" s="9">
        <f t="shared" si="6"/>
        <v>3705.7</v>
      </c>
      <c r="C452" s="9">
        <f>[1]жилые!$D$492</f>
        <v>3705.7</v>
      </c>
      <c r="D452" s="35"/>
    </row>
    <row r="453" spans="1:4" ht="15" hidden="1" customHeight="1">
      <c r="A453" s="17" t="s">
        <v>456</v>
      </c>
      <c r="B453" s="9">
        <f t="shared" si="6"/>
        <v>6621.8</v>
      </c>
      <c r="C453" s="9">
        <f>[1]жилые!$D$493</f>
        <v>6621.8</v>
      </c>
      <c r="D453" s="35"/>
    </row>
    <row r="454" spans="1:4" ht="15" hidden="1" customHeight="1">
      <c r="A454" s="17" t="s">
        <v>457</v>
      </c>
      <c r="B454" s="9">
        <f t="shared" si="6"/>
        <v>3661.6</v>
      </c>
      <c r="C454" s="9">
        <f>[1]жилые!$D$494</f>
        <v>3661.6</v>
      </c>
      <c r="D454" s="35"/>
    </row>
    <row r="455" spans="1:4" ht="15" hidden="1" customHeight="1">
      <c r="A455" s="17" t="s">
        <v>458</v>
      </c>
      <c r="B455" s="9">
        <f t="shared" ref="B455:B518" si="7">C455+D455</f>
        <v>3865.9100000000003</v>
      </c>
      <c r="C455" s="9">
        <f>[1]жилые!$D$495</f>
        <v>3753.51</v>
      </c>
      <c r="D455" s="35">
        <f>[1]нежил!$D$388+[1]нежил!$D$389</f>
        <v>112.4</v>
      </c>
    </row>
    <row r="456" spans="1:4" ht="15" hidden="1" customHeight="1">
      <c r="A456" s="14" t="s">
        <v>459</v>
      </c>
      <c r="B456" s="9">
        <f t="shared" si="7"/>
        <v>3180.66</v>
      </c>
      <c r="C456" s="30">
        <f>[1]жилые!$D$501</f>
        <v>3075.96</v>
      </c>
      <c r="D456" s="35">
        <f>104.7</f>
        <v>104.7</v>
      </c>
    </row>
    <row r="457" spans="1:4" ht="15" hidden="1" customHeight="1">
      <c r="A457" s="14" t="s">
        <v>460</v>
      </c>
      <c r="B457" s="9">
        <f t="shared" si="7"/>
        <v>4373.5</v>
      </c>
      <c r="C457" s="9">
        <f>[1]жилые!$D$502</f>
        <v>4373.5</v>
      </c>
      <c r="D457" s="35"/>
    </row>
    <row r="458" spans="1:4" ht="15" hidden="1" customHeight="1">
      <c r="A458" s="14" t="s">
        <v>461</v>
      </c>
      <c r="B458" s="9">
        <f t="shared" si="7"/>
        <v>4103.8999999999996</v>
      </c>
      <c r="C458" s="9">
        <f>[1]жилые!$D$503</f>
        <v>4103.8999999999996</v>
      </c>
      <c r="D458" s="35"/>
    </row>
    <row r="459" spans="1:4" ht="15" hidden="1" customHeight="1">
      <c r="A459" s="15" t="s">
        <v>462</v>
      </c>
      <c r="B459" s="9">
        <f t="shared" si="7"/>
        <v>1298.0999999999999</v>
      </c>
      <c r="C459" s="9">
        <f>[1]жилые!$D$504</f>
        <v>1298.0999999999999</v>
      </c>
      <c r="D459" s="37"/>
    </row>
    <row r="460" spans="1:4" ht="15" hidden="1" customHeight="1">
      <c r="A460" s="14" t="s">
        <v>463</v>
      </c>
      <c r="B460" s="9">
        <f t="shared" si="7"/>
        <v>6279.8</v>
      </c>
      <c r="C460" s="33">
        <f>[1]жилые!$D$505</f>
        <v>6200.2</v>
      </c>
      <c r="D460" s="37">
        <f>39.4+40.2</f>
        <v>79.599999999999994</v>
      </c>
    </row>
    <row r="461" spans="1:4" ht="15" hidden="1" customHeight="1">
      <c r="A461" s="14" t="s">
        <v>464</v>
      </c>
      <c r="B461" s="9">
        <f t="shared" si="7"/>
        <v>6302.4000000000005</v>
      </c>
      <c r="C461" s="33">
        <f>[1]жилые!$D$506</f>
        <v>6113.1</v>
      </c>
      <c r="D461" s="37">
        <f>68.4+120.9</f>
        <v>189.3</v>
      </c>
    </row>
    <row r="462" spans="1:4" ht="15" hidden="1" customHeight="1">
      <c r="A462" s="14" t="s">
        <v>465</v>
      </c>
      <c r="B462" s="9">
        <f t="shared" si="7"/>
        <v>6249.3</v>
      </c>
      <c r="C462" s="33">
        <f>[1]жилые!$D$507</f>
        <v>6128</v>
      </c>
      <c r="D462" s="37">
        <f>121.3</f>
        <v>121.3</v>
      </c>
    </row>
    <row r="463" spans="1:4" ht="15" hidden="1" customHeight="1">
      <c r="A463" s="14" t="s">
        <v>466</v>
      </c>
      <c r="B463" s="9">
        <f t="shared" si="7"/>
        <v>3847.97</v>
      </c>
      <c r="C463" s="9">
        <f>[1]жилые!$D$508</f>
        <v>3847.97</v>
      </c>
      <c r="D463" s="35"/>
    </row>
    <row r="464" spans="1:4" ht="15" hidden="1" customHeight="1">
      <c r="A464" s="17" t="s">
        <v>467</v>
      </c>
      <c r="B464" s="9">
        <f t="shared" si="7"/>
        <v>604.4</v>
      </c>
      <c r="C464" s="9">
        <f>[1]жилые!$D$509</f>
        <v>604.4</v>
      </c>
      <c r="D464" s="35"/>
    </row>
    <row r="465" spans="1:4" ht="15" hidden="1" customHeight="1">
      <c r="A465" s="17" t="s">
        <v>468</v>
      </c>
      <c r="B465" s="9">
        <f t="shared" si="7"/>
        <v>539.6</v>
      </c>
      <c r="C465" s="9">
        <f>[1]жилые!$D$510</f>
        <v>539.6</v>
      </c>
      <c r="D465" s="35"/>
    </row>
    <row r="466" spans="1:4" ht="15" hidden="1" customHeight="1">
      <c r="A466" s="16" t="s">
        <v>469</v>
      </c>
      <c r="B466" s="9">
        <f t="shared" si="7"/>
        <v>844.8</v>
      </c>
      <c r="C466" s="9">
        <f>[1]жилые!$D$511</f>
        <v>844.8</v>
      </c>
      <c r="D466" s="35"/>
    </row>
    <row r="467" spans="1:4" ht="15" hidden="1" customHeight="1">
      <c r="A467" s="16" t="s">
        <v>470</v>
      </c>
      <c r="B467" s="9">
        <f t="shared" si="7"/>
        <v>279.89999999999998</v>
      </c>
      <c r="C467" s="9">
        <f>[1]жилые!$D$512</f>
        <v>279.89999999999998</v>
      </c>
      <c r="D467" s="35"/>
    </row>
    <row r="468" spans="1:4" ht="15" hidden="1" customHeight="1">
      <c r="A468" s="16" t="s">
        <v>471</v>
      </c>
      <c r="B468" s="9">
        <f t="shared" si="7"/>
        <v>305.8</v>
      </c>
      <c r="C468" s="9">
        <f>[1]жилые!$D$513</f>
        <v>305.8</v>
      </c>
      <c r="D468" s="35"/>
    </row>
    <row r="469" spans="1:4" ht="15" hidden="1" customHeight="1">
      <c r="A469" s="16" t="s">
        <v>472</v>
      </c>
      <c r="B469" s="9">
        <f t="shared" si="7"/>
        <v>281.8</v>
      </c>
      <c r="C469" s="9">
        <f>[1]жилые!$D$514</f>
        <v>281.8</v>
      </c>
      <c r="D469" s="35"/>
    </row>
    <row r="470" spans="1:4" ht="15" hidden="1" customHeight="1">
      <c r="A470" s="16" t="s">
        <v>473</v>
      </c>
      <c r="B470" s="9">
        <f t="shared" si="7"/>
        <v>280.2</v>
      </c>
      <c r="C470" s="9">
        <f>[1]жилые!$D$515</f>
        <v>280.2</v>
      </c>
      <c r="D470" s="35"/>
    </row>
    <row r="471" spans="1:4" ht="15" hidden="1" customHeight="1">
      <c r="A471" s="16" t="s">
        <v>474</v>
      </c>
      <c r="B471" s="9">
        <f t="shared" si="7"/>
        <v>559.5</v>
      </c>
      <c r="C471" s="9">
        <f>[1]жилые!$D$516</f>
        <v>559.5</v>
      </c>
      <c r="D471" s="35"/>
    </row>
    <row r="472" spans="1:4" ht="15" hidden="1" customHeight="1">
      <c r="A472" s="16" t="s">
        <v>475</v>
      </c>
      <c r="B472" s="9">
        <f t="shared" si="7"/>
        <v>403.5</v>
      </c>
      <c r="C472" s="9">
        <f>[1]жилые!$D$519</f>
        <v>403.5</v>
      </c>
      <c r="D472" s="35"/>
    </row>
    <row r="473" spans="1:4" ht="15" hidden="1" customHeight="1">
      <c r="A473" s="16" t="s">
        <v>476</v>
      </c>
      <c r="B473" s="9">
        <f t="shared" si="7"/>
        <v>410.9</v>
      </c>
      <c r="C473" s="9">
        <f>[1]жилые!$D$520</f>
        <v>410.9</v>
      </c>
      <c r="D473" s="35"/>
    </row>
    <row r="474" spans="1:4" ht="15" hidden="1" customHeight="1">
      <c r="A474" s="16" t="s">
        <v>477</v>
      </c>
      <c r="B474" s="9">
        <f t="shared" si="7"/>
        <v>788.8</v>
      </c>
      <c r="C474" s="9">
        <f>[1]жилые!$D$521</f>
        <v>788.8</v>
      </c>
      <c r="D474" s="35"/>
    </row>
    <row r="475" spans="1:4" ht="15" hidden="1" customHeight="1">
      <c r="A475" s="16" t="s">
        <v>478</v>
      </c>
      <c r="B475" s="9">
        <f t="shared" si="7"/>
        <v>555.6</v>
      </c>
      <c r="C475" s="9">
        <f>[1]жилые!$D$522</f>
        <v>555.6</v>
      </c>
      <c r="D475" s="35"/>
    </row>
    <row r="476" spans="1:4" ht="15" hidden="1" customHeight="1">
      <c r="A476" s="16" t="s">
        <v>479</v>
      </c>
      <c r="B476" s="9">
        <f t="shared" si="7"/>
        <v>1026.5999999999999</v>
      </c>
      <c r="C476" s="9">
        <f>[1]жилые!$D$523</f>
        <v>886.3</v>
      </c>
      <c r="D476" s="35">
        <v>140.30000000000001</v>
      </c>
    </row>
    <row r="477" spans="1:4" ht="15" hidden="1" customHeight="1">
      <c r="A477" s="16" t="s">
        <v>480</v>
      </c>
      <c r="B477" s="9">
        <f t="shared" si="7"/>
        <v>546.4</v>
      </c>
      <c r="C477" s="9">
        <f>[1]жилые!$D$524</f>
        <v>516.79999999999995</v>
      </c>
      <c r="D477" s="35">
        <v>29.6</v>
      </c>
    </row>
    <row r="478" spans="1:4" ht="15" hidden="1" customHeight="1">
      <c r="A478" s="16" t="s">
        <v>481</v>
      </c>
      <c r="B478" s="9">
        <f t="shared" si="7"/>
        <v>259.39999999999998</v>
      </c>
      <c r="C478" s="9">
        <f>[1]жилые!$D$525</f>
        <v>259.39999999999998</v>
      </c>
      <c r="D478" s="35"/>
    </row>
    <row r="479" spans="1:4" ht="15" hidden="1" customHeight="1">
      <c r="A479" s="16" t="s">
        <v>482</v>
      </c>
      <c r="B479" s="9">
        <f t="shared" si="7"/>
        <v>275</v>
      </c>
      <c r="C479" s="9">
        <f>[1]жилые!$D$526</f>
        <v>275</v>
      </c>
      <c r="D479" s="35"/>
    </row>
    <row r="480" spans="1:4" ht="15" hidden="1" customHeight="1">
      <c r="A480" s="16" t="s">
        <v>483</v>
      </c>
      <c r="B480" s="9">
        <f t="shared" si="7"/>
        <v>615.70000000000005</v>
      </c>
      <c r="C480" s="9">
        <f>[1]жилые!$D$527</f>
        <v>615.70000000000005</v>
      </c>
      <c r="D480" s="35"/>
    </row>
    <row r="481" spans="1:4" ht="15" hidden="1" customHeight="1">
      <c r="A481" s="16" t="s">
        <v>484</v>
      </c>
      <c r="B481" s="9">
        <f t="shared" si="7"/>
        <v>832.4</v>
      </c>
      <c r="C481" s="9">
        <f>[1]жилые!$D$528</f>
        <v>832.4</v>
      </c>
      <c r="D481" s="35"/>
    </row>
    <row r="482" spans="1:4" ht="15" hidden="1" customHeight="1">
      <c r="A482" s="17" t="s">
        <v>485</v>
      </c>
      <c r="B482" s="9">
        <f t="shared" si="7"/>
        <v>4974.0599999999995</v>
      </c>
      <c r="C482" s="9">
        <f>[1]жилые!$D$529</f>
        <v>4710.16</v>
      </c>
      <c r="D482" s="35">
        <f>263.9</f>
        <v>263.89999999999998</v>
      </c>
    </row>
    <row r="483" spans="1:4" ht="15" hidden="1" customHeight="1">
      <c r="A483" s="17" t="s">
        <v>486</v>
      </c>
      <c r="B483" s="9">
        <f t="shared" si="7"/>
        <v>6477.7</v>
      </c>
      <c r="C483" s="9">
        <f>[1]жилые!$D$530</f>
        <v>6135.7</v>
      </c>
      <c r="D483" s="35">
        <f>77.8+264.2</f>
        <v>342</v>
      </c>
    </row>
    <row r="484" spans="1:4" ht="15" hidden="1" customHeight="1">
      <c r="A484" s="17" t="s">
        <v>487</v>
      </c>
      <c r="B484" s="9">
        <f t="shared" si="7"/>
        <v>3424.2</v>
      </c>
      <c r="C484" s="9">
        <f>[1]жилые!$D$531</f>
        <v>3424.2</v>
      </c>
      <c r="D484" s="35"/>
    </row>
    <row r="485" spans="1:4" ht="15" hidden="1" customHeight="1">
      <c r="A485" s="17" t="s">
        <v>488</v>
      </c>
      <c r="B485" s="9">
        <f t="shared" si="7"/>
        <v>3366.6</v>
      </c>
      <c r="C485" s="9">
        <f>[1]жилые!$D$532</f>
        <v>3189.5</v>
      </c>
      <c r="D485" s="35">
        <f>91.7+54.5+30.9</f>
        <v>177.1</v>
      </c>
    </row>
    <row r="486" spans="1:4" ht="15" hidden="1" customHeight="1">
      <c r="A486" s="17" t="s">
        <v>489</v>
      </c>
      <c r="B486" s="9">
        <f t="shared" si="7"/>
        <v>3182.3999999999996</v>
      </c>
      <c r="C486" s="9">
        <f>[1]жилые!$D$533</f>
        <v>2884.2</v>
      </c>
      <c r="D486" s="35">
        <f>298.2</f>
        <v>298.2</v>
      </c>
    </row>
    <row r="487" spans="1:4" ht="15" hidden="1" customHeight="1">
      <c r="A487" s="17" t="s">
        <v>490</v>
      </c>
      <c r="B487" s="9">
        <f t="shared" si="7"/>
        <v>2757.9</v>
      </c>
      <c r="C487" s="9">
        <f>[1]жилые!$D$534</f>
        <v>2757.9</v>
      </c>
      <c r="D487" s="35"/>
    </row>
    <row r="488" spans="1:4" ht="15" hidden="1" customHeight="1">
      <c r="A488" s="17" t="s">
        <v>491</v>
      </c>
      <c r="B488" s="9">
        <f t="shared" si="7"/>
        <v>2699.8</v>
      </c>
      <c r="C488" s="9">
        <f>[1]жилые!$D$535</f>
        <v>2669</v>
      </c>
      <c r="D488" s="35">
        <f>30.8</f>
        <v>30.8</v>
      </c>
    </row>
    <row r="489" spans="1:4" ht="15" hidden="1" customHeight="1">
      <c r="A489" s="17" t="s">
        <v>492</v>
      </c>
      <c r="B489" s="9">
        <f t="shared" si="7"/>
        <v>4543.8999999999996</v>
      </c>
      <c r="C489" s="9">
        <f>[1]жилые!$D$536</f>
        <v>4543.8999999999996</v>
      </c>
      <c r="D489" s="35"/>
    </row>
    <row r="490" spans="1:4" ht="15" hidden="1" customHeight="1">
      <c r="A490" s="17" t="s">
        <v>493</v>
      </c>
      <c r="B490" s="9">
        <f t="shared" si="7"/>
        <v>4801.6400000000003</v>
      </c>
      <c r="C490" s="9">
        <f>[1]жилые!$D$537</f>
        <v>4801.6400000000003</v>
      </c>
      <c r="D490" s="35"/>
    </row>
    <row r="491" spans="1:4" ht="15" hidden="1" customHeight="1">
      <c r="A491" s="17" t="s">
        <v>494</v>
      </c>
      <c r="B491" s="9">
        <f t="shared" si="7"/>
        <v>4975.8</v>
      </c>
      <c r="C491" s="9">
        <f>[1]жилые!$D$538</f>
        <v>3900.9</v>
      </c>
      <c r="D491" s="35">
        <f>1074.9</f>
        <v>1074.9000000000001</v>
      </c>
    </row>
    <row r="492" spans="1:4" ht="15" hidden="1" customHeight="1">
      <c r="A492" s="17" t="s">
        <v>495</v>
      </c>
      <c r="B492" s="9">
        <f t="shared" si="7"/>
        <v>4512.5</v>
      </c>
      <c r="C492" s="9">
        <f>[1]жилые!$D$539</f>
        <v>4512.5</v>
      </c>
      <c r="D492" s="35"/>
    </row>
    <row r="493" spans="1:4" ht="15" hidden="1" customHeight="1">
      <c r="A493" s="17" t="s">
        <v>496</v>
      </c>
      <c r="B493" s="9">
        <f t="shared" si="7"/>
        <v>6125.1</v>
      </c>
      <c r="C493" s="9">
        <f>[1]жилые!$D$540</f>
        <v>6018.5</v>
      </c>
      <c r="D493" s="35">
        <f>54.9+51.7</f>
        <v>106.6</v>
      </c>
    </row>
    <row r="494" spans="1:4" ht="15" hidden="1" customHeight="1">
      <c r="A494" s="17" t="s">
        <v>497</v>
      </c>
      <c r="B494" s="9">
        <f t="shared" si="7"/>
        <v>4552.2</v>
      </c>
      <c r="C494" s="9">
        <f>[1]жилые!$D$541</f>
        <v>4552.2</v>
      </c>
      <c r="D494" s="35"/>
    </row>
    <row r="495" spans="1:4" ht="15" hidden="1" customHeight="1">
      <c r="A495" s="17" t="s">
        <v>498</v>
      </c>
      <c r="B495" s="9">
        <f t="shared" si="7"/>
        <v>4492</v>
      </c>
      <c r="C495" s="9">
        <f>[1]жилые!$D$542</f>
        <v>4492</v>
      </c>
      <c r="D495" s="35"/>
    </row>
    <row r="496" spans="1:4" ht="15" hidden="1" customHeight="1">
      <c r="A496" s="17" t="s">
        <v>499</v>
      </c>
      <c r="B496" s="9">
        <f t="shared" si="7"/>
        <v>6115.2</v>
      </c>
      <c r="C496" s="9">
        <f>[1]жилые!$D$543</f>
        <v>6115.2</v>
      </c>
      <c r="D496" s="35"/>
    </row>
    <row r="497" spans="1:4" ht="15" hidden="1" customHeight="1">
      <c r="A497" s="17" t="s">
        <v>500</v>
      </c>
      <c r="B497" s="9">
        <f t="shared" si="7"/>
        <v>2489.7999999999997</v>
      </c>
      <c r="C497" s="9">
        <f>[1]жилые!$D$544</f>
        <v>2446.1999999999998</v>
      </c>
      <c r="D497" s="35">
        <f>43.6</f>
        <v>43.6</v>
      </c>
    </row>
    <row r="498" spans="1:4" ht="15" hidden="1" customHeight="1">
      <c r="A498" s="17" t="s">
        <v>501</v>
      </c>
      <c r="B498" s="9">
        <f t="shared" si="7"/>
        <v>2530.6</v>
      </c>
      <c r="C498" s="9">
        <f>[1]жилые!$D$545</f>
        <v>2530.6</v>
      </c>
      <c r="D498" s="35"/>
    </row>
    <row r="499" spans="1:4" ht="15" hidden="1" customHeight="1">
      <c r="A499" s="17" t="s">
        <v>502</v>
      </c>
      <c r="B499" s="9">
        <f t="shared" si="7"/>
        <v>5059.5</v>
      </c>
      <c r="C499" s="9">
        <f>[1]жилые!$D$546</f>
        <v>4796.8999999999996</v>
      </c>
      <c r="D499" s="35">
        <f>262.6</f>
        <v>262.60000000000002</v>
      </c>
    </row>
    <row r="500" spans="1:4" ht="15" hidden="1" customHeight="1">
      <c r="A500" s="17" t="s">
        <v>503</v>
      </c>
      <c r="B500" s="9">
        <f t="shared" si="7"/>
        <v>4960.8999999999996</v>
      </c>
      <c r="C500" s="9">
        <f>[1]жилые!$D$547</f>
        <v>4704</v>
      </c>
      <c r="D500" s="35">
        <f>256.9</f>
        <v>256.89999999999998</v>
      </c>
    </row>
    <row r="501" spans="1:4" ht="15" hidden="1" customHeight="1">
      <c r="A501" s="17" t="s">
        <v>504</v>
      </c>
      <c r="B501" s="9">
        <f t="shared" si="7"/>
        <v>4971.3</v>
      </c>
      <c r="C501" s="9">
        <f>[1]жилые!$D$548</f>
        <v>4690.3</v>
      </c>
      <c r="D501" s="35">
        <f>281</f>
        <v>281</v>
      </c>
    </row>
    <row r="502" spans="1:4" ht="15" hidden="1" customHeight="1">
      <c r="A502" s="17" t="s">
        <v>505</v>
      </c>
      <c r="B502" s="9">
        <f t="shared" si="7"/>
        <v>1946.9</v>
      </c>
      <c r="C502" s="9">
        <f>[1]жилые!$D$549</f>
        <v>1946.9</v>
      </c>
      <c r="D502" s="35"/>
    </row>
    <row r="503" spans="1:4" ht="15" hidden="1" customHeight="1">
      <c r="A503" s="17" t="s">
        <v>506</v>
      </c>
      <c r="B503" s="9">
        <f t="shared" si="7"/>
        <v>3191.2</v>
      </c>
      <c r="C503" s="9">
        <f>[1]жилые!$D$550</f>
        <v>3191.2</v>
      </c>
      <c r="D503" s="35"/>
    </row>
    <row r="504" spans="1:4" ht="15" hidden="1" customHeight="1">
      <c r="A504" s="16" t="s">
        <v>507</v>
      </c>
      <c r="B504" s="9">
        <f t="shared" si="7"/>
        <v>289</v>
      </c>
      <c r="C504" s="9">
        <f>[1]жилые!$D$551</f>
        <v>289</v>
      </c>
      <c r="D504" s="35"/>
    </row>
    <row r="505" spans="1:4" ht="15" hidden="1" customHeight="1">
      <c r="A505" s="16" t="s">
        <v>508</v>
      </c>
      <c r="B505" s="9">
        <f t="shared" si="7"/>
        <v>535.4</v>
      </c>
      <c r="C505" s="9">
        <f>[1]жилые!$D$552</f>
        <v>535.4</v>
      </c>
      <c r="D505" s="35"/>
    </row>
    <row r="506" spans="1:4" ht="15" hidden="1" customHeight="1">
      <c r="A506" s="16" t="s">
        <v>509</v>
      </c>
      <c r="B506" s="9">
        <f t="shared" si="7"/>
        <v>2193.3000000000002</v>
      </c>
      <c r="C506" s="9">
        <f>[1]жилые!$D$553</f>
        <v>2193.3000000000002</v>
      </c>
      <c r="D506" s="35"/>
    </row>
    <row r="507" spans="1:4" ht="15" hidden="1" customHeight="1">
      <c r="A507" s="16" t="s">
        <v>510</v>
      </c>
      <c r="B507" s="9">
        <f t="shared" si="7"/>
        <v>279.39999999999998</v>
      </c>
      <c r="C507" s="9">
        <f>[1]жилые!$D$554</f>
        <v>279.39999999999998</v>
      </c>
      <c r="D507" s="35"/>
    </row>
    <row r="508" spans="1:4" ht="15" hidden="1" customHeight="1">
      <c r="A508" s="16" t="s">
        <v>511</v>
      </c>
      <c r="B508" s="9">
        <f t="shared" si="7"/>
        <v>272.8</v>
      </c>
      <c r="C508" s="9">
        <f>[1]жилые!$D$555</f>
        <v>272.8</v>
      </c>
      <c r="D508" s="35"/>
    </row>
    <row r="509" spans="1:4" ht="15" hidden="1" customHeight="1">
      <c r="A509" s="16" t="s">
        <v>512</v>
      </c>
      <c r="B509" s="9">
        <f t="shared" si="7"/>
        <v>532</v>
      </c>
      <c r="C509" s="9">
        <f>[1]жилые!$D$556</f>
        <v>532</v>
      </c>
      <c r="D509" s="35"/>
    </row>
    <row r="510" spans="1:4" ht="15" hidden="1" customHeight="1">
      <c r="A510" s="16" t="s">
        <v>513</v>
      </c>
      <c r="B510" s="9">
        <f t="shared" si="7"/>
        <v>258.8</v>
      </c>
      <c r="C510" s="9">
        <f>[1]жилые!$D$557</f>
        <v>258.8</v>
      </c>
      <c r="D510" s="35"/>
    </row>
    <row r="511" spans="1:4" ht="15" hidden="1" customHeight="1">
      <c r="A511" s="16" t="s">
        <v>514</v>
      </c>
      <c r="B511" s="9">
        <f t="shared" si="7"/>
        <v>825.7</v>
      </c>
      <c r="C511" s="9">
        <f>[1]жилые!$D$558</f>
        <v>825.7</v>
      </c>
      <c r="D511" s="35"/>
    </row>
    <row r="512" spans="1:4" ht="15" hidden="1" customHeight="1">
      <c r="A512" s="16" t="s">
        <v>515</v>
      </c>
      <c r="B512" s="9">
        <f t="shared" si="7"/>
        <v>528.1</v>
      </c>
      <c r="C512" s="9">
        <f>[1]жилые!$D$559</f>
        <v>528.1</v>
      </c>
      <c r="D512" s="35"/>
    </row>
    <row r="513" spans="1:4" ht="15" hidden="1" customHeight="1">
      <c r="A513" s="16" t="s">
        <v>516</v>
      </c>
      <c r="B513" s="9">
        <f t="shared" si="7"/>
        <v>524.79999999999995</v>
      </c>
      <c r="C513" s="9">
        <f>[1]жилые!$D$560</f>
        <v>524.79999999999995</v>
      </c>
      <c r="D513" s="35"/>
    </row>
    <row r="514" spans="1:4" ht="15" hidden="1" customHeight="1">
      <c r="A514" s="16" t="s">
        <v>517</v>
      </c>
      <c r="B514" s="9">
        <f t="shared" si="7"/>
        <v>262.7</v>
      </c>
      <c r="C514" s="9">
        <f>[1]жилые!$D$561</f>
        <v>262.7</v>
      </c>
      <c r="D514" s="35"/>
    </row>
    <row r="515" spans="1:4" ht="15" hidden="1" customHeight="1">
      <c r="A515" s="16" t="s">
        <v>518</v>
      </c>
      <c r="B515" s="9">
        <f t="shared" si="7"/>
        <v>804.2</v>
      </c>
      <c r="C515" s="9">
        <f>[1]жилые!$D$562</f>
        <v>804.2</v>
      </c>
      <c r="D515" s="35"/>
    </row>
    <row r="516" spans="1:4" ht="15" hidden="1" customHeight="1">
      <c r="A516" s="16" t="s">
        <v>556</v>
      </c>
      <c r="B516" s="9">
        <f t="shared" si="7"/>
        <v>5567.9</v>
      </c>
      <c r="C516" s="9">
        <v>5567.9</v>
      </c>
      <c r="D516" s="35"/>
    </row>
    <row r="517" spans="1:4" ht="15" hidden="1" customHeight="1">
      <c r="A517" s="83" t="s">
        <v>1526</v>
      </c>
      <c r="B517" s="9"/>
      <c r="C517" s="9"/>
      <c r="D517" s="35"/>
    </row>
    <row r="518" spans="1:4" ht="15" hidden="1" customHeight="1">
      <c r="A518" s="16" t="s">
        <v>558</v>
      </c>
      <c r="B518" s="9">
        <f t="shared" si="7"/>
        <v>0</v>
      </c>
      <c r="C518" s="9"/>
      <c r="D518" s="35"/>
    </row>
    <row r="519" spans="1:4" ht="21" hidden="1" customHeight="1">
      <c r="A519" s="11" t="s">
        <v>519</v>
      </c>
      <c r="B519" s="12">
        <f>SUM(B5:B518)</f>
        <v>1481474.3699999987</v>
      </c>
      <c r="C519" s="12">
        <f>SUBTOTAL(9,C5:C518)</f>
        <v>4378.8</v>
      </c>
      <c r="D519" s="12">
        <f>SUM(D5:D516)</f>
        <v>64038.560000000027</v>
      </c>
    </row>
    <row r="520" spans="1:4" ht="15" hidden="1" customHeight="1">
      <c r="A520" s="13"/>
      <c r="C520" s="26"/>
      <c r="D520" s="26"/>
    </row>
    <row r="521" spans="1:4" s="21" customFormat="1" ht="15" customHeight="1">
      <c r="A521" s="13"/>
      <c r="B521" s="4"/>
      <c r="C521" s="26"/>
      <c r="D521" s="26"/>
    </row>
  </sheetData>
  <autoFilter ref="A4:D520">
    <filterColumn colId="0">
      <filters>
        <filter val="Октября 40 лет ул. д.7А"/>
      </filters>
    </filterColumn>
    <sortState ref="A136:AO136">
      <sortCondition ref="A4:A517"/>
    </sortState>
  </autoFilter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XDP1467"/>
  <sheetViews>
    <sheetView tabSelected="1" topLeftCell="A7" zoomScale="83" zoomScaleNormal="83" zoomScalePageLayoutView="70" workbookViewId="0">
      <pane xSplit="2" ySplit="5" topLeftCell="C12" activePane="bottomRight" state="frozen"/>
      <selection activeCell="L450" sqref="L450"/>
      <selection pane="topRight" activeCell="L450" sqref="L450"/>
      <selection pane="bottomLeft" activeCell="L450" sqref="L450"/>
      <selection pane="bottomRight" activeCell="I17" sqref="I17"/>
    </sheetView>
  </sheetViews>
  <sheetFormatPr defaultRowHeight="15" outlineLevelRow="1"/>
  <cols>
    <col min="1" max="1" width="4" style="42" customWidth="1"/>
    <col min="2" max="2" width="34.85546875" style="28" customWidth="1"/>
    <col min="3" max="3" width="14.7109375" style="77" customWidth="1"/>
    <col min="4" max="4" width="38.5703125" style="76" customWidth="1"/>
  </cols>
  <sheetData>
    <row r="1" spans="1:22" outlineLevel="1">
      <c r="A1" s="124" t="s">
        <v>560</v>
      </c>
      <c r="B1" s="125"/>
      <c r="C1" s="126"/>
      <c r="D1" s="127" t="s">
        <v>525</v>
      </c>
    </row>
    <row r="2" spans="1:22" outlineLevel="1">
      <c r="A2" s="125"/>
      <c r="B2" s="125"/>
      <c r="C2" s="126"/>
      <c r="D2" s="128"/>
    </row>
    <row r="3" spans="1:22" outlineLevel="1">
      <c r="A3" s="125"/>
      <c r="B3" s="125"/>
      <c r="C3" s="126"/>
      <c r="D3" s="128"/>
    </row>
    <row r="4" spans="1:22" outlineLevel="1">
      <c r="A4" s="125"/>
      <c r="B4" s="125"/>
      <c r="C4" s="126"/>
      <c r="D4" s="128"/>
    </row>
    <row r="5" spans="1:22" outlineLevel="1">
      <c r="A5" s="125"/>
      <c r="B5" s="125"/>
      <c r="C5" s="126"/>
      <c r="D5" s="128"/>
    </row>
    <row r="6" spans="1:22" outlineLevel="1">
      <c r="A6" s="125"/>
      <c r="B6" s="125"/>
      <c r="C6" s="126"/>
      <c r="D6" s="129"/>
    </row>
    <row r="7" spans="1:22" s="28" customFormat="1" ht="53.25" customHeight="1">
      <c r="A7" s="121" t="s">
        <v>612</v>
      </c>
      <c r="B7" s="122"/>
      <c r="C7" s="122"/>
      <c r="D7" s="123"/>
      <c r="E7" s="130"/>
    </row>
    <row r="8" spans="1:22" s="28" customFormat="1">
      <c r="A8" s="213"/>
      <c r="B8" s="214"/>
      <c r="C8" s="215"/>
      <c r="D8" s="215"/>
      <c r="E8" s="130"/>
    </row>
    <row r="9" spans="1:22" s="28" customFormat="1" ht="47.25">
      <c r="A9" s="27" t="s">
        <v>0</v>
      </c>
      <c r="B9" s="22" t="s">
        <v>1</v>
      </c>
      <c r="C9" s="72" t="s">
        <v>912</v>
      </c>
      <c r="D9" s="72" t="s">
        <v>525</v>
      </c>
      <c r="E9" s="130"/>
    </row>
    <row r="10" spans="1:22" s="28" customFormat="1" ht="15" customHeight="1">
      <c r="A10" s="131"/>
      <c r="B10" s="132"/>
      <c r="C10" s="133"/>
      <c r="D10" s="134"/>
      <c r="E10" s="130"/>
    </row>
    <row r="11" spans="1:22" s="87" customFormat="1" ht="18.75" customHeight="1">
      <c r="A11" s="135" t="s">
        <v>526</v>
      </c>
      <c r="B11" s="136"/>
      <c r="C11" s="137"/>
      <c r="D11" s="13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</row>
    <row r="12" spans="1:22" s="29" customFormat="1" ht="45" customHeight="1">
      <c r="A12" s="131">
        <v>1</v>
      </c>
      <c r="B12" s="48" t="str">
        <f>МКД!A287</f>
        <v>Медицинская ул. д.7</v>
      </c>
      <c r="C12" s="217" t="s">
        <v>520</v>
      </c>
      <c r="D12" s="90" t="s">
        <v>1607</v>
      </c>
      <c r="E12" s="13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29" customFormat="1" ht="30" customHeight="1">
      <c r="A13" s="131">
        <v>2</v>
      </c>
      <c r="B13" s="47" t="str">
        <f>МКД!A207</f>
        <v>Кащенко ул. д.21</v>
      </c>
      <c r="C13" s="218" t="s">
        <v>520</v>
      </c>
      <c r="D13" s="66" t="s">
        <v>733</v>
      </c>
      <c r="E13" s="139"/>
    </row>
    <row r="14" spans="1:22" s="29" customFormat="1" ht="15" customHeight="1">
      <c r="A14" s="131">
        <v>3</v>
      </c>
      <c r="B14" s="47" t="str">
        <f>МКД!A136</f>
        <v>Голованова Маршала ул. д.33</v>
      </c>
      <c r="C14" s="218" t="s">
        <v>520</v>
      </c>
      <c r="D14" s="66" t="s">
        <v>1605</v>
      </c>
      <c r="E14" s="139"/>
    </row>
    <row r="15" spans="1:22" s="29" customFormat="1" ht="45" customHeight="1">
      <c r="A15" s="131">
        <v>4</v>
      </c>
      <c r="B15" s="47" t="str">
        <f>МКД!A283</f>
        <v>Малиновая Гряда п. д.1</v>
      </c>
      <c r="C15" s="217" t="s">
        <v>520</v>
      </c>
      <c r="D15" s="90" t="s">
        <v>956</v>
      </c>
      <c r="E15" s="139"/>
    </row>
    <row r="16" spans="1:22" s="29" customFormat="1" ht="45" customHeight="1">
      <c r="A16" s="131">
        <v>5</v>
      </c>
      <c r="B16" s="47" t="str">
        <f>МКД!A288</f>
        <v>Медицинская ул. д.7А</v>
      </c>
      <c r="C16" s="218" t="s">
        <v>520</v>
      </c>
      <c r="D16" s="66" t="s">
        <v>972</v>
      </c>
      <c r="E16" s="139"/>
    </row>
    <row r="17" spans="1:5" s="29" customFormat="1" ht="30" customHeight="1">
      <c r="A17" s="131">
        <v>6</v>
      </c>
      <c r="B17" s="47" t="s">
        <v>217</v>
      </c>
      <c r="C17" s="218" t="s">
        <v>520</v>
      </c>
      <c r="D17" s="66" t="s">
        <v>1618</v>
      </c>
      <c r="E17" s="139"/>
    </row>
    <row r="18" spans="1:5" s="29" customFormat="1" ht="45" customHeight="1">
      <c r="A18" s="131">
        <v>7</v>
      </c>
      <c r="B18" s="47" t="s">
        <v>113</v>
      </c>
      <c r="C18" s="218" t="s">
        <v>520</v>
      </c>
      <c r="D18" s="66" t="s">
        <v>658</v>
      </c>
      <c r="E18" s="139"/>
    </row>
    <row r="19" spans="1:5" s="29" customFormat="1" ht="45.75" customHeight="1">
      <c r="A19" s="131">
        <v>8</v>
      </c>
      <c r="B19" s="47" t="str">
        <f>МКД!A213</f>
        <v>Кемеровская ул. д.18</v>
      </c>
      <c r="C19" s="218" t="s">
        <v>520</v>
      </c>
      <c r="D19" s="66" t="s">
        <v>1377</v>
      </c>
      <c r="E19" s="139"/>
    </row>
    <row r="20" spans="1:5" s="29" customFormat="1" ht="63.75" customHeight="1">
      <c r="A20" s="131">
        <v>9</v>
      </c>
      <c r="B20" s="47" t="str">
        <f>МКД!A88</f>
        <v>Гагарина пр-кт. д.220</v>
      </c>
      <c r="C20" s="218" t="s">
        <v>520</v>
      </c>
      <c r="D20" s="66" t="s">
        <v>1677</v>
      </c>
      <c r="E20" s="139"/>
    </row>
    <row r="21" spans="1:5" s="29" customFormat="1" ht="30" customHeight="1">
      <c r="A21" s="131">
        <v>10</v>
      </c>
      <c r="B21" s="47" t="str">
        <f>МКД!A386</f>
        <v>Радистов ул. д.24А</v>
      </c>
      <c r="C21" s="218" t="s">
        <v>520</v>
      </c>
      <c r="D21" s="66" t="s">
        <v>1416</v>
      </c>
      <c r="E21" s="139"/>
    </row>
    <row r="22" spans="1:5" s="29" customFormat="1" ht="30" customHeight="1">
      <c r="A22" s="131">
        <v>11</v>
      </c>
      <c r="B22" s="64" t="str">
        <f>МКД!A346</f>
        <v>пос. Черепичный д.11</v>
      </c>
      <c r="C22" s="218" t="s">
        <v>520</v>
      </c>
      <c r="D22" s="66" t="s">
        <v>1006</v>
      </c>
      <c r="E22" s="139"/>
    </row>
    <row r="23" spans="1:5" s="29" customFormat="1" ht="15" customHeight="1">
      <c r="A23" s="131">
        <v>12</v>
      </c>
      <c r="B23" s="47" t="str">
        <f>МКД!A438</f>
        <v>Тропинина ул. д.12</v>
      </c>
      <c r="C23" s="218" t="s">
        <v>520</v>
      </c>
      <c r="D23" s="66" t="s">
        <v>1186</v>
      </c>
      <c r="E23" s="139"/>
    </row>
    <row r="24" spans="1:5" s="29" customFormat="1" ht="15" customHeight="1">
      <c r="A24" s="131">
        <v>13</v>
      </c>
      <c r="B24" s="47" t="str">
        <f>МКД!A355</f>
        <v>пос. Черепичный д.21</v>
      </c>
      <c r="C24" s="217" t="s">
        <v>520</v>
      </c>
      <c r="D24" s="90" t="s">
        <v>1732</v>
      </c>
      <c r="E24" s="139"/>
    </row>
    <row r="25" spans="1:5" s="29" customFormat="1" ht="30" customHeight="1">
      <c r="A25" s="131">
        <v>14</v>
      </c>
      <c r="B25" s="47" t="str">
        <f>МКД!A183</f>
        <v>Жукова Маршала ул. д.11</v>
      </c>
      <c r="C25" s="217" t="s">
        <v>520</v>
      </c>
      <c r="D25" s="90" t="s">
        <v>944</v>
      </c>
      <c r="E25" s="139"/>
    </row>
    <row r="26" spans="1:5" s="29" customFormat="1" ht="30" customHeight="1">
      <c r="A26" s="131">
        <v>15</v>
      </c>
      <c r="B26" s="47" t="str">
        <f>МКД!A158</f>
        <v>Горная ул. д.19</v>
      </c>
      <c r="C26" s="219" t="s">
        <v>520</v>
      </c>
      <c r="D26" s="66" t="s">
        <v>1015</v>
      </c>
      <c r="E26" s="139"/>
    </row>
    <row r="27" spans="1:5" s="29" customFormat="1" ht="30" customHeight="1">
      <c r="A27" s="131">
        <v>16</v>
      </c>
      <c r="B27" s="47" t="s">
        <v>337</v>
      </c>
      <c r="C27" s="219" t="s">
        <v>520</v>
      </c>
      <c r="D27" s="66" t="s">
        <v>1632</v>
      </c>
      <c r="E27" s="139"/>
    </row>
    <row r="28" spans="1:5" s="29" customFormat="1" ht="45" customHeight="1">
      <c r="A28" s="131">
        <v>17</v>
      </c>
      <c r="B28" s="47" t="str">
        <f>МКД!A331</f>
        <v>Победы 40 лет ул. д.10</v>
      </c>
      <c r="C28" s="219" t="s">
        <v>520</v>
      </c>
      <c r="D28" s="66" t="s">
        <v>1598</v>
      </c>
      <c r="E28" s="139"/>
    </row>
    <row r="29" spans="1:5" s="29" customFormat="1" ht="45" customHeight="1">
      <c r="A29" s="131">
        <v>18</v>
      </c>
      <c r="B29" s="47" t="str">
        <f>МКД!A13</f>
        <v>Арсеньева ул. д.1</v>
      </c>
      <c r="C29" s="219" t="s">
        <v>520</v>
      </c>
      <c r="D29" s="66" t="s">
        <v>1029</v>
      </c>
      <c r="E29" s="139"/>
    </row>
    <row r="30" spans="1:5" s="29" customFormat="1" ht="56.25" customHeight="1">
      <c r="A30" s="131">
        <v>19</v>
      </c>
      <c r="B30" s="47" t="str">
        <f>МКД!A482</f>
        <v>Щербинки-1 мкр. д.1</v>
      </c>
      <c r="C30" s="219" t="s">
        <v>520</v>
      </c>
      <c r="D30" s="66" t="s">
        <v>1625</v>
      </c>
      <c r="E30" s="139"/>
    </row>
    <row r="31" spans="1:5" s="29" customFormat="1" ht="15" customHeight="1">
      <c r="A31" s="131">
        <v>20</v>
      </c>
      <c r="B31" s="47" t="str">
        <f>МКД!A428</f>
        <v>Терешковой ул. д.3</v>
      </c>
      <c r="C31" s="219" t="s">
        <v>520</v>
      </c>
      <c r="D31" s="66" t="s">
        <v>822</v>
      </c>
      <c r="E31" s="139"/>
    </row>
    <row r="32" spans="1:5" s="29" customFormat="1" ht="30" customHeight="1">
      <c r="A32" s="131">
        <v>21</v>
      </c>
      <c r="B32" s="47" t="str">
        <f>МКД!A508</f>
        <v>Энергетиков ул. д.4</v>
      </c>
      <c r="C32" s="217" t="s">
        <v>520</v>
      </c>
      <c r="D32" s="90" t="s">
        <v>1268</v>
      </c>
      <c r="E32" s="139"/>
    </row>
    <row r="33" spans="1:5" s="29" customFormat="1" ht="30" customHeight="1">
      <c r="A33" s="131">
        <v>22</v>
      </c>
      <c r="B33" s="47" t="str">
        <f>МКД!A454</f>
        <v>Тропинина ул. д.7а</v>
      </c>
      <c r="C33" s="219" t="s">
        <v>520</v>
      </c>
      <c r="D33" s="66" t="s">
        <v>1657</v>
      </c>
      <c r="E33" s="139"/>
    </row>
    <row r="34" spans="1:5" s="29" customFormat="1" ht="30" customHeight="1">
      <c r="A34" s="131">
        <v>23</v>
      </c>
      <c r="B34" s="47" t="str">
        <f>МКД!A345</f>
        <v>пос. Черепичный д.10</v>
      </c>
      <c r="C34" s="219" t="s">
        <v>520</v>
      </c>
      <c r="D34" s="66" t="s">
        <v>1520</v>
      </c>
      <c r="E34" s="139"/>
    </row>
    <row r="35" spans="1:5" s="29" customFormat="1" ht="30" customHeight="1">
      <c r="A35" s="131">
        <v>24</v>
      </c>
      <c r="B35" s="47" t="str">
        <f>МКД!A155</f>
        <v>Горная ул. д.12</v>
      </c>
      <c r="C35" s="217" t="s">
        <v>520</v>
      </c>
      <c r="D35" s="90" t="s">
        <v>1108</v>
      </c>
      <c r="E35" s="139"/>
    </row>
    <row r="36" spans="1:5" s="29" customFormat="1" ht="15" customHeight="1">
      <c r="A36" s="131">
        <v>25</v>
      </c>
      <c r="B36" s="47" t="s">
        <v>434</v>
      </c>
      <c r="C36" s="217" t="s">
        <v>520</v>
      </c>
      <c r="D36" s="90" t="s">
        <v>1002</v>
      </c>
      <c r="E36" s="139"/>
    </row>
    <row r="37" spans="1:5" s="29" customFormat="1" ht="15" customHeight="1">
      <c r="A37" s="131">
        <v>26</v>
      </c>
      <c r="B37" s="47" t="s">
        <v>409</v>
      </c>
      <c r="C37" s="219" t="s">
        <v>520</v>
      </c>
      <c r="D37" s="66" t="s">
        <v>1123</v>
      </c>
      <c r="E37" s="139"/>
    </row>
    <row r="38" spans="1:5" s="29" customFormat="1" ht="45" customHeight="1">
      <c r="A38" s="131">
        <v>27</v>
      </c>
      <c r="B38" s="47" t="s">
        <v>56</v>
      </c>
      <c r="C38" s="217" t="s">
        <v>520</v>
      </c>
      <c r="D38" s="90" t="s">
        <v>1264</v>
      </c>
      <c r="E38" s="139"/>
    </row>
    <row r="39" spans="1:5" s="29" customFormat="1" ht="30" customHeight="1">
      <c r="A39" s="131">
        <v>28</v>
      </c>
      <c r="B39" s="47" t="str">
        <f>МКД!A160</f>
        <v>Горная ул. д.24</v>
      </c>
      <c r="C39" s="219" t="s">
        <v>520</v>
      </c>
      <c r="D39" s="66" t="s">
        <v>578</v>
      </c>
      <c r="E39" s="139"/>
    </row>
    <row r="40" spans="1:5" s="29" customFormat="1" ht="30" customHeight="1">
      <c r="A40" s="131">
        <v>29</v>
      </c>
      <c r="B40" s="47" t="str">
        <f>МКД!A490</f>
        <v>Щербинки-1 мкр. д.2</v>
      </c>
      <c r="C40" s="219" t="s">
        <v>520</v>
      </c>
      <c r="D40" s="66" t="s">
        <v>1049</v>
      </c>
      <c r="E40" s="139"/>
    </row>
    <row r="41" spans="1:5" s="29" customFormat="1" ht="25.5" customHeight="1">
      <c r="A41" s="131">
        <v>30</v>
      </c>
      <c r="B41" s="47" t="str">
        <f>МКД!A485</f>
        <v>Щербинки-1 мкр. д.11</v>
      </c>
      <c r="C41" s="219" t="s">
        <v>520</v>
      </c>
      <c r="D41" s="66" t="s">
        <v>1052</v>
      </c>
      <c r="E41" s="139"/>
    </row>
    <row r="42" spans="1:5" s="29" customFormat="1" ht="50.25" customHeight="1">
      <c r="A42" s="131">
        <v>31</v>
      </c>
      <c r="B42" s="47" t="str">
        <f>МКД!A424</f>
        <v>Терешковой ул. д.10</v>
      </c>
      <c r="C42" s="219" t="s">
        <v>520</v>
      </c>
      <c r="D42" s="66" t="s">
        <v>1363</v>
      </c>
      <c r="E42" s="139"/>
    </row>
    <row r="43" spans="1:5" s="29" customFormat="1" ht="15" customHeight="1">
      <c r="A43" s="131">
        <v>32</v>
      </c>
      <c r="B43" s="47" t="str">
        <f>МКД!A278</f>
        <v>Луганская ул. д.3</v>
      </c>
      <c r="C43" s="219" t="s">
        <v>520</v>
      </c>
      <c r="D43" s="66" t="s">
        <v>1065</v>
      </c>
      <c r="E43" s="139"/>
    </row>
    <row r="44" spans="1:5" s="29" customFormat="1" ht="30" customHeight="1">
      <c r="A44" s="131">
        <v>33</v>
      </c>
      <c r="B44" s="47" t="str">
        <f>МКД!A224</f>
        <v>Корейская ул. д.10</v>
      </c>
      <c r="C44" s="217" t="s">
        <v>520</v>
      </c>
      <c r="D44" s="90" t="s">
        <v>1100</v>
      </c>
      <c r="E44" s="139"/>
    </row>
    <row r="45" spans="1:5" s="29" customFormat="1" ht="30" customHeight="1">
      <c r="A45" s="131">
        <v>34</v>
      </c>
      <c r="B45" s="47" t="s">
        <v>294</v>
      </c>
      <c r="C45" s="219" t="s">
        <v>520</v>
      </c>
      <c r="D45" s="66" t="s">
        <v>985</v>
      </c>
      <c r="E45" s="139"/>
    </row>
    <row r="46" spans="1:5" s="29" customFormat="1" ht="90" customHeight="1">
      <c r="A46" s="131">
        <v>35</v>
      </c>
      <c r="B46" s="47" t="s">
        <v>497</v>
      </c>
      <c r="C46" s="219" t="s">
        <v>520</v>
      </c>
      <c r="D46" s="66" t="s">
        <v>1737</v>
      </c>
      <c r="E46" s="139"/>
    </row>
    <row r="47" spans="1:5" s="29" customFormat="1" ht="60" customHeight="1">
      <c r="A47" s="131">
        <v>36</v>
      </c>
      <c r="B47" s="47" t="s">
        <v>91</v>
      </c>
      <c r="C47" s="219" t="s">
        <v>520</v>
      </c>
      <c r="D47" s="66" t="s">
        <v>720</v>
      </c>
      <c r="E47" s="139"/>
    </row>
    <row r="48" spans="1:5" s="29" customFormat="1" ht="79.5" customHeight="1">
      <c r="A48" s="131">
        <v>37</v>
      </c>
      <c r="B48" s="85" t="str">
        <f>'[2]ПЛАН 2016'!D501</f>
        <v>Щербинки-1 мкр. д.8</v>
      </c>
      <c r="C48" s="217" t="s">
        <v>520</v>
      </c>
      <c r="D48" s="91" t="s">
        <v>1274</v>
      </c>
      <c r="E48" s="139"/>
    </row>
    <row r="49" spans="1:5" s="29" customFormat="1" ht="30" customHeight="1">
      <c r="A49" s="131">
        <v>38</v>
      </c>
      <c r="B49" s="47" t="s">
        <v>117</v>
      </c>
      <c r="C49" s="219" t="s">
        <v>520</v>
      </c>
      <c r="D49" s="66" t="s">
        <v>736</v>
      </c>
      <c r="E49" s="139"/>
    </row>
    <row r="50" spans="1:5" s="29" customFormat="1" ht="30" customHeight="1">
      <c r="A50" s="131">
        <v>39</v>
      </c>
      <c r="B50" s="47" t="s">
        <v>22</v>
      </c>
      <c r="C50" s="219" t="s">
        <v>520</v>
      </c>
      <c r="D50" s="66" t="s">
        <v>936</v>
      </c>
      <c r="E50" s="139"/>
    </row>
    <row r="51" spans="1:5" s="29" customFormat="1" ht="63.75" customHeight="1">
      <c r="A51" s="131">
        <v>40</v>
      </c>
      <c r="B51" s="47" t="s">
        <v>491</v>
      </c>
      <c r="C51" s="219" t="s">
        <v>520</v>
      </c>
      <c r="D51" s="66" t="s">
        <v>1611</v>
      </c>
      <c r="E51" s="139"/>
    </row>
    <row r="52" spans="1:5" s="29" customFormat="1" ht="30" customHeight="1">
      <c r="A52" s="131">
        <v>41</v>
      </c>
      <c r="B52" s="47" t="s">
        <v>96</v>
      </c>
      <c r="C52" s="217" t="s">
        <v>520</v>
      </c>
      <c r="D52" s="90" t="s">
        <v>880</v>
      </c>
      <c r="E52" s="139"/>
    </row>
    <row r="53" spans="1:5" s="29" customFormat="1" ht="30" customHeight="1">
      <c r="A53" s="131">
        <v>42</v>
      </c>
      <c r="B53" s="47" t="s">
        <v>386</v>
      </c>
      <c r="C53" s="219" t="s">
        <v>520</v>
      </c>
      <c r="D53" s="66" t="s">
        <v>855</v>
      </c>
      <c r="E53" s="139"/>
    </row>
    <row r="54" spans="1:5" s="29" customFormat="1" ht="30" customHeight="1">
      <c r="A54" s="131">
        <v>43</v>
      </c>
      <c r="B54" s="47" t="s">
        <v>267</v>
      </c>
      <c r="C54" s="217" t="s">
        <v>520</v>
      </c>
      <c r="D54" s="90" t="s">
        <v>1304</v>
      </c>
      <c r="E54" s="139"/>
    </row>
    <row r="55" spans="1:5" s="29" customFormat="1" ht="30" customHeight="1">
      <c r="A55" s="131">
        <v>44</v>
      </c>
      <c r="B55" s="47" t="s">
        <v>182</v>
      </c>
      <c r="C55" s="217" t="s">
        <v>520</v>
      </c>
      <c r="D55" s="90" t="s">
        <v>1281</v>
      </c>
      <c r="E55" s="139"/>
    </row>
    <row r="56" spans="1:5" s="29" customFormat="1" ht="45" customHeight="1">
      <c r="A56" s="131">
        <v>45</v>
      </c>
      <c r="B56" s="47" t="s">
        <v>342</v>
      </c>
      <c r="C56" s="217" t="s">
        <v>520</v>
      </c>
      <c r="D56" s="90" t="s">
        <v>1704</v>
      </c>
      <c r="E56" s="139"/>
    </row>
    <row r="57" spans="1:5" s="29" customFormat="1" ht="45" customHeight="1">
      <c r="A57" s="131">
        <v>46</v>
      </c>
      <c r="B57" s="47" t="s">
        <v>156</v>
      </c>
      <c r="C57" s="219" t="s">
        <v>520</v>
      </c>
      <c r="D57" s="66" t="s">
        <v>890</v>
      </c>
      <c r="E57" s="139"/>
    </row>
    <row r="58" spans="1:5" s="29" customFormat="1" ht="15" customHeight="1">
      <c r="A58" s="131">
        <v>47</v>
      </c>
      <c r="B58" s="47" t="s">
        <v>390</v>
      </c>
      <c r="C58" s="219" t="s">
        <v>520</v>
      </c>
      <c r="D58" s="66" t="s">
        <v>898</v>
      </c>
      <c r="E58" s="139"/>
    </row>
    <row r="59" spans="1:5" s="29" customFormat="1" ht="15" customHeight="1">
      <c r="A59" s="131">
        <v>48</v>
      </c>
      <c r="B59" s="47" t="s">
        <v>172</v>
      </c>
      <c r="C59" s="219" t="s">
        <v>520</v>
      </c>
      <c r="D59" s="66" t="s">
        <v>808</v>
      </c>
      <c r="E59" s="139"/>
    </row>
    <row r="60" spans="1:5" s="29" customFormat="1" ht="60" customHeight="1">
      <c r="A60" s="131">
        <v>49</v>
      </c>
      <c r="B60" s="47" t="s">
        <v>147</v>
      </c>
      <c r="C60" s="219" t="s">
        <v>520</v>
      </c>
      <c r="D60" s="66" t="s">
        <v>1297</v>
      </c>
      <c r="E60" s="139"/>
    </row>
    <row r="61" spans="1:5" s="29" customFormat="1" ht="30" customHeight="1">
      <c r="A61" s="131">
        <v>50</v>
      </c>
      <c r="B61" s="47" t="s">
        <v>78</v>
      </c>
      <c r="C61" s="219" t="s">
        <v>520</v>
      </c>
      <c r="D61" s="66" t="s">
        <v>1514</v>
      </c>
      <c r="E61" s="139"/>
    </row>
    <row r="62" spans="1:5" s="29" customFormat="1" ht="63.75" customHeight="1">
      <c r="A62" s="131">
        <v>51</v>
      </c>
      <c r="B62" s="47" t="s">
        <v>293</v>
      </c>
      <c r="C62" s="217" t="s">
        <v>520</v>
      </c>
      <c r="D62" s="90" t="s">
        <v>1655</v>
      </c>
      <c r="E62" s="139"/>
    </row>
    <row r="63" spans="1:5" s="29" customFormat="1" ht="15" customHeight="1">
      <c r="A63" s="131">
        <v>52</v>
      </c>
      <c r="B63" s="47" t="s">
        <v>550</v>
      </c>
      <c r="C63" s="219" t="s">
        <v>520</v>
      </c>
      <c r="D63" s="66" t="s">
        <v>1694</v>
      </c>
      <c r="E63" s="139"/>
    </row>
    <row r="64" spans="1:5" s="29" customFormat="1" ht="15" customHeight="1">
      <c r="A64" s="131">
        <v>53</v>
      </c>
      <c r="B64" s="47" t="s">
        <v>554</v>
      </c>
      <c r="C64" s="219" t="s">
        <v>520</v>
      </c>
      <c r="D64" s="66" t="s">
        <v>620</v>
      </c>
      <c r="E64" s="139"/>
    </row>
    <row r="65" spans="1:5" s="29" customFormat="1" ht="45" customHeight="1">
      <c r="A65" s="131">
        <v>54</v>
      </c>
      <c r="B65" s="47" t="s">
        <v>445</v>
      </c>
      <c r="C65" s="217" t="s">
        <v>520</v>
      </c>
      <c r="D65" s="99"/>
      <c r="E65" s="139"/>
    </row>
    <row r="66" spans="1:5" s="29" customFormat="1" ht="42.75" customHeight="1">
      <c r="A66" s="131">
        <v>55</v>
      </c>
      <c r="B66" s="47" t="s">
        <v>192</v>
      </c>
      <c r="C66" s="219" t="s">
        <v>520</v>
      </c>
      <c r="D66" s="66" t="s">
        <v>1647</v>
      </c>
      <c r="E66" s="139"/>
    </row>
    <row r="67" spans="1:5" s="29" customFormat="1" ht="15" customHeight="1">
      <c r="A67" s="131">
        <v>56</v>
      </c>
      <c r="B67" s="47" t="s">
        <v>183</v>
      </c>
      <c r="C67" s="217" t="s">
        <v>520</v>
      </c>
      <c r="D67" s="90" t="s">
        <v>1360</v>
      </c>
      <c r="E67" s="139"/>
    </row>
    <row r="68" spans="1:5" s="29" customFormat="1" ht="30" customHeight="1">
      <c r="A68" s="131">
        <v>57</v>
      </c>
      <c r="B68" s="47" t="s">
        <v>169</v>
      </c>
      <c r="C68" s="219" t="s">
        <v>520</v>
      </c>
      <c r="D68" s="66" t="s">
        <v>960</v>
      </c>
      <c r="E68" s="139"/>
    </row>
    <row r="69" spans="1:5" s="29" customFormat="1" ht="119.25" customHeight="1">
      <c r="A69" s="131">
        <v>58</v>
      </c>
      <c r="B69" s="47" t="s">
        <v>71</v>
      </c>
      <c r="C69" s="217" t="s">
        <v>520</v>
      </c>
      <c r="D69" s="90" t="s">
        <v>1319</v>
      </c>
      <c r="E69" s="139"/>
    </row>
    <row r="70" spans="1:5" s="29" customFormat="1" ht="90" customHeight="1">
      <c r="A70" s="131">
        <v>59</v>
      </c>
      <c r="B70" s="47" t="s">
        <v>460</v>
      </c>
      <c r="C70" s="217" t="s">
        <v>520</v>
      </c>
      <c r="D70" s="90" t="s">
        <v>1335</v>
      </c>
      <c r="E70" s="139"/>
    </row>
    <row r="71" spans="1:5" s="29" customFormat="1" ht="15" customHeight="1">
      <c r="A71" s="131">
        <v>60</v>
      </c>
      <c r="B71" s="47" t="s">
        <v>987</v>
      </c>
      <c r="C71" s="219" t="s">
        <v>520</v>
      </c>
      <c r="D71" s="66" t="s">
        <v>988</v>
      </c>
      <c r="E71" s="139"/>
    </row>
    <row r="72" spans="1:5" s="29" customFormat="1" ht="15" customHeight="1">
      <c r="A72" s="131">
        <v>61</v>
      </c>
      <c r="B72" s="47" t="s">
        <v>282</v>
      </c>
      <c r="C72" s="219" t="s">
        <v>520</v>
      </c>
      <c r="D72" s="66" t="s">
        <v>965</v>
      </c>
      <c r="E72" s="139"/>
    </row>
    <row r="73" spans="1:5" s="29" customFormat="1" ht="30" customHeight="1">
      <c r="A73" s="131">
        <v>62</v>
      </c>
      <c r="B73" s="47" t="s">
        <v>370</v>
      </c>
      <c r="C73" s="219" t="s">
        <v>520</v>
      </c>
      <c r="D73" s="66" t="s">
        <v>1386</v>
      </c>
      <c r="E73" s="139"/>
    </row>
    <row r="74" spans="1:5" s="29" customFormat="1" ht="105" customHeight="1">
      <c r="A74" s="131">
        <v>63</v>
      </c>
      <c r="B74" s="47" t="s">
        <v>346</v>
      </c>
      <c r="C74" s="219" t="s">
        <v>520</v>
      </c>
      <c r="D74" s="66" t="s">
        <v>695</v>
      </c>
      <c r="E74" s="139"/>
    </row>
    <row r="75" spans="1:5" s="29" customFormat="1" ht="15" customHeight="1">
      <c r="A75" s="131">
        <v>64</v>
      </c>
      <c r="B75" s="47" t="s">
        <v>256</v>
      </c>
      <c r="C75" s="219" t="s">
        <v>520</v>
      </c>
      <c r="D75" s="66" t="s">
        <v>1397</v>
      </c>
      <c r="E75" s="139"/>
    </row>
    <row r="76" spans="1:5" s="29" customFormat="1" ht="30" customHeight="1">
      <c r="A76" s="131">
        <v>65</v>
      </c>
      <c r="B76" s="47" t="s">
        <v>118</v>
      </c>
      <c r="C76" s="219" t="s">
        <v>520</v>
      </c>
      <c r="D76" s="66" t="s">
        <v>717</v>
      </c>
      <c r="E76" s="139"/>
    </row>
    <row r="77" spans="1:5" s="29" customFormat="1" ht="30" customHeight="1">
      <c r="A77" s="131">
        <v>66</v>
      </c>
      <c r="B77" s="47" t="s">
        <v>415</v>
      </c>
      <c r="C77" s="219" t="s">
        <v>520</v>
      </c>
      <c r="D77" s="66" t="s">
        <v>719</v>
      </c>
      <c r="E77" s="139"/>
    </row>
    <row r="78" spans="1:5" s="29" customFormat="1" ht="30" customHeight="1">
      <c r="A78" s="131">
        <v>67</v>
      </c>
      <c r="B78" s="47" t="s">
        <v>413</v>
      </c>
      <c r="C78" s="219" t="s">
        <v>520</v>
      </c>
      <c r="D78" s="66" t="s">
        <v>725</v>
      </c>
      <c r="E78" s="139"/>
    </row>
    <row r="79" spans="1:5" s="29" customFormat="1" ht="30" customHeight="1">
      <c r="A79" s="131">
        <v>68</v>
      </c>
      <c r="B79" s="47" t="s">
        <v>205</v>
      </c>
      <c r="C79" s="219" t="s">
        <v>520</v>
      </c>
      <c r="D79" s="66" t="s">
        <v>752</v>
      </c>
      <c r="E79" s="139"/>
    </row>
    <row r="80" spans="1:5" s="29" customFormat="1" ht="73.5" customHeight="1">
      <c r="A80" s="131">
        <v>69</v>
      </c>
      <c r="B80" s="47" t="s">
        <v>108</v>
      </c>
      <c r="C80" s="219" t="s">
        <v>520</v>
      </c>
      <c r="D80" s="66" t="s">
        <v>1738</v>
      </c>
      <c r="E80" s="139"/>
    </row>
    <row r="81" spans="1:5" s="29" customFormat="1" ht="15" customHeight="1">
      <c r="A81" s="131">
        <v>70</v>
      </c>
      <c r="B81" s="47" t="s">
        <v>166</v>
      </c>
      <c r="C81" s="219" t="s">
        <v>520</v>
      </c>
      <c r="D81" s="66" t="s">
        <v>764</v>
      </c>
      <c r="E81" s="139"/>
    </row>
    <row r="82" spans="1:5" s="29" customFormat="1" ht="15" customHeight="1">
      <c r="A82" s="131">
        <v>71</v>
      </c>
      <c r="B82" s="47" t="s">
        <v>458</v>
      </c>
      <c r="C82" s="219" t="s">
        <v>520</v>
      </c>
      <c r="D82" s="66" t="s">
        <v>865</v>
      </c>
      <c r="E82" s="139"/>
    </row>
    <row r="83" spans="1:5" s="29" customFormat="1" ht="60" customHeight="1">
      <c r="A83" s="131">
        <v>72</v>
      </c>
      <c r="B83" s="47" t="s">
        <v>203</v>
      </c>
      <c r="C83" s="219" t="s">
        <v>520</v>
      </c>
      <c r="D83" s="66" t="s">
        <v>815</v>
      </c>
      <c r="E83" s="139"/>
    </row>
    <row r="84" spans="1:5" s="29" customFormat="1" ht="61.5" customHeight="1">
      <c r="A84" s="131">
        <v>73</v>
      </c>
      <c r="B84" s="47" t="s">
        <v>499</v>
      </c>
      <c r="C84" s="219" t="s">
        <v>520</v>
      </c>
      <c r="D84" s="66" t="s">
        <v>1692</v>
      </c>
      <c r="E84" s="139"/>
    </row>
    <row r="85" spans="1:5" s="29" customFormat="1" ht="49.5" customHeight="1">
      <c r="A85" s="131">
        <v>74</v>
      </c>
      <c r="B85" s="47" t="s">
        <v>424</v>
      </c>
      <c r="C85" s="219" t="s">
        <v>520</v>
      </c>
      <c r="D85" s="66" t="s">
        <v>1721</v>
      </c>
      <c r="E85" s="139"/>
    </row>
    <row r="86" spans="1:5" s="29" customFormat="1" ht="24.75" customHeight="1">
      <c r="A86" s="131">
        <v>75</v>
      </c>
      <c r="B86" s="47" t="s">
        <v>462</v>
      </c>
      <c r="C86" s="217" t="s">
        <v>520</v>
      </c>
      <c r="D86" s="90" t="s">
        <v>1560</v>
      </c>
      <c r="E86" s="139"/>
    </row>
    <row r="87" spans="1:5" s="29" customFormat="1" ht="30" customHeight="1">
      <c r="A87" s="131">
        <v>76</v>
      </c>
      <c r="B87" s="47" t="s">
        <v>53</v>
      </c>
      <c r="C87" s="219" t="s">
        <v>520</v>
      </c>
      <c r="D87" s="66" t="s">
        <v>1111</v>
      </c>
      <c r="E87" s="139"/>
    </row>
    <row r="88" spans="1:5" s="29" customFormat="1" ht="27.75" customHeight="1">
      <c r="A88" s="131">
        <v>77</v>
      </c>
      <c r="B88" s="47" t="s">
        <v>69</v>
      </c>
      <c r="C88" s="219" t="s">
        <v>520</v>
      </c>
      <c r="D88" s="66" t="s">
        <v>1688</v>
      </c>
      <c r="E88" s="139"/>
    </row>
    <row r="89" spans="1:5" s="29" customFormat="1" ht="47.25" customHeight="1">
      <c r="A89" s="131">
        <v>78</v>
      </c>
      <c r="B89" s="47" t="s">
        <v>418</v>
      </c>
      <c r="C89" s="219" t="s">
        <v>520</v>
      </c>
      <c r="D89" s="66" t="s">
        <v>1627</v>
      </c>
      <c r="E89" s="139"/>
    </row>
    <row r="90" spans="1:5" s="29" customFormat="1" ht="50.25" customHeight="1">
      <c r="A90" s="131">
        <v>79</v>
      </c>
      <c r="B90" s="47" t="s">
        <v>288</v>
      </c>
      <c r="C90" s="219" t="s">
        <v>520</v>
      </c>
      <c r="D90" s="66" t="s">
        <v>1722</v>
      </c>
      <c r="E90" s="139"/>
    </row>
    <row r="91" spans="1:5" s="29" customFormat="1" ht="45" customHeight="1">
      <c r="A91" s="131">
        <v>80</v>
      </c>
      <c r="B91" s="47" t="s">
        <v>448</v>
      </c>
      <c r="C91" s="219" t="s">
        <v>520</v>
      </c>
      <c r="D91" s="66" t="s">
        <v>1569</v>
      </c>
      <c r="E91" s="139"/>
    </row>
    <row r="92" spans="1:5" s="29" customFormat="1" ht="45" customHeight="1">
      <c r="A92" s="131">
        <v>81</v>
      </c>
      <c r="B92" s="47" t="s">
        <v>425</v>
      </c>
      <c r="C92" s="219" t="s">
        <v>520</v>
      </c>
      <c r="D92" s="66" t="s">
        <v>931</v>
      </c>
      <c r="E92" s="139"/>
    </row>
    <row r="93" spans="1:5" s="29" customFormat="1" ht="60" customHeight="1">
      <c r="A93" s="131">
        <v>82</v>
      </c>
      <c r="B93" s="47" t="s">
        <v>202</v>
      </c>
      <c r="C93" s="219" t="s">
        <v>520</v>
      </c>
      <c r="D93" s="66" t="s">
        <v>644</v>
      </c>
      <c r="E93" s="139"/>
    </row>
    <row r="94" spans="1:5" s="29" customFormat="1" ht="15" customHeight="1">
      <c r="A94" s="131">
        <v>83</v>
      </c>
      <c r="B94" s="47" t="s">
        <v>246</v>
      </c>
      <c r="C94" s="219" t="s">
        <v>520</v>
      </c>
      <c r="D94" s="66" t="s">
        <v>872</v>
      </c>
      <c r="E94" s="139"/>
    </row>
    <row r="95" spans="1:5" s="29" customFormat="1" ht="30" customHeight="1">
      <c r="A95" s="131">
        <v>84</v>
      </c>
      <c r="B95" s="47" t="s">
        <v>144</v>
      </c>
      <c r="C95" s="219" t="s">
        <v>520</v>
      </c>
      <c r="D95" s="66" t="s">
        <v>579</v>
      </c>
      <c r="E95" s="139"/>
    </row>
    <row r="96" spans="1:5" s="29" customFormat="1" ht="15" customHeight="1">
      <c r="A96" s="131">
        <v>85</v>
      </c>
      <c r="B96" s="47" t="s">
        <v>557</v>
      </c>
      <c r="C96" s="219" t="s">
        <v>520</v>
      </c>
      <c r="D96" s="66" t="s">
        <v>878</v>
      </c>
      <c r="E96" s="139"/>
    </row>
    <row r="97" spans="1:5" s="29" customFormat="1" ht="30" customHeight="1">
      <c r="A97" s="131">
        <v>86</v>
      </c>
      <c r="B97" s="47" t="s">
        <v>133</v>
      </c>
      <c r="C97" s="217" t="s">
        <v>520</v>
      </c>
      <c r="D97" s="90" t="s">
        <v>884</v>
      </c>
      <c r="E97" s="139"/>
    </row>
    <row r="98" spans="1:5" s="29" customFormat="1" ht="15" customHeight="1">
      <c r="A98" s="131">
        <v>87</v>
      </c>
      <c r="B98" s="47" t="s">
        <v>502</v>
      </c>
      <c r="C98" s="219" t="s">
        <v>520</v>
      </c>
      <c r="D98" s="66" t="s">
        <v>864</v>
      </c>
      <c r="E98" s="139"/>
    </row>
    <row r="99" spans="1:5" s="29" customFormat="1" ht="15" customHeight="1">
      <c r="A99" s="131">
        <v>88</v>
      </c>
      <c r="B99" s="47" t="s">
        <v>66</v>
      </c>
      <c r="C99" s="219" t="s">
        <v>520</v>
      </c>
      <c r="D99" s="66" t="s">
        <v>1668</v>
      </c>
      <c r="E99" s="139"/>
    </row>
    <row r="100" spans="1:5" s="29" customFormat="1" ht="45" customHeight="1">
      <c r="A100" s="131">
        <v>89</v>
      </c>
      <c r="B100" s="47" t="s">
        <v>489</v>
      </c>
      <c r="C100" s="219" t="s">
        <v>520</v>
      </c>
      <c r="D100" s="66" t="s">
        <v>1324</v>
      </c>
      <c r="E100" s="139"/>
    </row>
    <row r="101" spans="1:5" s="29" customFormat="1" ht="30" customHeight="1">
      <c r="A101" s="131">
        <v>90</v>
      </c>
      <c r="B101" s="47" t="s">
        <v>89</v>
      </c>
      <c r="C101" s="219" t="s">
        <v>520</v>
      </c>
      <c r="D101" s="66" t="s">
        <v>1403</v>
      </c>
      <c r="E101" s="139"/>
    </row>
    <row r="102" spans="1:5" s="29" customFormat="1" ht="15" customHeight="1">
      <c r="A102" s="131">
        <v>91</v>
      </c>
      <c r="B102" s="47" t="s">
        <v>429</v>
      </c>
      <c r="C102" s="219" t="s">
        <v>520</v>
      </c>
      <c r="D102" s="66" t="s">
        <v>639</v>
      </c>
      <c r="E102" s="139"/>
    </row>
    <row r="103" spans="1:5" s="29" customFormat="1" ht="15" customHeight="1">
      <c r="A103" s="131">
        <v>92</v>
      </c>
      <c r="B103" s="47" t="s">
        <v>157</v>
      </c>
      <c r="C103" s="219" t="s">
        <v>520</v>
      </c>
      <c r="D103" s="66" t="s">
        <v>1663</v>
      </c>
      <c r="E103" s="139"/>
    </row>
    <row r="104" spans="1:5" s="29" customFormat="1" ht="30" customHeight="1">
      <c r="A104" s="131">
        <v>93</v>
      </c>
      <c r="B104" s="47" t="s">
        <v>290</v>
      </c>
      <c r="C104" s="219" t="s">
        <v>520</v>
      </c>
      <c r="D104" s="66" t="s">
        <v>1670</v>
      </c>
      <c r="E104" s="139"/>
    </row>
    <row r="105" spans="1:5" s="29" customFormat="1" ht="15" customHeight="1">
      <c r="A105" s="131">
        <v>94</v>
      </c>
      <c r="B105" s="47" t="s">
        <v>70</v>
      </c>
      <c r="C105" s="219" t="s">
        <v>520</v>
      </c>
      <c r="D105" s="66" t="s">
        <v>1489</v>
      </c>
      <c r="E105" s="139"/>
    </row>
    <row r="106" spans="1:5" s="29" customFormat="1" ht="15" customHeight="1">
      <c r="A106" s="131">
        <v>95</v>
      </c>
      <c r="B106" s="47" t="s">
        <v>379</v>
      </c>
      <c r="C106" s="219" t="s">
        <v>520</v>
      </c>
      <c r="D106" s="66" t="s">
        <v>864</v>
      </c>
      <c r="E106" s="139"/>
    </row>
    <row r="107" spans="1:5" s="29" customFormat="1" ht="15" customHeight="1">
      <c r="A107" s="131">
        <v>96</v>
      </c>
      <c r="B107" s="47" t="s">
        <v>470</v>
      </c>
      <c r="C107" s="219" t="s">
        <v>520</v>
      </c>
      <c r="D107" s="66" t="s">
        <v>899</v>
      </c>
      <c r="E107" s="139"/>
    </row>
    <row r="108" spans="1:5" s="29" customFormat="1" ht="15" customHeight="1">
      <c r="A108" s="131">
        <v>97</v>
      </c>
      <c r="B108" s="47" t="s">
        <v>238</v>
      </c>
      <c r="C108" s="219" t="s">
        <v>520</v>
      </c>
      <c r="D108" s="66" t="s">
        <v>900</v>
      </c>
      <c r="E108" s="139"/>
    </row>
    <row r="109" spans="1:5" s="29" customFormat="1" ht="15" customHeight="1">
      <c r="A109" s="131">
        <v>98</v>
      </c>
      <c r="B109" s="47" t="s">
        <v>381</v>
      </c>
      <c r="C109" s="219" t="s">
        <v>520</v>
      </c>
      <c r="D109" s="66" t="s">
        <v>1557</v>
      </c>
      <c r="E109" s="139"/>
    </row>
    <row r="110" spans="1:5" s="29" customFormat="1" ht="30" customHeight="1">
      <c r="A110" s="131">
        <v>99</v>
      </c>
      <c r="B110" s="47" t="s">
        <v>138</v>
      </c>
      <c r="C110" s="219" t="s">
        <v>520</v>
      </c>
      <c r="D110" s="66" t="s">
        <v>1378</v>
      </c>
      <c r="E110" s="139"/>
    </row>
    <row r="111" spans="1:5" s="29" customFormat="1" ht="15" customHeight="1">
      <c r="A111" s="131">
        <v>100</v>
      </c>
      <c r="B111" s="47" t="s">
        <v>138</v>
      </c>
      <c r="C111" s="217" t="s">
        <v>520</v>
      </c>
      <c r="D111" s="90" t="s">
        <v>1368</v>
      </c>
      <c r="E111" s="139"/>
    </row>
    <row r="112" spans="1:5" s="29" customFormat="1" ht="15" customHeight="1">
      <c r="A112" s="131">
        <v>101</v>
      </c>
      <c r="B112" s="47" t="s">
        <v>406</v>
      </c>
      <c r="C112" s="219" t="s">
        <v>520</v>
      </c>
      <c r="D112" s="66" t="s">
        <v>899</v>
      </c>
      <c r="E112" s="139"/>
    </row>
    <row r="113" spans="1:5" s="29" customFormat="1" ht="30" customHeight="1">
      <c r="A113" s="131">
        <v>102</v>
      </c>
      <c r="B113" s="47" t="s">
        <v>469</v>
      </c>
      <c r="C113" s="219" t="s">
        <v>520</v>
      </c>
      <c r="D113" s="66" t="s">
        <v>1279</v>
      </c>
      <c r="E113" s="139"/>
    </row>
    <row r="114" spans="1:5" s="29" customFormat="1" ht="15" customHeight="1">
      <c r="A114" s="131">
        <v>103</v>
      </c>
      <c r="B114" s="47" t="s">
        <v>495</v>
      </c>
      <c r="C114" s="219" t="s">
        <v>520</v>
      </c>
      <c r="D114" s="66" t="s">
        <v>932</v>
      </c>
      <c r="E114" s="139"/>
    </row>
    <row r="115" spans="1:5" s="29" customFormat="1" ht="15" customHeight="1">
      <c r="A115" s="131">
        <v>104</v>
      </c>
      <c r="B115" s="47" t="s">
        <v>490</v>
      </c>
      <c r="C115" s="219" t="s">
        <v>520</v>
      </c>
      <c r="D115" s="66" t="s">
        <v>1690</v>
      </c>
      <c r="E115" s="139"/>
    </row>
    <row r="116" spans="1:5" s="29" customFormat="1" ht="15" customHeight="1">
      <c r="A116" s="131">
        <v>105</v>
      </c>
      <c r="B116" s="47" t="s">
        <v>139</v>
      </c>
      <c r="C116" s="219" t="s">
        <v>520</v>
      </c>
      <c r="D116" s="66" t="s">
        <v>1709</v>
      </c>
      <c r="E116" s="139"/>
    </row>
    <row r="117" spans="1:5" s="29" customFormat="1" ht="60" customHeight="1">
      <c r="A117" s="131">
        <v>106</v>
      </c>
      <c r="B117" s="47" t="s">
        <v>152</v>
      </c>
      <c r="C117" s="219" t="s">
        <v>520</v>
      </c>
      <c r="D117" s="66" t="s">
        <v>815</v>
      </c>
      <c r="E117" s="139"/>
    </row>
    <row r="118" spans="1:5" s="29" customFormat="1" ht="15" customHeight="1">
      <c r="A118" s="131">
        <v>107</v>
      </c>
      <c r="B118" s="47" t="s">
        <v>375</v>
      </c>
      <c r="C118" s="219" t="s">
        <v>520</v>
      </c>
      <c r="D118" s="66" t="s">
        <v>1435</v>
      </c>
      <c r="E118" s="139"/>
    </row>
    <row r="119" spans="1:5" s="29" customFormat="1" ht="15" customHeight="1">
      <c r="A119" s="131">
        <v>108</v>
      </c>
      <c r="B119" s="47" t="s">
        <v>428</v>
      </c>
      <c r="C119" s="219" t="s">
        <v>520</v>
      </c>
      <c r="D119" s="66" t="s">
        <v>947</v>
      </c>
      <c r="E119" s="139"/>
    </row>
    <row r="120" spans="1:5" s="29" customFormat="1" ht="60" customHeight="1">
      <c r="A120" s="131">
        <v>109</v>
      </c>
      <c r="B120" s="47" t="s">
        <v>97</v>
      </c>
      <c r="C120" s="219" t="s">
        <v>520</v>
      </c>
      <c r="D120" s="66" t="s">
        <v>567</v>
      </c>
      <c r="E120" s="139"/>
    </row>
    <row r="121" spans="1:5" s="29" customFormat="1" ht="75" customHeight="1">
      <c r="A121" s="131">
        <v>110</v>
      </c>
      <c r="B121" s="47" t="s">
        <v>122</v>
      </c>
      <c r="C121" s="217" t="s">
        <v>520</v>
      </c>
      <c r="D121" s="90" t="s">
        <v>1365</v>
      </c>
      <c r="E121" s="139"/>
    </row>
    <row r="122" spans="1:5" s="29" customFormat="1" ht="15" customHeight="1">
      <c r="A122" s="131">
        <v>111</v>
      </c>
      <c r="B122" s="47" t="s">
        <v>80</v>
      </c>
      <c r="C122" s="217" t="s">
        <v>520</v>
      </c>
      <c r="D122" s="90" t="s">
        <v>1387</v>
      </c>
      <c r="E122" s="139"/>
    </row>
    <row r="123" spans="1:5" s="29" customFormat="1" ht="15" customHeight="1">
      <c r="A123" s="131">
        <v>112</v>
      </c>
      <c r="B123" s="47" t="s">
        <v>354</v>
      </c>
      <c r="C123" s="219" t="s">
        <v>520</v>
      </c>
      <c r="D123" s="66" t="s">
        <v>963</v>
      </c>
      <c r="E123" s="139"/>
    </row>
    <row r="124" spans="1:5" s="29" customFormat="1" ht="30" customHeight="1">
      <c r="A124" s="131">
        <v>113</v>
      </c>
      <c r="B124" s="47" t="s">
        <v>116</v>
      </c>
      <c r="C124" s="219" t="s">
        <v>520</v>
      </c>
      <c r="D124" s="66" t="s">
        <v>959</v>
      </c>
      <c r="E124" s="139"/>
    </row>
    <row r="125" spans="1:5" s="29" customFormat="1" ht="45" customHeight="1">
      <c r="A125" s="131">
        <v>114</v>
      </c>
      <c r="B125" s="47" t="s">
        <v>367</v>
      </c>
      <c r="C125" s="219" t="s">
        <v>520</v>
      </c>
      <c r="D125" s="66" t="s">
        <v>1586</v>
      </c>
      <c r="E125" s="139"/>
    </row>
    <row r="126" spans="1:5" s="29" customFormat="1" ht="15" customHeight="1">
      <c r="A126" s="131">
        <v>115</v>
      </c>
      <c r="B126" s="47" t="s">
        <v>243</v>
      </c>
      <c r="C126" s="219" t="s">
        <v>520</v>
      </c>
      <c r="D126" s="66" t="s">
        <v>709</v>
      </c>
      <c r="E126" s="139"/>
    </row>
    <row r="127" spans="1:5" s="29" customFormat="1" ht="15" customHeight="1">
      <c r="A127" s="131">
        <v>116</v>
      </c>
      <c r="B127" s="47" t="s">
        <v>393</v>
      </c>
      <c r="C127" s="219" t="s">
        <v>520</v>
      </c>
      <c r="D127" s="66" t="s">
        <v>658</v>
      </c>
      <c r="E127" s="139"/>
    </row>
    <row r="128" spans="1:5" s="29" customFormat="1" ht="15" customHeight="1">
      <c r="A128" s="131">
        <v>117</v>
      </c>
      <c r="B128" s="47" t="s">
        <v>318</v>
      </c>
      <c r="C128" s="219" t="s">
        <v>520</v>
      </c>
      <c r="D128" s="66" t="s">
        <v>709</v>
      </c>
      <c r="E128" s="139"/>
    </row>
    <row r="129" spans="1:5" s="29" customFormat="1" ht="15" customHeight="1">
      <c r="A129" s="131">
        <v>118</v>
      </c>
      <c r="B129" s="47" t="s">
        <v>359</v>
      </c>
      <c r="C129" s="219" t="s">
        <v>520</v>
      </c>
      <c r="D129" s="66" t="s">
        <v>964</v>
      </c>
      <c r="E129" s="139"/>
    </row>
    <row r="130" spans="1:5" s="29" customFormat="1" ht="15" customHeight="1">
      <c r="A130" s="131">
        <v>119</v>
      </c>
      <c r="B130" s="47" t="s">
        <v>25</v>
      </c>
      <c r="C130" s="219" t="s">
        <v>520</v>
      </c>
      <c r="D130" s="66" t="s">
        <v>1338</v>
      </c>
      <c r="E130" s="139"/>
    </row>
    <row r="131" spans="1:5" s="29" customFormat="1" ht="30" customHeight="1">
      <c r="A131" s="131">
        <v>120</v>
      </c>
      <c r="B131" s="47" t="s">
        <v>58</v>
      </c>
      <c r="C131" s="219" t="s">
        <v>520</v>
      </c>
      <c r="D131" s="66" t="s">
        <v>1201</v>
      </c>
      <c r="E131" s="139"/>
    </row>
    <row r="132" spans="1:5" s="29" customFormat="1" ht="15" customHeight="1">
      <c r="A132" s="131">
        <v>121</v>
      </c>
      <c r="B132" s="47" t="s">
        <v>239</v>
      </c>
      <c r="C132" s="217" t="s">
        <v>520</v>
      </c>
      <c r="D132" s="90" t="s">
        <v>918</v>
      </c>
      <c r="E132" s="139"/>
    </row>
    <row r="133" spans="1:5" s="29" customFormat="1" ht="15" customHeight="1">
      <c r="A133" s="131">
        <v>122</v>
      </c>
      <c r="B133" s="47" t="s">
        <v>332</v>
      </c>
      <c r="C133" s="219" t="s">
        <v>520</v>
      </c>
      <c r="D133" s="66" t="s">
        <v>1528</v>
      </c>
      <c r="E133" s="139"/>
    </row>
    <row r="134" spans="1:5" s="29" customFormat="1" ht="39.75" customHeight="1">
      <c r="A134" s="131">
        <v>123</v>
      </c>
      <c r="B134" s="47" t="s">
        <v>350</v>
      </c>
      <c r="C134" s="219" t="s">
        <v>520</v>
      </c>
      <c r="D134" s="66" t="s">
        <v>1674</v>
      </c>
      <c r="E134" s="139"/>
    </row>
    <row r="135" spans="1:5" s="29" customFormat="1" ht="15" customHeight="1">
      <c r="A135" s="131">
        <v>124</v>
      </c>
      <c r="B135" s="47" t="s">
        <v>360</v>
      </c>
      <c r="C135" s="219" t="s">
        <v>520</v>
      </c>
      <c r="D135" s="66" t="s">
        <v>1502</v>
      </c>
      <c r="E135" s="139"/>
    </row>
    <row r="136" spans="1:5" s="29" customFormat="1" ht="45" customHeight="1">
      <c r="A136" s="131">
        <v>125</v>
      </c>
      <c r="B136" s="47" t="s">
        <v>480</v>
      </c>
      <c r="C136" s="217" t="s">
        <v>520</v>
      </c>
      <c r="D136" s="90" t="s">
        <v>982</v>
      </c>
      <c r="E136" s="139"/>
    </row>
    <row r="137" spans="1:5" s="29" customFormat="1" ht="15" customHeight="1">
      <c r="A137" s="131">
        <v>126</v>
      </c>
      <c r="B137" s="47" t="s">
        <v>181</v>
      </c>
      <c r="C137" s="217" t="s">
        <v>520</v>
      </c>
      <c r="D137" s="90" t="s">
        <v>729</v>
      </c>
      <c r="E137" s="139"/>
    </row>
    <row r="138" spans="1:5" s="29" customFormat="1" ht="45" customHeight="1">
      <c r="A138" s="131">
        <v>127</v>
      </c>
      <c r="B138" s="47" t="s">
        <v>446</v>
      </c>
      <c r="C138" s="219" t="s">
        <v>520</v>
      </c>
      <c r="D138" s="66" t="s">
        <v>1390</v>
      </c>
      <c r="E138" s="139"/>
    </row>
    <row r="139" spans="1:5" s="29" customFormat="1" ht="15" customHeight="1">
      <c r="A139" s="131">
        <v>128</v>
      </c>
      <c r="B139" s="47" t="s">
        <v>110</v>
      </c>
      <c r="C139" s="219" t="s">
        <v>520</v>
      </c>
      <c r="D139" s="66" t="s">
        <v>1715</v>
      </c>
      <c r="E139" s="139"/>
    </row>
    <row r="140" spans="1:5" s="29" customFormat="1" ht="15" customHeight="1">
      <c r="A140" s="131">
        <v>129</v>
      </c>
      <c r="B140" s="47" t="s">
        <v>496</v>
      </c>
      <c r="C140" s="217" t="s">
        <v>520</v>
      </c>
      <c r="D140" s="90" t="s">
        <v>1356</v>
      </c>
      <c r="E140" s="139"/>
    </row>
    <row r="141" spans="1:5" s="29" customFormat="1" ht="15" customHeight="1">
      <c r="A141" s="131">
        <v>130</v>
      </c>
      <c r="B141" s="47" t="s">
        <v>496</v>
      </c>
      <c r="C141" s="219" t="s">
        <v>520</v>
      </c>
      <c r="D141" s="66">
        <v>33.5</v>
      </c>
      <c r="E141" s="139"/>
    </row>
    <row r="142" spans="1:5" s="29" customFormat="1" ht="30" customHeight="1">
      <c r="A142" s="131">
        <v>131</v>
      </c>
      <c r="B142" s="47" t="s">
        <v>496</v>
      </c>
      <c r="C142" s="217" t="s">
        <v>520</v>
      </c>
      <c r="D142" s="90" t="s">
        <v>1575</v>
      </c>
      <c r="E142" s="139"/>
    </row>
    <row r="143" spans="1:5" s="29" customFormat="1" ht="36" customHeight="1">
      <c r="A143" s="131">
        <v>132</v>
      </c>
      <c r="B143" s="47" t="str">
        <f>МКД!A428</f>
        <v>Терешковой ул. д.3</v>
      </c>
      <c r="C143" s="219" t="s">
        <v>520</v>
      </c>
      <c r="D143" s="66" t="s">
        <v>1080</v>
      </c>
      <c r="E143" s="139"/>
    </row>
    <row r="144" spans="1:5" s="29" customFormat="1" ht="60" customHeight="1">
      <c r="A144" s="131">
        <v>133</v>
      </c>
      <c r="B144" s="47" t="str">
        <f>МКД!A53</f>
        <v>Вологдина ул. д.1А</v>
      </c>
      <c r="C144" s="219" t="s">
        <v>520</v>
      </c>
      <c r="D144" s="66" t="s">
        <v>1081</v>
      </c>
      <c r="E144" s="139"/>
    </row>
    <row r="145" spans="1:5" s="29" customFormat="1" ht="30" customHeight="1">
      <c r="A145" s="131">
        <v>134</v>
      </c>
      <c r="B145" s="47" t="s">
        <v>457</v>
      </c>
      <c r="C145" s="219" t="s">
        <v>520</v>
      </c>
      <c r="D145" s="66" t="s">
        <v>1658</v>
      </c>
      <c r="E145" s="139"/>
    </row>
    <row r="146" spans="1:5" s="29" customFormat="1" ht="60" customHeight="1">
      <c r="A146" s="131">
        <v>135</v>
      </c>
      <c r="B146" s="47" t="s">
        <v>200</v>
      </c>
      <c r="C146" s="219" t="s">
        <v>520</v>
      </c>
      <c r="D146" s="66" t="s">
        <v>1676</v>
      </c>
      <c r="E146" s="139"/>
    </row>
    <row r="147" spans="1:5" s="29" customFormat="1" ht="15" customHeight="1">
      <c r="A147" s="131">
        <v>136</v>
      </c>
      <c r="B147" s="47" t="s">
        <v>198</v>
      </c>
      <c r="C147" s="219" t="s">
        <v>520</v>
      </c>
      <c r="D147" s="66" t="s">
        <v>1060</v>
      </c>
      <c r="E147" s="139"/>
    </row>
    <row r="148" spans="1:5" s="29" customFormat="1" ht="45" customHeight="1">
      <c r="A148" s="131">
        <v>137</v>
      </c>
      <c r="B148" s="47" t="str">
        <f>МКД!A344</f>
        <v>Полевая  ул. д.10</v>
      </c>
      <c r="C148" s="219" t="s">
        <v>520</v>
      </c>
      <c r="D148" s="66" t="s">
        <v>1090</v>
      </c>
      <c r="E148" s="139"/>
    </row>
    <row r="149" spans="1:5" s="29" customFormat="1" ht="30" customHeight="1">
      <c r="A149" s="131">
        <v>138</v>
      </c>
      <c r="B149" s="47" t="str">
        <f>МКД!A279</f>
        <v>Луганская ул. д.5</v>
      </c>
      <c r="C149" s="219" t="s">
        <v>520</v>
      </c>
      <c r="D149" s="66" t="s">
        <v>1253</v>
      </c>
      <c r="E149" s="139"/>
    </row>
    <row r="150" spans="1:5" s="29" customFormat="1" ht="30" customHeight="1">
      <c r="A150" s="131">
        <v>139</v>
      </c>
      <c r="B150" s="47" t="s">
        <v>270</v>
      </c>
      <c r="C150" s="219" t="s">
        <v>520</v>
      </c>
      <c r="D150" s="66" t="s">
        <v>1150</v>
      </c>
      <c r="E150" s="139"/>
    </row>
    <row r="151" spans="1:5" s="29" customFormat="1" ht="30" customHeight="1">
      <c r="A151" s="131">
        <v>140</v>
      </c>
      <c r="B151" s="47" t="s">
        <v>43</v>
      </c>
      <c r="C151" s="219" t="s">
        <v>520</v>
      </c>
      <c r="D151" s="66" t="s">
        <v>1534</v>
      </c>
      <c r="E151" s="139"/>
    </row>
    <row r="152" spans="1:5" s="29" customFormat="1" ht="30" customHeight="1">
      <c r="A152" s="131">
        <v>141</v>
      </c>
      <c r="B152" s="47" t="str">
        <f>МКД!A166</f>
        <v>Горная ул. д.32</v>
      </c>
      <c r="C152" s="217" t="s">
        <v>520</v>
      </c>
      <c r="D152" s="90" t="s">
        <v>1169</v>
      </c>
      <c r="E152" s="139"/>
    </row>
    <row r="153" spans="1:5" s="29" customFormat="1" ht="15" customHeight="1">
      <c r="A153" s="131">
        <v>142</v>
      </c>
      <c r="B153" s="47" t="s">
        <v>334</v>
      </c>
      <c r="C153" s="219" t="s">
        <v>520</v>
      </c>
      <c r="D153" s="66" t="s">
        <v>980</v>
      </c>
      <c r="E153" s="139"/>
    </row>
    <row r="154" spans="1:5" s="29" customFormat="1" ht="15" customHeight="1">
      <c r="A154" s="131">
        <v>143</v>
      </c>
      <c r="B154" s="47" t="s">
        <v>187</v>
      </c>
      <c r="C154" s="217" t="s">
        <v>520</v>
      </c>
      <c r="D154" s="90" t="s">
        <v>639</v>
      </c>
      <c r="E154" s="139"/>
    </row>
    <row r="155" spans="1:5" s="29" customFormat="1" ht="45" customHeight="1">
      <c r="A155" s="131">
        <v>144</v>
      </c>
      <c r="B155" s="47" t="s">
        <v>296</v>
      </c>
      <c r="C155" s="219" t="s">
        <v>520</v>
      </c>
      <c r="D155" s="66" t="s">
        <v>1672</v>
      </c>
      <c r="E155" s="139"/>
    </row>
    <row r="156" spans="1:5" s="29" customFormat="1" ht="15" customHeight="1">
      <c r="A156" s="131">
        <v>145</v>
      </c>
      <c r="B156" s="47" t="s">
        <v>245</v>
      </c>
      <c r="C156" s="219" t="s">
        <v>520</v>
      </c>
      <c r="D156" s="66" t="s">
        <v>658</v>
      </c>
      <c r="E156" s="139"/>
    </row>
    <row r="157" spans="1:5" s="29" customFormat="1" ht="15" customHeight="1">
      <c r="A157" s="131">
        <v>146</v>
      </c>
      <c r="B157" s="47" t="s">
        <v>240</v>
      </c>
      <c r="C157" s="219" t="s">
        <v>520</v>
      </c>
      <c r="D157" s="66" t="s">
        <v>1595</v>
      </c>
      <c r="E157" s="139"/>
    </row>
    <row r="158" spans="1:5" s="29" customFormat="1" ht="30" customHeight="1">
      <c r="A158" s="131">
        <v>147</v>
      </c>
      <c r="B158" s="47" t="s">
        <v>236</v>
      </c>
      <c r="C158" s="219" t="s">
        <v>520</v>
      </c>
      <c r="D158" s="66" t="s">
        <v>1045</v>
      </c>
      <c r="E158" s="139"/>
    </row>
    <row r="159" spans="1:5" s="29" customFormat="1" ht="30" customHeight="1">
      <c r="A159" s="131">
        <v>148</v>
      </c>
      <c r="B159" s="47" t="s">
        <v>186</v>
      </c>
      <c r="C159" s="217" t="s">
        <v>520</v>
      </c>
      <c r="D159" s="90" t="s">
        <v>1068</v>
      </c>
      <c r="E159" s="139"/>
    </row>
    <row r="160" spans="1:5" s="29" customFormat="1" ht="45" customHeight="1">
      <c r="A160" s="131">
        <v>149</v>
      </c>
      <c r="B160" s="47" t="str">
        <f>МКД!A483</f>
        <v>Щербинки-1 мкр. д.10</v>
      </c>
      <c r="C160" s="219" t="s">
        <v>520</v>
      </c>
      <c r="D160" s="66" t="s">
        <v>1571</v>
      </c>
      <c r="E160" s="139"/>
    </row>
    <row r="161" spans="1:5" s="29" customFormat="1" ht="45" customHeight="1">
      <c r="A161" s="131">
        <v>150</v>
      </c>
      <c r="B161" s="47" t="str">
        <f>МКД!A458</f>
        <v>Цветочная ул. д.5</v>
      </c>
      <c r="C161" s="217" t="s">
        <v>520</v>
      </c>
      <c r="D161" s="90" t="s">
        <v>1317</v>
      </c>
      <c r="E161" s="139"/>
    </row>
    <row r="162" spans="1:5" s="29" customFormat="1" ht="60" customHeight="1">
      <c r="A162" s="131">
        <v>151</v>
      </c>
      <c r="B162" s="47" t="str">
        <f>МКД!A360</f>
        <v>Пятигорская ул. д.16</v>
      </c>
      <c r="C162" s="219" t="s">
        <v>520</v>
      </c>
      <c r="D162" s="66" t="s">
        <v>1158</v>
      </c>
      <c r="E162" s="139"/>
    </row>
    <row r="163" spans="1:5" s="29" customFormat="1" ht="30" customHeight="1">
      <c r="A163" s="131">
        <v>152</v>
      </c>
      <c r="B163" s="47" t="str">
        <f>МКД!A91</f>
        <v>Гагарина пр-кт. д.226</v>
      </c>
      <c r="C163" s="219" t="s">
        <v>520</v>
      </c>
      <c r="D163" s="66" t="s">
        <v>1512</v>
      </c>
      <c r="E163" s="139"/>
    </row>
    <row r="164" spans="1:5" s="29" customFormat="1" ht="30" customHeight="1">
      <c r="A164" s="131">
        <v>153</v>
      </c>
      <c r="B164" s="47" t="str">
        <f>МКД!A180</f>
        <v>Елисеева Героя ул. д.9А</v>
      </c>
      <c r="C164" s="219" t="s">
        <v>520</v>
      </c>
      <c r="D164" s="66" t="s">
        <v>580</v>
      </c>
      <c r="E164" s="139"/>
    </row>
    <row r="165" spans="1:5" s="29" customFormat="1" ht="15" customHeight="1">
      <c r="A165" s="131">
        <v>154</v>
      </c>
      <c r="B165" s="47" t="str">
        <f>МКД!A245</f>
        <v>Корейский пер. д.10</v>
      </c>
      <c r="C165" s="219" t="s">
        <v>520</v>
      </c>
      <c r="D165" s="66" t="s">
        <v>1666</v>
      </c>
      <c r="E165" s="139"/>
    </row>
    <row r="166" spans="1:5" s="29" customFormat="1" ht="52.5" customHeight="1">
      <c r="A166" s="131">
        <v>155</v>
      </c>
      <c r="B166" s="47" t="str">
        <f>МКД!A281</f>
        <v>Луганская ул. д.7</v>
      </c>
      <c r="C166" s="219" t="s">
        <v>520</v>
      </c>
      <c r="D166" s="66" t="s">
        <v>1671</v>
      </c>
      <c r="E166" s="139"/>
    </row>
    <row r="167" spans="1:5" s="29" customFormat="1" ht="53.25" customHeight="1">
      <c r="A167" s="131">
        <v>156</v>
      </c>
      <c r="B167" s="47" t="str">
        <f>МКД!A408</f>
        <v>Сурикова ул. д.1</v>
      </c>
      <c r="C167" s="217" t="s">
        <v>520</v>
      </c>
      <c r="D167" s="90" t="s">
        <v>1503</v>
      </c>
      <c r="E167" s="139"/>
    </row>
    <row r="168" spans="1:5" s="29" customFormat="1" ht="15" customHeight="1">
      <c r="A168" s="131">
        <v>157</v>
      </c>
      <c r="B168" s="47" t="str">
        <f>МКД!A78</f>
        <v>Гагарина пр-кт. д.180</v>
      </c>
      <c r="C168" s="219" t="s">
        <v>520</v>
      </c>
      <c r="D168" s="66" t="s">
        <v>1273</v>
      </c>
      <c r="E168" s="139"/>
    </row>
    <row r="169" spans="1:5" s="29" customFormat="1" ht="15" customHeight="1">
      <c r="A169" s="131">
        <v>158</v>
      </c>
      <c r="B169" s="47" t="str">
        <f>МКД!A61</f>
        <v>Гагарина пр-кт. д.106</v>
      </c>
      <c r="C169" s="217" t="s">
        <v>520</v>
      </c>
      <c r="D169" s="90" t="s">
        <v>1282</v>
      </c>
      <c r="E169" s="139"/>
    </row>
    <row r="170" spans="1:5" s="29" customFormat="1" ht="15" customHeight="1">
      <c r="A170" s="131">
        <v>159</v>
      </c>
      <c r="B170" s="47" t="str">
        <f>МКД!A498</f>
        <v>Щербинки-1 мкр. д.5</v>
      </c>
      <c r="C170" s="219" t="s">
        <v>520</v>
      </c>
      <c r="D170" s="66" t="s">
        <v>639</v>
      </c>
      <c r="E170" s="139"/>
    </row>
    <row r="171" spans="1:5" s="29" customFormat="1" ht="15" customHeight="1">
      <c r="A171" s="131">
        <v>160</v>
      </c>
      <c r="B171" s="47" t="str">
        <f>МКД!A385</f>
        <v>Радистов ул. д.24</v>
      </c>
      <c r="C171" s="219" t="s">
        <v>520</v>
      </c>
      <c r="D171" s="66" t="s">
        <v>724</v>
      </c>
      <c r="E171" s="139"/>
    </row>
    <row r="172" spans="1:5" s="29" customFormat="1" ht="15" customHeight="1">
      <c r="A172" s="131">
        <v>161</v>
      </c>
      <c r="B172" s="47" t="str">
        <f>МКД!A66</f>
        <v>Гагарина пр-кт. д.112</v>
      </c>
      <c r="C172" s="219" t="s">
        <v>520</v>
      </c>
      <c r="D172" s="66" t="s">
        <v>1531</v>
      </c>
      <c r="E172" s="139"/>
    </row>
    <row r="173" spans="1:5" s="29" customFormat="1" ht="30" customHeight="1">
      <c r="A173" s="131">
        <v>162</v>
      </c>
      <c r="B173" s="47" t="str">
        <f>МКД!A168</f>
        <v>Горная ул. д.6</v>
      </c>
      <c r="C173" s="219" t="s">
        <v>520</v>
      </c>
      <c r="D173" s="66" t="s">
        <v>1596</v>
      </c>
      <c r="E173" s="139"/>
    </row>
    <row r="174" spans="1:5" s="29" customFormat="1" ht="15" customHeight="1">
      <c r="A174" s="131">
        <v>163</v>
      </c>
      <c r="B174" s="47" t="str">
        <f>МКД!A169</f>
        <v>Елисеева Героя ул. д.11</v>
      </c>
      <c r="C174" s="219" t="s">
        <v>520</v>
      </c>
      <c r="D174" s="66" t="s">
        <v>1284</v>
      </c>
      <c r="E174" s="139"/>
    </row>
    <row r="175" spans="1:5" s="29" customFormat="1" ht="15" customHeight="1">
      <c r="A175" s="131">
        <v>164</v>
      </c>
      <c r="B175" s="47" t="str">
        <f>МКД!A101</f>
        <v>Гагарина пр-кт. д.96</v>
      </c>
      <c r="C175" s="217" t="s">
        <v>520</v>
      </c>
      <c r="D175" s="90" t="s">
        <v>759</v>
      </c>
      <c r="E175" s="139"/>
    </row>
    <row r="176" spans="1:5" s="29" customFormat="1" ht="15" customHeight="1">
      <c r="A176" s="131">
        <v>165</v>
      </c>
      <c r="B176" s="47" t="str">
        <f>МКД!A471</f>
        <v>Широтная ул. д.14</v>
      </c>
      <c r="C176" s="217" t="s">
        <v>520</v>
      </c>
      <c r="D176" s="90" t="s">
        <v>1285</v>
      </c>
      <c r="E176" s="139"/>
    </row>
    <row r="177" spans="1:5" s="29" customFormat="1" ht="32.25" customHeight="1">
      <c r="A177" s="131">
        <v>166</v>
      </c>
      <c r="B177" s="47" t="str">
        <f>МКД!A500</f>
        <v>Щербинки-1 мкр. д.7</v>
      </c>
      <c r="C177" s="219" t="s">
        <v>520</v>
      </c>
      <c r="D177" s="66" t="s">
        <v>1506</v>
      </c>
      <c r="E177" s="139"/>
    </row>
    <row r="178" spans="1:5" s="29" customFormat="1" ht="32.25" customHeight="1">
      <c r="A178" s="131">
        <v>167</v>
      </c>
      <c r="B178" s="47"/>
      <c r="C178" s="219" t="s">
        <v>520</v>
      </c>
      <c r="D178" s="66"/>
      <c r="E178" s="139"/>
    </row>
    <row r="179" spans="1:5" s="29" customFormat="1" ht="45" customHeight="1">
      <c r="A179" s="131">
        <v>168</v>
      </c>
      <c r="B179" s="47" t="str">
        <f>МКД!A451</f>
        <v>Тропинина ул. д.57</v>
      </c>
      <c r="C179" s="219" t="s">
        <v>520</v>
      </c>
      <c r="D179" s="66" t="s">
        <v>1314</v>
      </c>
      <c r="E179" s="139"/>
    </row>
    <row r="180" spans="1:5" s="29" customFormat="1" ht="30" customHeight="1">
      <c r="A180" s="131">
        <v>169</v>
      </c>
      <c r="B180" s="47" t="str">
        <f>МКД!A80</f>
        <v>Гагарина пр-кт. д.184</v>
      </c>
      <c r="C180" s="219" t="s">
        <v>520</v>
      </c>
      <c r="D180" s="66" t="s">
        <v>850</v>
      </c>
      <c r="E180" s="139"/>
    </row>
    <row r="181" spans="1:5" s="29" customFormat="1" ht="30" customHeight="1">
      <c r="A181" s="131">
        <v>170</v>
      </c>
      <c r="B181" s="47" t="str">
        <f>МКД!A427</f>
        <v>Терешковой ул. д.2А</v>
      </c>
      <c r="C181" s="217" t="s">
        <v>520</v>
      </c>
      <c r="D181" s="90" t="s">
        <v>1313</v>
      </c>
      <c r="E181" s="139"/>
    </row>
    <row r="182" spans="1:5" s="29" customFormat="1" ht="15" customHeight="1">
      <c r="A182" s="131">
        <v>171</v>
      </c>
      <c r="B182" s="47" t="str">
        <f>МКД!A263</f>
        <v>Крылова ул. д.5Б</v>
      </c>
      <c r="C182" s="217" t="s">
        <v>520</v>
      </c>
      <c r="D182" s="90" t="s">
        <v>724</v>
      </c>
      <c r="E182" s="139"/>
    </row>
    <row r="183" spans="1:5" s="29" customFormat="1" ht="30" customHeight="1">
      <c r="A183" s="131">
        <v>172</v>
      </c>
      <c r="B183" s="47" t="str">
        <f>МКД!A474</f>
        <v>Широтная ул. д.2</v>
      </c>
      <c r="C183" s="219" t="s">
        <v>520</v>
      </c>
      <c r="D183" s="66" t="s">
        <v>1449</v>
      </c>
      <c r="E183" s="139"/>
    </row>
    <row r="184" spans="1:5" s="29" customFormat="1" ht="30" customHeight="1">
      <c r="A184" s="131">
        <v>173</v>
      </c>
      <c r="B184" s="47" t="str">
        <f>МКД!A29</f>
        <v>Батумская ул. д.25</v>
      </c>
      <c r="C184" s="217" t="s">
        <v>520</v>
      </c>
      <c r="D184" s="90" t="s">
        <v>1326</v>
      </c>
      <c r="E184" s="139"/>
    </row>
    <row r="185" spans="1:5" s="29" customFormat="1" ht="15" customHeight="1">
      <c r="A185" s="131">
        <v>174</v>
      </c>
      <c r="B185" s="47" t="str">
        <f>МКД!A62</f>
        <v>Гагарина пр-кт. д.108</v>
      </c>
      <c r="C185" s="219" t="s">
        <v>520</v>
      </c>
      <c r="D185" s="66" t="s">
        <v>1312</v>
      </c>
      <c r="E185" s="139"/>
    </row>
    <row r="186" spans="1:5" s="29" customFormat="1" ht="15" customHeight="1">
      <c r="A186" s="131">
        <v>175</v>
      </c>
      <c r="B186" s="47" t="str">
        <f>МКД!A456</f>
        <v>Цветочная ул. д.1</v>
      </c>
      <c r="C186" s="219" t="s">
        <v>520</v>
      </c>
      <c r="D186" s="66" t="s">
        <v>934</v>
      </c>
      <c r="E186" s="139"/>
    </row>
    <row r="187" spans="1:5" s="29" customFormat="1" ht="30" customHeight="1">
      <c r="A187" s="131">
        <v>176</v>
      </c>
      <c r="B187" s="47" t="str">
        <f>МКД!A258</f>
        <v>Крылова ул. д.18</v>
      </c>
      <c r="C187" s="219" t="s">
        <v>520</v>
      </c>
      <c r="D187" s="66" t="s">
        <v>978</v>
      </c>
      <c r="E187" s="139"/>
    </row>
    <row r="188" spans="1:5" s="29" customFormat="1" ht="15" customHeight="1">
      <c r="A188" s="131">
        <v>177</v>
      </c>
      <c r="B188" s="47" t="str">
        <f>МКД!A255</f>
        <v>Крылова ул. д.14</v>
      </c>
      <c r="C188" s="219" t="s">
        <v>520</v>
      </c>
      <c r="D188" s="66" t="s">
        <v>1316</v>
      </c>
      <c r="E188" s="139"/>
    </row>
    <row r="189" spans="1:5" s="29" customFormat="1" ht="44.25" customHeight="1">
      <c r="A189" s="131">
        <v>178</v>
      </c>
      <c r="B189" s="47" t="str">
        <f>МКД!A199</f>
        <v>Карбышева ул. д.5</v>
      </c>
      <c r="C189" s="219" t="s">
        <v>520</v>
      </c>
      <c r="D189" s="66" t="s">
        <v>1563</v>
      </c>
      <c r="E189" s="139"/>
    </row>
    <row r="190" spans="1:5" s="29" customFormat="1" ht="60" customHeight="1">
      <c r="A190" s="131">
        <v>179</v>
      </c>
      <c r="B190" s="47" t="str">
        <f>МКД!A312</f>
        <v>Октября 40 лет ул. д.5А</v>
      </c>
      <c r="C190" s="219" t="s">
        <v>520</v>
      </c>
      <c r="D190" s="66" t="s">
        <v>1415</v>
      </c>
      <c r="E190" s="139"/>
    </row>
    <row r="191" spans="1:5" s="29" customFormat="1" ht="30" customHeight="1">
      <c r="A191" s="131">
        <v>180</v>
      </c>
      <c r="B191" s="47" t="str">
        <f>МКД!A359</f>
        <v>Пятигорская ул. д.14</v>
      </c>
      <c r="C191" s="219" t="s">
        <v>520</v>
      </c>
      <c r="D191" s="66" t="s">
        <v>1346</v>
      </c>
      <c r="E191" s="139"/>
    </row>
    <row r="192" spans="1:5" s="29" customFormat="1" ht="15" customHeight="1">
      <c r="A192" s="131">
        <v>181</v>
      </c>
      <c r="B192" s="47" t="str">
        <f>МКД!A196</f>
        <v>Жукова Маршала ул. д.9</v>
      </c>
      <c r="C192" s="219" t="s">
        <v>520</v>
      </c>
      <c r="D192" s="66" t="s">
        <v>1336</v>
      </c>
      <c r="E192" s="139"/>
    </row>
    <row r="193" spans="1:5" s="29" customFormat="1" ht="15" customHeight="1">
      <c r="A193" s="131">
        <v>182</v>
      </c>
      <c r="B193" s="47" t="str">
        <f>МКД!A83</f>
        <v>Гагарина пр-кт. д.200</v>
      </c>
      <c r="C193" s="219" t="s">
        <v>520</v>
      </c>
      <c r="D193" s="66" t="s">
        <v>1699</v>
      </c>
      <c r="E193" s="139"/>
    </row>
    <row r="194" spans="1:5" s="29" customFormat="1" ht="30" customHeight="1">
      <c r="A194" s="131">
        <v>183</v>
      </c>
      <c r="B194" s="47" t="str">
        <f>МКД!A166</f>
        <v>Горная ул. д.32</v>
      </c>
      <c r="C194" s="217" t="s">
        <v>520</v>
      </c>
      <c r="D194" s="90" t="s">
        <v>1337</v>
      </c>
      <c r="E194" s="139"/>
    </row>
    <row r="195" spans="1:5" s="29" customFormat="1" ht="29.25" customHeight="1">
      <c r="A195" s="131">
        <v>184</v>
      </c>
      <c r="B195" s="47" t="str">
        <f>МКД!A503</f>
        <v>Щербинки-1 мкр. д.9</v>
      </c>
      <c r="C195" s="217" t="s">
        <v>520</v>
      </c>
      <c r="D195" s="90" t="s">
        <v>1339</v>
      </c>
      <c r="E195" s="139"/>
    </row>
    <row r="196" spans="1:5" s="29" customFormat="1" ht="30" customHeight="1">
      <c r="A196" s="131">
        <v>185</v>
      </c>
      <c r="B196" s="47" t="str">
        <f>МКД!A72</f>
        <v>Гагарина пр-кт. д.117</v>
      </c>
      <c r="C196" s="219" t="s">
        <v>520</v>
      </c>
      <c r="D196" s="66" t="s">
        <v>1504</v>
      </c>
      <c r="E196" s="139"/>
    </row>
    <row r="197" spans="1:5" s="29" customFormat="1" ht="45" customHeight="1">
      <c r="A197" s="131">
        <v>186</v>
      </c>
      <c r="B197" s="47" t="str">
        <f>МКД!A339</f>
        <v>Победы 40 лет ул. д.6</v>
      </c>
      <c r="C197" s="219" t="s">
        <v>520</v>
      </c>
      <c r="D197" s="66" t="s">
        <v>1695</v>
      </c>
      <c r="E197" s="139"/>
    </row>
    <row r="198" spans="1:5" s="29" customFormat="1" ht="15" customHeight="1">
      <c r="A198" s="131">
        <v>187</v>
      </c>
      <c r="B198" s="47" t="str">
        <f>МКД!A341</f>
        <v>Победы 40 лет ул. д.8</v>
      </c>
      <c r="C198" s="219" t="s">
        <v>520</v>
      </c>
      <c r="D198" s="66" t="s">
        <v>1354</v>
      </c>
      <c r="E198" s="139"/>
    </row>
    <row r="199" spans="1:5" s="29" customFormat="1" ht="30" customHeight="1">
      <c r="A199" s="131">
        <v>188</v>
      </c>
      <c r="B199" s="47" t="str">
        <f>МКД!A338</f>
        <v>Победы 40 лет ул. д.3</v>
      </c>
      <c r="C199" s="219" t="s">
        <v>520</v>
      </c>
      <c r="D199" s="66" t="s">
        <v>579</v>
      </c>
      <c r="E199" s="139"/>
    </row>
    <row r="200" spans="1:5" s="29" customFormat="1" ht="45" customHeight="1">
      <c r="A200" s="131">
        <v>189</v>
      </c>
      <c r="B200" s="47" t="str">
        <f>МКД!A439</f>
        <v>Тропинина ул. д.14</v>
      </c>
      <c r="C200" s="219" t="s">
        <v>520</v>
      </c>
      <c r="D200" s="66" t="s">
        <v>1675</v>
      </c>
      <c r="E200" s="139"/>
    </row>
    <row r="201" spans="1:5" s="29" customFormat="1" ht="30" customHeight="1">
      <c r="A201" s="131">
        <v>190</v>
      </c>
      <c r="B201" s="47" t="str">
        <f>МКД!A254</f>
        <v>Крылова ул. д.12Б</v>
      </c>
      <c r="C201" s="219" t="s">
        <v>520</v>
      </c>
      <c r="D201" s="66" t="s">
        <v>1465</v>
      </c>
      <c r="E201" s="139"/>
    </row>
    <row r="202" spans="1:5" s="29" customFormat="1" ht="15" customHeight="1">
      <c r="A202" s="131">
        <v>191</v>
      </c>
      <c r="B202" s="47" t="str">
        <f>МКД!A94</f>
        <v>Гагарина пр-кт. д.80</v>
      </c>
      <c r="C202" s="219" t="s">
        <v>520</v>
      </c>
      <c r="D202" s="66" t="s">
        <v>1723</v>
      </c>
      <c r="E202" s="139"/>
    </row>
    <row r="203" spans="1:5" s="29" customFormat="1" ht="15" customHeight="1">
      <c r="A203" s="131">
        <v>192</v>
      </c>
      <c r="B203" s="47" t="str">
        <f>МКД!A294</f>
        <v>Октября 40 лет ул. д.11</v>
      </c>
      <c r="C203" s="219" t="s">
        <v>520</v>
      </c>
      <c r="D203" s="66" t="s">
        <v>1385</v>
      </c>
      <c r="E203" s="139"/>
    </row>
    <row r="204" spans="1:5" s="29" customFormat="1" ht="30" customHeight="1">
      <c r="A204" s="131">
        <v>193</v>
      </c>
      <c r="B204" s="47" t="str">
        <f>МКД!A122</f>
        <v>Глазунова ул. д.4</v>
      </c>
      <c r="C204" s="219" t="s">
        <v>520</v>
      </c>
      <c r="D204" s="66" t="s">
        <v>1370</v>
      </c>
      <c r="E204" s="139"/>
    </row>
    <row r="205" spans="1:5" s="29" customFormat="1" ht="30" customHeight="1">
      <c r="A205" s="131">
        <v>194</v>
      </c>
      <c r="B205" s="47" t="str">
        <f>МКД!A212</f>
        <v>Кемеровская ул. д.16/ 1</v>
      </c>
      <c r="C205" s="219" t="s">
        <v>520</v>
      </c>
      <c r="D205" s="66" t="s">
        <v>1382</v>
      </c>
      <c r="E205" s="139"/>
    </row>
    <row r="206" spans="1:5" s="29" customFormat="1" ht="52.5" customHeight="1">
      <c r="A206" s="131">
        <v>195</v>
      </c>
      <c r="B206" s="47" t="str">
        <f>МКД!A452</f>
        <v>Тропинина ул. д.5а</v>
      </c>
      <c r="C206" s="219" t="s">
        <v>520</v>
      </c>
      <c r="D206" s="66" t="s">
        <v>1513</v>
      </c>
      <c r="E206" s="139"/>
    </row>
    <row r="207" spans="1:5" s="29" customFormat="1" ht="15" customHeight="1">
      <c r="A207" s="131">
        <v>196</v>
      </c>
      <c r="B207" s="47" t="str">
        <f>МКД!A433</f>
        <v>Терешковой ул. д.6А</v>
      </c>
      <c r="C207" s="219" t="s">
        <v>520</v>
      </c>
      <c r="D207" s="66" t="s">
        <v>1573</v>
      </c>
      <c r="E207" s="139"/>
    </row>
    <row r="208" spans="1:5" s="29" customFormat="1" ht="15" customHeight="1">
      <c r="A208" s="131">
        <v>197</v>
      </c>
      <c r="B208" s="47" t="str">
        <f>МКД!A373</f>
        <v>Пятигорская ул. д.4</v>
      </c>
      <c r="C208" s="219" t="s">
        <v>520</v>
      </c>
      <c r="D208" s="66" t="s">
        <v>1349</v>
      </c>
      <c r="E208" s="139"/>
    </row>
    <row r="209" spans="1:5" s="29" customFormat="1" ht="15" customHeight="1">
      <c r="A209" s="131">
        <v>198</v>
      </c>
      <c r="B209" s="47" t="str">
        <f>МКД!A243</f>
        <v>Корейская ул. д.8</v>
      </c>
      <c r="C209" s="217" t="s">
        <v>520</v>
      </c>
      <c r="D209" s="90" t="s">
        <v>1412</v>
      </c>
      <c r="E209" s="139"/>
    </row>
    <row r="210" spans="1:5" s="29" customFormat="1" ht="15" customHeight="1">
      <c r="A210" s="131">
        <v>199</v>
      </c>
      <c r="B210" s="47" t="str">
        <f>МКД!A518</f>
        <v>40-Лет Октября 1А</v>
      </c>
      <c r="C210" s="219" t="s">
        <v>520</v>
      </c>
      <c r="D210" s="66" t="s">
        <v>1411</v>
      </c>
      <c r="E210" s="139"/>
    </row>
    <row r="211" spans="1:5" s="29" customFormat="1" ht="15" customHeight="1">
      <c r="A211" s="131">
        <v>200</v>
      </c>
      <c r="B211" s="47" t="str">
        <f>МКД!A210</f>
        <v>Кащенко ул. д.27</v>
      </c>
      <c r="C211" s="219" t="s">
        <v>520</v>
      </c>
      <c r="D211" s="66" t="s">
        <v>1500</v>
      </c>
      <c r="E211" s="139"/>
    </row>
    <row r="212" spans="1:5" s="29" customFormat="1" ht="45" customHeight="1">
      <c r="A212" s="131">
        <v>201</v>
      </c>
      <c r="B212" s="47" t="str">
        <f>МКД!A256</f>
        <v>Крылова ул. д.14А</v>
      </c>
      <c r="C212" s="219" t="s">
        <v>520</v>
      </c>
      <c r="D212" s="66" t="s">
        <v>1417</v>
      </c>
      <c r="E212" s="139"/>
    </row>
    <row r="213" spans="1:5" s="29" customFormat="1" ht="45" customHeight="1">
      <c r="A213" s="131">
        <v>202</v>
      </c>
      <c r="B213" s="47" t="str">
        <f>МКД!A198</f>
        <v>Карбышева ул. д.3</v>
      </c>
      <c r="C213" s="219" t="s">
        <v>520</v>
      </c>
      <c r="D213" s="66" t="s">
        <v>1683</v>
      </c>
      <c r="E213" s="139"/>
    </row>
    <row r="214" spans="1:5" s="29" customFormat="1" ht="45" customHeight="1">
      <c r="A214" s="131">
        <v>203</v>
      </c>
      <c r="B214" s="47" t="str">
        <f>МКД!A5</f>
        <v>Анкудиновское шоссе  д.9а</v>
      </c>
      <c r="C214" s="219" t="s">
        <v>520</v>
      </c>
      <c r="D214" s="66" t="s">
        <v>1421</v>
      </c>
      <c r="E214" s="139"/>
    </row>
    <row r="215" spans="1:5" s="29" customFormat="1" ht="45" customHeight="1">
      <c r="A215" s="131">
        <v>204</v>
      </c>
      <c r="B215" s="47" t="str">
        <f>МКД!A185</f>
        <v>Жукова Маршала ул. д.17</v>
      </c>
      <c r="C215" s="219" t="s">
        <v>520</v>
      </c>
      <c r="D215" s="66" t="s">
        <v>1423</v>
      </c>
      <c r="E215" s="139"/>
    </row>
    <row r="216" spans="1:5" s="29" customFormat="1" ht="45" customHeight="1">
      <c r="A216" s="131">
        <v>205</v>
      </c>
      <c r="B216" s="47" t="str">
        <f>МКД!A105</f>
        <v>Гжатская ул. д.13</v>
      </c>
      <c r="C216" s="219" t="s">
        <v>520</v>
      </c>
      <c r="D216" s="66" t="s">
        <v>723</v>
      </c>
      <c r="E216" s="139"/>
    </row>
    <row r="217" spans="1:5" s="29" customFormat="1" ht="45" customHeight="1">
      <c r="A217" s="131">
        <v>206</v>
      </c>
      <c r="B217" s="47" t="str">
        <f>МКД!A111</f>
        <v>Гжатская ул. д.7</v>
      </c>
      <c r="C217" s="219" t="s">
        <v>520</v>
      </c>
      <c r="D217" s="66" t="s">
        <v>1708</v>
      </c>
      <c r="E217" s="139"/>
    </row>
    <row r="218" spans="1:5" s="29" customFormat="1" ht="45" customHeight="1">
      <c r="A218" s="131">
        <v>207</v>
      </c>
      <c r="B218" s="47" t="str">
        <f>МКД!A253</f>
        <v>Крылова ул. д.12А</v>
      </c>
      <c r="C218" s="219" t="s">
        <v>520</v>
      </c>
      <c r="D218" s="66" t="s">
        <v>1442</v>
      </c>
      <c r="E218" s="139"/>
    </row>
    <row r="219" spans="1:5" s="29" customFormat="1" ht="45" customHeight="1">
      <c r="A219" s="131">
        <v>208</v>
      </c>
      <c r="B219" s="47" t="str">
        <f>МКД!A264</f>
        <v>Крылова ул. д.6</v>
      </c>
      <c r="C219" s="219" t="s">
        <v>520</v>
      </c>
      <c r="D219" s="66" t="s">
        <v>1454</v>
      </c>
      <c r="E219" s="139"/>
    </row>
    <row r="220" spans="1:5" s="29" customFormat="1" ht="45" customHeight="1">
      <c r="A220" s="131">
        <v>209</v>
      </c>
      <c r="B220" s="47" t="str">
        <f>МКД!A432</f>
        <v>Терешковой ул. д.6</v>
      </c>
      <c r="C220" s="219" t="s">
        <v>520</v>
      </c>
      <c r="D220" s="66" t="s">
        <v>1463</v>
      </c>
      <c r="E220" s="139"/>
    </row>
    <row r="221" spans="1:5" s="29" customFormat="1" ht="45" customHeight="1">
      <c r="A221" s="131">
        <v>210</v>
      </c>
      <c r="B221" s="80" t="str">
        <f>МКД!A99</f>
        <v>Гагарина пр-кт. д.92</v>
      </c>
      <c r="C221" s="219" t="s">
        <v>520</v>
      </c>
      <c r="D221" s="81" t="s">
        <v>1556</v>
      </c>
      <c r="E221" s="139"/>
    </row>
    <row r="222" spans="1:5" s="29" customFormat="1" ht="45" customHeight="1">
      <c r="A222" s="131">
        <v>211</v>
      </c>
      <c r="B222" s="80" t="str">
        <f>МКД!A165</f>
        <v>Горная ул. д.30</v>
      </c>
      <c r="C222" s="219" t="s">
        <v>520</v>
      </c>
      <c r="D222" s="81" t="s">
        <v>1469</v>
      </c>
      <c r="E222" s="139"/>
    </row>
    <row r="223" spans="1:5" s="29" customFormat="1" ht="45" customHeight="1">
      <c r="A223" s="131">
        <v>212</v>
      </c>
      <c r="B223" s="80" t="str">
        <f>МКД!A155</f>
        <v>Горная ул. д.12</v>
      </c>
      <c r="C223" s="219" t="s">
        <v>520</v>
      </c>
      <c r="D223" s="81" t="s">
        <v>1470</v>
      </c>
      <c r="E223" s="139"/>
    </row>
    <row r="224" spans="1:5" s="29" customFormat="1" ht="45" customHeight="1">
      <c r="A224" s="131">
        <v>213</v>
      </c>
      <c r="B224" s="80" t="str">
        <f>МКД!A140</f>
        <v>Голованова Маршала ул. д.45</v>
      </c>
      <c r="C224" s="219" t="s">
        <v>520</v>
      </c>
      <c r="D224" s="81" t="s">
        <v>1475</v>
      </c>
      <c r="E224" s="139"/>
    </row>
    <row r="225" spans="1:5" s="29" customFormat="1" ht="45" customHeight="1">
      <c r="A225" s="131">
        <v>214</v>
      </c>
      <c r="B225" s="89" t="str">
        <f>МКД!A332</f>
        <v>Победы 40 лет ул. д.12</v>
      </c>
      <c r="C225" s="217" t="s">
        <v>520</v>
      </c>
      <c r="D225" s="92" t="s">
        <v>1354</v>
      </c>
      <c r="E225" s="139"/>
    </row>
    <row r="226" spans="1:5" s="29" customFormat="1" ht="45" customHeight="1">
      <c r="A226" s="131">
        <v>215</v>
      </c>
      <c r="B226" s="80" t="str">
        <f>МКД!A7</f>
        <v>Анкудиновское шоссе д.26</v>
      </c>
      <c r="C226" s="219" t="s">
        <v>520</v>
      </c>
      <c r="D226" s="81" t="s">
        <v>1646</v>
      </c>
      <c r="E226" s="139"/>
    </row>
    <row r="227" spans="1:5" s="29" customFormat="1" ht="45" customHeight="1">
      <c r="A227" s="131">
        <v>216</v>
      </c>
      <c r="B227" s="80" t="str">
        <f>МКД!A495</f>
        <v>Щербинки-1 мкр. д.28</v>
      </c>
      <c r="C227" s="219" t="s">
        <v>520</v>
      </c>
      <c r="D227" s="81" t="s">
        <v>1568</v>
      </c>
      <c r="E227" s="139"/>
    </row>
    <row r="228" spans="1:5" s="29" customFormat="1" ht="45" customHeight="1">
      <c r="A228" s="131">
        <v>217</v>
      </c>
      <c r="B228" s="80" t="str">
        <f>МКД!A86</f>
        <v>Гагарина пр-кт. д.216</v>
      </c>
      <c r="C228" s="219" t="s">
        <v>520</v>
      </c>
      <c r="D228" s="81" t="s">
        <v>1532</v>
      </c>
      <c r="E228" s="139"/>
    </row>
    <row r="229" spans="1:5" s="29" customFormat="1" ht="45" customHeight="1">
      <c r="A229" s="131">
        <v>218</v>
      </c>
      <c r="B229" s="80" t="str">
        <f>МКД!A478</f>
        <v>Широтная ул. д.5</v>
      </c>
      <c r="C229" s="219" t="s">
        <v>520</v>
      </c>
      <c r="D229" s="81" t="s">
        <v>1533</v>
      </c>
      <c r="E229" s="139"/>
    </row>
    <row r="230" spans="1:5" s="29" customFormat="1" ht="45" customHeight="1">
      <c r="A230" s="131">
        <v>219</v>
      </c>
      <c r="B230" s="80" t="str">
        <f>МКД!A60</f>
        <v>Гагарина пр-кт. д.104</v>
      </c>
      <c r="C230" s="219" t="s">
        <v>520</v>
      </c>
      <c r="D230" s="81" t="s">
        <v>1544</v>
      </c>
      <c r="E230" s="139"/>
    </row>
    <row r="231" spans="1:5" s="29" customFormat="1" ht="45" customHeight="1">
      <c r="A231" s="131">
        <v>220</v>
      </c>
      <c r="B231" s="80" t="str">
        <f>МКД!A457</f>
        <v>Цветочная ул. д.2</v>
      </c>
      <c r="C231" s="219" t="s">
        <v>520</v>
      </c>
      <c r="D231" s="81" t="s">
        <v>1701</v>
      </c>
      <c r="E231" s="139"/>
    </row>
    <row r="232" spans="1:5" s="29" customFormat="1" ht="45" customHeight="1">
      <c r="A232" s="131">
        <v>221</v>
      </c>
      <c r="B232" s="89" t="str">
        <f>МКД!A418</f>
        <v>Сурикова ул. д.3</v>
      </c>
      <c r="C232" s="217" t="s">
        <v>520</v>
      </c>
      <c r="D232" s="92" t="s">
        <v>1553</v>
      </c>
      <c r="E232" s="139"/>
    </row>
    <row r="233" spans="1:5" s="29" customFormat="1" ht="45" customHeight="1">
      <c r="A233" s="131">
        <v>222</v>
      </c>
      <c r="B233" s="80" t="str">
        <f>МКД!A382</f>
        <v>Радистов ул. д.2</v>
      </c>
      <c r="C233" s="219" t="s">
        <v>520</v>
      </c>
      <c r="D233" s="81" t="s">
        <v>1645</v>
      </c>
      <c r="E233" s="139"/>
    </row>
    <row r="234" spans="1:5" s="29" customFormat="1" ht="45" customHeight="1">
      <c r="A234" s="131">
        <v>223</v>
      </c>
      <c r="B234" s="80" t="str">
        <f>МКД!A475</f>
        <v>Широтная ул. д.20</v>
      </c>
      <c r="C234" s="219" t="s">
        <v>520</v>
      </c>
      <c r="D234" s="81" t="s">
        <v>1621</v>
      </c>
      <c r="E234" s="139"/>
    </row>
    <row r="235" spans="1:5" s="29" customFormat="1" ht="45" customHeight="1">
      <c r="A235" s="131">
        <v>224</v>
      </c>
      <c r="B235" s="80" t="str">
        <f>МКД!A222</f>
        <v>Кологривская ул. д.32</v>
      </c>
      <c r="C235" s="219" t="s">
        <v>520</v>
      </c>
      <c r="D235" s="81" t="s">
        <v>956</v>
      </c>
      <c r="E235" s="139"/>
    </row>
    <row r="236" spans="1:5" s="29" customFormat="1" ht="45" customHeight="1">
      <c r="A236" s="131">
        <v>225</v>
      </c>
      <c r="B236" s="80" t="str">
        <f>МКД!A191</f>
        <v>Жукова Маршала ул. д.3</v>
      </c>
      <c r="C236" s="219" t="s">
        <v>520</v>
      </c>
      <c r="D236" s="81" t="s">
        <v>1566</v>
      </c>
      <c r="E236" s="139"/>
    </row>
    <row r="237" spans="1:5" s="29" customFormat="1" ht="45" customHeight="1">
      <c r="A237" s="131">
        <v>226</v>
      </c>
      <c r="B237" s="80" t="str">
        <f>МКД!A435</f>
        <v>Терешковой ул. д.8</v>
      </c>
      <c r="C237" s="219" t="s">
        <v>520</v>
      </c>
      <c r="D237" s="81" t="s">
        <v>1570</v>
      </c>
      <c r="E237" s="139"/>
    </row>
    <row r="238" spans="1:5" s="29" customFormat="1" ht="45" customHeight="1">
      <c r="A238" s="131">
        <v>227</v>
      </c>
      <c r="B238" s="80" t="str">
        <f>МКД!A340</f>
        <v>Победы 40 лет ул. д.7</v>
      </c>
      <c r="C238" s="219" t="s">
        <v>520</v>
      </c>
      <c r="D238" s="81" t="s">
        <v>1616</v>
      </c>
      <c r="E238" s="139"/>
    </row>
    <row r="239" spans="1:5" s="29" customFormat="1" ht="45" customHeight="1">
      <c r="A239" s="131">
        <v>228</v>
      </c>
      <c r="B239" s="89" t="str">
        <f>МКД!A71</f>
        <v>Гагарина пр-кт. д.116</v>
      </c>
      <c r="C239" s="217" t="s">
        <v>520</v>
      </c>
      <c r="D239" s="92" t="s">
        <v>1572</v>
      </c>
      <c r="E239" s="139"/>
    </row>
    <row r="240" spans="1:5" s="29" customFormat="1" ht="45" customHeight="1">
      <c r="A240" s="131">
        <v>229</v>
      </c>
      <c r="B240" s="80" t="str">
        <f>МКД!A44</f>
        <v>Бонч-Бруевича ул. д.5</v>
      </c>
      <c r="C240" s="219" t="s">
        <v>520</v>
      </c>
      <c r="D240" s="81" t="s">
        <v>1637</v>
      </c>
      <c r="E240" s="139"/>
    </row>
    <row r="241" spans="1:5" s="29" customFormat="1" ht="45" customHeight="1">
      <c r="A241" s="131">
        <v>230</v>
      </c>
      <c r="B241" s="80" t="str">
        <f>МКД!A413</f>
        <v>Сурикова ул. д.14А</v>
      </c>
      <c r="C241" s="219" t="s">
        <v>520</v>
      </c>
      <c r="D241" s="81" t="s">
        <v>1580</v>
      </c>
      <c r="E241" s="139"/>
    </row>
    <row r="242" spans="1:5" s="29" customFormat="1" ht="45" customHeight="1">
      <c r="A242" s="131">
        <v>231</v>
      </c>
      <c r="B242" s="80" t="str">
        <f>МКД!A398</f>
        <v>Столетова ул. д.1</v>
      </c>
      <c r="C242" s="219" t="s">
        <v>520</v>
      </c>
      <c r="D242" s="81" t="s">
        <v>1582</v>
      </c>
      <c r="E242" s="139"/>
    </row>
    <row r="243" spans="1:5" s="29" customFormat="1" ht="45" customHeight="1">
      <c r="A243" s="131">
        <v>232</v>
      </c>
      <c r="B243" s="80" t="str">
        <f>МКД!A484</f>
        <v>Щербинки-1 мкр. д.10Б</v>
      </c>
      <c r="C243" s="219" t="s">
        <v>520</v>
      </c>
      <c r="D243" s="81" t="s">
        <v>1739</v>
      </c>
      <c r="E243" s="139"/>
    </row>
    <row r="244" spans="1:5" s="29" customFormat="1" ht="45" customHeight="1">
      <c r="A244" s="131">
        <v>233</v>
      </c>
      <c r="B244" s="80" t="str">
        <f>МКД!A163</f>
        <v>Горная ул. д.28</v>
      </c>
      <c r="C244" s="219" t="s">
        <v>520</v>
      </c>
      <c r="D244" s="81" t="s">
        <v>1585</v>
      </c>
      <c r="E244" s="139"/>
    </row>
    <row r="245" spans="1:5" s="29" customFormat="1" ht="45" customHeight="1">
      <c r="A245" s="131">
        <v>234</v>
      </c>
      <c r="B245" s="80" t="str">
        <f>МКД!A501</f>
        <v>Щербинки-1 мкр. д.8</v>
      </c>
      <c r="C245" s="219" t="s">
        <v>520</v>
      </c>
      <c r="D245" s="81" t="s">
        <v>1620</v>
      </c>
      <c r="E245" s="139"/>
    </row>
    <row r="246" spans="1:5" s="29" customFormat="1" ht="45" customHeight="1">
      <c r="A246" s="131">
        <v>235</v>
      </c>
      <c r="B246" s="80" t="str">
        <f>МКД!A329</f>
        <v>Петровского, д. 9а</v>
      </c>
      <c r="C246" s="219" t="s">
        <v>520</v>
      </c>
      <c r="D246" s="81" t="s">
        <v>1619</v>
      </c>
      <c r="E246" s="139"/>
    </row>
    <row r="247" spans="1:5" s="29" customFormat="1" ht="45" customHeight="1">
      <c r="A247" s="131">
        <v>236</v>
      </c>
      <c r="B247" s="80" t="str">
        <f>МКД!A442</f>
        <v>Тропинина ул. д.2</v>
      </c>
      <c r="C247" s="219" t="s">
        <v>520</v>
      </c>
      <c r="D247" s="81" t="s">
        <v>762</v>
      </c>
      <c r="E247" s="139"/>
    </row>
    <row r="248" spans="1:5" s="29" customFormat="1" ht="45" customHeight="1">
      <c r="A248" s="131">
        <v>237</v>
      </c>
      <c r="B248" s="80" t="str">
        <f>МКД!A251</f>
        <v>Крылова ул. д.10</v>
      </c>
      <c r="C248" s="219" t="s">
        <v>520</v>
      </c>
      <c r="D248" s="81" t="s">
        <v>1622</v>
      </c>
      <c r="E248" s="139"/>
    </row>
    <row r="249" spans="1:5" s="29" customFormat="1" ht="45" customHeight="1">
      <c r="A249" s="131">
        <v>238</v>
      </c>
      <c r="B249" s="80" t="str">
        <f>МКД!A292</f>
        <v>Невская ул. д.21</v>
      </c>
      <c r="C249" s="219" t="s">
        <v>520</v>
      </c>
      <c r="D249" s="81" t="s">
        <v>1624</v>
      </c>
      <c r="E249" s="139"/>
    </row>
    <row r="250" spans="1:5" s="29" customFormat="1" ht="45" customHeight="1">
      <c r="A250" s="131">
        <v>239</v>
      </c>
      <c r="B250" s="80" t="str">
        <f>МКД!A132</f>
        <v>Голованова Маршала ул. д.27</v>
      </c>
      <c r="C250" s="219" t="s">
        <v>520</v>
      </c>
      <c r="D250" s="81" t="s">
        <v>1691</v>
      </c>
      <c r="E250" s="139"/>
    </row>
    <row r="251" spans="1:5" s="29" customFormat="1" ht="45" customHeight="1">
      <c r="A251" s="131">
        <v>240</v>
      </c>
      <c r="B251" s="80" t="str">
        <f>МКД!A434</f>
        <v>Терешковой ул. д.6Б</v>
      </c>
      <c r="C251" s="219" t="s">
        <v>520</v>
      </c>
      <c r="D251" s="81" t="s">
        <v>1640</v>
      </c>
      <c r="E251" s="139"/>
    </row>
    <row r="252" spans="1:5" s="29" customFormat="1" ht="146.25" customHeight="1">
      <c r="A252" s="131">
        <v>241</v>
      </c>
      <c r="B252" s="80" t="str">
        <f>МКД!A458</f>
        <v>Цветочная ул. д.5</v>
      </c>
      <c r="C252" s="219" t="s">
        <v>520</v>
      </c>
      <c r="D252" s="81" t="s">
        <v>1631</v>
      </c>
      <c r="E252" s="139"/>
    </row>
    <row r="253" spans="1:5" s="29" customFormat="1" ht="45" customHeight="1">
      <c r="A253" s="131">
        <v>242</v>
      </c>
      <c r="B253" s="80" t="str">
        <f>МКД!A177</f>
        <v>Елисеева Героя ул. д.7А</v>
      </c>
      <c r="C253" s="219" t="s">
        <v>520</v>
      </c>
      <c r="D253" s="81" t="s">
        <v>1638</v>
      </c>
      <c r="E253" s="139"/>
    </row>
    <row r="254" spans="1:5" s="29" customFormat="1" ht="45" customHeight="1">
      <c r="A254" s="131">
        <v>243</v>
      </c>
      <c r="B254" s="80" t="str">
        <f>МКД!A104</f>
        <v>Гжатская ул. д.11</v>
      </c>
      <c r="C254" s="219" t="s">
        <v>520</v>
      </c>
      <c r="D254" s="81" t="s">
        <v>713</v>
      </c>
      <c r="E254" s="139"/>
    </row>
    <row r="255" spans="1:5" s="29" customFormat="1" ht="45" customHeight="1">
      <c r="A255" s="131">
        <v>244</v>
      </c>
      <c r="B255" s="80" t="str">
        <f>МКД!A285</f>
        <v>Медицинская ул. д.11</v>
      </c>
      <c r="C255" s="219" t="s">
        <v>520</v>
      </c>
      <c r="D255" s="81" t="s">
        <v>1643</v>
      </c>
      <c r="E255" s="139"/>
    </row>
    <row r="256" spans="1:5" s="29" customFormat="1" ht="45" customHeight="1">
      <c r="A256" s="131">
        <v>245</v>
      </c>
      <c r="B256" s="80" t="str">
        <f>МКД!A164</f>
        <v>Горная ул. д.2А</v>
      </c>
      <c r="C256" s="219" t="s">
        <v>520</v>
      </c>
      <c r="D256" s="81" t="s">
        <v>1654</v>
      </c>
      <c r="E256" s="139"/>
    </row>
    <row r="257" spans="1:5" s="29" customFormat="1" ht="15" customHeight="1">
      <c r="A257" s="131">
        <v>246</v>
      </c>
      <c r="B257" s="47" t="str">
        <f>МКД!A471</f>
        <v>Широтная ул. д.14</v>
      </c>
      <c r="C257" s="219" t="s">
        <v>520</v>
      </c>
      <c r="D257" s="66" t="s">
        <v>701</v>
      </c>
      <c r="E257" s="139"/>
    </row>
    <row r="258" spans="1:5" s="29" customFormat="1" ht="15" customHeight="1">
      <c r="A258" s="131">
        <v>247</v>
      </c>
      <c r="B258" s="47" t="str">
        <f>МКД!A90</f>
        <v>Гагарина пр-кт. д.224</v>
      </c>
      <c r="C258" s="219" t="s">
        <v>520</v>
      </c>
      <c r="D258" s="66" t="s">
        <v>1354</v>
      </c>
      <c r="E258" s="139"/>
    </row>
    <row r="259" spans="1:5" s="29" customFormat="1" ht="15" customHeight="1">
      <c r="A259" s="131">
        <v>248</v>
      </c>
      <c r="B259" s="47" t="str">
        <f>МКД!A289</f>
        <v>Медицинская ул. д.9</v>
      </c>
      <c r="C259" s="219" t="s">
        <v>520</v>
      </c>
      <c r="D259" s="66" t="s">
        <v>1058</v>
      </c>
      <c r="E259" s="139"/>
    </row>
    <row r="260" spans="1:5" s="29" customFormat="1" ht="15" customHeight="1">
      <c r="A260" s="131">
        <v>249</v>
      </c>
      <c r="B260" s="47" t="str">
        <f>МКД!A418</f>
        <v>Сурикова ул. д.3</v>
      </c>
      <c r="C260" s="219" t="s">
        <v>520</v>
      </c>
      <c r="D260" s="66" t="s">
        <v>1724</v>
      </c>
      <c r="E260" s="139"/>
    </row>
    <row r="261" spans="1:5" s="29" customFormat="1" ht="31.5" customHeight="1">
      <c r="A261" s="131">
        <v>250</v>
      </c>
      <c r="B261" s="47" t="str">
        <f>МКД!A141</f>
        <v>Голованова Маршала ул. д.47</v>
      </c>
      <c r="C261" s="219" t="s">
        <v>520</v>
      </c>
      <c r="D261" s="66" t="s">
        <v>1700</v>
      </c>
      <c r="E261" s="139"/>
    </row>
    <row r="262" spans="1:5" s="29" customFormat="1" ht="48" customHeight="1">
      <c r="A262" s="131">
        <v>251</v>
      </c>
      <c r="B262" s="47" t="str">
        <f>МКД!A337</f>
        <v>Победы 40 лет ул. д.2</v>
      </c>
      <c r="C262" s="219" t="s">
        <v>520</v>
      </c>
      <c r="D262" s="66" t="s">
        <v>1703</v>
      </c>
      <c r="E262" s="139"/>
    </row>
    <row r="263" spans="1:5" s="29" customFormat="1" ht="31.5" customHeight="1">
      <c r="A263" s="131">
        <v>252</v>
      </c>
      <c r="B263" s="47" t="str">
        <f>МКД!A419</f>
        <v>Сурикова ул. д.4</v>
      </c>
      <c r="C263" s="219" t="s">
        <v>520</v>
      </c>
      <c r="D263" s="66" t="s">
        <v>1729</v>
      </c>
      <c r="E263" s="139"/>
    </row>
    <row r="264" spans="1:5" s="29" customFormat="1" ht="31.5" customHeight="1">
      <c r="A264" s="131">
        <v>253</v>
      </c>
      <c r="B264" s="47" t="str">
        <f>МКД!A365</f>
        <v>Пятигорская ул. д.20</v>
      </c>
      <c r="C264" s="219" t="s">
        <v>520</v>
      </c>
      <c r="D264" s="66" t="s">
        <v>1712</v>
      </c>
      <c r="E264" s="139"/>
    </row>
    <row r="265" spans="1:5" s="29" customFormat="1" ht="15" customHeight="1">
      <c r="A265" s="131">
        <v>254</v>
      </c>
      <c r="B265" s="47" t="str">
        <f>МКД!A480</f>
        <v>Широтная ул. д.8</v>
      </c>
      <c r="C265" s="219" t="s">
        <v>520</v>
      </c>
      <c r="D265" s="66" t="s">
        <v>1714</v>
      </c>
      <c r="E265" s="139"/>
    </row>
    <row r="266" spans="1:5" s="29" customFormat="1" ht="15" customHeight="1">
      <c r="A266" s="131">
        <v>255</v>
      </c>
      <c r="B266" s="47" t="str">
        <f>МКД!A178</f>
        <v>Елисеева Героя ул. д.8А</v>
      </c>
      <c r="C266" s="219" t="s">
        <v>520</v>
      </c>
      <c r="D266" s="66" t="s">
        <v>899</v>
      </c>
      <c r="E266" s="139"/>
    </row>
    <row r="267" spans="1:5" s="29" customFormat="1" ht="15" customHeight="1">
      <c r="A267" s="131">
        <v>256</v>
      </c>
      <c r="B267" s="47" t="str">
        <f>МКД!A116</f>
        <v>Глазунова ул. д.12</v>
      </c>
      <c r="C267" s="219" t="s">
        <v>520</v>
      </c>
      <c r="D267" s="66" t="s">
        <v>873</v>
      </c>
      <c r="E267" s="139"/>
    </row>
    <row r="268" spans="1:5" s="29" customFormat="1" ht="15" customHeight="1">
      <c r="A268" s="131">
        <v>257</v>
      </c>
      <c r="B268" s="47"/>
      <c r="C268" s="219"/>
      <c r="D268" s="66"/>
      <c r="E268" s="139"/>
    </row>
    <row r="269" spans="1:5" s="29" customFormat="1" ht="60" customHeight="1">
      <c r="A269" s="131">
        <v>258</v>
      </c>
      <c r="B269" s="47" t="str">
        <f>МКД!A133</f>
        <v>Голованова Маршала ул. д.29</v>
      </c>
      <c r="C269" s="219" t="s">
        <v>520</v>
      </c>
      <c r="D269" s="66" t="s">
        <v>567</v>
      </c>
      <c r="E269" s="139"/>
    </row>
    <row r="270" spans="1:5" s="54" customFormat="1" ht="21" customHeight="1">
      <c r="A270" s="140" t="s">
        <v>4</v>
      </c>
      <c r="B270" s="141"/>
      <c r="C270" s="142"/>
      <c r="D270" s="239"/>
    </row>
    <row r="271" spans="1:5" s="29" customFormat="1" ht="60" customHeight="1">
      <c r="A271" s="39">
        <v>1</v>
      </c>
      <c r="B271" s="47" t="str">
        <f>МКД!A152</f>
        <v>Голованова Маршала ул. д.71</v>
      </c>
      <c r="C271" s="218" t="s">
        <v>527</v>
      </c>
      <c r="D271" s="66" t="s">
        <v>564</v>
      </c>
      <c r="E271" s="139"/>
    </row>
    <row r="272" spans="1:5" s="29" customFormat="1" ht="30" customHeight="1">
      <c r="A272" s="39">
        <v>2</v>
      </c>
      <c r="B272" s="47" t="str">
        <f>МКД!A80</f>
        <v>Гагарина пр-кт. д.184</v>
      </c>
      <c r="C272" s="217" t="s">
        <v>527</v>
      </c>
      <c r="D272" s="90" t="s">
        <v>1402</v>
      </c>
      <c r="E272" s="139"/>
    </row>
    <row r="273" spans="1:5" s="29" customFormat="1" ht="60" customHeight="1">
      <c r="A273" s="39">
        <v>3</v>
      </c>
      <c r="B273" s="47" t="str">
        <f>МКД!A192</f>
        <v>Жукова Маршала ул. д.4</v>
      </c>
      <c r="C273" s="218" t="s">
        <v>527</v>
      </c>
      <c r="D273" s="66" t="s">
        <v>604</v>
      </c>
      <c r="E273" s="139"/>
    </row>
    <row r="274" spans="1:5" s="29" customFormat="1" ht="15" customHeight="1">
      <c r="A274" s="39">
        <v>4</v>
      </c>
      <c r="B274" s="47" t="str">
        <f>МКД!A274</f>
        <v>Лебедева Академика ул. д.14</v>
      </c>
      <c r="C274" s="218" t="s">
        <v>527</v>
      </c>
      <c r="D274" s="66" t="s">
        <v>564</v>
      </c>
      <c r="E274" s="139"/>
    </row>
    <row r="275" spans="1:5" s="29" customFormat="1" ht="15" customHeight="1">
      <c r="A275" s="39">
        <v>5</v>
      </c>
      <c r="B275" s="47" t="str">
        <f>МКД!A330</f>
        <v>Победы 40 лет ул. д.1</v>
      </c>
      <c r="C275" s="218" t="s">
        <v>527</v>
      </c>
      <c r="D275" s="66" t="s">
        <v>670</v>
      </c>
      <c r="E275" s="139"/>
    </row>
    <row r="276" spans="1:5" s="29" customFormat="1" ht="15.75" customHeight="1">
      <c r="A276" s="39">
        <v>6</v>
      </c>
      <c r="B276" s="57" t="str">
        <f>МКД!A446</f>
        <v>Тропинина ул. д.4</v>
      </c>
      <c r="C276" s="218" t="s">
        <v>527</v>
      </c>
      <c r="D276" s="66" t="s">
        <v>616</v>
      </c>
      <c r="E276" s="139"/>
    </row>
    <row r="277" spans="1:5" s="29" customFormat="1" ht="30" customHeight="1">
      <c r="A277" s="39">
        <v>7</v>
      </c>
      <c r="B277" s="57" t="str">
        <f>МКД!A398</f>
        <v>Столетова ул. д.1</v>
      </c>
      <c r="C277" s="218" t="s">
        <v>527</v>
      </c>
      <c r="D277" s="66" t="s">
        <v>790</v>
      </c>
      <c r="E277" s="139"/>
    </row>
    <row r="278" spans="1:5" s="29" customFormat="1" ht="45" customHeight="1">
      <c r="A278" s="39">
        <v>8</v>
      </c>
      <c r="B278" s="57" t="str">
        <f>МКД!A312</f>
        <v>Октября 40 лет ул. д.5А</v>
      </c>
      <c r="C278" s="218" t="s">
        <v>527</v>
      </c>
      <c r="D278" s="66" t="s">
        <v>806</v>
      </c>
      <c r="E278" s="139"/>
    </row>
    <row r="279" spans="1:5" s="29" customFormat="1" ht="30" customHeight="1">
      <c r="A279" s="39">
        <v>9</v>
      </c>
      <c r="B279" s="48" t="str">
        <f>МКД!A308</f>
        <v>Октября 40 лет ул. д.3</v>
      </c>
      <c r="C279" s="218" t="s">
        <v>527</v>
      </c>
      <c r="D279" s="66" t="s">
        <v>879</v>
      </c>
      <c r="E279" s="139"/>
    </row>
    <row r="280" spans="1:5" s="29" customFormat="1" ht="30" customHeight="1">
      <c r="A280" s="39">
        <v>10</v>
      </c>
      <c r="B280" s="48" t="str">
        <f>МКД!A288</f>
        <v>Медицинская ул. д.7А</v>
      </c>
      <c r="C280" s="218" t="s">
        <v>527</v>
      </c>
      <c r="D280" s="66" t="s">
        <v>955</v>
      </c>
      <c r="E280" s="139"/>
    </row>
    <row r="281" spans="1:5" s="29" customFormat="1" ht="15" customHeight="1">
      <c r="A281" s="39">
        <v>11</v>
      </c>
      <c r="B281" s="48" t="str">
        <f>МКД!A423</f>
        <v>Терешковой ул. д.1</v>
      </c>
      <c r="C281" s="218" t="s">
        <v>527</v>
      </c>
      <c r="D281" s="66" t="s">
        <v>969</v>
      </c>
      <c r="E281" s="139"/>
    </row>
    <row r="282" spans="1:5" s="29" customFormat="1" ht="60" customHeight="1">
      <c r="A282" s="39">
        <v>12</v>
      </c>
      <c r="B282" s="48" t="str">
        <f>МКД!A417</f>
        <v>Сурикова ул. д.2</v>
      </c>
      <c r="C282" s="218" t="s">
        <v>527</v>
      </c>
      <c r="D282" s="66" t="s">
        <v>995</v>
      </c>
      <c r="E282" s="139"/>
    </row>
    <row r="283" spans="1:5" s="29" customFormat="1" ht="15" customHeight="1">
      <c r="A283" s="39">
        <v>13</v>
      </c>
      <c r="B283" s="48" t="str">
        <f>МКД!A358</f>
        <v>Пятигорская ул. д.12</v>
      </c>
      <c r="C283" s="218" t="s">
        <v>527</v>
      </c>
      <c r="D283" s="66" t="s">
        <v>926</v>
      </c>
      <c r="E283" s="139"/>
    </row>
    <row r="284" spans="1:5" s="29" customFormat="1" ht="45" customHeight="1">
      <c r="A284" s="39">
        <v>14</v>
      </c>
      <c r="B284" s="48" t="str">
        <f>МКД!A97</f>
        <v>Гагарина пр-кт. д.88</v>
      </c>
      <c r="C284" s="218" t="s">
        <v>527</v>
      </c>
      <c r="D284" s="66" t="s">
        <v>1159</v>
      </c>
      <c r="E284" s="139"/>
    </row>
    <row r="285" spans="1:5" s="29" customFormat="1" ht="45" customHeight="1">
      <c r="A285" s="39">
        <v>15</v>
      </c>
      <c r="B285" s="48" t="s">
        <v>356</v>
      </c>
      <c r="C285" s="218" t="s">
        <v>527</v>
      </c>
      <c r="D285" s="66" t="s">
        <v>1040</v>
      </c>
      <c r="E285" s="139"/>
    </row>
    <row r="286" spans="1:5" s="29" customFormat="1" ht="60" customHeight="1">
      <c r="A286" s="39">
        <v>16</v>
      </c>
      <c r="B286" s="48" t="str">
        <f>МКД!A360</f>
        <v>Пятигорская ул. д.16</v>
      </c>
      <c r="C286" s="218" t="s">
        <v>527</v>
      </c>
      <c r="D286" s="66" t="s">
        <v>1051</v>
      </c>
      <c r="E286" s="139"/>
    </row>
    <row r="287" spans="1:5" s="29" customFormat="1" ht="30" customHeight="1">
      <c r="A287" s="39">
        <v>17</v>
      </c>
      <c r="B287" s="48" t="str">
        <f>МКД!A25</f>
        <v>Батумская ул. д.20</v>
      </c>
      <c r="C287" s="218" t="s">
        <v>527</v>
      </c>
      <c r="D287" s="66" t="s">
        <v>1053</v>
      </c>
      <c r="E287" s="139"/>
    </row>
    <row r="288" spans="1:5" s="29" customFormat="1" ht="30" customHeight="1">
      <c r="A288" s="39">
        <v>18</v>
      </c>
      <c r="B288" s="48" t="s">
        <v>324</v>
      </c>
      <c r="C288" s="218" t="s">
        <v>527</v>
      </c>
      <c r="D288" s="66" t="s">
        <v>823</v>
      </c>
      <c r="E288" s="139"/>
    </row>
    <row r="289" spans="1:5" s="29" customFormat="1" ht="15" customHeight="1">
      <c r="A289" s="39">
        <v>19</v>
      </c>
      <c r="B289" s="48" t="str">
        <f>МКД!A347</f>
        <v>пос. Черепичный д.13</v>
      </c>
      <c r="C289" s="218" t="s">
        <v>527</v>
      </c>
      <c r="D289" s="66" t="s">
        <v>1099</v>
      </c>
      <c r="E289" s="139"/>
    </row>
    <row r="290" spans="1:5" s="29" customFormat="1" ht="51.75" customHeight="1">
      <c r="A290" s="39">
        <v>20</v>
      </c>
      <c r="B290" s="48" t="str">
        <f>МКД!A427</f>
        <v>Терешковой ул. д.2А</v>
      </c>
      <c r="C290" s="217" t="s">
        <v>527</v>
      </c>
      <c r="D290" s="90" t="s">
        <v>1367</v>
      </c>
      <c r="E290" s="139"/>
    </row>
    <row r="291" spans="1:5" s="29" customFormat="1" ht="30" customHeight="1">
      <c r="A291" s="39">
        <v>21</v>
      </c>
      <c r="B291" s="48" t="s">
        <v>430</v>
      </c>
      <c r="C291" s="218"/>
      <c r="D291" s="66" t="s">
        <v>1366</v>
      </c>
      <c r="E291" s="139"/>
    </row>
    <row r="292" spans="1:5" s="29" customFormat="1" ht="30" customHeight="1">
      <c r="A292" s="39">
        <v>22</v>
      </c>
      <c r="B292" s="48" t="str">
        <f>МКД!A220</f>
        <v>Кемеровский-2 пер. д.3</v>
      </c>
      <c r="C292" s="218" t="s">
        <v>527</v>
      </c>
      <c r="D292" s="66" t="s">
        <v>1448</v>
      </c>
      <c r="E292" s="139"/>
    </row>
    <row r="293" spans="1:5" s="29" customFormat="1" ht="30" customHeight="1">
      <c r="A293" s="39">
        <v>23</v>
      </c>
      <c r="B293" s="48" t="str">
        <f>МКД!A281</f>
        <v>Луганская ул. д.7</v>
      </c>
      <c r="C293" s="218" t="s">
        <v>527</v>
      </c>
      <c r="D293" s="66" t="s">
        <v>1706</v>
      </c>
      <c r="E293" s="139"/>
    </row>
    <row r="294" spans="1:5" s="29" customFormat="1" ht="30" customHeight="1">
      <c r="A294" s="39">
        <v>24</v>
      </c>
      <c r="B294" s="48" t="str">
        <f>МКД!A32</f>
        <v>Батумская ул. д.2А</v>
      </c>
      <c r="C294" s="218" t="s">
        <v>527</v>
      </c>
      <c r="D294" s="66" t="s">
        <v>1112</v>
      </c>
      <c r="E294" s="139"/>
    </row>
    <row r="295" spans="1:5" s="29" customFormat="1" ht="30.75" customHeight="1">
      <c r="A295" s="39">
        <v>25</v>
      </c>
      <c r="B295" s="47" t="s">
        <v>83</v>
      </c>
      <c r="C295" s="218" t="s">
        <v>527</v>
      </c>
      <c r="D295" s="143" t="s">
        <v>1187</v>
      </c>
      <c r="E295" s="139"/>
    </row>
    <row r="296" spans="1:5" s="29" customFormat="1" ht="30" customHeight="1">
      <c r="A296" s="39">
        <v>26</v>
      </c>
      <c r="B296" s="57" t="s">
        <v>52</v>
      </c>
      <c r="C296" s="217" t="s">
        <v>527</v>
      </c>
      <c r="D296" s="91" t="s">
        <v>655</v>
      </c>
      <c r="E296" s="139"/>
    </row>
    <row r="297" spans="1:5" s="29" customFormat="1" ht="45.75" customHeight="1">
      <c r="A297" s="39">
        <v>27</v>
      </c>
      <c r="B297" s="57" t="s">
        <v>327</v>
      </c>
      <c r="C297" s="218" t="s">
        <v>527</v>
      </c>
      <c r="D297" s="143" t="s">
        <v>638</v>
      </c>
      <c r="E297" s="139"/>
    </row>
    <row r="298" spans="1:5" s="29" customFormat="1" ht="30" customHeight="1">
      <c r="A298" s="39">
        <v>28</v>
      </c>
      <c r="B298" s="48" t="s">
        <v>27</v>
      </c>
      <c r="C298" s="218" t="s">
        <v>527</v>
      </c>
      <c r="D298" s="143" t="s">
        <v>705</v>
      </c>
      <c r="E298" s="139"/>
    </row>
    <row r="299" spans="1:5" s="29" customFormat="1" ht="45" customHeight="1">
      <c r="A299" s="39">
        <v>29</v>
      </c>
      <c r="B299" s="48" t="s">
        <v>411</v>
      </c>
      <c r="C299" s="218" t="s">
        <v>527</v>
      </c>
      <c r="D299" s="143" t="s">
        <v>893</v>
      </c>
      <c r="E299" s="139"/>
    </row>
    <row r="300" spans="1:5" s="29" customFormat="1" ht="45" customHeight="1">
      <c r="A300" s="39">
        <v>30</v>
      </c>
      <c r="B300" s="48" t="s">
        <v>477</v>
      </c>
      <c r="C300" s="218" t="s">
        <v>527</v>
      </c>
      <c r="D300" s="143" t="s">
        <v>758</v>
      </c>
      <c r="E300" s="139"/>
    </row>
    <row r="301" spans="1:5" s="29" customFormat="1" ht="45" customHeight="1">
      <c r="A301" s="39">
        <v>31</v>
      </c>
      <c r="B301" s="48" t="s">
        <v>338</v>
      </c>
      <c r="C301" s="217" t="s">
        <v>527</v>
      </c>
      <c r="D301" s="91" t="s">
        <v>1124</v>
      </c>
      <c r="E301" s="139"/>
    </row>
    <row r="302" spans="1:5" s="29" customFormat="1" ht="15" customHeight="1">
      <c r="A302" s="39">
        <v>32</v>
      </c>
      <c r="B302" s="48" t="s">
        <v>549</v>
      </c>
      <c r="C302" s="218" t="s">
        <v>527</v>
      </c>
      <c r="D302" s="143" t="s">
        <v>772</v>
      </c>
      <c r="E302" s="139"/>
    </row>
    <row r="303" spans="1:5" s="29" customFormat="1" ht="45" customHeight="1">
      <c r="A303" s="39">
        <v>33</v>
      </c>
      <c r="B303" s="48" t="s">
        <v>132</v>
      </c>
      <c r="C303" s="218" t="s">
        <v>527</v>
      </c>
      <c r="D303" s="144" t="s">
        <v>652</v>
      </c>
      <c r="E303" s="139"/>
    </row>
    <row r="304" spans="1:5" s="29" customFormat="1" ht="78.75" customHeight="1">
      <c r="A304" s="39">
        <v>34</v>
      </c>
      <c r="B304" s="48" t="s">
        <v>23</v>
      </c>
      <c r="C304" s="218" t="s">
        <v>527</v>
      </c>
      <c r="D304" s="143" t="s">
        <v>1072</v>
      </c>
      <c r="E304" s="139"/>
    </row>
    <row r="305" spans="1:5" s="29" customFormat="1" ht="47.25" customHeight="1">
      <c r="A305" s="39">
        <v>35</v>
      </c>
      <c r="B305" s="48" t="str">
        <f>МКД!A415</f>
        <v>Сурикова ул. д.16А</v>
      </c>
      <c r="C305" s="218" t="s">
        <v>527</v>
      </c>
      <c r="D305" s="143" t="s">
        <v>1588</v>
      </c>
      <c r="E305" s="139"/>
    </row>
    <row r="306" spans="1:5" s="29" customFormat="1" ht="51.75" customHeight="1">
      <c r="A306" s="39">
        <v>36</v>
      </c>
      <c r="B306" s="48" t="str">
        <f>МКД!A485</f>
        <v>Щербинки-1 мкр. д.11</v>
      </c>
      <c r="C306" s="218" t="s">
        <v>527</v>
      </c>
      <c r="D306" s="143" t="s">
        <v>1678</v>
      </c>
      <c r="E306" s="139"/>
    </row>
    <row r="307" spans="1:5" s="29" customFormat="1" ht="30" customHeight="1">
      <c r="A307" s="39">
        <v>37</v>
      </c>
      <c r="B307" s="48" t="s">
        <v>414</v>
      </c>
      <c r="C307" s="218" t="s">
        <v>527</v>
      </c>
      <c r="D307" s="143" t="s">
        <v>803</v>
      </c>
      <c r="E307" s="139"/>
    </row>
    <row r="308" spans="1:5" s="54" customFormat="1" ht="21" customHeight="1">
      <c r="A308" s="39"/>
      <c r="B308" s="145" t="s">
        <v>524</v>
      </c>
      <c r="C308" s="146"/>
      <c r="D308" s="240"/>
    </row>
    <row r="309" spans="1:5" s="29" customFormat="1" ht="15" customHeight="1">
      <c r="A309" s="39">
        <v>1</v>
      </c>
      <c r="B309" s="47" t="str">
        <f>МКД!A187</f>
        <v>Жукова Маршала ул. д.20</v>
      </c>
      <c r="C309" s="218" t="s">
        <v>528</v>
      </c>
      <c r="D309" s="66" t="s">
        <v>569</v>
      </c>
      <c r="E309" s="139"/>
    </row>
    <row r="310" spans="1:5" s="29" customFormat="1" ht="15" customHeight="1">
      <c r="A310" s="39">
        <v>2</v>
      </c>
      <c r="B310" s="47" t="str">
        <f>МКД!A188</f>
        <v>Жукова Маршала ул. д.22</v>
      </c>
      <c r="C310" s="218" t="s">
        <v>528</v>
      </c>
      <c r="D310" s="66" t="s">
        <v>569</v>
      </c>
      <c r="E310" s="139"/>
    </row>
    <row r="311" spans="1:5" s="29" customFormat="1" ht="60" customHeight="1">
      <c r="A311" s="39">
        <v>3</v>
      </c>
      <c r="B311" s="47" t="str">
        <f>МКД!A192</f>
        <v>Жукова Маршала ул. д.4</v>
      </c>
      <c r="C311" s="218" t="s">
        <v>528</v>
      </c>
      <c r="D311" s="66" t="s">
        <v>887</v>
      </c>
      <c r="E311" s="139"/>
    </row>
    <row r="312" spans="1:5" s="29" customFormat="1" ht="15" customHeight="1">
      <c r="A312" s="39">
        <v>4</v>
      </c>
      <c r="B312" s="47" t="str">
        <f>МКД!A195</f>
        <v>Жукова Маршала ул. д.8</v>
      </c>
      <c r="C312" s="218" t="s">
        <v>528</v>
      </c>
      <c r="D312" s="66" t="s">
        <v>569</v>
      </c>
      <c r="E312" s="139"/>
    </row>
    <row r="313" spans="1:5" s="29" customFormat="1" ht="30" customHeight="1">
      <c r="A313" s="39">
        <v>5</v>
      </c>
      <c r="B313" s="48" t="str">
        <f>МКД!A274</f>
        <v>Лебедева Академика ул. д.14</v>
      </c>
      <c r="C313" s="218" t="s">
        <v>528</v>
      </c>
      <c r="D313" s="66" t="s">
        <v>940</v>
      </c>
      <c r="E313" s="139"/>
    </row>
    <row r="314" spans="1:5" s="29" customFormat="1" ht="45" customHeight="1">
      <c r="A314" s="39">
        <v>6</v>
      </c>
      <c r="B314" s="48" t="str">
        <f>МКД!A330</f>
        <v>Победы 40 лет ул. д.1</v>
      </c>
      <c r="C314" s="218" t="s">
        <v>528</v>
      </c>
      <c r="D314" s="66" t="s">
        <v>1508</v>
      </c>
      <c r="E314" s="139"/>
    </row>
    <row r="315" spans="1:5" s="29" customFormat="1" ht="30" customHeight="1">
      <c r="A315" s="39">
        <v>7</v>
      </c>
      <c r="B315" s="48" t="str">
        <f>МКД!A337</f>
        <v>Победы 40 лет ул. д.2</v>
      </c>
      <c r="C315" s="218" t="s">
        <v>528</v>
      </c>
      <c r="D315" s="66" t="s">
        <v>667</v>
      </c>
      <c r="E315" s="139"/>
    </row>
    <row r="316" spans="1:5" s="29" customFormat="1" ht="15" customHeight="1">
      <c r="A316" s="39">
        <v>8</v>
      </c>
      <c r="B316" s="48" t="str">
        <f>МКД!A167</f>
        <v>Горная ул. д.4</v>
      </c>
      <c r="C316" s="218" t="s">
        <v>528</v>
      </c>
      <c r="D316" s="66" t="s">
        <v>1590</v>
      </c>
      <c r="E316" s="139"/>
    </row>
    <row r="317" spans="1:5" s="29" customFormat="1" ht="15.75" customHeight="1">
      <c r="A317" s="39">
        <v>9</v>
      </c>
      <c r="B317" s="56" t="str">
        <f>МКД!A338</f>
        <v>Победы 40 лет ул. д.3</v>
      </c>
      <c r="C317" s="218" t="s">
        <v>528</v>
      </c>
      <c r="D317" s="66" t="s">
        <v>569</v>
      </c>
      <c r="E317" s="139"/>
    </row>
    <row r="318" spans="1:5" s="29" customFormat="1" ht="42.75" customHeight="1">
      <c r="A318" s="39">
        <v>10</v>
      </c>
      <c r="B318" s="56" t="s">
        <v>146</v>
      </c>
      <c r="C318" s="218" t="s">
        <v>528</v>
      </c>
      <c r="D318" s="66" t="s">
        <v>1613</v>
      </c>
      <c r="E318" s="139"/>
    </row>
    <row r="319" spans="1:5" s="29" customFormat="1" ht="45" customHeight="1">
      <c r="A319" s="39">
        <v>11</v>
      </c>
      <c r="B319" s="56" t="str">
        <f>МКД!A136</f>
        <v>Голованова Маршала ул. д.33</v>
      </c>
      <c r="C319" s="218" t="s">
        <v>528</v>
      </c>
      <c r="D319" s="66" t="s">
        <v>1614</v>
      </c>
      <c r="E319" s="139"/>
    </row>
    <row r="320" spans="1:5" s="29" customFormat="1" ht="108" customHeight="1">
      <c r="A320" s="39">
        <v>12</v>
      </c>
      <c r="B320" s="56" t="str">
        <f>МКД!A26</f>
        <v>Батумская ул. д.21</v>
      </c>
      <c r="C320" s="218" t="s">
        <v>528</v>
      </c>
      <c r="D320" s="66" t="s">
        <v>1170</v>
      </c>
      <c r="E320" s="139"/>
    </row>
    <row r="321" spans="1:5" s="29" customFormat="1" ht="60" customHeight="1">
      <c r="A321" s="39">
        <v>13</v>
      </c>
      <c r="B321" s="56" t="str">
        <f>МКД!A152</f>
        <v>Голованова Маршала ул. д.71</v>
      </c>
      <c r="C321" s="218" t="s">
        <v>528</v>
      </c>
      <c r="D321" s="66" t="s">
        <v>1202</v>
      </c>
      <c r="E321" s="139"/>
    </row>
    <row r="322" spans="1:5" s="29" customFormat="1" ht="60" customHeight="1">
      <c r="A322" s="39">
        <v>14</v>
      </c>
      <c r="B322" s="56" t="str">
        <f>МКД!A446</f>
        <v>Тропинина ул. д.4</v>
      </c>
      <c r="C322" s="218" t="s">
        <v>528</v>
      </c>
      <c r="D322" s="66" t="s">
        <v>852</v>
      </c>
      <c r="E322" s="139"/>
    </row>
    <row r="323" spans="1:5" s="29" customFormat="1" ht="30" customHeight="1">
      <c r="A323" s="39">
        <v>15</v>
      </c>
      <c r="B323" s="56" t="str">
        <f>МКД!A168</f>
        <v>Горная ул. д.6</v>
      </c>
      <c r="C323" s="218" t="s">
        <v>528</v>
      </c>
      <c r="D323" s="66" t="s">
        <v>1025</v>
      </c>
      <c r="E323" s="139"/>
    </row>
    <row r="324" spans="1:5" s="29" customFormat="1" ht="30" customHeight="1">
      <c r="A324" s="39">
        <v>16</v>
      </c>
      <c r="B324" s="56" t="str">
        <f>МКД!A148</f>
        <v>Голованова Маршала ул. д.65</v>
      </c>
      <c r="C324" s="218" t="s">
        <v>528</v>
      </c>
      <c r="D324" s="66" t="s">
        <v>1348</v>
      </c>
      <c r="E324" s="139"/>
    </row>
    <row r="325" spans="1:5" s="29" customFormat="1" ht="28.5" customHeight="1">
      <c r="A325" s="39">
        <v>17</v>
      </c>
      <c r="B325" s="89" t="str">
        <f>МКД!A80</f>
        <v>Гагарина пр-кт. д.184</v>
      </c>
      <c r="C325" s="220" t="s">
        <v>524</v>
      </c>
      <c r="D325" s="91" t="s">
        <v>1394</v>
      </c>
      <c r="E325" s="139"/>
    </row>
    <row r="326" spans="1:5" s="29" customFormat="1" ht="30" customHeight="1">
      <c r="A326" s="39">
        <v>18</v>
      </c>
      <c r="B326" s="56" t="str">
        <f>МКД!A425</f>
        <v>Терешковой ул. д.11</v>
      </c>
      <c r="C326" s="218" t="s">
        <v>528</v>
      </c>
      <c r="D326" s="66" t="s">
        <v>954</v>
      </c>
      <c r="E326" s="139"/>
    </row>
    <row r="327" spans="1:5" s="29" customFormat="1" ht="30" customHeight="1">
      <c r="A327" s="39">
        <v>19</v>
      </c>
      <c r="B327" s="56" t="str">
        <f>МКД!A344</f>
        <v>Полевая  ул. д.10</v>
      </c>
      <c r="C327" s="218" t="s">
        <v>528</v>
      </c>
      <c r="D327" s="66" t="s">
        <v>1085</v>
      </c>
      <c r="E327" s="139"/>
    </row>
    <row r="328" spans="1:5" s="29" customFormat="1" ht="60" customHeight="1">
      <c r="A328" s="39">
        <v>20</v>
      </c>
      <c r="B328" s="56" t="str">
        <f>МКД!A145</f>
        <v>Голованова Маршала ул. д.59</v>
      </c>
      <c r="C328" s="218" t="s">
        <v>528</v>
      </c>
      <c r="D328" s="66" t="s">
        <v>1000</v>
      </c>
      <c r="E328" s="139"/>
    </row>
    <row r="329" spans="1:5" s="29" customFormat="1" ht="75" customHeight="1">
      <c r="A329" s="39">
        <v>21</v>
      </c>
      <c r="B329" s="56" t="str">
        <f>МКД!A149</f>
        <v>Голованова Маршала ул. д.67</v>
      </c>
      <c r="C329" s="221" t="s">
        <v>528</v>
      </c>
      <c r="D329" s="66" t="s">
        <v>1001</v>
      </c>
      <c r="E329" s="139"/>
    </row>
    <row r="330" spans="1:5" s="29" customFormat="1" ht="90" customHeight="1">
      <c r="A330" s="39">
        <v>22</v>
      </c>
      <c r="B330" s="93" t="s">
        <v>156</v>
      </c>
      <c r="C330" s="217" t="s">
        <v>528</v>
      </c>
      <c r="D330" s="90" t="s">
        <v>1219</v>
      </c>
      <c r="E330" s="139"/>
    </row>
    <row r="331" spans="1:5" s="29" customFormat="1" ht="65.25" customHeight="1">
      <c r="A331" s="39">
        <v>23</v>
      </c>
      <c r="B331" s="93" t="str">
        <f>МКД!A146</f>
        <v>Голованова Маршала ул. д.61</v>
      </c>
      <c r="C331" s="217" t="s">
        <v>528</v>
      </c>
      <c r="D331" s="90" t="s">
        <v>1241</v>
      </c>
      <c r="E331" s="139"/>
    </row>
    <row r="332" spans="1:5" s="29" customFormat="1" ht="15.75" customHeight="1">
      <c r="A332" s="39">
        <v>24</v>
      </c>
      <c r="B332" s="56" t="s">
        <v>61</v>
      </c>
      <c r="C332" s="218" t="s">
        <v>528</v>
      </c>
      <c r="D332" s="66" t="s">
        <v>569</v>
      </c>
      <c r="E332" s="139"/>
    </row>
    <row r="333" spans="1:5" s="29" customFormat="1" ht="45" customHeight="1">
      <c r="A333" s="39">
        <v>25</v>
      </c>
      <c r="B333" s="93" t="s">
        <v>62</v>
      </c>
      <c r="C333" s="217" t="s">
        <v>528</v>
      </c>
      <c r="D333" s="90" t="s">
        <v>1217</v>
      </c>
      <c r="E333" s="139"/>
    </row>
    <row r="334" spans="1:5" s="29" customFormat="1" ht="60" customHeight="1">
      <c r="A334" s="39">
        <v>26</v>
      </c>
      <c r="B334" s="56" t="s">
        <v>143</v>
      </c>
      <c r="C334" s="218" t="s">
        <v>528</v>
      </c>
      <c r="D334" s="66" t="s">
        <v>1252</v>
      </c>
      <c r="E334" s="139"/>
    </row>
    <row r="335" spans="1:5" s="29" customFormat="1" ht="60" customHeight="1">
      <c r="A335" s="39">
        <v>27</v>
      </c>
      <c r="B335" s="56" t="s">
        <v>192</v>
      </c>
      <c r="C335" s="218" t="s">
        <v>528</v>
      </c>
      <c r="D335" s="66" t="s">
        <v>840</v>
      </c>
      <c r="E335" s="139"/>
    </row>
    <row r="336" spans="1:5" s="29" customFormat="1" ht="30" customHeight="1">
      <c r="A336" s="39">
        <v>28</v>
      </c>
      <c r="B336" s="56" t="s">
        <v>338</v>
      </c>
      <c r="C336" s="218" t="s">
        <v>528</v>
      </c>
      <c r="D336" s="66" t="s">
        <v>663</v>
      </c>
      <c r="E336" s="139"/>
    </row>
    <row r="337" spans="1:5" s="29" customFormat="1" ht="45" customHeight="1">
      <c r="A337" s="39">
        <v>29</v>
      </c>
      <c r="B337" s="56" t="s">
        <v>345</v>
      </c>
      <c r="C337" s="218" t="s">
        <v>528</v>
      </c>
      <c r="D337" s="66" t="s">
        <v>782</v>
      </c>
      <c r="E337" s="139"/>
    </row>
    <row r="338" spans="1:5" s="29" customFormat="1" ht="60" customHeight="1">
      <c r="A338" s="39">
        <v>30</v>
      </c>
      <c r="B338" s="93" t="s">
        <v>25</v>
      </c>
      <c r="C338" s="217" t="s">
        <v>528</v>
      </c>
      <c r="D338" s="90" t="s">
        <v>1178</v>
      </c>
      <c r="E338" s="139"/>
    </row>
    <row r="339" spans="1:5" s="29" customFormat="1" ht="45" customHeight="1">
      <c r="A339" s="39">
        <v>31</v>
      </c>
      <c r="B339" s="56" t="s">
        <v>365</v>
      </c>
      <c r="C339" s="218" t="s">
        <v>528</v>
      </c>
      <c r="D339" s="66" t="s">
        <v>859</v>
      </c>
      <c r="E339" s="139"/>
    </row>
    <row r="340" spans="1:5" s="29" customFormat="1" ht="60" customHeight="1">
      <c r="A340" s="39">
        <v>32</v>
      </c>
      <c r="B340" s="56" t="s">
        <v>152</v>
      </c>
      <c r="C340" s="218" t="s">
        <v>528</v>
      </c>
      <c r="D340" s="66" t="s">
        <v>1587</v>
      </c>
      <c r="E340" s="139"/>
    </row>
    <row r="341" spans="1:5" s="29" customFormat="1" ht="45" customHeight="1">
      <c r="A341" s="39">
        <v>33</v>
      </c>
      <c r="B341" s="93" t="s">
        <v>145</v>
      </c>
      <c r="C341" s="217" t="s">
        <v>528</v>
      </c>
      <c r="D341" s="90" t="s">
        <v>1551</v>
      </c>
      <c r="E341" s="139"/>
    </row>
    <row r="342" spans="1:5" s="29" customFormat="1" ht="45" customHeight="1">
      <c r="A342" s="39">
        <v>34</v>
      </c>
      <c r="B342" s="56" t="s">
        <v>194</v>
      </c>
      <c r="C342" s="218" t="s">
        <v>528</v>
      </c>
      <c r="D342" s="66" t="s">
        <v>883</v>
      </c>
      <c r="E342" s="139"/>
    </row>
    <row r="343" spans="1:5" s="29" customFormat="1" ht="45" customHeight="1">
      <c r="A343" s="39">
        <v>35</v>
      </c>
      <c r="B343" s="56" t="s">
        <v>117</v>
      </c>
      <c r="C343" s="218" t="s">
        <v>528</v>
      </c>
      <c r="D343" s="66" t="s">
        <v>760</v>
      </c>
      <c r="E343" s="139"/>
    </row>
    <row r="344" spans="1:5" s="29" customFormat="1" ht="60" customHeight="1">
      <c r="A344" s="39">
        <v>36</v>
      </c>
      <c r="B344" s="56" t="s">
        <v>26</v>
      </c>
      <c r="C344" s="218" t="s">
        <v>528</v>
      </c>
      <c r="D344" s="66" t="s">
        <v>1188</v>
      </c>
      <c r="E344" s="139"/>
    </row>
    <row r="345" spans="1:5" s="29" customFormat="1" ht="30" customHeight="1">
      <c r="A345" s="39">
        <v>37</v>
      </c>
      <c r="B345" s="56" t="s">
        <v>170</v>
      </c>
      <c r="C345" s="218" t="s">
        <v>528</v>
      </c>
      <c r="D345" s="66" t="s">
        <v>1221</v>
      </c>
      <c r="E345" s="139"/>
    </row>
    <row r="346" spans="1:5" s="29" customFormat="1" ht="45" customHeight="1">
      <c r="A346" s="39">
        <v>38</v>
      </c>
      <c r="B346" s="56" t="s">
        <v>496</v>
      </c>
      <c r="C346" s="218" t="s">
        <v>528</v>
      </c>
      <c r="D346" s="66" t="s">
        <v>818</v>
      </c>
      <c r="E346" s="139"/>
    </row>
    <row r="347" spans="1:5" s="29" customFormat="1" ht="30" customHeight="1">
      <c r="A347" s="39">
        <v>39</v>
      </c>
      <c r="B347" s="56" t="s">
        <v>173</v>
      </c>
      <c r="C347" s="218" t="s">
        <v>528</v>
      </c>
      <c r="D347" s="66" t="s">
        <v>885</v>
      </c>
      <c r="E347" s="139"/>
    </row>
    <row r="348" spans="1:5" s="29" customFormat="1" ht="30" customHeight="1">
      <c r="A348" s="39">
        <v>40</v>
      </c>
      <c r="B348" s="56" t="s">
        <v>176</v>
      </c>
      <c r="C348" s="218" t="s">
        <v>528</v>
      </c>
      <c r="D348" s="66" t="s">
        <v>885</v>
      </c>
      <c r="E348" s="139"/>
    </row>
    <row r="349" spans="1:5" s="29" customFormat="1" ht="15.75" customHeight="1">
      <c r="A349" s="39">
        <v>41</v>
      </c>
      <c r="B349" s="56" t="s">
        <v>81</v>
      </c>
      <c r="C349" s="218" t="s">
        <v>528</v>
      </c>
      <c r="D349" s="66" t="s">
        <v>894</v>
      </c>
      <c r="E349" s="139"/>
    </row>
    <row r="350" spans="1:5" s="29" customFormat="1" ht="30" customHeight="1">
      <c r="A350" s="39">
        <v>42</v>
      </c>
      <c r="B350" s="56" t="s">
        <v>60</v>
      </c>
      <c r="C350" s="218" t="s">
        <v>528</v>
      </c>
      <c r="D350" s="66" t="s">
        <v>1235</v>
      </c>
      <c r="E350" s="139"/>
    </row>
    <row r="351" spans="1:5" s="29" customFormat="1" ht="15.75" customHeight="1">
      <c r="A351" s="39">
        <v>43</v>
      </c>
      <c r="B351" s="56" t="s">
        <v>457</v>
      </c>
      <c r="C351" s="218" t="s">
        <v>528</v>
      </c>
      <c r="D351" s="66" t="s">
        <v>917</v>
      </c>
      <c r="E351" s="139"/>
    </row>
    <row r="352" spans="1:5" s="29" customFormat="1" ht="59.25" customHeight="1">
      <c r="A352" s="39">
        <v>44</v>
      </c>
      <c r="B352" s="56" t="s">
        <v>160</v>
      </c>
      <c r="C352" s="218" t="s">
        <v>528</v>
      </c>
      <c r="D352" s="66" t="s">
        <v>1496</v>
      </c>
      <c r="E352" s="139"/>
    </row>
    <row r="353" spans="1:5" s="29" customFormat="1" ht="110.25" customHeight="1">
      <c r="A353" s="39">
        <v>45</v>
      </c>
      <c r="B353" s="56" t="str">
        <f>МКД!A197</f>
        <v>Карбышева ул. д.1</v>
      </c>
      <c r="C353" s="218" t="s">
        <v>524</v>
      </c>
      <c r="D353" s="66" t="s">
        <v>1267</v>
      </c>
      <c r="E353" s="139"/>
    </row>
    <row r="354" spans="1:5" s="29" customFormat="1" ht="60" customHeight="1">
      <c r="A354" s="39">
        <v>46</v>
      </c>
      <c r="B354" s="93" t="s">
        <v>191</v>
      </c>
      <c r="C354" s="217" t="s">
        <v>528</v>
      </c>
      <c r="D354" s="90" t="s">
        <v>1046</v>
      </c>
      <c r="E354" s="139"/>
    </row>
    <row r="355" spans="1:5" s="29" customFormat="1" ht="75" customHeight="1">
      <c r="A355" s="39">
        <v>47</v>
      </c>
      <c r="B355" s="93" t="s">
        <v>191</v>
      </c>
      <c r="C355" s="217" t="s">
        <v>528</v>
      </c>
      <c r="D355" s="90" t="s">
        <v>1291</v>
      </c>
      <c r="E355" s="139"/>
    </row>
    <row r="356" spans="1:5" s="29" customFormat="1" ht="60" customHeight="1">
      <c r="A356" s="39">
        <v>48</v>
      </c>
      <c r="B356" s="56" t="str">
        <f>МКД!A360</f>
        <v>Пятигорская ул. д.16</v>
      </c>
      <c r="C356" s="218" t="s">
        <v>528</v>
      </c>
      <c r="D356" s="66" t="s">
        <v>1191</v>
      </c>
      <c r="E356" s="139"/>
    </row>
    <row r="357" spans="1:5" s="29" customFormat="1" ht="60" customHeight="1">
      <c r="A357" s="39">
        <v>49</v>
      </c>
      <c r="B357" s="56" t="str">
        <f>МКД!A140</f>
        <v>Голованова Маршала ул. д.45</v>
      </c>
      <c r="C357" s="218" t="s">
        <v>528</v>
      </c>
      <c r="D357" s="66" t="s">
        <v>1249</v>
      </c>
      <c r="E357" s="139"/>
    </row>
    <row r="358" spans="1:5" s="29" customFormat="1" ht="15.75" customHeight="1">
      <c r="A358" s="39">
        <v>50</v>
      </c>
      <c r="B358" s="56" t="str">
        <f>МКД!A339</f>
        <v>Победы 40 лет ул. д.6</v>
      </c>
      <c r="C358" s="218" t="s">
        <v>528</v>
      </c>
      <c r="D358" s="66" t="s">
        <v>1509</v>
      </c>
      <c r="E358" s="139"/>
    </row>
    <row r="359" spans="1:5" s="29" customFormat="1" ht="15.75" customHeight="1">
      <c r="A359" s="39">
        <v>51</v>
      </c>
      <c r="B359" s="56" t="str">
        <f>МКД!A51</f>
        <v>Военных Комиссаров ул. д.7</v>
      </c>
      <c r="C359" s="218" t="s">
        <v>528</v>
      </c>
      <c r="D359" s="66" t="s">
        <v>1290</v>
      </c>
      <c r="E359" s="139"/>
    </row>
    <row r="360" spans="1:5" s="29" customFormat="1" ht="30" customHeight="1">
      <c r="A360" s="39">
        <v>52</v>
      </c>
      <c r="B360" s="56" t="str">
        <f>МКД!A280</f>
        <v>Луганская ул. д.6</v>
      </c>
      <c r="C360" s="218" t="s">
        <v>528</v>
      </c>
      <c r="D360" s="66" t="s">
        <v>1309</v>
      </c>
      <c r="E360" s="139"/>
    </row>
    <row r="361" spans="1:5" s="29" customFormat="1" ht="30" customHeight="1">
      <c r="A361" s="39">
        <v>53</v>
      </c>
      <c r="B361" s="56" t="str">
        <f>МКД!A137</f>
        <v>Голованова Маршала ул. д.35</v>
      </c>
      <c r="C361" s="218" t="s">
        <v>528</v>
      </c>
      <c r="D361" s="66" t="s">
        <v>1331</v>
      </c>
      <c r="E361" s="139"/>
    </row>
    <row r="362" spans="1:5" s="29" customFormat="1" ht="45" customHeight="1">
      <c r="A362" s="39">
        <v>54</v>
      </c>
      <c r="B362" s="56" t="str">
        <f>МКД!A194</f>
        <v>Жукова Маршала ул. д.6</v>
      </c>
      <c r="C362" s="218" t="s">
        <v>528</v>
      </c>
      <c r="D362" s="66" t="s">
        <v>1407</v>
      </c>
      <c r="E362" s="139"/>
    </row>
    <row r="363" spans="1:5" s="54" customFormat="1" ht="21" customHeight="1">
      <c r="A363" s="147" t="s">
        <v>529</v>
      </c>
      <c r="B363" s="148"/>
      <c r="C363" s="149"/>
      <c r="D363" s="241"/>
    </row>
    <row r="364" spans="1:5" s="29" customFormat="1" ht="15.75" customHeight="1">
      <c r="A364" s="39">
        <v>1</v>
      </c>
      <c r="B364" s="57" t="str">
        <f>МКД!A195</f>
        <v>Жукова Маршала ул. д.8</v>
      </c>
      <c r="C364" s="218" t="s">
        <v>530</v>
      </c>
      <c r="D364" s="66" t="s">
        <v>589</v>
      </c>
      <c r="E364" s="139"/>
    </row>
    <row r="365" spans="1:5" s="29" customFormat="1" ht="15" customHeight="1">
      <c r="A365" s="39">
        <v>2</v>
      </c>
      <c r="B365" s="48" t="str">
        <f>МКД!A337</f>
        <v>Победы 40 лет ул. д.2</v>
      </c>
      <c r="C365" s="218" t="s">
        <v>530</v>
      </c>
      <c r="D365" s="66" t="s">
        <v>589</v>
      </c>
      <c r="E365" s="139"/>
    </row>
    <row r="366" spans="1:5" s="29" customFormat="1" ht="15.75" customHeight="1">
      <c r="A366" s="39">
        <v>3</v>
      </c>
      <c r="B366" s="57" t="str">
        <f>МКД!A37</f>
        <v>Батумская ул. д.9</v>
      </c>
      <c r="C366" s="218" t="s">
        <v>530</v>
      </c>
      <c r="D366" s="66" t="s">
        <v>576</v>
      </c>
      <c r="E366" s="139"/>
    </row>
    <row r="367" spans="1:5" s="29" customFormat="1" ht="30" customHeight="1">
      <c r="A367" s="39">
        <v>4</v>
      </c>
      <c r="B367" s="48" t="str">
        <f>МКД!A202</f>
        <v>Кащенко д.14</v>
      </c>
      <c r="C367" s="218" t="s">
        <v>530</v>
      </c>
      <c r="D367" s="66" t="s">
        <v>950</v>
      </c>
      <c r="E367" s="139"/>
    </row>
    <row r="368" spans="1:5" s="29" customFormat="1" ht="30" customHeight="1">
      <c r="A368" s="39">
        <v>5</v>
      </c>
      <c r="B368" s="47" t="str">
        <f>МКД!A178</f>
        <v>Елисеева Героя ул. д.8А</v>
      </c>
      <c r="C368" s="218" t="s">
        <v>530</v>
      </c>
      <c r="D368" s="66" t="s">
        <v>1013</v>
      </c>
      <c r="E368" s="139"/>
    </row>
    <row r="369" spans="1:5" s="29" customFormat="1" ht="45" customHeight="1">
      <c r="A369" s="39">
        <v>6</v>
      </c>
      <c r="B369" s="47" t="s">
        <v>78</v>
      </c>
      <c r="C369" s="217" t="s">
        <v>530</v>
      </c>
      <c r="D369" s="90" t="s">
        <v>1358</v>
      </c>
      <c r="E369" s="139"/>
    </row>
    <row r="370" spans="1:5" s="29" customFormat="1" ht="34.5" customHeight="1">
      <c r="A370" s="39">
        <v>7</v>
      </c>
      <c r="B370" s="47" t="str">
        <f>МКД!A122</f>
        <v>Глазунова ул. д.4</v>
      </c>
      <c r="C370" s="218" t="s">
        <v>530</v>
      </c>
      <c r="D370" s="66" t="s">
        <v>1035</v>
      </c>
      <c r="E370" s="139"/>
    </row>
    <row r="371" spans="1:5" s="29" customFormat="1" ht="60" customHeight="1">
      <c r="A371" s="39">
        <v>8</v>
      </c>
      <c r="B371" s="47" t="s">
        <v>152</v>
      </c>
      <c r="C371" s="218" t="s">
        <v>530</v>
      </c>
      <c r="D371" s="66" t="s">
        <v>589</v>
      </c>
      <c r="E371" s="139"/>
    </row>
    <row r="372" spans="1:5" s="29" customFormat="1" ht="15" customHeight="1">
      <c r="A372" s="39">
        <v>9</v>
      </c>
      <c r="B372" s="47" t="s">
        <v>89</v>
      </c>
      <c r="C372" s="218" t="s">
        <v>530</v>
      </c>
      <c r="D372" s="66" t="s">
        <v>628</v>
      </c>
      <c r="E372" s="139"/>
    </row>
    <row r="373" spans="1:5" s="29" customFormat="1" ht="30" customHeight="1">
      <c r="A373" s="39">
        <v>10</v>
      </c>
      <c r="B373" s="47" t="s">
        <v>342</v>
      </c>
      <c r="C373" s="218" t="s">
        <v>530</v>
      </c>
      <c r="D373" s="66" t="s">
        <v>746</v>
      </c>
      <c r="E373" s="139"/>
    </row>
    <row r="374" spans="1:5" s="29" customFormat="1" ht="45" customHeight="1">
      <c r="A374" s="39">
        <v>11</v>
      </c>
      <c r="B374" s="47" t="s">
        <v>76</v>
      </c>
      <c r="C374" s="218" t="s">
        <v>530</v>
      </c>
      <c r="D374" s="66" t="s">
        <v>839</v>
      </c>
      <c r="E374" s="139"/>
    </row>
    <row r="375" spans="1:5" s="29" customFormat="1" ht="45" customHeight="1">
      <c r="A375" s="39">
        <v>12</v>
      </c>
      <c r="B375" s="47" t="s">
        <v>65</v>
      </c>
      <c r="C375" s="218" t="s">
        <v>530</v>
      </c>
      <c r="D375" s="66" t="s">
        <v>750</v>
      </c>
      <c r="E375" s="139"/>
    </row>
    <row r="376" spans="1:5" s="29" customFormat="1" ht="30" customHeight="1">
      <c r="A376" s="39">
        <v>13</v>
      </c>
      <c r="B376" s="47" t="s">
        <v>244</v>
      </c>
      <c r="C376" s="218" t="s">
        <v>530</v>
      </c>
      <c r="D376" s="66" t="s">
        <v>576</v>
      </c>
      <c r="E376" s="139"/>
    </row>
    <row r="377" spans="1:5" s="29" customFormat="1" ht="30" customHeight="1">
      <c r="A377" s="39">
        <v>14</v>
      </c>
      <c r="B377" s="47" t="s">
        <v>246</v>
      </c>
      <c r="C377" s="218" t="s">
        <v>530</v>
      </c>
      <c r="D377" s="66" t="s">
        <v>824</v>
      </c>
      <c r="E377" s="139"/>
    </row>
    <row r="378" spans="1:5" s="29" customFormat="1" ht="30" customHeight="1">
      <c r="A378" s="39">
        <v>15</v>
      </c>
      <c r="B378" s="47" t="s">
        <v>274</v>
      </c>
      <c r="C378" s="218" t="s">
        <v>530</v>
      </c>
      <c r="D378" s="66" t="s">
        <v>576</v>
      </c>
      <c r="E378" s="139"/>
    </row>
    <row r="379" spans="1:5" s="29" customFormat="1" ht="30" customHeight="1">
      <c r="A379" s="39">
        <v>16</v>
      </c>
      <c r="B379" s="47" t="s">
        <v>359</v>
      </c>
      <c r="C379" s="218" t="s">
        <v>530</v>
      </c>
      <c r="D379" s="66" t="s">
        <v>563</v>
      </c>
      <c r="E379" s="139"/>
    </row>
    <row r="380" spans="1:5" s="29" customFormat="1" ht="15" customHeight="1">
      <c r="A380" s="39">
        <v>17</v>
      </c>
      <c r="B380" s="47" t="s">
        <v>336</v>
      </c>
      <c r="C380" s="218" t="s">
        <v>530</v>
      </c>
      <c r="D380" s="66" t="s">
        <v>1648</v>
      </c>
      <c r="E380" s="139"/>
    </row>
    <row r="381" spans="1:5" s="29" customFormat="1" ht="30" customHeight="1">
      <c r="A381" s="39">
        <v>18</v>
      </c>
      <c r="B381" s="47" t="s">
        <v>458</v>
      </c>
      <c r="C381" s="218" t="s">
        <v>530</v>
      </c>
      <c r="D381" s="66" t="s">
        <v>1224</v>
      </c>
      <c r="E381" s="139"/>
    </row>
    <row r="382" spans="1:5" s="29" customFormat="1" ht="30" customHeight="1">
      <c r="A382" s="39">
        <v>19</v>
      </c>
      <c r="B382" s="47" t="str">
        <f>МКД!A415</f>
        <v>Сурикова ул. д.16А</v>
      </c>
      <c r="C382" s="218" t="s">
        <v>530</v>
      </c>
      <c r="D382" s="66" t="s">
        <v>1118</v>
      </c>
      <c r="E382" s="139"/>
    </row>
    <row r="383" spans="1:5" s="29" customFormat="1" ht="30" customHeight="1">
      <c r="A383" s="39">
        <v>20</v>
      </c>
      <c r="B383" s="47" t="str">
        <f>МКД!A98</f>
        <v>Гагарина пр-кт. д.90</v>
      </c>
      <c r="C383" s="218" t="s">
        <v>530</v>
      </c>
      <c r="D383" s="66" t="s">
        <v>1193</v>
      </c>
      <c r="E383" s="139"/>
    </row>
    <row r="384" spans="1:5" s="29" customFormat="1" ht="30" customHeight="1">
      <c r="A384" s="39">
        <v>21</v>
      </c>
      <c r="B384" s="47" t="str">
        <f>МКД!A352</f>
        <v>пос. Черепичный д.17</v>
      </c>
      <c r="C384" s="218" t="s">
        <v>530</v>
      </c>
      <c r="D384" s="66" t="s">
        <v>1236</v>
      </c>
      <c r="E384" s="139"/>
    </row>
    <row r="385" spans="1:5" s="29" customFormat="1" ht="30.75" customHeight="1">
      <c r="A385" s="39">
        <v>22</v>
      </c>
      <c r="B385" s="47" t="str">
        <f>МКД!A364</f>
        <v>Пятигорская ул. д.2</v>
      </c>
      <c r="C385" s="217" t="s">
        <v>530</v>
      </c>
      <c r="D385" s="90" t="s">
        <v>1517</v>
      </c>
      <c r="E385" s="139"/>
    </row>
    <row r="386" spans="1:5" s="29" customFormat="1" ht="15" customHeight="1">
      <c r="A386" s="39">
        <v>23</v>
      </c>
      <c r="B386" s="47" t="str">
        <f>МКД!A134</f>
        <v>Голованова Маршала ул. д.3</v>
      </c>
      <c r="C386" s="218" t="s">
        <v>530</v>
      </c>
      <c r="D386" s="66" t="s">
        <v>1589</v>
      </c>
      <c r="E386" s="139"/>
    </row>
    <row r="387" spans="1:5" s="29" customFormat="1" ht="15" customHeight="1">
      <c r="A387" s="39">
        <v>24</v>
      </c>
      <c r="B387" s="47" t="str">
        <f>МКД!A339</f>
        <v>Победы 40 лет ул. д.6</v>
      </c>
      <c r="C387" s="218" t="s">
        <v>530</v>
      </c>
      <c r="D387" s="66" t="s">
        <v>1649</v>
      </c>
      <c r="E387" s="139"/>
    </row>
    <row r="388" spans="1:5" s="29" customFormat="1" ht="54" customHeight="1">
      <c r="A388" s="39">
        <v>25</v>
      </c>
      <c r="B388" s="47" t="str">
        <f>МКД!A138</f>
        <v>Голованова Маршала ул. д.37</v>
      </c>
      <c r="C388" s="218" t="s">
        <v>530</v>
      </c>
      <c r="D388" s="66" t="s">
        <v>1662</v>
      </c>
      <c r="E388" s="139"/>
    </row>
    <row r="389" spans="1:5" s="29" customFormat="1" ht="54" customHeight="1">
      <c r="A389" s="39">
        <v>26</v>
      </c>
      <c r="B389" s="47" t="str">
        <f>МКД!A393</f>
        <v>Радистов ул. д.7</v>
      </c>
      <c r="C389" s="218" t="s">
        <v>530</v>
      </c>
      <c r="D389" s="66" t="s">
        <v>1720</v>
      </c>
      <c r="E389" s="139"/>
    </row>
    <row r="390" spans="1:5" s="54" customFormat="1" ht="21" customHeight="1">
      <c r="A390" s="39">
        <v>27</v>
      </c>
      <c r="B390" s="150"/>
      <c r="C390" s="151"/>
      <c r="D390" s="242"/>
    </row>
    <row r="391" spans="1:5" s="29" customFormat="1" ht="30" customHeight="1">
      <c r="A391" s="39">
        <v>28</v>
      </c>
      <c r="B391" s="47" t="str">
        <f>МКД!A457</f>
        <v>Цветочная ул. д.2</v>
      </c>
      <c r="C391" s="218" t="s">
        <v>522</v>
      </c>
      <c r="D391" s="66" t="s">
        <v>1027</v>
      </c>
      <c r="E391" s="139"/>
    </row>
    <row r="392" spans="1:5" s="29" customFormat="1" ht="15" customHeight="1">
      <c r="A392" s="39">
        <v>29</v>
      </c>
      <c r="B392" s="47" t="s">
        <v>79</v>
      </c>
      <c r="C392" s="218" t="s">
        <v>522</v>
      </c>
      <c r="D392" s="66" t="s">
        <v>586</v>
      </c>
      <c r="E392" s="139"/>
    </row>
    <row r="393" spans="1:5" s="29" customFormat="1" ht="15" customHeight="1">
      <c r="A393" s="39">
        <v>30</v>
      </c>
      <c r="B393" s="47" t="s">
        <v>83</v>
      </c>
      <c r="C393" s="218" t="s">
        <v>522</v>
      </c>
      <c r="D393" s="66" t="s">
        <v>586</v>
      </c>
      <c r="E393" s="139"/>
    </row>
    <row r="394" spans="1:5" s="29" customFormat="1" ht="45" customHeight="1">
      <c r="A394" s="39">
        <v>31</v>
      </c>
      <c r="B394" s="47" t="s">
        <v>446</v>
      </c>
      <c r="C394" s="218" t="s">
        <v>522</v>
      </c>
      <c r="D394" s="66" t="s">
        <v>699</v>
      </c>
      <c r="E394" s="139"/>
    </row>
    <row r="395" spans="1:5" s="29" customFormat="1" ht="45" customHeight="1">
      <c r="A395" s="39">
        <v>32</v>
      </c>
      <c r="B395" s="47" t="s">
        <v>65</v>
      </c>
      <c r="C395" s="218" t="s">
        <v>522</v>
      </c>
      <c r="D395" s="66" t="s">
        <v>721</v>
      </c>
      <c r="E395" s="139"/>
    </row>
    <row r="396" spans="1:5" s="29" customFormat="1" ht="30" customHeight="1">
      <c r="A396" s="39">
        <v>33</v>
      </c>
      <c r="B396" s="47" t="s">
        <v>55</v>
      </c>
      <c r="C396" s="217" t="s">
        <v>522</v>
      </c>
      <c r="D396" s="90" t="s">
        <v>742</v>
      </c>
      <c r="E396" s="139"/>
    </row>
    <row r="397" spans="1:5" s="29" customFormat="1" ht="30" customHeight="1">
      <c r="A397" s="39">
        <v>34</v>
      </c>
      <c r="B397" s="47" t="s">
        <v>506</v>
      </c>
      <c r="C397" s="218" t="s">
        <v>522</v>
      </c>
      <c r="D397" s="66" t="s">
        <v>1464</v>
      </c>
      <c r="E397" s="139"/>
    </row>
    <row r="398" spans="1:5" s="29" customFormat="1" ht="15" customHeight="1">
      <c r="A398" s="39">
        <v>35</v>
      </c>
      <c r="B398" s="47" t="s">
        <v>496</v>
      </c>
      <c r="C398" s="218" t="s">
        <v>522</v>
      </c>
      <c r="D398" s="66" t="s">
        <v>819</v>
      </c>
      <c r="E398" s="139"/>
    </row>
    <row r="399" spans="1:5" s="29" customFormat="1" ht="15" customHeight="1">
      <c r="A399" s="39">
        <v>36</v>
      </c>
      <c r="B399" s="47" t="s">
        <v>358</v>
      </c>
      <c r="C399" s="218" t="s">
        <v>522</v>
      </c>
      <c r="D399" s="66" t="s">
        <v>858</v>
      </c>
      <c r="E399" s="139"/>
    </row>
    <row r="400" spans="1:5" s="29" customFormat="1" ht="75" customHeight="1">
      <c r="A400" s="39">
        <v>37</v>
      </c>
      <c r="B400" s="47" t="s">
        <v>209</v>
      </c>
      <c r="C400" s="217" t="s">
        <v>522</v>
      </c>
      <c r="D400" s="90" t="s">
        <v>1685</v>
      </c>
      <c r="E400" s="139"/>
    </row>
    <row r="401" spans="1:5" s="29" customFormat="1" ht="30" customHeight="1">
      <c r="A401" s="39">
        <v>38</v>
      </c>
      <c r="B401" s="47" t="s">
        <v>449</v>
      </c>
      <c r="C401" s="218" t="s">
        <v>522</v>
      </c>
      <c r="D401" s="66" t="s">
        <v>825</v>
      </c>
      <c r="E401" s="139"/>
    </row>
    <row r="402" spans="1:5" s="29" customFormat="1" ht="30" customHeight="1">
      <c r="A402" s="39">
        <v>39</v>
      </c>
      <c r="B402" s="47" t="s">
        <v>500</v>
      </c>
      <c r="C402" s="218" t="s">
        <v>522</v>
      </c>
      <c r="D402" s="66" t="s">
        <v>648</v>
      </c>
      <c r="E402" s="139"/>
    </row>
    <row r="403" spans="1:5" s="29" customFormat="1" ht="30" customHeight="1">
      <c r="A403" s="39">
        <v>40</v>
      </c>
      <c r="B403" s="47" t="s">
        <v>485</v>
      </c>
      <c r="C403" s="218" t="s">
        <v>522</v>
      </c>
      <c r="D403" s="66" t="s">
        <v>737</v>
      </c>
      <c r="E403" s="139"/>
    </row>
    <row r="404" spans="1:5" s="29" customFormat="1" ht="30" customHeight="1">
      <c r="A404" s="39">
        <v>41</v>
      </c>
      <c r="B404" s="47" t="s">
        <v>502</v>
      </c>
      <c r="C404" s="218" t="s">
        <v>522</v>
      </c>
      <c r="D404" s="66" t="s">
        <v>933</v>
      </c>
      <c r="E404" s="139"/>
    </row>
    <row r="405" spans="1:5" s="29" customFormat="1" ht="45" customHeight="1">
      <c r="A405" s="39">
        <v>42</v>
      </c>
      <c r="B405" s="47" t="str">
        <f>МКД!A483</f>
        <v>Щербинки-1 мкр. д.10</v>
      </c>
      <c r="C405" s="217" t="s">
        <v>522</v>
      </c>
      <c r="D405" s="90" t="s">
        <v>1139</v>
      </c>
      <c r="E405" s="139"/>
    </row>
    <row r="406" spans="1:5" s="29" customFormat="1" ht="30" customHeight="1">
      <c r="A406" s="39">
        <v>43</v>
      </c>
      <c r="B406" s="47" t="s">
        <v>298</v>
      </c>
      <c r="C406" s="218" t="s">
        <v>522</v>
      </c>
      <c r="D406" s="66" t="s">
        <v>909</v>
      </c>
      <c r="E406" s="139"/>
    </row>
    <row r="407" spans="1:5" s="29" customFormat="1" ht="60" customHeight="1">
      <c r="A407" s="39">
        <v>44</v>
      </c>
      <c r="B407" s="47" t="str">
        <f>МКД!A190</f>
        <v>Жукова Маршала ул. д.25</v>
      </c>
      <c r="C407" s="218" t="s">
        <v>522</v>
      </c>
      <c r="D407" s="66" t="s">
        <v>1247</v>
      </c>
      <c r="E407" s="139"/>
    </row>
    <row r="408" spans="1:5" s="29" customFormat="1" ht="60" customHeight="1">
      <c r="A408" s="39">
        <v>45</v>
      </c>
      <c r="B408" s="47" t="str">
        <f>МКД!A89</f>
        <v>Гагарина пр-кт. д.222</v>
      </c>
      <c r="C408" s="217" t="s">
        <v>522</v>
      </c>
      <c r="D408" s="90" t="s">
        <v>1481</v>
      </c>
      <c r="E408" s="139"/>
    </row>
    <row r="409" spans="1:5" s="29" customFormat="1" ht="60" customHeight="1">
      <c r="A409" s="39">
        <v>46</v>
      </c>
      <c r="B409" s="47" t="str">
        <f>МКД!A265</f>
        <v>Крылова ул. д.6А</v>
      </c>
      <c r="C409" s="218" t="s">
        <v>522</v>
      </c>
      <c r="D409" s="66" t="s">
        <v>1591</v>
      </c>
      <c r="E409" s="139"/>
    </row>
    <row r="410" spans="1:5" s="29" customFormat="1" ht="32.25" customHeight="1">
      <c r="A410" s="39">
        <v>47</v>
      </c>
      <c r="B410" s="47" t="str">
        <f>МКД!A493</f>
        <v>Щербинки-1 мкр. д.26</v>
      </c>
      <c r="C410" s="218" t="s">
        <v>522</v>
      </c>
      <c r="D410" s="66" t="s">
        <v>1642</v>
      </c>
      <c r="E410" s="139"/>
    </row>
    <row r="411" spans="1:5" s="54" customFormat="1" ht="21" customHeight="1">
      <c r="A411" s="152" t="s">
        <v>531</v>
      </c>
      <c r="B411" s="153"/>
      <c r="C411" s="154"/>
      <c r="D411" s="243"/>
    </row>
    <row r="412" spans="1:5" s="29" customFormat="1" ht="60" customHeight="1">
      <c r="A412" s="39">
        <v>1</v>
      </c>
      <c r="B412" s="47" t="str">
        <f>МКД!A140</f>
        <v>Голованова Маршала ул. д.45</v>
      </c>
      <c r="C412" s="218" t="s">
        <v>532</v>
      </c>
      <c r="D412" s="66" t="s">
        <v>600</v>
      </c>
      <c r="E412" s="139"/>
    </row>
    <row r="413" spans="1:5" s="29" customFormat="1" ht="90" customHeight="1">
      <c r="A413" s="39">
        <f t="shared" ref="A413:A473" si="0">A412+1</f>
        <v>2</v>
      </c>
      <c r="B413" s="47" t="str">
        <f>МКД!A150</f>
        <v>Голованова Маршала ул. д.69</v>
      </c>
      <c r="C413" s="218" t="s">
        <v>532</v>
      </c>
      <c r="D413" s="66" t="s">
        <v>602</v>
      </c>
      <c r="E413" s="139"/>
    </row>
    <row r="414" spans="1:5" s="29" customFormat="1" ht="60" customHeight="1">
      <c r="A414" s="39">
        <v>2</v>
      </c>
      <c r="B414" s="47" t="str">
        <f>МКД!A152</f>
        <v>Голованова Маршала ул. д.71</v>
      </c>
      <c r="C414" s="218" t="s">
        <v>532</v>
      </c>
      <c r="D414" s="66" t="s">
        <v>1200</v>
      </c>
      <c r="E414" s="139"/>
    </row>
    <row r="415" spans="1:5" s="29" customFormat="1" ht="30" customHeight="1">
      <c r="A415" s="39">
        <f t="shared" si="0"/>
        <v>3</v>
      </c>
      <c r="B415" s="47" t="str">
        <f>МКД!A191</f>
        <v>Жукова Маршала ул. д.3</v>
      </c>
      <c r="C415" s="218" t="s">
        <v>532</v>
      </c>
      <c r="D415" s="66" t="s">
        <v>588</v>
      </c>
      <c r="E415" s="139"/>
    </row>
    <row r="416" spans="1:5" s="29" customFormat="1" ht="30" customHeight="1">
      <c r="A416" s="39">
        <v>3</v>
      </c>
      <c r="B416" s="47" t="str">
        <f>МКД!A274</f>
        <v>Лебедева Академика ул. д.14</v>
      </c>
      <c r="C416" s="218" t="s">
        <v>532</v>
      </c>
      <c r="D416" s="66" t="s">
        <v>588</v>
      </c>
      <c r="E416" s="139"/>
    </row>
    <row r="417" spans="1:5" s="29" customFormat="1" ht="30" customHeight="1">
      <c r="A417" s="39">
        <f t="shared" si="0"/>
        <v>4</v>
      </c>
      <c r="B417" s="47" t="str">
        <f>МКД!A284</f>
        <v>Малиновая Гряда п. д.2</v>
      </c>
      <c r="C417" s="218" t="s">
        <v>532</v>
      </c>
      <c r="D417" s="66" t="s">
        <v>605</v>
      </c>
      <c r="E417" s="139"/>
    </row>
    <row r="418" spans="1:5" s="29" customFormat="1" ht="15" customHeight="1">
      <c r="A418" s="39">
        <v>4</v>
      </c>
      <c r="B418" s="47" t="str">
        <f>МКД!A348</f>
        <v xml:space="preserve">пос. Черепичный д.14 </v>
      </c>
      <c r="C418" s="218" t="s">
        <v>532</v>
      </c>
      <c r="D418" s="66" t="s">
        <v>609</v>
      </c>
      <c r="E418" s="139"/>
    </row>
    <row r="419" spans="1:5" s="29" customFormat="1" ht="120" customHeight="1">
      <c r="A419" s="39">
        <f t="shared" si="0"/>
        <v>5</v>
      </c>
      <c r="B419" s="47" t="str">
        <f>МКД!A440</f>
        <v>Тропинина ул. д.16</v>
      </c>
      <c r="C419" s="218" t="s">
        <v>532</v>
      </c>
      <c r="D419" s="66" t="s">
        <v>1229</v>
      </c>
      <c r="E419" s="139"/>
    </row>
    <row r="420" spans="1:5" s="29" customFormat="1" ht="45" customHeight="1">
      <c r="A420" s="39">
        <v>5</v>
      </c>
      <c r="B420" s="47" t="str">
        <f>МКД!A446</f>
        <v>Тропинина ул. д.4</v>
      </c>
      <c r="C420" s="218" t="s">
        <v>532</v>
      </c>
      <c r="D420" s="66" t="s">
        <v>571</v>
      </c>
      <c r="E420" s="139"/>
    </row>
    <row r="421" spans="1:5" s="29" customFormat="1" ht="30" customHeight="1">
      <c r="A421" s="39">
        <f t="shared" si="0"/>
        <v>6</v>
      </c>
      <c r="B421" s="47" t="str">
        <f>МКД!A480</f>
        <v>Широтная ул. д.8</v>
      </c>
      <c r="C421" s="218" t="s">
        <v>532</v>
      </c>
      <c r="D421" s="66" t="s">
        <v>666</v>
      </c>
      <c r="E421" s="139"/>
    </row>
    <row r="422" spans="1:5" s="29" customFormat="1" ht="30" customHeight="1">
      <c r="A422" s="39">
        <v>6</v>
      </c>
      <c r="B422" s="47" t="str">
        <f>МКД!A289</f>
        <v>Медицинская ул. д.9</v>
      </c>
      <c r="C422" s="218" t="s">
        <v>532</v>
      </c>
      <c r="D422" s="244"/>
      <c r="E422" s="139"/>
    </row>
    <row r="423" spans="1:5" s="29" customFormat="1" ht="45" customHeight="1">
      <c r="A423" s="39">
        <f t="shared" si="0"/>
        <v>7</v>
      </c>
      <c r="B423" s="47" t="str">
        <f>МКД!A159</f>
        <v>Горная ул. д.20</v>
      </c>
      <c r="C423" s="218" t="s">
        <v>532</v>
      </c>
      <c r="D423" s="66" t="s">
        <v>1272</v>
      </c>
      <c r="E423" s="139"/>
    </row>
    <row r="424" spans="1:5" s="29" customFormat="1" ht="45" customHeight="1">
      <c r="A424" s="39">
        <v>7</v>
      </c>
      <c r="B424" s="47" t="str">
        <f>МКД!A294</f>
        <v>Октября 40 лет ул. д.11</v>
      </c>
      <c r="C424" s="218" t="s">
        <v>532</v>
      </c>
      <c r="D424" s="66" t="s">
        <v>792</v>
      </c>
      <c r="E424" s="139"/>
    </row>
    <row r="425" spans="1:5" s="29" customFormat="1" ht="45" customHeight="1">
      <c r="A425" s="39">
        <f t="shared" si="0"/>
        <v>8</v>
      </c>
      <c r="B425" s="47" t="str">
        <f>МКД!A467</f>
        <v>Широтная ул. д.11</v>
      </c>
      <c r="C425" s="218" t="s">
        <v>532</v>
      </c>
      <c r="D425" s="66" t="s">
        <v>902</v>
      </c>
      <c r="E425" s="139"/>
    </row>
    <row r="426" spans="1:5" s="29" customFormat="1" ht="45" customHeight="1">
      <c r="A426" s="39">
        <v>8</v>
      </c>
      <c r="B426" s="47" t="str">
        <f>МКД!A388</f>
        <v>Радистов ул. д.3</v>
      </c>
      <c r="C426" s="218" t="s">
        <v>532</v>
      </c>
      <c r="D426" s="66" t="s">
        <v>975</v>
      </c>
      <c r="E426" s="139"/>
    </row>
    <row r="427" spans="1:5" s="29" customFormat="1" ht="30" customHeight="1">
      <c r="A427" s="39">
        <f t="shared" si="0"/>
        <v>9</v>
      </c>
      <c r="B427" s="47" t="str">
        <f>МКД!A466</f>
        <v>Широтная ул. д.1/ 4</v>
      </c>
      <c r="C427" s="218" t="s">
        <v>532</v>
      </c>
      <c r="D427" s="66" t="s">
        <v>910</v>
      </c>
      <c r="E427" s="139"/>
    </row>
    <row r="428" spans="1:5" s="29" customFormat="1" ht="45" customHeight="1">
      <c r="A428" s="39">
        <v>9</v>
      </c>
      <c r="B428" s="47" t="str">
        <f>МКД!A438</f>
        <v>Тропинина ул. д.12</v>
      </c>
      <c r="C428" s="217" t="s">
        <v>532</v>
      </c>
      <c r="D428" s="90" t="s">
        <v>1207</v>
      </c>
      <c r="E428" s="139"/>
    </row>
    <row r="429" spans="1:5" s="29" customFormat="1" ht="45" customHeight="1">
      <c r="A429" s="39">
        <f t="shared" si="0"/>
        <v>10</v>
      </c>
      <c r="B429" s="47" t="s">
        <v>441</v>
      </c>
      <c r="C429" s="217" t="s">
        <v>532</v>
      </c>
      <c r="D429" s="90" t="s">
        <v>1277</v>
      </c>
      <c r="E429" s="139"/>
    </row>
    <row r="430" spans="1:5" s="29" customFormat="1" ht="15" customHeight="1">
      <c r="A430" s="39">
        <v>10</v>
      </c>
      <c r="B430" s="47" t="str">
        <f>МКД!A494</f>
        <v>Щербинки-1 мкр. д.27</v>
      </c>
      <c r="C430" s="218" t="s">
        <v>532</v>
      </c>
      <c r="D430" s="66" t="s">
        <v>922</v>
      </c>
      <c r="E430" s="139"/>
    </row>
    <row r="431" spans="1:5" s="29" customFormat="1" ht="60" customHeight="1">
      <c r="A431" s="39">
        <f t="shared" si="0"/>
        <v>11</v>
      </c>
      <c r="B431" s="47" t="str">
        <f>МКД!A286</f>
        <v>Медицинская ул. д.13</v>
      </c>
      <c r="C431" s="217" t="s">
        <v>532</v>
      </c>
      <c r="D431" s="90" t="s">
        <v>1131</v>
      </c>
      <c r="E431" s="139"/>
    </row>
    <row r="432" spans="1:5" s="29" customFormat="1" ht="30" customHeight="1">
      <c r="A432" s="39">
        <v>11</v>
      </c>
      <c r="B432" s="47" t="str">
        <f>МКД!A158</f>
        <v>Горная ул. д.19</v>
      </c>
      <c r="C432" s="218" t="s">
        <v>532</v>
      </c>
      <c r="D432" s="66" t="s">
        <v>1017</v>
      </c>
      <c r="E432" s="139"/>
    </row>
    <row r="433" spans="1:5" s="29" customFormat="1" ht="30" customHeight="1">
      <c r="A433" s="39">
        <f t="shared" si="0"/>
        <v>12</v>
      </c>
      <c r="B433" s="47" t="str">
        <f>МКД!A122</f>
        <v>Глазунова ул. д.4</v>
      </c>
      <c r="C433" s="218" t="s">
        <v>532</v>
      </c>
      <c r="D433" s="66" t="s">
        <v>1037</v>
      </c>
      <c r="E433" s="139"/>
    </row>
    <row r="434" spans="1:5" s="29" customFormat="1" ht="45" customHeight="1">
      <c r="A434" s="39">
        <v>12</v>
      </c>
      <c r="B434" s="47" t="str">
        <f>МКД!A90</f>
        <v>Гагарина пр-кт. д.224</v>
      </c>
      <c r="C434" s="218" t="s">
        <v>532</v>
      </c>
      <c r="D434" s="66" t="s">
        <v>1134</v>
      </c>
      <c r="E434" s="139"/>
    </row>
    <row r="435" spans="1:5" s="29" customFormat="1" ht="30" customHeight="1">
      <c r="A435" s="39">
        <f t="shared" si="0"/>
        <v>13</v>
      </c>
      <c r="B435" s="47" t="s">
        <v>485</v>
      </c>
      <c r="C435" s="217" t="s">
        <v>532</v>
      </c>
      <c r="D435" s="90" t="s">
        <v>1120</v>
      </c>
      <c r="E435" s="139"/>
    </row>
    <row r="436" spans="1:5" s="29" customFormat="1" ht="60" customHeight="1">
      <c r="A436" s="39">
        <v>13</v>
      </c>
      <c r="B436" s="47" t="s">
        <v>143</v>
      </c>
      <c r="C436" s="218" t="s">
        <v>532</v>
      </c>
      <c r="D436" s="66" t="s">
        <v>574</v>
      </c>
      <c r="E436" s="139"/>
    </row>
    <row r="437" spans="1:5" s="29" customFormat="1" ht="60" customHeight="1">
      <c r="A437" s="39">
        <f t="shared" si="0"/>
        <v>14</v>
      </c>
      <c r="B437" s="47" t="s">
        <v>191</v>
      </c>
      <c r="C437" s="218" t="s">
        <v>532</v>
      </c>
      <c r="D437" s="66" t="s">
        <v>590</v>
      </c>
      <c r="E437" s="139"/>
    </row>
    <row r="438" spans="1:5" s="29" customFormat="1" ht="30" customHeight="1">
      <c r="A438" s="39">
        <v>14</v>
      </c>
      <c r="B438" s="47" t="s">
        <v>199</v>
      </c>
      <c r="C438" s="218" t="s">
        <v>532</v>
      </c>
      <c r="D438" s="66" t="s">
        <v>642</v>
      </c>
      <c r="E438" s="139"/>
    </row>
    <row r="439" spans="1:5" s="29" customFormat="1" ht="30" customHeight="1">
      <c r="A439" s="39">
        <f t="shared" si="0"/>
        <v>15</v>
      </c>
      <c r="B439" s="47" t="s">
        <v>445</v>
      </c>
      <c r="C439" s="218" t="s">
        <v>532</v>
      </c>
      <c r="D439" s="66" t="s">
        <v>786</v>
      </c>
      <c r="E439" s="139"/>
    </row>
    <row r="440" spans="1:5" s="29" customFormat="1" ht="60" customHeight="1">
      <c r="A440" s="39">
        <v>15</v>
      </c>
      <c r="B440" s="47" t="s">
        <v>454</v>
      </c>
      <c r="C440" s="218" t="s">
        <v>532</v>
      </c>
      <c r="D440" s="66" t="s">
        <v>593</v>
      </c>
      <c r="E440" s="139"/>
    </row>
    <row r="441" spans="1:5" s="29" customFormat="1" ht="15" customHeight="1">
      <c r="A441" s="39">
        <f t="shared" si="0"/>
        <v>16</v>
      </c>
      <c r="B441" s="47" t="s">
        <v>90</v>
      </c>
      <c r="C441" s="218" t="s">
        <v>532</v>
      </c>
      <c r="D441" s="66" t="s">
        <v>627</v>
      </c>
      <c r="E441" s="139"/>
    </row>
    <row r="442" spans="1:5" s="29" customFormat="1" ht="15" customHeight="1">
      <c r="A442" s="39">
        <v>16</v>
      </c>
      <c r="B442" s="47" t="s">
        <v>87</v>
      </c>
      <c r="C442" s="218" t="s">
        <v>532</v>
      </c>
      <c r="D442" s="66" t="s">
        <v>632</v>
      </c>
      <c r="E442" s="139"/>
    </row>
    <row r="443" spans="1:5" s="29" customFormat="1" ht="60" customHeight="1">
      <c r="A443" s="39">
        <f t="shared" si="0"/>
        <v>17</v>
      </c>
      <c r="B443" s="47" t="s">
        <v>236</v>
      </c>
      <c r="C443" s="218" t="s">
        <v>532</v>
      </c>
      <c r="D443" s="66" t="s">
        <v>669</v>
      </c>
      <c r="E443" s="139"/>
    </row>
    <row r="444" spans="1:5" s="29" customFormat="1" ht="45" customHeight="1">
      <c r="A444" s="39">
        <v>17</v>
      </c>
      <c r="B444" s="47" t="s">
        <v>217</v>
      </c>
      <c r="C444" s="218" t="s">
        <v>532</v>
      </c>
      <c r="D444" s="66" t="s">
        <v>687</v>
      </c>
      <c r="E444" s="139"/>
    </row>
    <row r="445" spans="1:5" s="29" customFormat="1" ht="30" customHeight="1">
      <c r="A445" s="39">
        <f t="shared" si="0"/>
        <v>18</v>
      </c>
      <c r="B445" s="47" t="s">
        <v>21</v>
      </c>
      <c r="C445" s="218" t="s">
        <v>532</v>
      </c>
      <c r="D445" s="66" t="s">
        <v>943</v>
      </c>
      <c r="E445" s="139"/>
    </row>
    <row r="446" spans="1:5" s="29" customFormat="1" ht="30" customHeight="1">
      <c r="A446" s="39">
        <v>18</v>
      </c>
      <c r="B446" s="47" t="s">
        <v>506</v>
      </c>
      <c r="C446" s="218" t="s">
        <v>774</v>
      </c>
      <c r="D446" s="66" t="s">
        <v>775</v>
      </c>
      <c r="E446" s="139"/>
    </row>
    <row r="447" spans="1:5" s="29" customFormat="1" ht="30" customHeight="1">
      <c r="A447" s="39">
        <f t="shared" si="0"/>
        <v>19</v>
      </c>
      <c r="B447" s="47" t="s">
        <v>376</v>
      </c>
      <c r="C447" s="218" t="s">
        <v>532</v>
      </c>
      <c r="D447" s="66" t="s">
        <v>795</v>
      </c>
      <c r="E447" s="139"/>
    </row>
    <row r="448" spans="1:5" s="29" customFormat="1" ht="15" customHeight="1">
      <c r="A448" s="39">
        <v>19</v>
      </c>
      <c r="B448" s="47" t="s">
        <v>359</v>
      </c>
      <c r="C448" s="218" t="s">
        <v>532</v>
      </c>
      <c r="D448" s="66"/>
      <c r="E448" s="139"/>
    </row>
    <row r="449" spans="1:5" s="29" customFormat="1" ht="45" customHeight="1">
      <c r="A449" s="39">
        <f t="shared" si="0"/>
        <v>20</v>
      </c>
      <c r="B449" s="47" t="s">
        <v>341</v>
      </c>
      <c r="C449" s="218" t="s">
        <v>532</v>
      </c>
      <c r="D449" s="66" t="s">
        <v>756</v>
      </c>
      <c r="E449" s="139"/>
    </row>
    <row r="450" spans="1:5" s="29" customFormat="1" ht="30" customHeight="1">
      <c r="A450" s="39">
        <v>20</v>
      </c>
      <c r="B450" s="47" t="s">
        <v>430</v>
      </c>
      <c r="C450" s="218" t="s">
        <v>532</v>
      </c>
      <c r="D450" s="66"/>
      <c r="E450" s="139"/>
    </row>
    <row r="451" spans="1:5" s="29" customFormat="1" ht="45" customHeight="1">
      <c r="A451" s="39">
        <f t="shared" si="0"/>
        <v>21</v>
      </c>
      <c r="B451" s="47" t="str">
        <f>МКД!A60</f>
        <v>Гагарина пр-кт. д.104</v>
      </c>
      <c r="C451" s="217" t="s">
        <v>532</v>
      </c>
      <c r="D451" s="90" t="s">
        <v>1082</v>
      </c>
      <c r="E451" s="139"/>
    </row>
    <row r="452" spans="1:5" s="29" customFormat="1" ht="60" customHeight="1">
      <c r="A452" s="39">
        <v>21</v>
      </c>
      <c r="B452" s="47" t="s">
        <v>293</v>
      </c>
      <c r="C452" s="217" t="s">
        <v>532</v>
      </c>
      <c r="D452" s="90" t="s">
        <v>1259</v>
      </c>
      <c r="E452" s="139"/>
    </row>
    <row r="453" spans="1:5" s="29" customFormat="1" ht="105" customHeight="1">
      <c r="A453" s="39">
        <f t="shared" si="0"/>
        <v>22</v>
      </c>
      <c r="B453" s="47" t="str">
        <f>МКД!A67</f>
        <v>Гагарина пр-кт. д.112А</v>
      </c>
      <c r="C453" s="218" t="s">
        <v>532</v>
      </c>
      <c r="D453" s="66" t="s">
        <v>1127</v>
      </c>
      <c r="E453" s="139"/>
    </row>
    <row r="454" spans="1:5" s="29" customFormat="1" ht="30" customHeight="1">
      <c r="A454" s="39">
        <v>22</v>
      </c>
      <c r="B454" s="47" t="str">
        <f>МКД!A166</f>
        <v>Горная ул. д.32</v>
      </c>
      <c r="C454" s="218" t="s">
        <v>532</v>
      </c>
      <c r="D454" s="66" t="s">
        <v>1132</v>
      </c>
      <c r="E454" s="139"/>
    </row>
    <row r="455" spans="1:5" s="29" customFormat="1" ht="45" customHeight="1">
      <c r="A455" s="39">
        <f t="shared" si="0"/>
        <v>23</v>
      </c>
      <c r="B455" s="47" t="str">
        <f>МКД!A452</f>
        <v>Тропинина ул. д.5а</v>
      </c>
      <c r="C455" s="218" t="s">
        <v>532</v>
      </c>
      <c r="D455" s="66" t="s">
        <v>1222</v>
      </c>
      <c r="E455" s="139"/>
    </row>
    <row r="456" spans="1:5" s="29" customFormat="1" ht="45" customHeight="1">
      <c r="A456" s="39">
        <v>23</v>
      </c>
      <c r="B456" s="47" t="str">
        <f>МКД!A352</f>
        <v>пос. Черепичный д.17</v>
      </c>
      <c r="C456" s="218" t="s">
        <v>532</v>
      </c>
      <c r="D456" s="66" t="s">
        <v>1237</v>
      </c>
      <c r="E456" s="139"/>
    </row>
    <row r="457" spans="1:5" s="29" customFormat="1" ht="60" customHeight="1">
      <c r="A457" s="39">
        <f t="shared" si="0"/>
        <v>24</v>
      </c>
      <c r="B457" s="47" t="str">
        <f>МКД!A177</f>
        <v>Елисеева Героя ул. д.7А</v>
      </c>
      <c r="C457" s="218" t="s">
        <v>532</v>
      </c>
      <c r="D457" s="66" t="s">
        <v>1239</v>
      </c>
      <c r="E457" s="139"/>
    </row>
    <row r="458" spans="1:5" s="29" customFormat="1" ht="30" customHeight="1">
      <c r="A458" s="39">
        <v>24</v>
      </c>
      <c r="B458" s="47" t="str">
        <f>МКД!A48</f>
        <v>Военных Комиссаров ул. д.2</v>
      </c>
      <c r="C458" s="218" t="s">
        <v>532</v>
      </c>
      <c r="D458" s="66" t="s">
        <v>1240</v>
      </c>
      <c r="E458" s="139"/>
    </row>
    <row r="459" spans="1:5" s="29" customFormat="1" ht="30" customHeight="1">
      <c r="A459" s="39">
        <f t="shared" si="0"/>
        <v>25</v>
      </c>
      <c r="B459" s="47" t="str">
        <f>МКД!A273</f>
        <v>Лебедева Академика ул. д.12</v>
      </c>
      <c r="C459" s="218" t="s">
        <v>532</v>
      </c>
      <c r="D459" s="66" t="s">
        <v>1262</v>
      </c>
      <c r="E459" s="139"/>
    </row>
    <row r="460" spans="1:5" s="29" customFormat="1" ht="30" customHeight="1">
      <c r="A460" s="39">
        <v>25</v>
      </c>
      <c r="B460" s="47" t="str">
        <f>МКД!A261</f>
        <v>Крылова ул. д.4</v>
      </c>
      <c r="C460" s="218" t="s">
        <v>532</v>
      </c>
      <c r="D460" s="66" t="s">
        <v>942</v>
      </c>
      <c r="E460" s="139"/>
    </row>
    <row r="461" spans="1:5" s="29" customFormat="1" ht="30" customHeight="1">
      <c r="A461" s="39">
        <f t="shared" si="0"/>
        <v>26</v>
      </c>
      <c r="B461" s="47" t="str">
        <f>МКД!A95</f>
        <v>Гагарина пр-кт. д.84</v>
      </c>
      <c r="C461" s="218" t="s">
        <v>532</v>
      </c>
      <c r="D461" s="66" t="s">
        <v>1322</v>
      </c>
      <c r="E461" s="139"/>
    </row>
    <row r="462" spans="1:5" s="29" customFormat="1" ht="45" customHeight="1">
      <c r="A462" s="39">
        <v>26</v>
      </c>
      <c r="B462" s="47" t="str">
        <f>МКД!A332</f>
        <v>Победы 40 лет ул. д.12</v>
      </c>
      <c r="C462" s="217" t="s">
        <v>532</v>
      </c>
      <c r="D462" s="90" t="s">
        <v>1323</v>
      </c>
      <c r="E462" s="139"/>
    </row>
    <row r="463" spans="1:5" s="29" customFormat="1" ht="30" customHeight="1">
      <c r="A463" s="39">
        <f t="shared" si="0"/>
        <v>27</v>
      </c>
      <c r="B463" s="47" t="str">
        <f>МКД!A443</f>
        <v>Тропинина ул. д.2А</v>
      </c>
      <c r="C463" s="218" t="s">
        <v>532</v>
      </c>
      <c r="D463" s="66" t="s">
        <v>1347</v>
      </c>
      <c r="E463" s="139"/>
    </row>
    <row r="464" spans="1:5" s="29" customFormat="1" ht="45" customHeight="1">
      <c r="A464" s="39">
        <v>27</v>
      </c>
      <c r="B464" s="47" t="str">
        <f>МКД!A33</f>
        <v>Батумская ул. д.3</v>
      </c>
      <c r="C464" s="218" t="s">
        <v>532</v>
      </c>
      <c r="D464" s="66" t="s">
        <v>1375</v>
      </c>
      <c r="E464" s="139"/>
    </row>
    <row r="465" spans="1:5" s="29" customFormat="1" ht="15" customHeight="1">
      <c r="A465" s="39">
        <f t="shared" si="0"/>
        <v>28</v>
      </c>
      <c r="B465" s="47" t="str">
        <f>МКД!A422</f>
        <v>Сурикова ул. д.7</v>
      </c>
      <c r="C465" s="218" t="s">
        <v>532</v>
      </c>
      <c r="D465" s="66" t="s">
        <v>1395</v>
      </c>
      <c r="E465" s="139"/>
    </row>
    <row r="466" spans="1:5" s="29" customFormat="1" ht="15" customHeight="1">
      <c r="A466" s="39">
        <v>28</v>
      </c>
      <c r="B466" s="47" t="str">
        <f>МКД!A179</f>
        <v>Елисеева Героя ул. д.9</v>
      </c>
      <c r="C466" s="218" t="s">
        <v>532</v>
      </c>
      <c r="D466" s="66" t="s">
        <v>1395</v>
      </c>
      <c r="E466" s="139"/>
    </row>
    <row r="467" spans="1:5" s="29" customFormat="1" ht="15" customHeight="1">
      <c r="A467" s="39">
        <f t="shared" si="0"/>
        <v>29</v>
      </c>
      <c r="B467" s="47" t="str">
        <f>МКД!A14</f>
        <v>Арсеньева ул. д.2</v>
      </c>
      <c r="C467" s="218" t="s">
        <v>532</v>
      </c>
      <c r="D467" s="66" t="s">
        <v>1537</v>
      </c>
      <c r="E467" s="139"/>
    </row>
    <row r="468" spans="1:5" s="29" customFormat="1" ht="29.25" customHeight="1">
      <c r="A468" s="39">
        <v>29</v>
      </c>
      <c r="B468" s="47" t="str">
        <f>МКД!A365</f>
        <v>Пятигорская ул. д.20</v>
      </c>
      <c r="C468" s="218" t="s">
        <v>532</v>
      </c>
      <c r="D468" s="66" t="s">
        <v>1445</v>
      </c>
      <c r="E468" s="139"/>
    </row>
    <row r="469" spans="1:5" s="29" customFormat="1" ht="29.25" customHeight="1">
      <c r="A469" s="39">
        <f t="shared" si="0"/>
        <v>30</v>
      </c>
      <c r="B469" s="47" t="str">
        <f>МКД!A444</f>
        <v>Тропинина ул. д.3</v>
      </c>
      <c r="C469" s="217" t="s">
        <v>532</v>
      </c>
      <c r="D469" s="90" t="s">
        <v>1462</v>
      </c>
      <c r="E469" s="139"/>
    </row>
    <row r="470" spans="1:5" s="29" customFormat="1" ht="29.25" customHeight="1">
      <c r="A470" s="39">
        <v>30</v>
      </c>
      <c r="B470" s="47" t="str">
        <f>МКД!A78</f>
        <v>Гагарина пр-кт. д.180</v>
      </c>
      <c r="C470" s="218" t="s">
        <v>532</v>
      </c>
      <c r="D470" s="66" t="s">
        <v>1609</v>
      </c>
      <c r="E470" s="139"/>
    </row>
    <row r="471" spans="1:5" s="29" customFormat="1" ht="29.25" customHeight="1">
      <c r="A471" s="39">
        <f t="shared" si="0"/>
        <v>31</v>
      </c>
      <c r="B471" s="47" t="str">
        <f>МКД!A74</f>
        <v>Гагарина пр-кт. д.146</v>
      </c>
      <c r="C471" s="218" t="s">
        <v>532</v>
      </c>
      <c r="D471" s="66" t="s">
        <v>1628</v>
      </c>
      <c r="E471" s="139"/>
    </row>
    <row r="472" spans="1:5" s="29" customFormat="1" ht="29.25" customHeight="1">
      <c r="A472" s="39">
        <v>31</v>
      </c>
      <c r="B472" s="47" t="str">
        <f>МКД!A123</f>
        <v>Глазунова ул. д.4А</v>
      </c>
      <c r="C472" s="218" t="s">
        <v>532</v>
      </c>
      <c r="D472" s="66" t="s">
        <v>1628</v>
      </c>
      <c r="E472" s="139"/>
    </row>
    <row r="473" spans="1:5" s="29" customFormat="1" ht="29.25" customHeight="1">
      <c r="A473" s="39">
        <f t="shared" si="0"/>
        <v>32</v>
      </c>
      <c r="B473" s="47" t="str">
        <f>МКД!A347</f>
        <v>пос. Черепичный д.13</v>
      </c>
      <c r="C473" s="218" t="s">
        <v>532</v>
      </c>
      <c r="D473" s="66"/>
      <c r="E473" s="139"/>
    </row>
    <row r="474" spans="1:5" s="29" customFormat="1" ht="29.25" customHeight="1">
      <c r="A474" s="39">
        <v>32</v>
      </c>
      <c r="B474" s="47" t="str">
        <f>МКД!A40</f>
        <v>Бонч-Бруевича ул. д.13</v>
      </c>
      <c r="C474" s="218" t="s">
        <v>532</v>
      </c>
      <c r="D474" s="66" t="s">
        <v>1717</v>
      </c>
      <c r="E474" s="139"/>
    </row>
    <row r="475" spans="1:5" s="54" customFormat="1" ht="21" customHeight="1">
      <c r="A475" s="155" t="s">
        <v>5</v>
      </c>
      <c r="B475" s="156"/>
      <c r="C475" s="157"/>
      <c r="D475" s="245"/>
    </row>
    <row r="476" spans="1:5" s="29" customFormat="1" ht="15" customHeight="1">
      <c r="A476" s="39">
        <v>1</v>
      </c>
      <c r="B476" s="47" t="str">
        <f>МКД!A136</f>
        <v>Голованова Маршала ул. д.33</v>
      </c>
      <c r="C476" s="218" t="s">
        <v>533</v>
      </c>
      <c r="D476" s="66" t="s">
        <v>566</v>
      </c>
      <c r="E476" s="139"/>
    </row>
    <row r="477" spans="1:5" s="29" customFormat="1" ht="15" customHeight="1">
      <c r="A477" s="39">
        <v>2</v>
      </c>
      <c r="B477" s="47" t="str">
        <f>МКД!A195</f>
        <v>Жукова Маршала ул. д.8</v>
      </c>
      <c r="C477" s="218" t="s">
        <v>533</v>
      </c>
      <c r="D477" s="66"/>
      <c r="E477" s="139"/>
    </row>
    <row r="478" spans="1:5" s="29" customFormat="1" ht="60" customHeight="1">
      <c r="A478" s="39">
        <v>3</v>
      </c>
      <c r="B478" s="48" t="str">
        <f>МКД!A439</f>
        <v>Тропинина ул. д.14</v>
      </c>
      <c r="C478" s="218" t="s">
        <v>533</v>
      </c>
      <c r="D478" s="66" t="s">
        <v>595</v>
      </c>
      <c r="E478" s="139"/>
    </row>
    <row r="479" spans="1:5" s="29" customFormat="1" ht="60" customHeight="1">
      <c r="A479" s="39">
        <v>4</v>
      </c>
      <c r="B479" s="58" t="str">
        <f>МКД!A360</f>
        <v>Пятигорская ул. д.16</v>
      </c>
      <c r="C479" s="218" t="s">
        <v>533</v>
      </c>
      <c r="D479" s="66" t="s">
        <v>946</v>
      </c>
      <c r="E479" s="139"/>
    </row>
    <row r="480" spans="1:5" s="29" customFormat="1" ht="30" customHeight="1">
      <c r="A480" s="39">
        <v>5</v>
      </c>
      <c r="B480" s="58" t="str">
        <f>МКД!A325</f>
        <v>Петровского ул. д.23</v>
      </c>
      <c r="C480" s="218" t="s">
        <v>533</v>
      </c>
      <c r="D480" s="66" t="s">
        <v>595</v>
      </c>
      <c r="E480" s="139"/>
    </row>
    <row r="481" spans="1:5" s="29" customFormat="1" ht="30" customHeight="1">
      <c r="A481" s="39">
        <v>6</v>
      </c>
      <c r="B481" s="58" t="str">
        <f>МКД!A129</f>
        <v>Голованова Маршала ул. д.13</v>
      </c>
      <c r="C481" s="218" t="s">
        <v>533</v>
      </c>
      <c r="D481" s="66" t="s">
        <v>624</v>
      </c>
      <c r="E481" s="139"/>
    </row>
    <row r="482" spans="1:5" s="29" customFormat="1" ht="45" customHeight="1">
      <c r="A482" s="39">
        <v>7</v>
      </c>
      <c r="B482" s="58" t="str">
        <f>МКД!A159</f>
        <v>Горная ул. д.20</v>
      </c>
      <c r="C482" s="218" t="s">
        <v>533</v>
      </c>
      <c r="D482" s="66" t="s">
        <v>1269</v>
      </c>
      <c r="E482" s="139"/>
    </row>
    <row r="483" spans="1:5" s="29" customFormat="1" ht="45" customHeight="1">
      <c r="A483" s="39">
        <v>8</v>
      </c>
      <c r="B483" s="58" t="str">
        <f>МКД!A450</f>
        <v>Тропинина ул. д.55</v>
      </c>
      <c r="C483" s="218" t="s">
        <v>533</v>
      </c>
      <c r="D483" s="66" t="s">
        <v>1147</v>
      </c>
      <c r="E483" s="139"/>
    </row>
    <row r="484" spans="1:5" s="29" customFormat="1" ht="45" customHeight="1">
      <c r="A484" s="39">
        <v>9</v>
      </c>
      <c r="B484" s="58" t="str">
        <f>МКД!A370</f>
        <v>Пятигорская ул. д.23</v>
      </c>
      <c r="C484" s="218" t="s">
        <v>533</v>
      </c>
      <c r="D484" s="66" t="s">
        <v>915</v>
      </c>
      <c r="E484" s="139"/>
    </row>
    <row r="485" spans="1:5" s="29" customFormat="1" ht="30" customHeight="1">
      <c r="A485" s="39">
        <v>10</v>
      </c>
      <c r="B485" s="58" t="str">
        <f>МКД!A315</f>
        <v>Октября 40 лет ул. д.7А</v>
      </c>
      <c r="C485" s="218" t="s">
        <v>533</v>
      </c>
      <c r="D485" s="66" t="s">
        <v>928</v>
      </c>
      <c r="E485" s="139"/>
    </row>
    <row r="486" spans="1:5" s="29" customFormat="1" ht="30" customHeight="1">
      <c r="A486" s="39">
        <v>11</v>
      </c>
      <c r="B486" s="58" t="str">
        <f>МКД!A44</f>
        <v>Бонч-Бруевича ул. д.5</v>
      </c>
      <c r="C486" s="218" t="s">
        <v>533</v>
      </c>
      <c r="D486" s="66" t="s">
        <v>953</v>
      </c>
      <c r="E486" s="139"/>
    </row>
    <row r="487" spans="1:5" s="29" customFormat="1" ht="30" customHeight="1">
      <c r="A487" s="39">
        <v>12</v>
      </c>
      <c r="B487" s="53" t="str">
        <f>МКД!A361</f>
        <v>Пятигорская ул. д.18</v>
      </c>
      <c r="C487" s="222" t="s">
        <v>533</v>
      </c>
      <c r="D487" s="67"/>
      <c r="E487" s="139"/>
    </row>
    <row r="488" spans="1:5" s="29" customFormat="1" ht="30" customHeight="1">
      <c r="A488" s="39">
        <v>13</v>
      </c>
      <c r="B488" s="53" t="str">
        <f>МКД!A40</f>
        <v>Бонч-Бруевича ул. д.13</v>
      </c>
      <c r="C488" s="218" t="s">
        <v>533</v>
      </c>
      <c r="D488" s="66" t="s">
        <v>1718</v>
      </c>
      <c r="E488" s="139"/>
    </row>
    <row r="489" spans="1:5" s="29" customFormat="1" ht="30" customHeight="1">
      <c r="A489" s="39">
        <v>14</v>
      </c>
      <c r="B489" s="53" t="str">
        <f>МКД!A337</f>
        <v>Победы 40 лет ул. д.2</v>
      </c>
      <c r="C489" s="218" t="s">
        <v>533</v>
      </c>
      <c r="D489" s="66" t="s">
        <v>1024</v>
      </c>
      <c r="E489" s="139"/>
    </row>
    <row r="490" spans="1:5" s="29" customFormat="1" ht="30" customHeight="1">
      <c r="A490" s="39">
        <v>15</v>
      </c>
      <c r="B490" s="53" t="s">
        <v>485</v>
      </c>
      <c r="C490" s="222" t="s">
        <v>533</v>
      </c>
      <c r="D490" s="67" t="s">
        <v>1185</v>
      </c>
      <c r="E490" s="139"/>
    </row>
    <row r="491" spans="1:5" s="29" customFormat="1" ht="45" customHeight="1">
      <c r="A491" s="39">
        <v>16</v>
      </c>
      <c r="B491" s="53" t="s">
        <v>58</v>
      </c>
      <c r="C491" s="222" t="s">
        <v>533</v>
      </c>
      <c r="D491" s="67" t="s">
        <v>1210</v>
      </c>
      <c r="E491" s="139"/>
    </row>
    <row r="492" spans="1:5" s="29" customFormat="1" ht="15.75" customHeight="1">
      <c r="A492" s="39">
        <v>17</v>
      </c>
      <c r="B492" s="53" t="s">
        <v>83</v>
      </c>
      <c r="C492" s="218" t="s">
        <v>533</v>
      </c>
      <c r="D492" s="66" t="s">
        <v>942</v>
      </c>
      <c r="E492" s="139"/>
    </row>
    <row r="493" spans="1:5" s="29" customFormat="1" ht="30" customHeight="1">
      <c r="A493" s="39">
        <v>18</v>
      </c>
      <c r="B493" s="53" t="s">
        <v>156</v>
      </c>
      <c r="C493" s="218" t="s">
        <v>533</v>
      </c>
      <c r="D493" s="66" t="s">
        <v>1288</v>
      </c>
      <c r="E493" s="139"/>
    </row>
    <row r="494" spans="1:5" s="29" customFormat="1" ht="105" customHeight="1">
      <c r="A494" s="39">
        <v>19</v>
      </c>
      <c r="B494" s="53" t="s">
        <v>445</v>
      </c>
      <c r="C494" s="218" t="s">
        <v>533</v>
      </c>
      <c r="D494" s="66" t="s">
        <v>787</v>
      </c>
      <c r="E494" s="139"/>
    </row>
    <row r="495" spans="1:5" s="29" customFormat="1" ht="45" customHeight="1">
      <c r="A495" s="39">
        <v>20</v>
      </c>
      <c r="B495" s="53" t="s">
        <v>70</v>
      </c>
      <c r="C495" s="218" t="s">
        <v>533</v>
      </c>
      <c r="D495" s="66" t="s">
        <v>1497</v>
      </c>
      <c r="E495" s="139"/>
    </row>
    <row r="496" spans="1:5" s="29" customFormat="1" ht="30" customHeight="1">
      <c r="A496" s="39">
        <v>21</v>
      </c>
      <c r="B496" s="53" t="s">
        <v>371</v>
      </c>
      <c r="C496" s="218" t="s">
        <v>533</v>
      </c>
      <c r="D496" s="66" t="s">
        <v>769</v>
      </c>
      <c r="E496" s="139"/>
    </row>
    <row r="497" spans="1:5" s="29" customFormat="1" ht="45" customHeight="1">
      <c r="A497" s="39">
        <v>22</v>
      </c>
      <c r="B497" s="53" t="s">
        <v>436</v>
      </c>
      <c r="C497" s="218" t="s">
        <v>533</v>
      </c>
      <c r="D497" s="66" t="s">
        <v>1256</v>
      </c>
      <c r="E497" s="139"/>
    </row>
    <row r="498" spans="1:5" s="29" customFormat="1" ht="60" customHeight="1">
      <c r="A498" s="39">
        <v>23</v>
      </c>
      <c r="B498" s="53" t="s">
        <v>191</v>
      </c>
      <c r="C498" s="218" t="s">
        <v>533</v>
      </c>
      <c r="D498" s="66" t="s">
        <v>561</v>
      </c>
      <c r="E498" s="139"/>
    </row>
    <row r="499" spans="1:5" s="29" customFormat="1" ht="75" customHeight="1">
      <c r="A499" s="39">
        <v>24</v>
      </c>
      <c r="B499" s="53" t="s">
        <v>21</v>
      </c>
      <c r="C499" s="218" t="s">
        <v>533</v>
      </c>
      <c r="D499" s="66" t="s">
        <v>785</v>
      </c>
      <c r="E499" s="139"/>
    </row>
    <row r="500" spans="1:5" s="29" customFormat="1" ht="30" customHeight="1">
      <c r="A500" s="39">
        <v>25</v>
      </c>
      <c r="B500" s="53" t="s">
        <v>404</v>
      </c>
      <c r="C500" s="222" t="s">
        <v>533</v>
      </c>
      <c r="D500" s="67" t="s">
        <v>784</v>
      </c>
      <c r="E500" s="139"/>
    </row>
    <row r="501" spans="1:5" s="29" customFormat="1" ht="30" customHeight="1">
      <c r="A501" s="39">
        <v>26</v>
      </c>
      <c r="B501" s="53" t="s">
        <v>434</v>
      </c>
      <c r="C501" s="218" t="s">
        <v>533</v>
      </c>
      <c r="D501" s="66" t="s">
        <v>708</v>
      </c>
      <c r="E501" s="139"/>
    </row>
    <row r="502" spans="1:5" s="29" customFormat="1" ht="30" customHeight="1">
      <c r="A502" s="39">
        <v>27</v>
      </c>
      <c r="B502" s="53" t="s">
        <v>336</v>
      </c>
      <c r="C502" s="218" t="s">
        <v>533</v>
      </c>
      <c r="D502" s="66" t="s">
        <v>1529</v>
      </c>
      <c r="E502" s="139"/>
    </row>
    <row r="503" spans="1:5" s="29" customFormat="1" ht="30" customHeight="1">
      <c r="A503" s="39">
        <v>28</v>
      </c>
      <c r="B503" s="53" t="s">
        <v>336</v>
      </c>
      <c r="C503" s="222" t="s">
        <v>533</v>
      </c>
      <c r="D503" s="67" t="s">
        <v>1733</v>
      </c>
      <c r="E503" s="139"/>
    </row>
    <row r="504" spans="1:5" s="29" customFormat="1" ht="15.75" customHeight="1">
      <c r="A504" s="39">
        <v>29</v>
      </c>
      <c r="B504" s="53" t="s">
        <v>131</v>
      </c>
      <c r="C504" s="218" t="s">
        <v>533</v>
      </c>
      <c r="D504" s="66"/>
      <c r="E504" s="139"/>
    </row>
    <row r="505" spans="1:5" s="29" customFormat="1" ht="32.25" customHeight="1">
      <c r="A505" s="39">
        <v>30</v>
      </c>
      <c r="B505" s="53" t="s">
        <v>462</v>
      </c>
      <c r="C505" s="222" t="s">
        <v>533</v>
      </c>
      <c r="D505" s="67" t="s">
        <v>1450</v>
      </c>
      <c r="E505" s="139"/>
    </row>
    <row r="506" spans="1:5" s="29" customFormat="1" ht="30" customHeight="1">
      <c r="A506" s="39">
        <v>31</v>
      </c>
      <c r="B506" s="53" t="s">
        <v>167</v>
      </c>
      <c r="C506" s="218" t="s">
        <v>533</v>
      </c>
      <c r="D506" s="66" t="s">
        <v>565</v>
      </c>
      <c r="E506" s="139"/>
    </row>
    <row r="507" spans="1:5" s="29" customFormat="1" ht="45" customHeight="1">
      <c r="A507" s="39">
        <v>32</v>
      </c>
      <c r="B507" s="53" t="s">
        <v>176</v>
      </c>
      <c r="C507" s="222" t="s">
        <v>533</v>
      </c>
      <c r="D507" s="67" t="s">
        <v>1101</v>
      </c>
      <c r="E507" s="139"/>
    </row>
    <row r="508" spans="1:5" s="29" customFormat="1" ht="15.75" customHeight="1">
      <c r="A508" s="39">
        <v>33</v>
      </c>
      <c r="B508" s="53" t="s">
        <v>175</v>
      </c>
      <c r="C508" s="218" t="s">
        <v>533</v>
      </c>
      <c r="D508" s="66" t="s">
        <v>575</v>
      </c>
      <c r="E508" s="139"/>
    </row>
    <row r="509" spans="1:5" s="29" customFormat="1" ht="30" customHeight="1">
      <c r="A509" s="39">
        <v>34</v>
      </c>
      <c r="B509" s="53" t="s">
        <v>506</v>
      </c>
      <c r="C509" s="222" t="s">
        <v>533</v>
      </c>
      <c r="D509" s="67" t="s">
        <v>776</v>
      </c>
      <c r="E509" s="139"/>
    </row>
    <row r="510" spans="1:5" s="29" customFormat="1" ht="45" customHeight="1">
      <c r="A510" s="39">
        <v>35</v>
      </c>
      <c r="B510" s="53" t="s">
        <v>138</v>
      </c>
      <c r="C510" s="218" t="s">
        <v>533</v>
      </c>
      <c r="D510" s="66" t="s">
        <v>805</v>
      </c>
      <c r="E510" s="139"/>
    </row>
    <row r="511" spans="1:5" s="29" customFormat="1" ht="30" customHeight="1">
      <c r="A511" s="39">
        <v>36</v>
      </c>
      <c r="B511" s="53" t="s">
        <v>309</v>
      </c>
      <c r="C511" s="218" t="s">
        <v>533</v>
      </c>
      <c r="D511" s="66" t="s">
        <v>801</v>
      </c>
      <c r="E511" s="139"/>
    </row>
    <row r="512" spans="1:5" s="29" customFormat="1" ht="30" customHeight="1">
      <c r="A512" s="39">
        <v>37</v>
      </c>
      <c r="B512" s="53" t="s">
        <v>414</v>
      </c>
      <c r="C512" s="218" t="s">
        <v>533</v>
      </c>
      <c r="D512" s="66" t="s">
        <v>856</v>
      </c>
      <c r="E512" s="139"/>
    </row>
    <row r="513" spans="1:5" s="29" customFormat="1" ht="45" customHeight="1">
      <c r="A513" s="39">
        <v>38</v>
      </c>
      <c r="B513" s="53" t="str">
        <f>МКД!A339</f>
        <v>Победы 40 лет ул. д.6</v>
      </c>
      <c r="C513" s="218" t="s">
        <v>533</v>
      </c>
      <c r="D513" s="66" t="s">
        <v>1355</v>
      </c>
      <c r="E513" s="139"/>
    </row>
    <row r="514" spans="1:5" s="29" customFormat="1" ht="30" customHeight="1">
      <c r="A514" s="39">
        <v>39</v>
      </c>
      <c r="B514" s="53" t="str">
        <f>МКД!A218</f>
        <v>Кемеровский-1 пер. д.5</v>
      </c>
      <c r="C514" s="222" t="s">
        <v>533</v>
      </c>
      <c r="D514" s="67" t="s">
        <v>1171</v>
      </c>
      <c r="E514" s="139"/>
    </row>
    <row r="515" spans="1:5" s="29" customFormat="1" ht="45" customHeight="1">
      <c r="A515" s="39">
        <v>40</v>
      </c>
      <c r="B515" s="53" t="str">
        <f>МКД!A344</f>
        <v>Полевая  ул. д.10</v>
      </c>
      <c r="C515" s="218" t="s">
        <v>533</v>
      </c>
      <c r="D515" s="66" t="s">
        <v>1088</v>
      </c>
      <c r="E515" s="139"/>
    </row>
    <row r="516" spans="1:5" s="29" customFormat="1" ht="15.75" customHeight="1">
      <c r="A516" s="39">
        <v>41</v>
      </c>
      <c r="B516" s="53" t="s">
        <v>193</v>
      </c>
      <c r="C516" s="218" t="s">
        <v>533</v>
      </c>
      <c r="D516" s="66" t="s">
        <v>619</v>
      </c>
      <c r="E516" s="139"/>
    </row>
    <row r="517" spans="1:5" s="29" customFormat="1" ht="30" customHeight="1">
      <c r="A517" s="39">
        <v>42</v>
      </c>
      <c r="B517" s="53" t="str">
        <f>МКД!A82</f>
        <v>Гагарина пр-кт. д.198</v>
      </c>
      <c r="C517" s="218" t="s">
        <v>533</v>
      </c>
      <c r="D517" s="66" t="s">
        <v>1091</v>
      </c>
      <c r="E517" s="139"/>
    </row>
    <row r="518" spans="1:5" s="29" customFormat="1" ht="30" customHeight="1">
      <c r="A518" s="39">
        <v>43</v>
      </c>
      <c r="B518" s="53" t="str">
        <f>МКД!A176</f>
        <v>Елисеева Героя ул. д.7</v>
      </c>
      <c r="C518" s="218" t="s">
        <v>533</v>
      </c>
      <c r="D518" s="66" t="s">
        <v>1103</v>
      </c>
      <c r="E518" s="139"/>
    </row>
    <row r="519" spans="1:5" s="29" customFormat="1" ht="15.75" customHeight="1">
      <c r="A519" s="39">
        <v>44</v>
      </c>
      <c r="B519" s="53" t="str">
        <f>МКД!A446</f>
        <v>Тропинина ул. д.4</v>
      </c>
      <c r="C519" s="218" t="s">
        <v>533</v>
      </c>
      <c r="D519" s="66" t="s">
        <v>1110</v>
      </c>
      <c r="E519" s="139"/>
    </row>
    <row r="520" spans="1:5" s="29" customFormat="1" ht="15.75" customHeight="1">
      <c r="A520" s="39">
        <v>45</v>
      </c>
      <c r="B520" s="53" t="s">
        <v>52</v>
      </c>
      <c r="C520" s="218" t="s">
        <v>533</v>
      </c>
      <c r="D520" s="66" t="s">
        <v>1530</v>
      </c>
      <c r="E520" s="139"/>
    </row>
    <row r="521" spans="1:5" s="29" customFormat="1" ht="30" customHeight="1">
      <c r="A521" s="39">
        <v>46</v>
      </c>
      <c r="B521" s="53" t="str">
        <f>МКД!A12</f>
        <v>Анкудиновское шоссе д.32</v>
      </c>
      <c r="C521" s="218" t="s">
        <v>533</v>
      </c>
      <c r="D521" s="66" t="s">
        <v>1114</v>
      </c>
      <c r="E521" s="139"/>
    </row>
    <row r="522" spans="1:5" s="29" customFormat="1" ht="80.25" customHeight="1">
      <c r="A522" s="39">
        <v>47</v>
      </c>
      <c r="B522" s="53" t="s">
        <v>142</v>
      </c>
      <c r="C522" s="218" t="s">
        <v>533</v>
      </c>
      <c r="D522" s="66" t="s">
        <v>845</v>
      </c>
      <c r="E522" s="139"/>
    </row>
    <row r="523" spans="1:5" s="29" customFormat="1" ht="30" customHeight="1">
      <c r="A523" s="39">
        <v>48</v>
      </c>
      <c r="B523" s="53" t="s">
        <v>358</v>
      </c>
      <c r="C523" s="222" t="s">
        <v>533</v>
      </c>
      <c r="D523" s="67" t="s">
        <v>570</v>
      </c>
      <c r="E523" s="139"/>
    </row>
    <row r="524" spans="1:5" s="29" customFormat="1" ht="30" customHeight="1">
      <c r="A524" s="39">
        <v>49</v>
      </c>
      <c r="B524" s="53" t="str">
        <f>МКД!A355</f>
        <v>пос. Черепичный д.21</v>
      </c>
      <c r="C524" s="222" t="s">
        <v>533</v>
      </c>
      <c r="D524" s="67" t="s">
        <v>1122</v>
      </c>
      <c r="E524" s="139"/>
    </row>
    <row r="525" spans="1:5" s="29" customFormat="1" ht="15.75" customHeight="1">
      <c r="A525" s="39">
        <v>50</v>
      </c>
      <c r="B525" s="53" t="str">
        <f>МКД!A292</f>
        <v>Невская ул. д.21</v>
      </c>
      <c r="C525" s="218" t="s">
        <v>533</v>
      </c>
      <c r="D525" s="66" t="s">
        <v>1126</v>
      </c>
      <c r="E525" s="139"/>
    </row>
    <row r="526" spans="1:5" s="29" customFormat="1" ht="75" customHeight="1">
      <c r="A526" s="39">
        <v>51</v>
      </c>
      <c r="B526" s="53" t="str">
        <f>МКД!A286</f>
        <v>Медицинская ул. д.13</v>
      </c>
      <c r="C526" s="218" t="s">
        <v>533</v>
      </c>
      <c r="D526" s="66" t="s">
        <v>1680</v>
      </c>
      <c r="E526" s="139"/>
    </row>
    <row r="527" spans="1:5" s="29" customFormat="1" ht="60" customHeight="1">
      <c r="A527" s="39">
        <v>52</v>
      </c>
      <c r="B527" s="52" t="s">
        <v>119</v>
      </c>
      <c r="C527" s="223" t="s">
        <v>533</v>
      </c>
      <c r="D527" s="95" t="s">
        <v>691</v>
      </c>
      <c r="E527" s="139"/>
    </row>
    <row r="528" spans="1:5" s="29" customFormat="1" ht="45.75" customHeight="1">
      <c r="A528" s="39">
        <v>53</v>
      </c>
      <c r="B528" s="52" t="str">
        <f>МКД!A57</f>
        <v>Вологдина ул. д.8</v>
      </c>
      <c r="C528" s="223" t="s">
        <v>533</v>
      </c>
      <c r="D528" s="95" t="s">
        <v>1145</v>
      </c>
      <c r="E528" s="139"/>
    </row>
    <row r="529" spans="1:5" s="29" customFormat="1" ht="45.75" customHeight="1">
      <c r="A529" s="39">
        <v>54</v>
      </c>
      <c r="B529" s="52" t="s">
        <v>338</v>
      </c>
      <c r="C529" s="223" t="s">
        <v>533</v>
      </c>
      <c r="D529" s="95" t="s">
        <v>741</v>
      </c>
      <c r="E529" s="139"/>
    </row>
    <row r="530" spans="1:5" s="29" customFormat="1" ht="32.25" customHeight="1">
      <c r="A530" s="39">
        <v>55</v>
      </c>
      <c r="B530" s="52" t="str">
        <f>МКД!A332</f>
        <v>Победы 40 лет ул. д.12</v>
      </c>
      <c r="C530" s="223" t="s">
        <v>533</v>
      </c>
      <c r="D530" s="95" t="s">
        <v>741</v>
      </c>
      <c r="E530" s="139"/>
    </row>
    <row r="531" spans="1:5" s="29" customFormat="1" ht="60" customHeight="1">
      <c r="A531" s="39">
        <v>56</v>
      </c>
      <c r="B531" s="53" t="str">
        <f>МКД!A152</f>
        <v>Голованова Маршала ул. д.71</v>
      </c>
      <c r="C531" s="218" t="s">
        <v>533</v>
      </c>
      <c r="D531" s="66" t="s">
        <v>1203</v>
      </c>
      <c r="E531" s="139"/>
    </row>
    <row r="532" spans="1:5" s="29" customFormat="1" ht="45" customHeight="1">
      <c r="A532" s="39">
        <v>57</v>
      </c>
      <c r="B532" s="53" t="str">
        <f>МКД!A186</f>
        <v>Жукова Маршала ул. д.2</v>
      </c>
      <c r="C532" s="218" t="s">
        <v>533</v>
      </c>
      <c r="D532" s="66" t="s">
        <v>1177</v>
      </c>
      <c r="E532" s="139"/>
    </row>
    <row r="533" spans="1:5" s="29" customFormat="1" ht="15.75" customHeight="1">
      <c r="A533" s="39">
        <v>58</v>
      </c>
      <c r="B533" s="53" t="str">
        <f>МКД!A266</f>
        <v>Крылова ул. д.7</v>
      </c>
      <c r="C533" s="222" t="s">
        <v>533</v>
      </c>
      <c r="D533" s="67" t="s">
        <v>1205</v>
      </c>
      <c r="E533" s="139"/>
    </row>
    <row r="534" spans="1:5" s="29" customFormat="1" ht="54.75" customHeight="1">
      <c r="A534" s="39">
        <v>59</v>
      </c>
      <c r="B534" s="53" t="str">
        <f>МКД!A56</f>
        <v>Вологдина ул. д.5</v>
      </c>
      <c r="C534" s="218" t="s">
        <v>533</v>
      </c>
      <c r="D534" s="66" t="s">
        <v>1519</v>
      </c>
      <c r="E534" s="139"/>
    </row>
    <row r="535" spans="1:5" s="29" customFormat="1" ht="30" customHeight="1">
      <c r="A535" s="39">
        <v>60</v>
      </c>
      <c r="B535" s="53" t="str">
        <f>МКД!A255</f>
        <v>Крылова ул. д.14</v>
      </c>
      <c r="C535" s="218" t="s">
        <v>533</v>
      </c>
      <c r="D535" s="66" t="s">
        <v>1302</v>
      </c>
      <c r="E535" s="139"/>
    </row>
    <row r="536" spans="1:5" s="29" customFormat="1" ht="15.75" customHeight="1">
      <c r="A536" s="39">
        <v>61</v>
      </c>
      <c r="B536" s="53" t="str">
        <f>МКД!A199</f>
        <v>Карбышева ул. д.5</v>
      </c>
      <c r="C536" s="218" t="s">
        <v>533</v>
      </c>
      <c r="D536" s="66" t="s">
        <v>1310</v>
      </c>
      <c r="E536" s="139"/>
    </row>
    <row r="537" spans="1:5" s="29" customFormat="1" ht="15.75" customHeight="1">
      <c r="A537" s="39">
        <v>62</v>
      </c>
      <c r="B537" s="53" t="str">
        <f>МКД!A444</f>
        <v>Тропинина ул. д.3</v>
      </c>
      <c r="C537" s="218" t="s">
        <v>533</v>
      </c>
      <c r="D537" s="66" t="s">
        <v>1311</v>
      </c>
      <c r="E537" s="139"/>
    </row>
    <row r="538" spans="1:5" s="29" customFormat="1" ht="15.75" customHeight="1">
      <c r="A538" s="39">
        <v>63</v>
      </c>
      <c r="B538" s="53" t="str">
        <f>МКД!A458</f>
        <v>Цветочная ул. д.5</v>
      </c>
      <c r="C538" s="218" t="s">
        <v>533</v>
      </c>
      <c r="D538" s="66" t="s">
        <v>1320</v>
      </c>
      <c r="E538" s="139"/>
    </row>
    <row r="539" spans="1:5" s="29" customFormat="1" ht="15.75" customHeight="1">
      <c r="A539" s="39">
        <v>64</v>
      </c>
      <c r="B539" s="53" t="s">
        <v>461</v>
      </c>
      <c r="C539" s="218" t="s">
        <v>533</v>
      </c>
      <c r="D539" s="66" t="s">
        <v>1122</v>
      </c>
      <c r="E539" s="139"/>
    </row>
    <row r="540" spans="1:5" s="29" customFormat="1" ht="15.75" customHeight="1">
      <c r="A540" s="39">
        <v>65</v>
      </c>
      <c r="B540" s="53" t="s">
        <v>461</v>
      </c>
      <c r="C540" s="222" t="s">
        <v>533</v>
      </c>
      <c r="D540" s="67" t="s">
        <v>961</v>
      </c>
      <c r="E540" s="139"/>
    </row>
    <row r="541" spans="1:5" s="29" customFormat="1" ht="60" customHeight="1">
      <c r="A541" s="39">
        <v>66</v>
      </c>
      <c r="B541" s="53" t="str">
        <f>МКД!A452</f>
        <v>Тропинина ул. д.5а</v>
      </c>
      <c r="C541" s="218" t="s">
        <v>533</v>
      </c>
      <c r="D541" s="66" t="s">
        <v>783</v>
      </c>
      <c r="E541" s="139"/>
    </row>
    <row r="542" spans="1:5" s="29" customFormat="1" ht="30" customHeight="1">
      <c r="A542" s="39">
        <v>67</v>
      </c>
      <c r="B542" s="53" t="str">
        <f>МКД!A78</f>
        <v>Гагарина пр-кт. д.180</v>
      </c>
      <c r="C542" s="218" t="s">
        <v>533</v>
      </c>
      <c r="D542" s="66" t="s">
        <v>1383</v>
      </c>
      <c r="E542" s="139"/>
    </row>
    <row r="543" spans="1:5" s="29" customFormat="1" ht="45" customHeight="1">
      <c r="A543" s="39">
        <v>68</v>
      </c>
      <c r="B543" s="53" t="str">
        <f>МКД!A141</f>
        <v>Голованова Маршала ул. д.47</v>
      </c>
      <c r="C543" s="218" t="s">
        <v>533</v>
      </c>
      <c r="D543" s="66" t="s">
        <v>1333</v>
      </c>
      <c r="E543" s="139"/>
    </row>
    <row r="544" spans="1:5" s="29" customFormat="1" ht="15.75" customHeight="1">
      <c r="A544" s="39">
        <v>69</v>
      </c>
      <c r="B544" s="53" t="str">
        <f>МКД!A496</f>
        <v>Щербинки-1 мкр. д.29</v>
      </c>
      <c r="C544" s="218" t="s">
        <v>533</v>
      </c>
      <c r="D544" s="66" t="s">
        <v>1545</v>
      </c>
      <c r="E544" s="139"/>
    </row>
    <row r="545" spans="1:5" s="29" customFormat="1" ht="30" customHeight="1">
      <c r="A545" s="39">
        <v>70</v>
      </c>
      <c r="B545" s="53" t="str">
        <f>МКД!A256</f>
        <v>Крылова ул. д.14А</v>
      </c>
      <c r="C545" s="218" t="s">
        <v>533</v>
      </c>
      <c r="D545" s="66" t="s">
        <v>1361</v>
      </c>
      <c r="E545" s="139"/>
    </row>
    <row r="546" spans="1:5" s="29" customFormat="1" ht="30" customHeight="1">
      <c r="A546" s="39">
        <v>71</v>
      </c>
      <c r="B546" s="53" t="str">
        <f>МКД!A86</f>
        <v>Гагарина пр-кт. д.216</v>
      </c>
      <c r="C546" s="222" t="s">
        <v>533</v>
      </c>
      <c r="D546" s="67" t="s">
        <v>1362</v>
      </c>
      <c r="E546" s="139"/>
    </row>
    <row r="547" spans="1:5" s="29" customFormat="1" ht="15.75" customHeight="1">
      <c r="A547" s="39">
        <v>72</v>
      </c>
      <c r="B547" s="53" t="str">
        <f>МКД!A163</f>
        <v>Горная ул. д.28</v>
      </c>
      <c r="C547" s="218" t="s">
        <v>533</v>
      </c>
      <c r="D547" s="66" t="s">
        <v>1371</v>
      </c>
      <c r="E547" s="139"/>
    </row>
    <row r="548" spans="1:5" s="29" customFormat="1" ht="66" customHeight="1">
      <c r="A548" s="39">
        <v>73</v>
      </c>
      <c r="B548" s="53" t="str">
        <f>МКД!A33</f>
        <v>Батумская ул. д.3</v>
      </c>
      <c r="C548" s="218" t="s">
        <v>533</v>
      </c>
      <c r="D548" s="66" t="s">
        <v>1376</v>
      </c>
      <c r="E548" s="139"/>
    </row>
    <row r="549" spans="1:5" s="29" customFormat="1" ht="15.75" customHeight="1">
      <c r="A549" s="39">
        <v>74</v>
      </c>
      <c r="B549" s="53" t="str">
        <f>МКД!A414</f>
        <v>Сурикова ул. д.16</v>
      </c>
      <c r="C549" s="218" t="s">
        <v>533</v>
      </c>
      <c r="D549" s="66" t="s">
        <v>1381</v>
      </c>
      <c r="E549" s="139"/>
    </row>
    <row r="550" spans="1:5" s="29" customFormat="1" ht="15.75" customHeight="1">
      <c r="A550" s="39">
        <v>75</v>
      </c>
      <c r="B550" s="53" t="str">
        <f>МКД!A239</f>
        <v>Корейская ул. д.5</v>
      </c>
      <c r="C550" s="218" t="s">
        <v>533</v>
      </c>
      <c r="D550" s="66" t="s">
        <v>1410</v>
      </c>
      <c r="E550" s="139"/>
    </row>
    <row r="551" spans="1:5" s="29" customFormat="1" ht="32.25" customHeight="1">
      <c r="A551" s="39">
        <v>76</v>
      </c>
      <c r="B551" s="53" t="str">
        <f>МКД!A158</f>
        <v>Горная ул. д.19</v>
      </c>
      <c r="C551" s="218" t="s">
        <v>533</v>
      </c>
      <c r="D551" s="66" t="s">
        <v>1477</v>
      </c>
      <c r="E551" s="139"/>
    </row>
    <row r="552" spans="1:5" s="29" customFormat="1" ht="32.25" customHeight="1">
      <c r="A552" s="39">
        <v>77</v>
      </c>
      <c r="B552" s="53" t="str">
        <f>МКД!A287</f>
        <v>Медицинская ул. д.7</v>
      </c>
      <c r="C552" s="218" t="s">
        <v>533</v>
      </c>
      <c r="D552" s="66" t="s">
        <v>1122</v>
      </c>
      <c r="E552" s="139"/>
    </row>
    <row r="553" spans="1:5" s="29" customFormat="1" ht="32.25" customHeight="1">
      <c r="A553" s="39">
        <v>78</v>
      </c>
      <c r="B553" s="53" t="str">
        <f>МКД!A509</f>
        <v>Энергетиков ул. д.6/12</v>
      </c>
      <c r="C553" s="218" t="s">
        <v>533</v>
      </c>
      <c r="D553" s="66" t="s">
        <v>783</v>
      </c>
      <c r="E553" s="139"/>
    </row>
    <row r="554" spans="1:5" s="29" customFormat="1" ht="32.25" customHeight="1">
      <c r="A554" s="39">
        <v>79</v>
      </c>
      <c r="B554" s="53" t="str">
        <f>МКД!A195</f>
        <v>Жукова Маршала ул. д.8</v>
      </c>
      <c r="C554" s="218" t="s">
        <v>533</v>
      </c>
      <c r="D554" s="66" t="s">
        <v>1525</v>
      </c>
      <c r="E554" s="139"/>
    </row>
    <row r="555" spans="1:5" s="29" customFormat="1" ht="32.25" customHeight="1">
      <c r="A555" s="39">
        <v>80</v>
      </c>
      <c r="B555" s="53" t="str">
        <f>МКД!A161</f>
        <v>Горная ул. д.26</v>
      </c>
      <c r="C555" s="222" t="s">
        <v>533</v>
      </c>
      <c r="D555" s="67" t="s">
        <v>1542</v>
      </c>
      <c r="E555" s="139"/>
    </row>
    <row r="556" spans="1:5" s="29" customFormat="1" ht="32.25" customHeight="1">
      <c r="A556" s="39">
        <v>81</v>
      </c>
      <c r="B556" s="53" t="str">
        <f>МКД!A319</f>
        <v>Осташковский 2-й пер. д.3а</v>
      </c>
      <c r="C556" s="218" t="s">
        <v>533</v>
      </c>
      <c r="D556" s="66" t="s">
        <v>657</v>
      </c>
      <c r="E556" s="139"/>
    </row>
    <row r="557" spans="1:5" s="29" customFormat="1" ht="32.25" customHeight="1">
      <c r="A557" s="39">
        <v>82</v>
      </c>
      <c r="B557" s="53" t="str">
        <f>МКД!A415</f>
        <v>Сурикова ул. д.16А</v>
      </c>
      <c r="C557" s="218" t="s">
        <v>533</v>
      </c>
      <c r="D557" s="66" t="s">
        <v>657</v>
      </c>
      <c r="E557" s="139"/>
    </row>
    <row r="558" spans="1:5" s="29" customFormat="1" ht="32.25" customHeight="1">
      <c r="A558" s="39">
        <v>83</v>
      </c>
      <c r="B558" s="53" t="str">
        <f>МКД!A53</f>
        <v>Вологдина ул. д.1А</v>
      </c>
      <c r="C558" s="218" t="s">
        <v>533</v>
      </c>
      <c r="D558" s="66" t="s">
        <v>1122</v>
      </c>
      <c r="E558" s="139"/>
    </row>
    <row r="559" spans="1:5" s="29" customFormat="1" ht="32.25" customHeight="1">
      <c r="A559" s="39">
        <v>84</v>
      </c>
      <c r="B559" s="53" t="str">
        <f>МКД!A491</f>
        <v>Щербинки-1 мкр. д.20</v>
      </c>
      <c r="C559" s="222" t="s">
        <v>533</v>
      </c>
      <c r="D559" s="67" t="s">
        <v>1584</v>
      </c>
      <c r="E559" s="139"/>
    </row>
    <row r="560" spans="1:5" s="29" customFormat="1" ht="32.25" customHeight="1">
      <c r="A560" s="39">
        <v>85</v>
      </c>
      <c r="B560" s="53" t="str">
        <f>МКД!A265</f>
        <v>Крылова ул. д.6А</v>
      </c>
      <c r="C560" s="218" t="s">
        <v>533</v>
      </c>
      <c r="D560" s="66" t="s">
        <v>953</v>
      </c>
      <c r="E560" s="139"/>
    </row>
    <row r="561" spans="1:5" s="29" customFormat="1" ht="32.25" customHeight="1">
      <c r="A561" s="39">
        <v>86</v>
      </c>
      <c r="B561" s="53" t="str">
        <f>МКД!A187</f>
        <v>Жукова Маршала ул. д.20</v>
      </c>
      <c r="C561" s="218" t="s">
        <v>533</v>
      </c>
      <c r="D561" s="66" t="s">
        <v>1010</v>
      </c>
      <c r="E561" s="139"/>
    </row>
    <row r="562" spans="1:5" s="29" customFormat="1" ht="32.25" customHeight="1">
      <c r="A562" s="39">
        <v>87</v>
      </c>
      <c r="B562" s="53" t="str">
        <f>МКД!A512</f>
        <v>Энергетиков ул. д.7А</v>
      </c>
      <c r="C562" s="218" t="s">
        <v>533</v>
      </c>
      <c r="D562" s="66" t="s">
        <v>1633</v>
      </c>
      <c r="E562" s="139"/>
    </row>
    <row r="563" spans="1:5" s="29" customFormat="1" ht="32.25" customHeight="1">
      <c r="A563" s="39">
        <v>88</v>
      </c>
      <c r="B563" s="53" t="str">
        <f>МКД!A123</f>
        <v>Глазунова ул. д.4А</v>
      </c>
      <c r="C563" s="218" t="s">
        <v>533</v>
      </c>
      <c r="D563" s="66" t="s">
        <v>1634</v>
      </c>
      <c r="E563" s="139"/>
    </row>
    <row r="564" spans="1:5" s="29" customFormat="1" ht="32.25" customHeight="1">
      <c r="A564" s="39">
        <v>89</v>
      </c>
      <c r="B564" s="53" t="str">
        <f>МКД!A511</f>
        <v>Энергетиков ул. д.7</v>
      </c>
      <c r="C564" s="218" t="s">
        <v>533</v>
      </c>
      <c r="D564" s="66" t="s">
        <v>1635</v>
      </c>
      <c r="E564" s="139"/>
    </row>
    <row r="565" spans="1:5" s="29" customFormat="1" ht="32.25" customHeight="1">
      <c r="A565" s="39">
        <v>90</v>
      </c>
      <c r="B565" s="53" t="str">
        <f>МКД!A137</f>
        <v>Голованова Маршала ул. д.35</v>
      </c>
      <c r="C565" s="218" t="s">
        <v>533</v>
      </c>
      <c r="D565" s="66" t="s">
        <v>1644</v>
      </c>
      <c r="E565" s="139"/>
    </row>
    <row r="566" spans="1:5" s="29" customFormat="1" ht="32.25" customHeight="1">
      <c r="A566" s="39">
        <v>91</v>
      </c>
      <c r="B566" s="53" t="str">
        <f>МКД!A491</f>
        <v>Щербинки-1 мкр. д.20</v>
      </c>
      <c r="C566" s="218" t="s">
        <v>533</v>
      </c>
      <c r="D566" s="66" t="s">
        <v>1010</v>
      </c>
      <c r="E566" s="139"/>
    </row>
    <row r="567" spans="1:5" s="29" customFormat="1" ht="32.25" customHeight="1">
      <c r="A567" s="39">
        <v>92</v>
      </c>
      <c r="B567" s="53" t="str">
        <f>МКД!A493</f>
        <v>Щербинки-1 мкр. д.26</v>
      </c>
      <c r="C567" s="218" t="s">
        <v>533</v>
      </c>
      <c r="D567" s="66" t="s">
        <v>1681</v>
      </c>
      <c r="E567" s="139"/>
    </row>
    <row r="568" spans="1:5" s="29" customFormat="1" ht="32.25" customHeight="1">
      <c r="A568" s="39">
        <v>93</v>
      </c>
      <c r="B568" s="53" t="str">
        <f>МКД!A52</f>
        <v>Вологдина ул. д.1</v>
      </c>
      <c r="C568" s="218" t="s">
        <v>533</v>
      </c>
      <c r="D568" s="66" t="s">
        <v>1687</v>
      </c>
      <c r="E568" s="139"/>
    </row>
    <row r="569" spans="1:5" s="54" customFormat="1" ht="21" customHeight="1">
      <c r="A569" s="158" t="s">
        <v>6</v>
      </c>
      <c r="B569" s="159"/>
      <c r="C569" s="160"/>
      <c r="D569" s="246"/>
    </row>
    <row r="570" spans="1:5" s="29" customFormat="1" ht="75" customHeight="1">
      <c r="A570" s="39">
        <v>1</v>
      </c>
      <c r="B570" s="47" t="str">
        <f>МКД!A138</f>
        <v>Голованова Маршала ул. д.37</v>
      </c>
      <c r="C570" s="218" t="s">
        <v>534</v>
      </c>
      <c r="D570" s="66" t="s">
        <v>1664</v>
      </c>
      <c r="E570" s="139"/>
    </row>
    <row r="571" spans="1:5" s="29" customFormat="1" ht="30.75" customHeight="1">
      <c r="A571" s="39">
        <v>2</v>
      </c>
      <c r="B571" s="47" t="str">
        <f>МКД!A140</f>
        <v>Голованова Маршала ул. д.45</v>
      </c>
      <c r="C571" s="218" t="s">
        <v>534</v>
      </c>
      <c r="D571" s="66" t="s">
        <v>730</v>
      </c>
      <c r="E571" s="139"/>
    </row>
    <row r="572" spans="1:5" s="29" customFormat="1" ht="33.75" customHeight="1">
      <c r="A572" s="39">
        <v>3</v>
      </c>
      <c r="B572" s="47" t="str">
        <f>МКД!A192</f>
        <v>Жукова Маршала ул. д.4</v>
      </c>
      <c r="C572" s="218" t="s">
        <v>534</v>
      </c>
      <c r="D572" s="66" t="s">
        <v>1349</v>
      </c>
      <c r="E572" s="139"/>
    </row>
    <row r="573" spans="1:5" s="29" customFormat="1" ht="28.5" customHeight="1">
      <c r="A573" s="39">
        <v>4</v>
      </c>
      <c r="B573" s="47" t="str">
        <f>МКД!A440</f>
        <v>Тропинина ул. д.16</v>
      </c>
      <c r="C573" s="218" t="s">
        <v>534</v>
      </c>
      <c r="D573" s="66" t="s">
        <v>1308</v>
      </c>
      <c r="E573" s="139"/>
    </row>
    <row r="574" spans="1:5" s="29" customFormat="1" ht="15" customHeight="1">
      <c r="A574" s="39">
        <v>5</v>
      </c>
      <c r="B574" s="47" t="str">
        <f>МКД!A450</f>
        <v>Тропинина ул. д.55</v>
      </c>
      <c r="C574" s="218" t="s">
        <v>534</v>
      </c>
      <c r="D574" s="66" t="s">
        <v>1602</v>
      </c>
      <c r="E574" s="139"/>
    </row>
    <row r="575" spans="1:5" s="29" customFormat="1" ht="30" customHeight="1">
      <c r="A575" s="39">
        <v>6</v>
      </c>
      <c r="B575" s="47" t="str">
        <f>МКД!A446</f>
        <v>Тропинина ул. д.4</v>
      </c>
      <c r="C575" s="218" t="s">
        <v>534</v>
      </c>
      <c r="D575" s="66" t="s">
        <v>1656</v>
      </c>
      <c r="E575" s="139"/>
    </row>
    <row r="576" spans="1:5" s="29" customFormat="1" ht="30" customHeight="1">
      <c r="A576" s="39">
        <v>7</v>
      </c>
      <c r="B576" s="47" t="str">
        <f>МКД!A273</f>
        <v>Лебедева Академика ул. д.12</v>
      </c>
      <c r="C576" s="218" t="s">
        <v>534</v>
      </c>
      <c r="D576" s="66" t="s">
        <v>618</v>
      </c>
      <c r="E576" s="139"/>
    </row>
    <row r="577" spans="1:5" s="29" customFormat="1" ht="45" customHeight="1">
      <c r="A577" s="39">
        <v>8</v>
      </c>
      <c r="B577" s="47" t="str">
        <f>МКД!A195</f>
        <v>Жукова Маршала ул. д.8</v>
      </c>
      <c r="C577" s="218" t="s">
        <v>534</v>
      </c>
      <c r="D577" s="66" t="s">
        <v>1286</v>
      </c>
      <c r="E577" s="139"/>
    </row>
    <row r="578" spans="1:5" s="29" customFormat="1" ht="60" customHeight="1">
      <c r="A578" s="39">
        <v>9</v>
      </c>
      <c r="B578" s="47" t="str">
        <f>МКД!A274</f>
        <v>Лебедева Академика ул. д.14</v>
      </c>
      <c r="C578" s="218" t="s">
        <v>534</v>
      </c>
      <c r="D578" s="66" t="s">
        <v>1153</v>
      </c>
      <c r="E578" s="139"/>
    </row>
    <row r="579" spans="1:5" s="29" customFormat="1" ht="45" customHeight="1">
      <c r="A579" s="39">
        <v>10</v>
      </c>
      <c r="B579" s="47" t="str">
        <f>МКД!A187</f>
        <v>Жукова Маршала ул. д.20</v>
      </c>
      <c r="C579" s="218" t="s">
        <v>534</v>
      </c>
      <c r="D579" s="66" t="s">
        <v>701</v>
      </c>
      <c r="E579" s="139"/>
    </row>
    <row r="580" spans="1:5" s="29" customFormat="1" ht="60" customHeight="1">
      <c r="A580" s="39">
        <v>11</v>
      </c>
      <c r="B580" s="47" t="str">
        <f>МКД!A245</f>
        <v>Корейский пер. д.10</v>
      </c>
      <c r="C580" s="218" t="s">
        <v>534</v>
      </c>
      <c r="D580" s="66" t="s">
        <v>812</v>
      </c>
      <c r="E580" s="139"/>
    </row>
    <row r="581" spans="1:5" s="29" customFormat="1" ht="60" customHeight="1">
      <c r="A581" s="39">
        <v>12</v>
      </c>
      <c r="B581" s="47" t="str">
        <f>МКД!A88</f>
        <v>Гагарина пр-кт. д.220</v>
      </c>
      <c r="C581" s="218" t="s">
        <v>534</v>
      </c>
      <c r="D581" s="161" t="s">
        <v>1665</v>
      </c>
      <c r="E581" s="139"/>
    </row>
    <row r="582" spans="1:5" s="29" customFormat="1" ht="75" customHeight="1">
      <c r="A582" s="39">
        <v>13</v>
      </c>
      <c r="B582" s="47" t="str">
        <f>МКД!A137</f>
        <v>Голованова Маршала ул. д.35</v>
      </c>
      <c r="C582" s="218" t="s">
        <v>534</v>
      </c>
      <c r="D582" s="66" t="s">
        <v>1330</v>
      </c>
      <c r="E582" s="139"/>
    </row>
    <row r="583" spans="1:5" s="29" customFormat="1" ht="60" customHeight="1">
      <c r="A583" s="39">
        <v>14</v>
      </c>
      <c r="B583" s="47" t="str">
        <f>МКД!A438</f>
        <v>Тропинина ул. д.12</v>
      </c>
      <c r="C583" s="218" t="s">
        <v>534</v>
      </c>
      <c r="D583" s="162" t="s">
        <v>1740</v>
      </c>
      <c r="E583" s="139"/>
    </row>
    <row r="584" spans="1:5" s="29" customFormat="1" ht="30" customHeight="1">
      <c r="A584" s="39">
        <v>15</v>
      </c>
      <c r="B584" s="47" t="str">
        <f>МКД!A357</f>
        <v>Пятигорская ул. д.10</v>
      </c>
      <c r="C584" s="218" t="s">
        <v>534</v>
      </c>
      <c r="D584" s="66" t="s">
        <v>1501</v>
      </c>
      <c r="E584" s="139"/>
    </row>
    <row r="585" spans="1:5" s="29" customFormat="1" ht="30" customHeight="1">
      <c r="A585" s="39">
        <v>16</v>
      </c>
      <c r="B585" s="47" t="str">
        <f>МКД!A449</f>
        <v>Тропинина ул. д.53</v>
      </c>
      <c r="C585" s="218" t="s">
        <v>534</v>
      </c>
      <c r="D585" s="66" t="s">
        <v>886</v>
      </c>
      <c r="E585" s="139"/>
    </row>
    <row r="586" spans="1:5" s="29" customFormat="1" ht="45" customHeight="1">
      <c r="A586" s="39">
        <v>17</v>
      </c>
      <c r="B586" s="47" t="str">
        <f>МКД!A44</f>
        <v>Бонч-Бруевича ул. д.5</v>
      </c>
      <c r="C586" s="218" t="s">
        <v>534</v>
      </c>
      <c r="D586" s="66" t="s">
        <v>1682</v>
      </c>
      <c r="E586" s="139"/>
    </row>
    <row r="587" spans="1:5" s="29" customFormat="1" ht="30" customHeight="1">
      <c r="A587" s="39">
        <v>18</v>
      </c>
      <c r="B587" s="47" t="str">
        <f>МКД!A202</f>
        <v>Кащенко д.14</v>
      </c>
      <c r="C587" s="218" t="s">
        <v>534</v>
      </c>
      <c r="D587" s="66" t="s">
        <v>949</v>
      </c>
      <c r="E587" s="139"/>
    </row>
    <row r="588" spans="1:5" s="29" customFormat="1" ht="30" customHeight="1">
      <c r="A588" s="39">
        <v>19</v>
      </c>
      <c r="B588" s="47" t="str">
        <f>МКД!A340</f>
        <v>Победы 40 лет ул. д.7</v>
      </c>
      <c r="C588" s="218" t="s">
        <v>534</v>
      </c>
      <c r="D588" s="65" t="s">
        <v>1617</v>
      </c>
      <c r="E588" s="139"/>
    </row>
    <row r="589" spans="1:5" s="29" customFormat="1" ht="51.75" customHeight="1">
      <c r="A589" s="39">
        <v>20</v>
      </c>
      <c r="B589" s="47" t="str">
        <f>МКД!A330</f>
        <v>Победы 40 лет ул. д.1</v>
      </c>
      <c r="C589" s="218" t="s">
        <v>534</v>
      </c>
      <c r="D589" s="66" t="s">
        <v>1726</v>
      </c>
      <c r="E589" s="139"/>
    </row>
    <row r="590" spans="1:5" s="29" customFormat="1" ht="30" customHeight="1">
      <c r="A590" s="39">
        <v>21</v>
      </c>
      <c r="B590" s="47" t="str">
        <f>МКД!A84</f>
        <v>Гагарина пр-кт. д.210</v>
      </c>
      <c r="C590" s="218" t="s">
        <v>534</v>
      </c>
      <c r="D590" s="66" t="s">
        <v>878</v>
      </c>
      <c r="E590" s="139"/>
    </row>
    <row r="591" spans="1:5" s="29" customFormat="1" ht="45" customHeight="1">
      <c r="A591" s="39">
        <v>22</v>
      </c>
      <c r="B591" s="47" t="str">
        <f>МКД!A90</f>
        <v>Гагарина пр-кт. д.224</v>
      </c>
      <c r="C591" s="218" t="s">
        <v>534</v>
      </c>
      <c r="D591" s="66" t="s">
        <v>1109</v>
      </c>
      <c r="E591" s="139"/>
    </row>
    <row r="592" spans="1:5" s="29" customFormat="1" ht="46.5" customHeight="1">
      <c r="A592" s="39">
        <v>23</v>
      </c>
      <c r="B592" s="47" t="str">
        <f>МКД!A83</f>
        <v>Гагарина пр-кт. д.200</v>
      </c>
      <c r="C592" s="218" t="s">
        <v>534</v>
      </c>
      <c r="D592" s="66" t="s">
        <v>1600</v>
      </c>
      <c r="E592" s="139"/>
    </row>
    <row r="593" spans="1:5" s="29" customFormat="1" ht="30" customHeight="1">
      <c r="A593" s="39">
        <v>24</v>
      </c>
      <c r="B593" s="47" t="str">
        <f>МКД!A70</f>
        <v>Гагарина пр-кт. д.115</v>
      </c>
      <c r="C593" s="218" t="s">
        <v>534</v>
      </c>
      <c r="D593" s="66" t="s">
        <v>1007</v>
      </c>
      <c r="E593" s="139"/>
    </row>
    <row r="594" spans="1:5" s="29" customFormat="1" ht="30" customHeight="1">
      <c r="A594" s="39">
        <v>25</v>
      </c>
      <c r="B594" s="47" t="str">
        <f>МКД!A454</f>
        <v>Тропинина ул. д.7а</v>
      </c>
      <c r="C594" s="218" t="s">
        <v>534</v>
      </c>
      <c r="D594" s="66" t="s">
        <v>1043</v>
      </c>
      <c r="E594" s="139"/>
    </row>
    <row r="595" spans="1:5" s="29" customFormat="1" ht="60" customHeight="1">
      <c r="A595" s="39">
        <v>26</v>
      </c>
      <c r="B595" s="47" t="str">
        <f>МКД!A190</f>
        <v>Жукова Маршала ул. д.25</v>
      </c>
      <c r="C595" s="218" t="s">
        <v>534</v>
      </c>
      <c r="D595" s="66" t="s">
        <v>1251</v>
      </c>
      <c r="E595" s="139"/>
    </row>
    <row r="596" spans="1:5" s="29" customFormat="1" ht="30" customHeight="1">
      <c r="A596" s="39">
        <v>27</v>
      </c>
      <c r="B596" s="47" t="str">
        <f>МКД!A51</f>
        <v>Военных Комиссаров ул. д.7</v>
      </c>
      <c r="C596" s="218" t="s">
        <v>534</v>
      </c>
      <c r="D596" s="66" t="s">
        <v>1084</v>
      </c>
      <c r="E596" s="139"/>
    </row>
    <row r="597" spans="1:5" s="29" customFormat="1" ht="60" customHeight="1">
      <c r="A597" s="39">
        <v>28</v>
      </c>
      <c r="B597" s="47" t="s">
        <v>142</v>
      </c>
      <c r="C597" s="218" t="s">
        <v>534</v>
      </c>
      <c r="D597" s="66" t="s">
        <v>1156</v>
      </c>
      <c r="E597" s="139"/>
    </row>
    <row r="598" spans="1:5" s="29" customFormat="1" ht="60" customHeight="1">
      <c r="A598" s="39">
        <v>29</v>
      </c>
      <c r="B598" s="47" t="s">
        <v>191</v>
      </c>
      <c r="C598" s="218" t="s">
        <v>534</v>
      </c>
      <c r="D598" s="66" t="s">
        <v>1183</v>
      </c>
      <c r="E598" s="139"/>
    </row>
    <row r="599" spans="1:5" s="29" customFormat="1" ht="30" customHeight="1">
      <c r="A599" s="39">
        <v>30</v>
      </c>
      <c r="B599" s="47" t="s">
        <v>342</v>
      </c>
      <c r="C599" s="218" t="s">
        <v>534</v>
      </c>
      <c r="D599" s="66" t="s">
        <v>1652</v>
      </c>
      <c r="E599" s="139"/>
    </row>
    <row r="600" spans="1:5" s="29" customFormat="1" ht="15" customHeight="1">
      <c r="A600" s="39">
        <v>31</v>
      </c>
      <c r="B600" s="47" t="s">
        <v>458</v>
      </c>
      <c r="C600" s="218" t="s">
        <v>534</v>
      </c>
      <c r="D600" s="66" t="s">
        <v>866</v>
      </c>
      <c r="E600" s="139"/>
    </row>
    <row r="601" spans="1:5" s="29" customFormat="1" ht="60" customHeight="1">
      <c r="A601" s="39">
        <v>32</v>
      </c>
      <c r="B601" s="47" t="s">
        <v>363</v>
      </c>
      <c r="C601" s="218" t="s">
        <v>534</v>
      </c>
      <c r="D601" s="66" t="s">
        <v>1301</v>
      </c>
      <c r="E601" s="139"/>
    </row>
    <row r="602" spans="1:5" s="29" customFormat="1" ht="30" customHeight="1">
      <c r="A602" s="39">
        <v>33</v>
      </c>
      <c r="B602" s="47" t="s">
        <v>445</v>
      </c>
      <c r="C602" s="218" t="s">
        <v>534</v>
      </c>
      <c r="D602" s="66" t="s">
        <v>1653</v>
      </c>
      <c r="E602" s="139"/>
    </row>
    <row r="603" spans="1:5" s="29" customFormat="1" ht="54" customHeight="1">
      <c r="A603" s="39">
        <v>34</v>
      </c>
      <c r="B603" s="47" t="s">
        <v>20</v>
      </c>
      <c r="C603" s="222" t="s">
        <v>849</v>
      </c>
      <c r="D603" s="67" t="s">
        <v>1564</v>
      </c>
      <c r="E603" s="139"/>
    </row>
    <row r="604" spans="1:5" s="29" customFormat="1" ht="30" customHeight="1">
      <c r="A604" s="39">
        <v>35</v>
      </c>
      <c r="B604" s="47" t="s">
        <v>156</v>
      </c>
      <c r="C604" s="218" t="s">
        <v>534</v>
      </c>
      <c r="D604" s="66" t="s">
        <v>707</v>
      </c>
      <c r="E604" s="139"/>
    </row>
    <row r="605" spans="1:5" s="29" customFormat="1" ht="30" customHeight="1">
      <c r="A605" s="39">
        <v>36</v>
      </c>
      <c r="B605" s="47" t="s">
        <v>455</v>
      </c>
      <c r="C605" s="218" t="s">
        <v>534</v>
      </c>
      <c r="D605" s="66" t="s">
        <v>1650</v>
      </c>
      <c r="E605" s="139"/>
    </row>
    <row r="606" spans="1:5" s="29" customFormat="1" ht="30" customHeight="1">
      <c r="A606" s="39">
        <v>37</v>
      </c>
      <c r="B606" s="47" t="s">
        <v>27</v>
      </c>
      <c r="C606" s="218" t="s">
        <v>534</v>
      </c>
      <c r="D606" s="66" t="s">
        <v>1669</v>
      </c>
      <c r="E606" s="139"/>
    </row>
    <row r="607" spans="1:5" s="29" customFormat="1" ht="15" customHeight="1">
      <c r="A607" s="39">
        <v>38</v>
      </c>
      <c r="B607" s="47" t="s">
        <v>27</v>
      </c>
      <c r="C607" s="222" t="s">
        <v>534</v>
      </c>
      <c r="D607" s="67" t="s">
        <v>788</v>
      </c>
      <c r="E607" s="139"/>
    </row>
    <row r="608" spans="1:5" s="29" customFormat="1" ht="15" customHeight="1">
      <c r="A608" s="39">
        <v>39</v>
      </c>
      <c r="B608" s="47" t="s">
        <v>167</v>
      </c>
      <c r="C608" s="218" t="s">
        <v>534</v>
      </c>
      <c r="D608" s="66" t="s">
        <v>1610</v>
      </c>
      <c r="E608" s="139"/>
    </row>
    <row r="609" spans="1:5" s="29" customFormat="1" ht="60" customHeight="1">
      <c r="A609" s="39">
        <v>40</v>
      </c>
      <c r="B609" s="47" t="s">
        <v>444</v>
      </c>
      <c r="C609" s="218" t="s">
        <v>534</v>
      </c>
      <c r="D609" s="66" t="s">
        <v>711</v>
      </c>
      <c r="E609" s="139"/>
    </row>
    <row r="610" spans="1:5" s="29" customFormat="1" ht="45" customHeight="1">
      <c r="A610" s="39">
        <v>41</v>
      </c>
      <c r="B610" s="47" t="s">
        <v>504</v>
      </c>
      <c r="C610" s="222" t="s">
        <v>534</v>
      </c>
      <c r="D610" s="67" t="s">
        <v>1254</v>
      </c>
      <c r="E610" s="139"/>
    </row>
    <row r="611" spans="1:5" s="29" customFormat="1" ht="45" customHeight="1">
      <c r="A611" s="39">
        <v>42</v>
      </c>
      <c r="B611" s="47" t="s">
        <v>447</v>
      </c>
      <c r="C611" s="218" t="s">
        <v>534</v>
      </c>
      <c r="D611" s="66" t="s">
        <v>1659</v>
      </c>
      <c r="E611" s="139"/>
    </row>
    <row r="612" spans="1:5" s="29" customFormat="1" ht="45" customHeight="1">
      <c r="A612" s="39">
        <v>43</v>
      </c>
      <c r="B612" s="47" t="s">
        <v>53</v>
      </c>
      <c r="C612" s="218" t="s">
        <v>534</v>
      </c>
      <c r="D612" s="66" t="s">
        <v>1710</v>
      </c>
      <c r="E612" s="139"/>
    </row>
    <row r="613" spans="1:5" s="29" customFormat="1" ht="48" customHeight="1">
      <c r="A613" s="39">
        <v>44</v>
      </c>
      <c r="B613" s="47" t="s">
        <v>456</v>
      </c>
      <c r="C613" s="218" t="s">
        <v>534</v>
      </c>
      <c r="D613" s="66" t="s">
        <v>1601</v>
      </c>
      <c r="E613" s="139"/>
    </row>
    <row r="614" spans="1:5" s="29" customFormat="1" ht="37.5" customHeight="1">
      <c r="A614" s="39">
        <v>45</v>
      </c>
      <c r="B614" s="47" t="s">
        <v>26</v>
      </c>
      <c r="C614" s="218" t="s">
        <v>534</v>
      </c>
      <c r="D614" s="66" t="s">
        <v>1667</v>
      </c>
      <c r="E614" s="139"/>
    </row>
    <row r="615" spans="1:5" s="29" customFormat="1" ht="75" customHeight="1">
      <c r="A615" s="39">
        <v>46</v>
      </c>
      <c r="B615" s="47" t="s">
        <v>442</v>
      </c>
      <c r="C615" s="218" t="s">
        <v>534</v>
      </c>
      <c r="D615" s="66" t="s">
        <v>1160</v>
      </c>
      <c r="E615" s="139"/>
    </row>
    <row r="616" spans="1:5" s="29" customFormat="1" ht="30" customHeight="1">
      <c r="A616" s="39">
        <v>47</v>
      </c>
      <c r="B616" s="47" t="s">
        <v>377</v>
      </c>
      <c r="C616" s="218" t="s">
        <v>534</v>
      </c>
      <c r="D616" s="66" t="s">
        <v>826</v>
      </c>
      <c r="E616" s="139"/>
    </row>
    <row r="617" spans="1:5" s="29" customFormat="1" ht="60" customHeight="1">
      <c r="A617" s="39">
        <v>48</v>
      </c>
      <c r="B617" s="47" t="s">
        <v>147</v>
      </c>
      <c r="C617" s="218" t="s">
        <v>534</v>
      </c>
      <c r="D617" s="66" t="s">
        <v>945</v>
      </c>
      <c r="E617" s="139"/>
    </row>
    <row r="618" spans="1:5" s="29" customFormat="1" ht="60" customHeight="1">
      <c r="A618" s="39">
        <v>49</v>
      </c>
      <c r="B618" s="47" t="str">
        <f>МКД!A142</f>
        <v>Голованова Маршала ул. д.49</v>
      </c>
      <c r="C618" s="218" t="s">
        <v>534</v>
      </c>
      <c r="D618" s="66" t="s">
        <v>1350</v>
      </c>
      <c r="E618" s="139"/>
    </row>
    <row r="619" spans="1:5" s="29" customFormat="1" ht="30" customHeight="1">
      <c r="A619" s="39">
        <v>50</v>
      </c>
      <c r="B619" s="47" t="str">
        <f>МКД!A289</f>
        <v>Медицинская ул. д.9</v>
      </c>
      <c r="C619" s="218" t="s">
        <v>534</v>
      </c>
      <c r="D619" s="66" t="s">
        <v>812</v>
      </c>
      <c r="E619" s="139"/>
    </row>
    <row r="620" spans="1:5" s="29" customFormat="1" ht="15" customHeight="1">
      <c r="A620" s="39">
        <v>51</v>
      </c>
      <c r="B620" s="47" t="str">
        <f>МКД!A337</f>
        <v>Победы 40 лет ул. д.2</v>
      </c>
      <c r="C620" s="218" t="s">
        <v>534</v>
      </c>
      <c r="D620" s="66" t="s">
        <v>1195</v>
      </c>
      <c r="E620" s="139"/>
    </row>
    <row r="621" spans="1:5" s="29" customFormat="1" ht="15" customHeight="1">
      <c r="A621" s="39">
        <v>52</v>
      </c>
      <c r="B621" s="47" t="str">
        <f>МКД!A332</f>
        <v>Победы 40 лет ул. д.12</v>
      </c>
      <c r="C621" s="218" t="s">
        <v>534</v>
      </c>
      <c r="D621" s="66" t="s">
        <v>1725</v>
      </c>
      <c r="E621" s="139"/>
    </row>
    <row r="622" spans="1:5" s="29" customFormat="1" ht="60" customHeight="1">
      <c r="A622" s="39">
        <v>53</v>
      </c>
      <c r="B622" s="47" t="str">
        <f>МКД!A198</f>
        <v>Карбышева ул. д.3</v>
      </c>
      <c r="C622" s="218" t="s">
        <v>534</v>
      </c>
      <c r="D622" s="66" t="s">
        <v>1243</v>
      </c>
      <c r="E622" s="139"/>
    </row>
    <row r="623" spans="1:5" s="29" customFormat="1" ht="30" customHeight="1">
      <c r="A623" s="39">
        <v>54</v>
      </c>
      <c r="B623" s="47" t="str">
        <f>МКД!A207</f>
        <v>Кащенко ул. д.21</v>
      </c>
      <c r="C623" s="218" t="s">
        <v>534</v>
      </c>
      <c r="D623" s="66" t="s">
        <v>1303</v>
      </c>
      <c r="E623" s="139"/>
    </row>
    <row r="624" spans="1:5" s="29" customFormat="1" ht="30" customHeight="1">
      <c r="A624" s="39">
        <v>55</v>
      </c>
      <c r="B624" s="47" t="str">
        <f>МКД!A184</f>
        <v>Жукова Маршала ул. д.16</v>
      </c>
      <c r="C624" s="218" t="s">
        <v>534</v>
      </c>
      <c r="D624" s="66" t="s">
        <v>1626</v>
      </c>
      <c r="E624" s="139"/>
    </row>
    <row r="625" spans="1:5" s="29" customFormat="1" ht="35.25" customHeight="1">
      <c r="A625" s="39">
        <v>56</v>
      </c>
      <c r="B625" s="47" t="str">
        <f>МКД!A14</f>
        <v>Арсеньева ул. д.2</v>
      </c>
      <c r="C625" s="222" t="s">
        <v>534</v>
      </c>
      <c r="D625" s="67" t="s">
        <v>1615</v>
      </c>
      <c r="E625" s="139"/>
    </row>
    <row r="626" spans="1:5" s="29" customFormat="1" ht="15" customHeight="1">
      <c r="A626" s="39">
        <v>57</v>
      </c>
      <c r="B626" s="47" t="str">
        <f>МКД!A463</f>
        <v>Цветочная ул. д.9</v>
      </c>
      <c r="C626" s="218" t="s">
        <v>534</v>
      </c>
      <c r="D626" s="66" t="s">
        <v>1549</v>
      </c>
      <c r="E626" s="139"/>
    </row>
    <row r="627" spans="1:5" s="29" customFormat="1" ht="15" customHeight="1">
      <c r="A627" s="39">
        <v>58</v>
      </c>
      <c r="B627" s="47" t="str">
        <f>МКД!A445</f>
        <v>Тропинина ул. д.3А</v>
      </c>
      <c r="C627" s="218" t="s">
        <v>534</v>
      </c>
      <c r="D627" s="66" t="s">
        <v>1651</v>
      </c>
      <c r="E627" s="139"/>
    </row>
    <row r="628" spans="1:5" s="29" customFormat="1" ht="15" customHeight="1">
      <c r="A628" s="39">
        <v>59</v>
      </c>
      <c r="B628" s="47" t="str">
        <f>МКД!A437</f>
        <v>Тропинина ул. д.10</v>
      </c>
      <c r="C628" s="218" t="s">
        <v>534</v>
      </c>
      <c r="D628" s="66" t="s">
        <v>1603</v>
      </c>
      <c r="E628" s="139"/>
    </row>
    <row r="629" spans="1:5" s="29" customFormat="1" ht="15" customHeight="1">
      <c r="A629" s="39">
        <v>60</v>
      </c>
      <c r="B629" s="47" t="str">
        <f>МКД!A342</f>
        <v>Победы 40 лет ул. д.9</v>
      </c>
      <c r="C629" s="218" t="s">
        <v>534</v>
      </c>
      <c r="D629" s="66" t="s">
        <v>730</v>
      </c>
      <c r="E629" s="139"/>
    </row>
    <row r="630" spans="1:5" s="29" customFormat="1" ht="15" customHeight="1">
      <c r="A630" s="39">
        <v>61</v>
      </c>
      <c r="B630" s="47" t="str">
        <f>МКД!A457</f>
        <v>Цветочная ул. д.2</v>
      </c>
      <c r="C630" s="218" t="s">
        <v>534</v>
      </c>
      <c r="D630" s="66" t="s">
        <v>1354</v>
      </c>
      <c r="E630" s="139"/>
    </row>
    <row r="631" spans="1:5" s="29" customFormat="1" ht="15" customHeight="1">
      <c r="A631" s="39">
        <v>62</v>
      </c>
      <c r="B631" s="47" t="str">
        <f>МКД!A177</f>
        <v>Елисеева Героя ул. д.7А</v>
      </c>
      <c r="C631" s="218" t="s">
        <v>534</v>
      </c>
      <c r="D631" s="66" t="s">
        <v>1639</v>
      </c>
      <c r="E631" s="139"/>
    </row>
    <row r="632" spans="1:5" s="29" customFormat="1" ht="15" customHeight="1">
      <c r="A632" s="39">
        <v>63</v>
      </c>
      <c r="B632" s="47" t="str">
        <f>МКД!A319</f>
        <v>Осташковский 2-й пер. д.3а</v>
      </c>
      <c r="C632" s="218" t="s">
        <v>534</v>
      </c>
      <c r="D632" s="66" t="s">
        <v>1009</v>
      </c>
      <c r="E632" s="139"/>
    </row>
    <row r="633" spans="1:5" s="29" customFormat="1" ht="15" customHeight="1">
      <c r="A633" s="39">
        <v>64</v>
      </c>
      <c r="B633" s="47" t="str">
        <f>МКД!A82</f>
        <v>Гагарина пр-кт. д.198</v>
      </c>
      <c r="C633" s="218" t="s">
        <v>534</v>
      </c>
      <c r="D633" s="66" t="s">
        <v>817</v>
      </c>
      <c r="E633" s="139"/>
    </row>
    <row r="634" spans="1:5" s="29" customFormat="1" ht="15" customHeight="1">
      <c r="A634" s="39">
        <v>65</v>
      </c>
      <c r="B634" s="47" t="str">
        <f>МКД!A331</f>
        <v>Победы 40 лет ул. д.10</v>
      </c>
      <c r="C634" s="218" t="s">
        <v>534</v>
      </c>
      <c r="D634" s="66" t="s">
        <v>1727</v>
      </c>
      <c r="E634" s="139"/>
    </row>
    <row r="635" spans="1:5" s="29" customFormat="1" ht="15" customHeight="1">
      <c r="A635" s="39">
        <v>66</v>
      </c>
      <c r="B635" s="47"/>
      <c r="C635" s="218" t="s">
        <v>534</v>
      </c>
      <c r="D635" s="66"/>
      <c r="E635" s="139"/>
    </row>
    <row r="636" spans="1:5" s="29" customFormat="1" ht="52.5" customHeight="1">
      <c r="A636" s="39">
        <v>67</v>
      </c>
      <c r="B636" s="64" t="str">
        <f>МКД!A133</f>
        <v>Голованова Маршала ул. д.29</v>
      </c>
      <c r="C636" s="218" t="s">
        <v>534</v>
      </c>
      <c r="D636" s="66" t="s">
        <v>1250</v>
      </c>
      <c r="E636" s="139"/>
    </row>
    <row r="637" spans="1:5" s="29" customFormat="1" ht="21.75" customHeight="1">
      <c r="A637" s="163" t="s">
        <v>1735</v>
      </c>
      <c r="B637" s="164"/>
      <c r="C637" s="218"/>
      <c r="D637" s="66"/>
      <c r="E637" s="139"/>
    </row>
    <row r="638" spans="1:5" s="29" customFormat="1" ht="15" customHeight="1">
      <c r="A638" s="39">
        <v>1</v>
      </c>
      <c r="B638" s="48" t="str">
        <f>МКД!A495</f>
        <v>Щербинки-1 мкр. д.28</v>
      </c>
      <c r="C638" s="218" t="s">
        <v>535</v>
      </c>
      <c r="D638" s="66"/>
      <c r="E638" s="139"/>
    </row>
    <row r="639" spans="1:5" s="29" customFormat="1" ht="60" customHeight="1">
      <c r="A639" s="39">
        <v>2</v>
      </c>
      <c r="B639" s="48" t="str">
        <f>МКД!A245</f>
        <v>Корейский пер. д.10</v>
      </c>
      <c r="C639" s="218" t="s">
        <v>535</v>
      </c>
      <c r="D639" s="66" t="s">
        <v>813</v>
      </c>
      <c r="E639" s="139"/>
    </row>
    <row r="640" spans="1:5" s="29" customFormat="1" ht="15" customHeight="1">
      <c r="A640" s="39">
        <v>3</v>
      </c>
      <c r="B640" s="48" t="str">
        <f>МКД!A225</f>
        <v>Корейская ул. д.11</v>
      </c>
      <c r="C640" s="218" t="s">
        <v>535</v>
      </c>
      <c r="D640" s="66"/>
      <c r="E640" s="139"/>
    </row>
    <row r="641" spans="1:5" s="29" customFormat="1" ht="15" customHeight="1">
      <c r="A641" s="39">
        <v>4</v>
      </c>
      <c r="B641" s="48" t="str">
        <f>МКД!A299</f>
        <v>Октября 40 лет ул. д.16</v>
      </c>
      <c r="C641" s="218" t="s">
        <v>535</v>
      </c>
      <c r="D641" s="66"/>
      <c r="E641" s="139"/>
    </row>
    <row r="642" spans="1:5" s="29" customFormat="1" ht="45" customHeight="1">
      <c r="A642" s="39">
        <v>5</v>
      </c>
      <c r="B642" s="48" t="str">
        <f>МКД!A417</f>
        <v>Сурикова ул. д.2</v>
      </c>
      <c r="C642" s="222" t="s">
        <v>535</v>
      </c>
      <c r="D642" s="67" t="s">
        <v>1541</v>
      </c>
      <c r="E642" s="139"/>
    </row>
    <row r="643" spans="1:5" s="29" customFormat="1" ht="30" customHeight="1">
      <c r="A643" s="39">
        <v>6</v>
      </c>
      <c r="B643" s="48" t="str">
        <f>МКД!A395</f>
        <v>Радистов ул. д.8</v>
      </c>
      <c r="C643" s="218" t="s">
        <v>535</v>
      </c>
      <c r="D643" s="66" t="s">
        <v>1008</v>
      </c>
      <c r="E643" s="139"/>
    </row>
    <row r="644" spans="1:5" s="29" customFormat="1" ht="30" customHeight="1">
      <c r="A644" s="39">
        <v>7</v>
      </c>
      <c r="B644" s="48" t="str">
        <f>МКД!A493</f>
        <v>Щербинки-1 мкр. д.26</v>
      </c>
      <c r="C644" s="218" t="s">
        <v>535</v>
      </c>
      <c r="D644" s="66"/>
      <c r="E644" s="139"/>
    </row>
    <row r="645" spans="1:5" s="29" customFormat="1" ht="30" customHeight="1">
      <c r="A645" s="39">
        <v>8</v>
      </c>
      <c r="B645" s="48" t="str">
        <f>МКД!A387</f>
        <v>Радистов ул. д.24Б</v>
      </c>
      <c r="C645" s="218" t="s">
        <v>535</v>
      </c>
      <c r="D645" s="66"/>
      <c r="E645" s="139"/>
    </row>
    <row r="646" spans="1:5" s="29" customFormat="1" ht="45" customHeight="1">
      <c r="A646" s="39">
        <v>9</v>
      </c>
      <c r="B646" s="48" t="str">
        <f>МКД!A391</f>
        <v>Радистов ул. д.5</v>
      </c>
      <c r="C646" s="218" t="s">
        <v>535</v>
      </c>
      <c r="D646" s="66" t="s">
        <v>835</v>
      </c>
      <c r="E646" s="139"/>
    </row>
    <row r="647" spans="1:5" s="29" customFormat="1" ht="15" customHeight="1">
      <c r="A647" s="39">
        <v>10</v>
      </c>
      <c r="B647" s="48" t="str">
        <f>МКД!A122</f>
        <v>Глазунова ул. д.4</v>
      </c>
      <c r="C647" s="218" t="s">
        <v>535</v>
      </c>
      <c r="D647" s="66" t="s">
        <v>1034</v>
      </c>
      <c r="E647" s="139"/>
    </row>
    <row r="648" spans="1:5" s="29" customFormat="1" ht="30" customHeight="1">
      <c r="A648" s="39">
        <v>11</v>
      </c>
      <c r="B648" s="48" t="str">
        <f>МКД!A325</f>
        <v>Петровского ул. д.23</v>
      </c>
      <c r="C648" s="218" t="s">
        <v>535</v>
      </c>
      <c r="D648" s="66" t="s">
        <v>1070</v>
      </c>
      <c r="E648" s="139"/>
    </row>
    <row r="649" spans="1:5" s="29" customFormat="1" ht="30" customHeight="1">
      <c r="A649" s="39">
        <v>12</v>
      </c>
      <c r="B649" s="48" t="s">
        <v>261</v>
      </c>
      <c r="C649" s="218" t="s">
        <v>535</v>
      </c>
      <c r="D649" s="66" t="s">
        <v>718</v>
      </c>
      <c r="E649" s="139"/>
    </row>
    <row r="650" spans="1:5" s="29" customFormat="1" ht="30" customHeight="1">
      <c r="A650" s="39">
        <v>13</v>
      </c>
      <c r="B650" s="48" t="s">
        <v>108</v>
      </c>
      <c r="C650" s="218" t="s">
        <v>535</v>
      </c>
      <c r="D650" s="66" t="s">
        <v>672</v>
      </c>
      <c r="E650" s="139"/>
    </row>
    <row r="651" spans="1:5" s="29" customFormat="1" ht="30" customHeight="1">
      <c r="A651" s="39">
        <v>14</v>
      </c>
      <c r="B651" s="48" t="s">
        <v>504</v>
      </c>
      <c r="C651" s="218" t="s">
        <v>535</v>
      </c>
      <c r="D651" s="66" t="s">
        <v>700</v>
      </c>
      <c r="E651" s="139"/>
    </row>
    <row r="652" spans="1:5" s="29" customFormat="1" ht="30" customHeight="1">
      <c r="A652" s="39">
        <v>15</v>
      </c>
      <c r="B652" s="48" t="s">
        <v>271</v>
      </c>
      <c r="C652" s="218" t="s">
        <v>535</v>
      </c>
      <c r="D652" s="66"/>
      <c r="E652" s="139"/>
    </row>
    <row r="653" spans="1:5" s="29" customFormat="1" ht="60" customHeight="1">
      <c r="A653" s="39">
        <v>16</v>
      </c>
      <c r="B653" s="48" t="s">
        <v>213</v>
      </c>
      <c r="C653" s="218" t="s">
        <v>535</v>
      </c>
      <c r="D653" s="66" t="s">
        <v>755</v>
      </c>
      <c r="E653" s="139"/>
    </row>
    <row r="654" spans="1:5" s="29" customFormat="1" ht="30" customHeight="1">
      <c r="A654" s="39">
        <v>17</v>
      </c>
      <c r="B654" s="48" t="s">
        <v>492</v>
      </c>
      <c r="C654" s="218" t="s">
        <v>535</v>
      </c>
      <c r="D654" s="66" t="s">
        <v>625</v>
      </c>
      <c r="E654" s="139"/>
    </row>
    <row r="655" spans="1:5" s="29" customFormat="1" ht="30" customHeight="1">
      <c r="A655" s="39">
        <v>18</v>
      </c>
      <c r="B655" s="48" t="s">
        <v>272</v>
      </c>
      <c r="C655" s="218" t="s">
        <v>535</v>
      </c>
      <c r="D655" s="66" t="s">
        <v>1486</v>
      </c>
      <c r="E655" s="139"/>
    </row>
    <row r="656" spans="1:5" s="29" customFormat="1" ht="30" customHeight="1">
      <c r="A656" s="39">
        <v>19</v>
      </c>
      <c r="B656" s="48" t="s">
        <v>294</v>
      </c>
      <c r="C656" s="218" t="s">
        <v>535</v>
      </c>
      <c r="D656" s="66" t="s">
        <v>625</v>
      </c>
      <c r="E656" s="139"/>
    </row>
    <row r="657" spans="1:5" s="29" customFormat="1" ht="30" customHeight="1">
      <c r="A657" s="39">
        <v>20</v>
      </c>
      <c r="B657" s="48" t="s">
        <v>299</v>
      </c>
      <c r="C657" s="218" t="s">
        <v>535</v>
      </c>
      <c r="D657" s="66" t="s">
        <v>907</v>
      </c>
      <c r="E657" s="139"/>
    </row>
    <row r="658" spans="1:5" s="29" customFormat="1" ht="30" customHeight="1">
      <c r="A658" s="39">
        <v>21</v>
      </c>
      <c r="B658" s="48" t="s">
        <v>430</v>
      </c>
      <c r="C658" s="222" t="s">
        <v>535</v>
      </c>
      <c r="D658" s="67" t="s">
        <v>672</v>
      </c>
      <c r="E658" s="139"/>
    </row>
    <row r="659" spans="1:5" s="29" customFormat="1" ht="15" customHeight="1">
      <c r="A659" s="39">
        <v>22</v>
      </c>
      <c r="B659" s="48" t="s">
        <v>502</v>
      </c>
      <c r="C659" s="218" t="s">
        <v>535</v>
      </c>
      <c r="D659" s="66" t="s">
        <v>672</v>
      </c>
      <c r="E659" s="139"/>
    </row>
    <row r="660" spans="1:5" s="28" customFormat="1" ht="15.75" customHeight="1">
      <c r="A660" s="39">
        <v>23</v>
      </c>
      <c r="B660" s="50" t="s">
        <v>304</v>
      </c>
      <c r="C660" s="218" t="s">
        <v>535</v>
      </c>
      <c r="D660" s="66" t="s">
        <v>672</v>
      </c>
      <c r="E660" s="130"/>
    </row>
    <row r="661" spans="1:5" s="29" customFormat="1" ht="15" customHeight="1">
      <c r="A661" s="39">
        <v>24</v>
      </c>
      <c r="B661" s="48" t="str">
        <f>МКД!A166</f>
        <v>Горная ул. д.32</v>
      </c>
      <c r="C661" s="218" t="s">
        <v>535</v>
      </c>
      <c r="D661" s="66" t="s">
        <v>672</v>
      </c>
      <c r="E661" s="139"/>
    </row>
    <row r="662" spans="1:5" s="29" customFormat="1" ht="15" customHeight="1">
      <c r="A662" s="39">
        <v>25</v>
      </c>
      <c r="B662" s="48" t="str">
        <f>МКД!A433</f>
        <v>Терешковой ул. д.6А</v>
      </c>
      <c r="C662" s="218" t="s">
        <v>535</v>
      </c>
      <c r="D662" s="66" t="s">
        <v>672</v>
      </c>
      <c r="E662" s="139"/>
    </row>
    <row r="663" spans="1:5" s="29" customFormat="1" ht="30" customHeight="1">
      <c r="A663" s="39">
        <v>26</v>
      </c>
      <c r="B663" s="48" t="str">
        <f>МКД!A261</f>
        <v>Крылова ул. д.4</v>
      </c>
      <c r="C663" s="218" t="s">
        <v>535</v>
      </c>
      <c r="D663" s="66" t="s">
        <v>672</v>
      </c>
      <c r="E663" s="139"/>
    </row>
    <row r="664" spans="1:5" s="29" customFormat="1" ht="30" customHeight="1">
      <c r="A664" s="39">
        <v>27</v>
      </c>
      <c r="B664" s="48" t="str">
        <f>МКД!A399</f>
        <v>Столетова ул. д.2</v>
      </c>
      <c r="C664" s="218" t="s">
        <v>535</v>
      </c>
      <c r="D664" s="66" t="s">
        <v>672</v>
      </c>
      <c r="E664" s="139"/>
    </row>
    <row r="665" spans="1:5" s="29" customFormat="1" ht="15" customHeight="1">
      <c r="A665" s="39">
        <v>28</v>
      </c>
      <c r="B665" s="48" t="str">
        <f>МКД!A56</f>
        <v>Вологдина ул. д.5</v>
      </c>
      <c r="C665" s="218" t="s">
        <v>535</v>
      </c>
      <c r="D665" s="66"/>
      <c r="E665" s="139"/>
    </row>
    <row r="666" spans="1:5" s="29" customFormat="1" ht="15" customHeight="1">
      <c r="A666" s="39">
        <v>29</v>
      </c>
      <c r="B666" s="48" t="str">
        <f>МКД!A39</f>
        <v>Бонч-Бруевича ул. д.12</v>
      </c>
      <c r="C666" s="222" t="s">
        <v>535</v>
      </c>
      <c r="D666" s="67"/>
      <c r="E666" s="139"/>
    </row>
    <row r="667" spans="1:5" s="29" customFormat="1" ht="30" customHeight="1">
      <c r="A667" s="39">
        <v>30</v>
      </c>
      <c r="B667" s="48" t="str">
        <f>МКД!A99</f>
        <v>Гагарина пр-кт. д.92</v>
      </c>
      <c r="C667" s="218" t="s">
        <v>535</v>
      </c>
      <c r="D667" s="66" t="s">
        <v>1510</v>
      </c>
      <c r="E667" s="139"/>
    </row>
    <row r="668" spans="1:5" s="29" customFormat="1" ht="39" customHeight="1">
      <c r="A668" s="39">
        <v>31</v>
      </c>
      <c r="B668" s="48" t="str">
        <f>МКД!A473</f>
        <v>Широтная ул. д.18</v>
      </c>
      <c r="C668" s="222" t="s">
        <v>535</v>
      </c>
      <c r="D668" s="67" t="s">
        <v>1485</v>
      </c>
      <c r="E668" s="139"/>
    </row>
    <row r="669" spans="1:5" s="29" customFormat="1" ht="15" customHeight="1">
      <c r="A669" s="39">
        <v>32</v>
      </c>
      <c r="B669" s="48" t="str">
        <f>МКД!A54</f>
        <v>Вологдина ул. д.3</v>
      </c>
      <c r="C669" s="222" t="s">
        <v>535</v>
      </c>
      <c r="D669" s="67" t="s">
        <v>672</v>
      </c>
      <c r="E669" s="139"/>
    </row>
    <row r="670" spans="1:5" s="54" customFormat="1" ht="21" customHeight="1">
      <c r="A670" s="39"/>
      <c r="B670" s="165" t="s">
        <v>1097</v>
      </c>
      <c r="C670" s="166"/>
      <c r="D670" s="247"/>
    </row>
    <row r="671" spans="1:5" s="29" customFormat="1" ht="30" customHeight="1">
      <c r="A671" s="39">
        <v>1</v>
      </c>
      <c r="B671" s="48" t="s">
        <v>167</v>
      </c>
      <c r="C671" s="218" t="s">
        <v>536</v>
      </c>
      <c r="D671" s="66" t="s">
        <v>582</v>
      </c>
      <c r="E671" s="139"/>
    </row>
    <row r="672" spans="1:5" s="29" customFormat="1" ht="60" customHeight="1">
      <c r="A672" s="39">
        <v>2</v>
      </c>
      <c r="B672" s="49" t="s">
        <v>150</v>
      </c>
      <c r="C672" s="218" t="s">
        <v>536</v>
      </c>
      <c r="D672" s="143" t="s">
        <v>738</v>
      </c>
      <c r="E672" s="139"/>
    </row>
    <row r="673" spans="1:5" s="29" customFormat="1" ht="45" customHeight="1">
      <c r="A673" s="39">
        <v>3</v>
      </c>
      <c r="B673" s="49" t="s">
        <v>151</v>
      </c>
      <c r="C673" s="218" t="s">
        <v>536</v>
      </c>
      <c r="D673" s="143" t="s">
        <v>739</v>
      </c>
      <c r="E673" s="139"/>
    </row>
    <row r="674" spans="1:5" s="29" customFormat="1" ht="30" customHeight="1">
      <c r="A674" s="39">
        <v>4</v>
      </c>
      <c r="B674" s="49" t="s">
        <v>89</v>
      </c>
      <c r="C674" s="218" t="s">
        <v>536</v>
      </c>
      <c r="D674" s="143" t="s">
        <v>800</v>
      </c>
      <c r="E674" s="139"/>
    </row>
    <row r="675" spans="1:5" s="29" customFormat="1" ht="30" customHeight="1">
      <c r="A675" s="39">
        <v>5</v>
      </c>
      <c r="B675" s="49" t="s">
        <v>461</v>
      </c>
      <c r="C675" s="218" t="s">
        <v>536</v>
      </c>
      <c r="D675" s="143" t="s">
        <v>747</v>
      </c>
      <c r="E675" s="139"/>
    </row>
    <row r="676" spans="1:5" s="29" customFormat="1" ht="30" customHeight="1">
      <c r="A676" s="39">
        <v>6</v>
      </c>
      <c r="B676" s="49" t="s">
        <v>283</v>
      </c>
      <c r="C676" s="224" t="s">
        <v>536</v>
      </c>
      <c r="D676" s="143" t="s">
        <v>926</v>
      </c>
      <c r="E676" s="139"/>
    </row>
    <row r="677" spans="1:5" s="29" customFormat="1" ht="30" customHeight="1">
      <c r="A677" s="39">
        <v>7</v>
      </c>
      <c r="B677" s="49" t="s">
        <v>506</v>
      </c>
      <c r="C677" s="224" t="s">
        <v>536</v>
      </c>
      <c r="D677" s="143" t="s">
        <v>926</v>
      </c>
      <c r="E677" s="139"/>
    </row>
    <row r="678" spans="1:5" s="29" customFormat="1" ht="30" customHeight="1">
      <c r="A678" s="39">
        <v>8</v>
      </c>
      <c r="B678" s="49" t="s">
        <v>455</v>
      </c>
      <c r="C678" s="224" t="s">
        <v>536</v>
      </c>
      <c r="D678" s="143" t="s">
        <v>926</v>
      </c>
      <c r="E678" s="139"/>
    </row>
    <row r="679" spans="1:5" s="29" customFormat="1" ht="30" customHeight="1">
      <c r="A679" s="39">
        <v>9</v>
      </c>
      <c r="B679" s="49" t="s">
        <v>492</v>
      </c>
      <c r="C679" s="224" t="s">
        <v>536</v>
      </c>
      <c r="D679" s="143" t="s">
        <v>926</v>
      </c>
      <c r="E679" s="139"/>
    </row>
    <row r="680" spans="1:5" s="29" customFormat="1" ht="30" customHeight="1">
      <c r="A680" s="39">
        <v>10</v>
      </c>
      <c r="B680" s="49" t="s">
        <v>503</v>
      </c>
      <c r="C680" s="224" t="s">
        <v>536</v>
      </c>
      <c r="D680" s="143" t="s">
        <v>926</v>
      </c>
      <c r="E680" s="139"/>
    </row>
    <row r="681" spans="1:5" s="54" customFormat="1" ht="21" customHeight="1">
      <c r="A681" s="168" t="s">
        <v>7</v>
      </c>
      <c r="B681" s="169"/>
      <c r="C681" s="170"/>
      <c r="D681" s="248"/>
    </row>
    <row r="682" spans="1:5" s="29" customFormat="1" ht="30" customHeight="1">
      <c r="A682" s="39">
        <v>1</v>
      </c>
      <c r="B682" s="47" t="str">
        <f>МКД!A337</f>
        <v>Победы 40 лет ул. д.2</v>
      </c>
      <c r="C682" s="218" t="s">
        <v>537</v>
      </c>
      <c r="D682" s="66" t="s">
        <v>607</v>
      </c>
      <c r="E682" s="139"/>
    </row>
    <row r="683" spans="1:5" s="29" customFormat="1" ht="30" customHeight="1">
      <c r="A683" s="39">
        <v>2</v>
      </c>
      <c r="B683" s="48" t="str">
        <f>МКД!A338</f>
        <v>Победы 40 лет ул. д.3</v>
      </c>
      <c r="C683" s="218" t="s">
        <v>537</v>
      </c>
      <c r="D683" s="66" t="s">
        <v>607</v>
      </c>
      <c r="E683" s="139"/>
    </row>
    <row r="684" spans="1:5" s="29" customFormat="1" ht="30" customHeight="1">
      <c r="A684" s="39">
        <v>3</v>
      </c>
      <c r="B684" s="57" t="str">
        <f>МКД!A354</f>
        <v>пос. Черепичный д.20</v>
      </c>
      <c r="C684" s="218" t="s">
        <v>537</v>
      </c>
      <c r="D684" s="66" t="s">
        <v>610</v>
      </c>
      <c r="E684" s="139"/>
    </row>
    <row r="685" spans="1:5" s="29" customFormat="1" ht="30" customHeight="1">
      <c r="A685" s="39">
        <v>4</v>
      </c>
      <c r="B685" s="57" t="str">
        <f>МКД!A445</f>
        <v>Тропинина ул. д.3А</v>
      </c>
      <c r="C685" s="218" t="s">
        <v>537</v>
      </c>
      <c r="D685" s="66" t="s">
        <v>572</v>
      </c>
      <c r="E685" s="139"/>
    </row>
    <row r="686" spans="1:5" s="29" customFormat="1" ht="30" customHeight="1">
      <c r="A686" s="39">
        <v>5</v>
      </c>
      <c r="B686" s="57" t="str">
        <f>МКД!A453</f>
        <v>Тропинина ул. д.6</v>
      </c>
      <c r="C686" s="225" t="s">
        <v>537</v>
      </c>
      <c r="D686" s="162" t="s">
        <v>1142</v>
      </c>
      <c r="E686" s="139"/>
    </row>
    <row r="687" spans="1:5" s="29" customFormat="1" ht="45" customHeight="1">
      <c r="A687" s="39">
        <v>6</v>
      </c>
      <c r="B687" s="57" t="str">
        <f>МКД!A78</f>
        <v>Гагарина пр-кт. д.180</v>
      </c>
      <c r="C687" s="225" t="s">
        <v>537</v>
      </c>
      <c r="D687" s="162" t="s">
        <v>1372</v>
      </c>
      <c r="E687" s="139"/>
    </row>
    <row r="688" spans="1:5" s="29" customFormat="1" ht="30" customHeight="1">
      <c r="A688" s="39">
        <v>7</v>
      </c>
      <c r="B688" s="57" t="str">
        <f>МКД!A191</f>
        <v>Жукова Маршала ул. д.3</v>
      </c>
      <c r="C688" s="225" t="s">
        <v>537</v>
      </c>
      <c r="D688" s="162" t="s">
        <v>698</v>
      </c>
      <c r="E688" s="139"/>
    </row>
    <row r="689" spans="1:5" s="29" customFormat="1" ht="30" customHeight="1">
      <c r="A689" s="39">
        <v>8</v>
      </c>
      <c r="B689" s="57" t="str">
        <f>МКД!A57</f>
        <v>Вологдина ул. д.8</v>
      </c>
      <c r="C689" s="222" t="s">
        <v>537</v>
      </c>
      <c r="D689" s="67" t="s">
        <v>1116</v>
      </c>
      <c r="E689" s="139"/>
    </row>
    <row r="690" spans="1:5" s="29" customFormat="1" ht="60" customHeight="1">
      <c r="A690" s="39">
        <v>9</v>
      </c>
      <c r="B690" s="57" t="str">
        <f>МКД!A38</f>
        <v>Бонч-Бруевича ул. д.1</v>
      </c>
      <c r="C690" s="225" t="s">
        <v>537</v>
      </c>
      <c r="D690" s="162" t="s">
        <v>779</v>
      </c>
      <c r="E690" s="139"/>
    </row>
    <row r="691" spans="1:5" s="29" customFormat="1" ht="45" customHeight="1">
      <c r="A691" s="39">
        <v>10</v>
      </c>
      <c r="B691" s="57" t="str">
        <f>МКД!A278</f>
        <v>Луганская ул. д.3</v>
      </c>
      <c r="C691" s="225" t="s">
        <v>537</v>
      </c>
      <c r="D691" s="162" t="s">
        <v>1328</v>
      </c>
      <c r="E691" s="139"/>
    </row>
    <row r="692" spans="1:5" s="29" customFormat="1" ht="60" customHeight="1">
      <c r="A692" s="39">
        <v>11</v>
      </c>
      <c r="B692" s="57" t="str">
        <f>МКД!A245</f>
        <v>Корейский пер. д.10</v>
      </c>
      <c r="C692" s="225" t="s">
        <v>537</v>
      </c>
      <c r="D692" s="162" t="s">
        <v>1393</v>
      </c>
      <c r="E692" s="139"/>
    </row>
    <row r="693" spans="1:5" s="29" customFormat="1" ht="30" customHeight="1">
      <c r="A693" s="39">
        <v>12</v>
      </c>
      <c r="B693" s="57" t="str">
        <f>МКД!A325</f>
        <v>Петровского ул. д.23</v>
      </c>
      <c r="C693" s="225" t="s">
        <v>537</v>
      </c>
      <c r="D693" s="162" t="s">
        <v>562</v>
      </c>
      <c r="E693" s="139"/>
    </row>
    <row r="694" spans="1:5" s="29" customFormat="1" ht="30" customHeight="1">
      <c r="A694" s="39">
        <v>13</v>
      </c>
      <c r="B694" s="57" t="str">
        <f>МКД!A11</f>
        <v>Анкудиновское шоссе д.30а</v>
      </c>
      <c r="C694" s="225" t="s">
        <v>537</v>
      </c>
      <c r="D694" s="162" t="s">
        <v>868</v>
      </c>
      <c r="E694" s="139"/>
    </row>
    <row r="695" spans="1:5" s="29" customFormat="1" ht="60" customHeight="1">
      <c r="A695" s="39">
        <v>14</v>
      </c>
      <c r="B695" s="57" t="str">
        <f>МКД!A177</f>
        <v>Елисеева Героя ул. д.7А</v>
      </c>
      <c r="C695" s="225" t="s">
        <v>537</v>
      </c>
      <c r="D695" s="162" t="s">
        <v>1117</v>
      </c>
      <c r="E695" s="139"/>
    </row>
    <row r="696" spans="1:5" s="29" customFormat="1" ht="30" customHeight="1">
      <c r="A696" s="39">
        <v>15</v>
      </c>
      <c r="B696" s="57" t="str">
        <f>МКД!A508</f>
        <v>Энергетиков ул. д.4</v>
      </c>
      <c r="C696" s="218" t="s">
        <v>537</v>
      </c>
      <c r="D696" s="66" t="s">
        <v>1028</v>
      </c>
      <c r="E696" s="139"/>
    </row>
    <row r="697" spans="1:5" s="29" customFormat="1" ht="30" customHeight="1">
      <c r="A697" s="39">
        <v>16</v>
      </c>
      <c r="B697" s="57" t="str">
        <f>МКД!A159</f>
        <v>Горная ул. д.20</v>
      </c>
      <c r="C697" s="218" t="s">
        <v>537</v>
      </c>
      <c r="D697" s="66" t="s">
        <v>961</v>
      </c>
      <c r="E697" s="139"/>
    </row>
    <row r="698" spans="1:5" s="29" customFormat="1" ht="30" customHeight="1">
      <c r="A698" s="39">
        <v>17</v>
      </c>
      <c r="B698" s="57" t="str">
        <f>МКД!A388</f>
        <v>Радистов ул. д.3</v>
      </c>
      <c r="C698" s="218" t="s">
        <v>537</v>
      </c>
      <c r="D698" s="66" t="s">
        <v>1384</v>
      </c>
      <c r="E698" s="139"/>
    </row>
    <row r="699" spans="1:5" s="29" customFormat="1" ht="30" customHeight="1">
      <c r="A699" s="39">
        <v>18</v>
      </c>
      <c r="B699" s="57" t="s">
        <v>443</v>
      </c>
      <c r="C699" s="222" t="s">
        <v>537</v>
      </c>
      <c r="D699" s="67" t="s">
        <v>1230</v>
      </c>
      <c r="E699" s="139"/>
    </row>
    <row r="700" spans="1:5" s="29" customFormat="1" ht="45" customHeight="1">
      <c r="A700" s="39">
        <v>19</v>
      </c>
      <c r="B700" s="57" t="str">
        <f>МКД!A90</f>
        <v>Гагарина пр-кт. д.224</v>
      </c>
      <c r="C700" s="218" t="s">
        <v>537</v>
      </c>
      <c r="D700" s="66" t="s">
        <v>1042</v>
      </c>
      <c r="E700" s="139"/>
    </row>
    <row r="701" spans="1:5" s="29" customFormat="1" ht="30" customHeight="1">
      <c r="A701" s="39">
        <v>20</v>
      </c>
      <c r="B701" s="57" t="str">
        <f>МКД!A259</f>
        <v>Крылова ул. д.2</v>
      </c>
      <c r="C701" s="218" t="s">
        <v>537</v>
      </c>
      <c r="D701" s="66" t="s">
        <v>1140</v>
      </c>
      <c r="E701" s="139"/>
    </row>
    <row r="702" spans="1:5" s="29" customFormat="1" ht="30" customHeight="1">
      <c r="A702" s="39">
        <v>21</v>
      </c>
      <c r="B702" s="57" t="str">
        <f>МКД!A483</f>
        <v>Щербинки-1 мкр. д.10</v>
      </c>
      <c r="C702" s="218" t="s">
        <v>537</v>
      </c>
      <c r="D702" s="66" t="s">
        <v>1536</v>
      </c>
      <c r="E702" s="139"/>
    </row>
    <row r="703" spans="1:5" s="29" customFormat="1" ht="30" customHeight="1">
      <c r="A703" s="39">
        <v>22</v>
      </c>
      <c r="B703" s="57" t="str">
        <f>МКД!A330</f>
        <v>Победы 40 лет ул. д.1</v>
      </c>
      <c r="C703" s="218" t="s">
        <v>537</v>
      </c>
      <c r="D703" s="66" t="s">
        <v>1021</v>
      </c>
      <c r="E703" s="139"/>
    </row>
    <row r="704" spans="1:5" s="29" customFormat="1" ht="30" customHeight="1">
      <c r="A704" s="39">
        <v>23</v>
      </c>
      <c r="B704" s="57" t="str">
        <f>МКД!A332</f>
        <v>Победы 40 лет ул. д.12</v>
      </c>
      <c r="C704" s="218" t="s">
        <v>537</v>
      </c>
      <c r="D704" s="66" t="s">
        <v>1561</v>
      </c>
      <c r="E704" s="139"/>
    </row>
    <row r="705" spans="1:5" s="29" customFormat="1" ht="30" customHeight="1">
      <c r="A705" s="39">
        <v>24</v>
      </c>
      <c r="B705" s="57" t="str">
        <f>МКД!A339</f>
        <v>Победы 40 лет ул. д.6</v>
      </c>
      <c r="C705" s="218" t="s">
        <v>537</v>
      </c>
      <c r="D705" s="66" t="s">
        <v>1472</v>
      </c>
      <c r="E705" s="139"/>
    </row>
    <row r="706" spans="1:5" s="29" customFormat="1" ht="30" customHeight="1">
      <c r="A706" s="39">
        <v>25</v>
      </c>
      <c r="B706" s="57" t="str">
        <f>МКД!A353</f>
        <v>пос. Черепичный д.18</v>
      </c>
      <c r="C706" s="218" t="s">
        <v>537</v>
      </c>
      <c r="D706" s="66" t="s">
        <v>1041</v>
      </c>
      <c r="E706" s="139"/>
    </row>
    <row r="707" spans="1:5" s="29" customFormat="1" ht="30" customHeight="1">
      <c r="A707" s="39">
        <v>26</v>
      </c>
      <c r="B707" s="57" t="str">
        <f>МКД!A488</f>
        <v>Щербинки-1 мкр. д.15</v>
      </c>
      <c r="C707" s="218" t="s">
        <v>537</v>
      </c>
      <c r="D707" s="66" t="s">
        <v>1054</v>
      </c>
      <c r="E707" s="139"/>
    </row>
    <row r="708" spans="1:5" s="29" customFormat="1" ht="30" customHeight="1">
      <c r="A708" s="39">
        <v>27</v>
      </c>
      <c r="B708" s="57" t="s">
        <v>504</v>
      </c>
      <c r="C708" s="218" t="s">
        <v>537</v>
      </c>
      <c r="D708" s="66" t="s">
        <v>952</v>
      </c>
      <c r="E708" s="139"/>
    </row>
    <row r="709" spans="1:5" s="29" customFormat="1" ht="45" customHeight="1">
      <c r="A709" s="39">
        <v>28</v>
      </c>
      <c r="B709" s="57" t="s">
        <v>43</v>
      </c>
      <c r="C709" s="222" t="s">
        <v>537</v>
      </c>
      <c r="D709" s="67" t="s">
        <v>1168</v>
      </c>
      <c r="E709" s="139"/>
    </row>
    <row r="710" spans="1:5" s="29" customFormat="1" ht="30" customHeight="1">
      <c r="A710" s="39">
        <v>29</v>
      </c>
      <c r="B710" s="57" t="str">
        <f>МКД!A408</f>
        <v>Сурикова ул. д.1</v>
      </c>
      <c r="C710" s="218" t="s">
        <v>537</v>
      </c>
      <c r="D710" s="66" t="s">
        <v>1055</v>
      </c>
      <c r="E710" s="139"/>
    </row>
    <row r="711" spans="1:5" s="29" customFormat="1" ht="45" customHeight="1">
      <c r="A711" s="39">
        <v>30</v>
      </c>
      <c r="B711" s="57" t="str">
        <f>МКД!A482</f>
        <v>Щербинки-1 мкр. д.1</v>
      </c>
      <c r="C711" s="218" t="s">
        <v>537</v>
      </c>
      <c r="D711" s="66" t="s">
        <v>1057</v>
      </c>
      <c r="E711" s="139"/>
    </row>
    <row r="712" spans="1:5" s="29" customFormat="1" ht="30" customHeight="1">
      <c r="A712" s="39">
        <v>31</v>
      </c>
      <c r="B712" s="57" t="str">
        <f>МКД!A83</f>
        <v>Гагарина пр-кт. д.200</v>
      </c>
      <c r="C712" s="218" t="s">
        <v>537</v>
      </c>
      <c r="D712" s="66" t="s">
        <v>1061</v>
      </c>
      <c r="E712" s="139"/>
    </row>
    <row r="713" spans="1:5" s="29" customFormat="1" ht="30" customHeight="1">
      <c r="A713" s="39">
        <v>32</v>
      </c>
      <c r="B713" s="57" t="s">
        <v>272</v>
      </c>
      <c r="C713" s="218" t="s">
        <v>537</v>
      </c>
      <c r="D713" s="66" t="s">
        <v>1707</v>
      </c>
      <c r="E713" s="139"/>
    </row>
    <row r="714" spans="1:5" s="29" customFormat="1" ht="45" customHeight="1">
      <c r="A714" s="39">
        <v>33</v>
      </c>
      <c r="B714" s="57" t="s">
        <v>332</v>
      </c>
      <c r="C714" s="218" t="s">
        <v>537</v>
      </c>
      <c r="D714" s="66" t="s">
        <v>1518</v>
      </c>
      <c r="E714" s="139"/>
    </row>
    <row r="715" spans="1:5" s="29" customFormat="1" ht="45" customHeight="1">
      <c r="A715" s="39">
        <v>34</v>
      </c>
      <c r="B715" s="57" t="s">
        <v>358</v>
      </c>
      <c r="C715" s="222" t="s">
        <v>537</v>
      </c>
      <c r="D715" s="67" t="s">
        <v>1493</v>
      </c>
      <c r="E715" s="139"/>
    </row>
    <row r="716" spans="1:5" s="29" customFormat="1" ht="60" customHeight="1">
      <c r="A716" s="39">
        <v>35</v>
      </c>
      <c r="B716" s="57" t="s">
        <v>358</v>
      </c>
      <c r="C716" s="218" t="s">
        <v>537</v>
      </c>
      <c r="D716" s="66" t="s">
        <v>1479</v>
      </c>
      <c r="E716" s="139"/>
    </row>
    <row r="717" spans="1:5" s="29" customFormat="1" ht="30" customHeight="1">
      <c r="A717" s="39">
        <v>36</v>
      </c>
      <c r="B717" s="57" t="s">
        <v>554</v>
      </c>
      <c r="C717" s="218" t="s">
        <v>537</v>
      </c>
      <c r="D717" s="66"/>
      <c r="E717" s="139"/>
    </row>
    <row r="718" spans="1:5" s="29" customFormat="1" ht="30" customHeight="1">
      <c r="A718" s="39">
        <v>37</v>
      </c>
      <c r="B718" s="57" t="s">
        <v>220</v>
      </c>
      <c r="C718" s="218" t="s">
        <v>537</v>
      </c>
      <c r="D718" s="66" t="s">
        <v>827</v>
      </c>
      <c r="E718" s="139"/>
    </row>
    <row r="719" spans="1:5" s="29" customFormat="1" ht="45" customHeight="1">
      <c r="A719" s="39">
        <v>38</v>
      </c>
      <c r="B719" s="57" t="s">
        <v>81</v>
      </c>
      <c r="C719" s="218" t="s">
        <v>537</v>
      </c>
      <c r="D719" s="66" t="s">
        <v>970</v>
      </c>
      <c r="E719" s="139"/>
    </row>
    <row r="720" spans="1:5" s="29" customFormat="1" ht="45" customHeight="1">
      <c r="A720" s="39">
        <v>39</v>
      </c>
      <c r="B720" s="57" t="s">
        <v>71</v>
      </c>
      <c r="C720" s="222" t="s">
        <v>537</v>
      </c>
      <c r="D720" s="67" t="s">
        <v>1451</v>
      </c>
      <c r="E720" s="139"/>
    </row>
    <row r="721" spans="1:5" s="29" customFormat="1" ht="45" customHeight="1">
      <c r="A721" s="39">
        <v>40</v>
      </c>
      <c r="B721" s="57" t="s">
        <v>71</v>
      </c>
      <c r="C721" s="222" t="s">
        <v>537</v>
      </c>
      <c r="D721" s="67" t="s">
        <v>1636</v>
      </c>
      <c r="E721" s="139"/>
    </row>
    <row r="722" spans="1:5" s="29" customFormat="1" ht="44.25" customHeight="1">
      <c r="A722" s="39">
        <v>41</v>
      </c>
      <c r="B722" s="57" t="s">
        <v>445</v>
      </c>
      <c r="C722" s="218" t="s">
        <v>537</v>
      </c>
      <c r="D722" s="66" t="s">
        <v>997</v>
      </c>
      <c r="E722" s="139"/>
    </row>
    <row r="723" spans="1:5" s="29" customFormat="1" ht="45" customHeight="1">
      <c r="A723" s="39">
        <v>42</v>
      </c>
      <c r="B723" s="57" t="s">
        <v>496</v>
      </c>
      <c r="C723" s="218" t="s">
        <v>537</v>
      </c>
      <c r="D723" s="66" t="s">
        <v>820</v>
      </c>
      <c r="E723" s="139"/>
    </row>
    <row r="724" spans="1:5" s="29" customFormat="1" ht="45" customHeight="1">
      <c r="A724" s="39">
        <v>43</v>
      </c>
      <c r="B724" s="57" t="s">
        <v>192</v>
      </c>
      <c r="C724" s="218" t="s">
        <v>537</v>
      </c>
      <c r="D724" s="66" t="s">
        <v>678</v>
      </c>
      <c r="E724" s="139"/>
    </row>
    <row r="725" spans="1:5" s="29" customFormat="1" ht="30" customHeight="1">
      <c r="A725" s="39">
        <v>44</v>
      </c>
      <c r="B725" s="57" t="s">
        <v>455</v>
      </c>
      <c r="C725" s="218" t="s">
        <v>537</v>
      </c>
      <c r="D725" s="66" t="s">
        <v>773</v>
      </c>
      <c r="E725" s="139"/>
    </row>
    <row r="726" spans="1:5" s="29" customFormat="1" ht="60" customHeight="1">
      <c r="A726" s="39">
        <v>45</v>
      </c>
      <c r="B726" s="57" t="s">
        <v>193</v>
      </c>
      <c r="C726" s="218" t="s">
        <v>537</v>
      </c>
      <c r="D726" s="66" t="s">
        <v>838</v>
      </c>
      <c r="E726" s="139"/>
    </row>
    <row r="727" spans="1:5" s="29" customFormat="1" ht="30" customHeight="1">
      <c r="A727" s="39">
        <v>46</v>
      </c>
      <c r="B727" s="57" t="s">
        <v>87</v>
      </c>
      <c r="C727" s="218" t="s">
        <v>537</v>
      </c>
      <c r="D727" s="66" t="s">
        <v>631</v>
      </c>
      <c r="E727" s="139"/>
    </row>
    <row r="728" spans="1:5" s="29" customFormat="1" ht="30" customHeight="1">
      <c r="A728" s="39">
        <v>47</v>
      </c>
      <c r="B728" s="57" t="s">
        <v>199</v>
      </c>
      <c r="C728" s="218" t="s">
        <v>537</v>
      </c>
      <c r="D728" s="66" t="s">
        <v>643</v>
      </c>
      <c r="E728" s="139"/>
    </row>
    <row r="729" spans="1:5" s="29" customFormat="1" ht="42" customHeight="1">
      <c r="A729" s="39">
        <v>48</v>
      </c>
      <c r="B729" s="57" t="s">
        <v>119</v>
      </c>
      <c r="C729" s="222" t="s">
        <v>537</v>
      </c>
      <c r="D729" s="67" t="s">
        <v>649</v>
      </c>
      <c r="E729" s="139"/>
    </row>
    <row r="730" spans="1:5" s="29" customFormat="1" ht="30" customHeight="1">
      <c r="A730" s="39">
        <v>49</v>
      </c>
      <c r="B730" s="57" t="s">
        <v>413</v>
      </c>
      <c r="C730" s="218" t="s">
        <v>537</v>
      </c>
      <c r="D730" s="66" t="s">
        <v>715</v>
      </c>
      <c r="E730" s="139"/>
    </row>
    <row r="731" spans="1:5" s="29" customFormat="1" ht="45" customHeight="1">
      <c r="A731" s="39">
        <v>50</v>
      </c>
      <c r="B731" s="57" t="s">
        <v>91</v>
      </c>
      <c r="C731" s="218" t="s">
        <v>537</v>
      </c>
      <c r="D731" s="66" t="s">
        <v>662</v>
      </c>
      <c r="E731" s="139"/>
    </row>
    <row r="732" spans="1:5" s="29" customFormat="1" ht="30" customHeight="1">
      <c r="A732" s="39">
        <v>51</v>
      </c>
      <c r="B732" s="57" t="s">
        <v>171</v>
      </c>
      <c r="C732" s="218" t="s">
        <v>537</v>
      </c>
      <c r="D732" s="66" t="s">
        <v>811</v>
      </c>
      <c r="E732" s="139"/>
    </row>
    <row r="733" spans="1:5" s="29" customFormat="1" ht="60" customHeight="1">
      <c r="A733" s="39">
        <v>52</v>
      </c>
      <c r="B733" s="57" t="s">
        <v>213</v>
      </c>
      <c r="C733" s="218" t="s">
        <v>537</v>
      </c>
      <c r="D733" s="66" t="s">
        <v>734</v>
      </c>
      <c r="E733" s="139"/>
    </row>
    <row r="734" spans="1:5" s="29" customFormat="1" ht="45" customHeight="1">
      <c r="A734" s="39">
        <v>53</v>
      </c>
      <c r="B734" s="57" t="s">
        <v>168</v>
      </c>
      <c r="C734" s="218" t="s">
        <v>537</v>
      </c>
      <c r="D734" s="66" t="s">
        <v>1422</v>
      </c>
      <c r="E734" s="139"/>
    </row>
    <row r="735" spans="1:5" s="29" customFormat="1" ht="45" customHeight="1">
      <c r="A735" s="39">
        <v>54</v>
      </c>
      <c r="B735" s="57" t="s">
        <v>506</v>
      </c>
      <c r="C735" s="218" t="s">
        <v>537</v>
      </c>
      <c r="D735" s="66" t="s">
        <v>777</v>
      </c>
      <c r="E735" s="139"/>
    </row>
    <row r="736" spans="1:5" s="29" customFormat="1" ht="75" customHeight="1">
      <c r="A736" s="39">
        <v>55</v>
      </c>
      <c r="B736" s="57" t="s">
        <v>485</v>
      </c>
      <c r="C736" s="218" t="s">
        <v>537</v>
      </c>
      <c r="D736" s="66" t="s">
        <v>681</v>
      </c>
      <c r="E736" s="139"/>
    </row>
    <row r="737" spans="1:5" s="29" customFormat="1" ht="75" customHeight="1">
      <c r="A737" s="39">
        <v>56</v>
      </c>
      <c r="B737" s="57" t="s">
        <v>487</v>
      </c>
      <c r="C737" s="218" t="s">
        <v>537</v>
      </c>
      <c r="D737" s="66" t="s">
        <v>1389</v>
      </c>
      <c r="E737" s="139"/>
    </row>
    <row r="738" spans="1:5" s="29" customFormat="1" ht="30" customHeight="1">
      <c r="A738" s="39">
        <v>57</v>
      </c>
      <c r="B738" s="57" t="s">
        <v>409</v>
      </c>
      <c r="C738" s="218" t="s">
        <v>537</v>
      </c>
      <c r="D738" s="66" t="s">
        <v>684</v>
      </c>
      <c r="E738" s="139"/>
    </row>
    <row r="739" spans="1:5" s="29" customFormat="1" ht="30" customHeight="1">
      <c r="A739" s="39">
        <v>58</v>
      </c>
      <c r="B739" s="57" t="s">
        <v>217</v>
      </c>
      <c r="C739" s="218" t="s">
        <v>537</v>
      </c>
      <c r="D739" s="66" t="s">
        <v>686</v>
      </c>
      <c r="E739" s="139"/>
    </row>
    <row r="740" spans="1:5" s="29" customFormat="1" ht="30" customHeight="1">
      <c r="A740" s="39">
        <v>59</v>
      </c>
      <c r="B740" s="57" t="s">
        <v>140</v>
      </c>
      <c r="C740" s="218" t="s">
        <v>537</v>
      </c>
      <c r="D740" s="66" t="s">
        <v>1698</v>
      </c>
      <c r="E740" s="139"/>
    </row>
    <row r="741" spans="1:5" s="29" customFormat="1" ht="30" customHeight="1">
      <c r="A741" s="39">
        <v>60</v>
      </c>
      <c r="B741" s="57" t="s">
        <v>62</v>
      </c>
      <c r="C741" s="218" t="s">
        <v>537</v>
      </c>
      <c r="D741" s="66" t="s">
        <v>897</v>
      </c>
      <c r="E741" s="139"/>
    </row>
    <row r="742" spans="1:5" s="29" customFormat="1" ht="45" customHeight="1">
      <c r="A742" s="39">
        <v>61</v>
      </c>
      <c r="B742" s="57" t="s">
        <v>363</v>
      </c>
      <c r="C742" s="218" t="s">
        <v>537</v>
      </c>
      <c r="D742" s="66" t="s">
        <v>1227</v>
      </c>
      <c r="E742" s="139"/>
    </row>
    <row r="743" spans="1:5" s="29" customFormat="1" ht="45" customHeight="1">
      <c r="A743" s="39">
        <v>62</v>
      </c>
      <c r="B743" s="57" t="s">
        <v>27</v>
      </c>
      <c r="C743" s="222" t="s">
        <v>537</v>
      </c>
      <c r="D743" s="67" t="s">
        <v>1276</v>
      </c>
      <c r="E743" s="139"/>
    </row>
    <row r="744" spans="1:5" s="29" customFormat="1" ht="30" customHeight="1">
      <c r="A744" s="39">
        <v>63</v>
      </c>
      <c r="B744" s="57" t="s">
        <v>256</v>
      </c>
      <c r="C744" s="218" t="s">
        <v>537</v>
      </c>
      <c r="D744" s="66" t="s">
        <v>714</v>
      </c>
      <c r="E744" s="139"/>
    </row>
    <row r="745" spans="1:5" s="29" customFormat="1" ht="45" customHeight="1">
      <c r="A745" s="39">
        <v>64</v>
      </c>
      <c r="B745" s="57" t="s">
        <v>90</v>
      </c>
      <c r="C745" s="218" t="s">
        <v>537</v>
      </c>
      <c r="D745" s="66" t="s">
        <v>1357</v>
      </c>
      <c r="E745" s="139"/>
    </row>
    <row r="746" spans="1:5" s="29" customFormat="1" ht="60" customHeight="1">
      <c r="A746" s="39">
        <v>65</v>
      </c>
      <c r="B746" s="57" t="s">
        <v>293</v>
      </c>
      <c r="C746" s="218" t="s">
        <v>537</v>
      </c>
      <c r="D746" s="66" t="s">
        <v>1166</v>
      </c>
      <c r="E746" s="139"/>
    </row>
    <row r="747" spans="1:5" s="29" customFormat="1" ht="45" customHeight="1">
      <c r="A747" s="39">
        <v>66</v>
      </c>
      <c r="B747" s="57" t="s">
        <v>186</v>
      </c>
      <c r="C747" s="218" t="s">
        <v>537</v>
      </c>
      <c r="D747" s="66" t="s">
        <v>1102</v>
      </c>
      <c r="E747" s="139"/>
    </row>
    <row r="748" spans="1:5" s="29" customFormat="1" ht="30" customHeight="1">
      <c r="A748" s="39">
        <v>67</v>
      </c>
      <c r="B748" s="57" t="s">
        <v>167</v>
      </c>
      <c r="C748" s="218" t="s">
        <v>537</v>
      </c>
      <c r="D748" s="66" t="s">
        <v>809</v>
      </c>
      <c r="E748" s="139"/>
    </row>
    <row r="749" spans="1:5" s="29" customFormat="1" ht="30" customHeight="1">
      <c r="A749" s="39">
        <v>68</v>
      </c>
      <c r="B749" s="57" t="s">
        <v>503</v>
      </c>
      <c r="C749" s="218" t="s">
        <v>537</v>
      </c>
      <c r="D749" s="66" t="s">
        <v>828</v>
      </c>
      <c r="E749" s="139"/>
    </row>
    <row r="750" spans="1:5" s="29" customFormat="1" ht="45" customHeight="1">
      <c r="A750" s="39">
        <v>69</v>
      </c>
      <c r="B750" s="57" t="s">
        <v>446</v>
      </c>
      <c r="C750" s="218" t="s">
        <v>537</v>
      </c>
      <c r="D750" s="66" t="s">
        <v>1490</v>
      </c>
      <c r="E750" s="139"/>
    </row>
    <row r="751" spans="1:5" s="29" customFormat="1" ht="30" customHeight="1">
      <c r="A751" s="39">
        <v>70</v>
      </c>
      <c r="B751" s="57" t="s">
        <v>377</v>
      </c>
      <c r="C751" s="218" t="s">
        <v>537</v>
      </c>
      <c r="D751" s="66" t="s">
        <v>581</v>
      </c>
      <c r="E751" s="139"/>
    </row>
    <row r="752" spans="1:5" s="29" customFormat="1" ht="30" customHeight="1">
      <c r="A752" s="39">
        <v>71</v>
      </c>
      <c r="B752" s="57" t="s">
        <v>246</v>
      </c>
      <c r="C752" s="218" t="s">
        <v>537</v>
      </c>
      <c r="D752" s="66" t="s">
        <v>761</v>
      </c>
      <c r="E752" s="139"/>
    </row>
    <row r="753" spans="1:5" s="29" customFormat="1" ht="30" customHeight="1">
      <c r="A753" s="39">
        <v>72</v>
      </c>
      <c r="B753" s="57" t="s">
        <v>448</v>
      </c>
      <c r="C753" s="218" t="s">
        <v>537</v>
      </c>
      <c r="D753" s="66" t="s">
        <v>577</v>
      </c>
      <c r="E753" s="139"/>
    </row>
    <row r="754" spans="1:5" s="29" customFormat="1" ht="30" customHeight="1">
      <c r="A754" s="39">
        <v>73</v>
      </c>
      <c r="B754" s="57" t="s">
        <v>54</v>
      </c>
      <c r="C754" s="218" t="s">
        <v>537</v>
      </c>
      <c r="D754" s="66" t="s">
        <v>829</v>
      </c>
      <c r="E754" s="139"/>
    </row>
    <row r="755" spans="1:5" s="29" customFormat="1" ht="30" customHeight="1">
      <c r="A755" s="39">
        <v>74</v>
      </c>
      <c r="B755" s="57" t="s">
        <v>244</v>
      </c>
      <c r="C755" s="218" t="s">
        <v>537</v>
      </c>
      <c r="D755" s="66" t="s">
        <v>626</v>
      </c>
      <c r="E755" s="139"/>
    </row>
    <row r="756" spans="1:5" s="29" customFormat="1" ht="30" customHeight="1">
      <c r="A756" s="39">
        <v>75</v>
      </c>
      <c r="B756" s="57" t="s">
        <v>489</v>
      </c>
      <c r="C756" s="218" t="s">
        <v>537</v>
      </c>
      <c r="D756" s="66" t="s">
        <v>635</v>
      </c>
      <c r="E756" s="139"/>
    </row>
    <row r="757" spans="1:5" s="29" customFormat="1" ht="43.5" customHeight="1">
      <c r="A757" s="39">
        <v>76</v>
      </c>
      <c r="B757" s="57" t="s">
        <v>439</v>
      </c>
      <c r="C757" s="218" t="s">
        <v>537</v>
      </c>
      <c r="D757" s="66" t="s">
        <v>659</v>
      </c>
      <c r="E757" s="139"/>
    </row>
    <row r="758" spans="1:5" s="29" customFormat="1" ht="30" customHeight="1">
      <c r="A758" s="39">
        <v>77</v>
      </c>
      <c r="B758" s="57" t="s">
        <v>95</v>
      </c>
      <c r="C758" s="222" t="s">
        <v>537</v>
      </c>
      <c r="D758" s="67" t="s">
        <v>636</v>
      </c>
      <c r="E758" s="139"/>
    </row>
    <row r="759" spans="1:5" s="29" customFormat="1" ht="30" customHeight="1">
      <c r="A759" s="39">
        <v>78</v>
      </c>
      <c r="B759" s="57" t="s">
        <v>232</v>
      </c>
      <c r="C759" s="222" t="s">
        <v>537</v>
      </c>
      <c r="D759" s="67" t="s">
        <v>896</v>
      </c>
      <c r="E759" s="139"/>
    </row>
    <row r="760" spans="1:5" s="29" customFormat="1" ht="105" customHeight="1">
      <c r="A760" s="39">
        <v>79</v>
      </c>
      <c r="B760" s="57" t="s">
        <v>264</v>
      </c>
      <c r="C760" s="222" t="s">
        <v>537</v>
      </c>
      <c r="D760" s="67" t="s">
        <v>1119</v>
      </c>
      <c r="E760" s="139"/>
    </row>
    <row r="761" spans="1:5" s="29" customFormat="1" ht="30" customHeight="1">
      <c r="A761" s="39">
        <v>80</v>
      </c>
      <c r="B761" s="57" t="s">
        <v>502</v>
      </c>
      <c r="C761" s="222" t="s">
        <v>537</v>
      </c>
      <c r="D761" s="67" t="s">
        <v>881</v>
      </c>
      <c r="E761" s="139"/>
    </row>
    <row r="762" spans="1:5" s="29" customFormat="1" ht="30" customHeight="1">
      <c r="A762" s="39">
        <v>81</v>
      </c>
      <c r="B762" s="57" t="s">
        <v>215</v>
      </c>
      <c r="C762" s="218" t="s">
        <v>537</v>
      </c>
      <c r="D762" s="66" t="s">
        <v>1696</v>
      </c>
      <c r="E762" s="139"/>
    </row>
    <row r="763" spans="1:5" s="29" customFormat="1" ht="30" customHeight="1">
      <c r="A763" s="39">
        <v>82</v>
      </c>
      <c r="B763" s="57" t="s">
        <v>353</v>
      </c>
      <c r="C763" s="218" t="s">
        <v>537</v>
      </c>
      <c r="D763" s="66" t="s">
        <v>966</v>
      </c>
      <c r="E763" s="139"/>
    </row>
    <row r="764" spans="1:5" s="29" customFormat="1" ht="45" customHeight="1">
      <c r="A764" s="39">
        <v>83</v>
      </c>
      <c r="B764" s="57" t="s">
        <v>139</v>
      </c>
      <c r="C764" s="218" t="s">
        <v>537</v>
      </c>
      <c r="D764" s="66" t="s">
        <v>1093</v>
      </c>
      <c r="E764" s="139"/>
    </row>
    <row r="765" spans="1:5" s="55" customFormat="1" ht="71.25" customHeight="1">
      <c r="A765" s="39">
        <v>84</v>
      </c>
      <c r="B765" s="57" t="str">
        <f>МКД!A54</f>
        <v>Вологдина ул. д.3</v>
      </c>
      <c r="C765" s="219" t="s">
        <v>537</v>
      </c>
      <c r="D765" s="65" t="s">
        <v>1547</v>
      </c>
    </row>
    <row r="766" spans="1:5" s="29" customFormat="1" ht="45" customHeight="1">
      <c r="A766" s="39">
        <v>85</v>
      </c>
      <c r="B766" s="57" t="s">
        <v>420</v>
      </c>
      <c r="C766" s="218" t="s">
        <v>537</v>
      </c>
      <c r="D766" s="66" t="s">
        <v>993</v>
      </c>
      <c r="E766" s="139"/>
    </row>
    <row r="767" spans="1:5" s="29" customFormat="1" ht="30" customHeight="1">
      <c r="A767" s="39">
        <v>86</v>
      </c>
      <c r="B767" s="57" t="str">
        <f>МКД!A302</f>
        <v>Октября 40 лет ул. д.19</v>
      </c>
      <c r="C767" s="222" t="s">
        <v>537</v>
      </c>
      <c r="D767" s="67" t="s">
        <v>1261</v>
      </c>
      <c r="E767" s="139"/>
    </row>
    <row r="768" spans="1:5" s="29" customFormat="1" ht="45" customHeight="1">
      <c r="A768" s="39">
        <v>87</v>
      </c>
      <c r="B768" s="57" t="str">
        <f>МКД!A344</f>
        <v>Полевая  ул. д.10</v>
      </c>
      <c r="C768" s="218" t="s">
        <v>537</v>
      </c>
      <c r="D768" s="66" t="s">
        <v>1086</v>
      </c>
      <c r="E768" s="139"/>
    </row>
    <row r="769" spans="1:5" s="29" customFormat="1" ht="30" customHeight="1">
      <c r="A769" s="39">
        <v>88</v>
      </c>
      <c r="B769" s="57" t="s">
        <v>75</v>
      </c>
      <c r="C769" s="218" t="s">
        <v>537</v>
      </c>
      <c r="D769" s="66" t="s">
        <v>680</v>
      </c>
      <c r="E769" s="139"/>
    </row>
    <row r="770" spans="1:5" s="29" customFormat="1" ht="75" customHeight="1">
      <c r="A770" s="39">
        <v>89</v>
      </c>
      <c r="B770" s="57" t="s">
        <v>442</v>
      </c>
      <c r="C770" s="218" t="s">
        <v>537</v>
      </c>
      <c r="D770" s="66" t="s">
        <v>763</v>
      </c>
      <c r="E770" s="139"/>
    </row>
    <row r="771" spans="1:5" s="29" customFormat="1" ht="30" customHeight="1">
      <c r="A771" s="39">
        <v>90</v>
      </c>
      <c r="B771" s="57" t="str">
        <f>МКД!A136</f>
        <v>Голованова Маршала ул. д.33</v>
      </c>
      <c r="C771" s="218" t="s">
        <v>537</v>
      </c>
      <c r="D771" s="66" t="s">
        <v>657</v>
      </c>
      <c r="E771" s="139"/>
    </row>
    <row r="772" spans="1:5" s="29" customFormat="1" ht="30" customHeight="1">
      <c r="A772" s="39">
        <v>91</v>
      </c>
      <c r="B772" s="57" t="str">
        <f>МКД!A82</f>
        <v>Гагарина пр-кт. д.198</v>
      </c>
      <c r="C772" s="218" t="s">
        <v>537</v>
      </c>
      <c r="D772" s="66" t="s">
        <v>1130</v>
      </c>
      <c r="E772" s="139"/>
    </row>
    <row r="773" spans="1:5" s="29" customFormat="1" ht="30" customHeight="1">
      <c r="A773" s="39">
        <v>92</v>
      </c>
      <c r="B773" s="57" t="str">
        <f>МКД!A427</f>
        <v>Терешковой ул. д.2А</v>
      </c>
      <c r="C773" s="222" t="s">
        <v>537</v>
      </c>
      <c r="D773" s="67" t="s">
        <v>1136</v>
      </c>
      <c r="E773" s="139"/>
    </row>
    <row r="774" spans="1:5" s="29" customFormat="1" ht="30" customHeight="1">
      <c r="A774" s="39">
        <v>93</v>
      </c>
      <c r="B774" s="57" t="s">
        <v>329</v>
      </c>
      <c r="C774" s="218" t="s">
        <v>537</v>
      </c>
      <c r="D774" s="66" t="s">
        <v>863</v>
      </c>
      <c r="E774" s="139"/>
    </row>
    <row r="775" spans="1:5" s="29" customFormat="1" ht="30" customHeight="1">
      <c r="A775" s="39">
        <v>94</v>
      </c>
      <c r="B775" s="57" t="s">
        <v>504</v>
      </c>
      <c r="C775" s="222" t="s">
        <v>537</v>
      </c>
      <c r="D775" s="67" t="s">
        <v>952</v>
      </c>
      <c r="E775" s="139"/>
    </row>
    <row r="776" spans="1:5" s="29" customFormat="1" ht="30" customHeight="1">
      <c r="A776" s="39">
        <v>95</v>
      </c>
      <c r="B776" s="57" t="str">
        <f>МКД!A143</f>
        <v>Голованова Маршала ул. д.5</v>
      </c>
      <c r="C776" s="218" t="s">
        <v>537</v>
      </c>
      <c r="D776" s="66" t="s">
        <v>1180</v>
      </c>
      <c r="E776" s="139"/>
    </row>
    <row r="777" spans="1:5" s="29" customFormat="1" ht="30" customHeight="1">
      <c r="A777" s="39">
        <v>96</v>
      </c>
      <c r="B777" s="57" t="str">
        <f>МКД!A91</f>
        <v>Гагарина пр-кт. д.226</v>
      </c>
      <c r="C777" s="218" t="s">
        <v>537</v>
      </c>
      <c r="D777" s="66" t="s">
        <v>1198</v>
      </c>
      <c r="E777" s="139"/>
    </row>
    <row r="778" spans="1:5" s="29" customFormat="1" ht="34.5" customHeight="1">
      <c r="A778" s="39">
        <v>97</v>
      </c>
      <c r="B778" s="57" t="str">
        <f>МКД!A6</f>
        <v>Анкудиновское шоссе д.13</v>
      </c>
      <c r="C778" s="222" t="s">
        <v>537</v>
      </c>
      <c r="D778" s="67" t="s">
        <v>1546</v>
      </c>
      <c r="E778" s="139"/>
    </row>
    <row r="779" spans="1:5" s="29" customFormat="1" ht="30" customHeight="1">
      <c r="A779" s="39">
        <v>98</v>
      </c>
      <c r="B779" s="57" t="str">
        <f>МКД!A433</f>
        <v>Терешковой ул. д.6А</v>
      </c>
      <c r="C779" s="218" t="s">
        <v>537</v>
      </c>
      <c r="D779" s="66" t="s">
        <v>1257</v>
      </c>
      <c r="E779" s="139"/>
    </row>
    <row r="780" spans="1:5" s="29" customFormat="1" ht="30" customHeight="1">
      <c r="A780" s="39">
        <v>99</v>
      </c>
      <c r="B780" s="57" t="str">
        <f>МКД!A261</f>
        <v>Крылова ул. д.4</v>
      </c>
      <c r="C780" s="218" t="s">
        <v>537</v>
      </c>
      <c r="D780" s="66" t="s">
        <v>1300</v>
      </c>
      <c r="E780" s="139"/>
    </row>
    <row r="781" spans="1:5" s="29" customFormat="1" ht="30" customHeight="1">
      <c r="A781" s="39">
        <v>100</v>
      </c>
      <c r="B781" s="57" t="str">
        <f>МКД!A103</f>
        <v>Геологов ул. д.4</v>
      </c>
      <c r="C781" s="218" t="s">
        <v>537</v>
      </c>
      <c r="D781" s="66" t="s">
        <v>1305</v>
      </c>
      <c r="E781" s="139"/>
    </row>
    <row r="782" spans="1:5" s="29" customFormat="1" ht="30" customHeight="1">
      <c r="A782" s="39">
        <v>101</v>
      </c>
      <c r="B782" s="57" t="str">
        <f>МКД!A94</f>
        <v>Гагарина пр-кт. д.80</v>
      </c>
      <c r="C782" s="218" t="s">
        <v>537</v>
      </c>
      <c r="D782" s="66" t="s">
        <v>1306</v>
      </c>
      <c r="E782" s="139"/>
    </row>
    <row r="783" spans="1:5" s="29" customFormat="1" ht="45" customHeight="1">
      <c r="A783" s="39">
        <v>102</v>
      </c>
      <c r="B783" s="57" t="str">
        <f>МКД!A42</f>
        <v>Бонч-Бруевича ул. д.3</v>
      </c>
      <c r="C783" s="222" t="s">
        <v>537</v>
      </c>
      <c r="D783" s="67" t="s">
        <v>1340</v>
      </c>
      <c r="E783" s="139"/>
    </row>
    <row r="784" spans="1:5" s="29" customFormat="1" ht="30" customHeight="1">
      <c r="A784" s="39">
        <v>103</v>
      </c>
      <c r="B784" s="57" t="s">
        <v>461</v>
      </c>
      <c r="C784" s="222" t="s">
        <v>537</v>
      </c>
      <c r="D784" s="67" t="s">
        <v>1373</v>
      </c>
      <c r="E784" s="139"/>
    </row>
    <row r="785" spans="1:5" s="29" customFormat="1" ht="30" customHeight="1">
      <c r="A785" s="39">
        <v>104</v>
      </c>
      <c r="B785" s="57" t="str">
        <f>МКД!A458</f>
        <v>Цветочная ул. д.5</v>
      </c>
      <c r="C785" s="218" t="s">
        <v>537</v>
      </c>
      <c r="D785" s="66" t="s">
        <v>1374</v>
      </c>
      <c r="E785" s="139"/>
    </row>
    <row r="786" spans="1:5" s="29" customFormat="1" ht="30" customHeight="1">
      <c r="A786" s="39">
        <v>105</v>
      </c>
      <c r="B786" s="57" t="str">
        <f>МКД!A373</f>
        <v>Пятигорская ул. д.4</v>
      </c>
      <c r="C786" s="218" t="s">
        <v>537</v>
      </c>
      <c r="D786" s="66" t="s">
        <v>1116</v>
      </c>
      <c r="E786" s="139"/>
    </row>
    <row r="787" spans="1:5" s="29" customFormat="1" ht="30" customHeight="1">
      <c r="A787" s="39">
        <v>106</v>
      </c>
      <c r="B787" s="57" t="str">
        <f>МКД!A75</f>
        <v>Гагарина пр-кт. д.150</v>
      </c>
      <c r="C787" s="218" t="s">
        <v>537</v>
      </c>
      <c r="D787" s="66" t="s">
        <v>1327</v>
      </c>
      <c r="E787" s="139"/>
    </row>
    <row r="788" spans="1:5" s="29" customFormat="1" ht="30" customHeight="1">
      <c r="A788" s="39">
        <v>107</v>
      </c>
      <c r="B788" s="57" t="str">
        <f>МКД!A98</f>
        <v>Гагарина пр-кт. д.90</v>
      </c>
      <c r="C788" s="218" t="s">
        <v>537</v>
      </c>
      <c r="D788" s="66" t="s">
        <v>1399</v>
      </c>
      <c r="E788" s="139"/>
    </row>
    <row r="789" spans="1:5" s="29" customFormat="1" ht="30" customHeight="1">
      <c r="A789" s="39">
        <v>108</v>
      </c>
      <c r="B789" s="57" t="str">
        <f>МКД!A258</f>
        <v>Крылова ул. д.18</v>
      </c>
      <c r="C789" s="218" t="s">
        <v>537</v>
      </c>
      <c r="D789" s="66" t="s">
        <v>1409</v>
      </c>
      <c r="E789" s="139"/>
    </row>
    <row r="790" spans="1:5" s="29" customFormat="1" ht="30.75" customHeight="1">
      <c r="A790" s="39">
        <v>109</v>
      </c>
      <c r="B790" s="57" t="str">
        <f>МКД!A128</f>
        <v>Голованова Маршала ул. д.11</v>
      </c>
      <c r="C790" s="218" t="s">
        <v>537</v>
      </c>
      <c r="D790" s="66" t="s">
        <v>1437</v>
      </c>
      <c r="E790" s="139"/>
    </row>
    <row r="791" spans="1:5" s="29" customFormat="1" ht="47.25" customHeight="1">
      <c r="A791" s="39">
        <v>110</v>
      </c>
      <c r="B791" s="57" t="str">
        <f>МКД!A365</f>
        <v>Пятигорская ул. д.20</v>
      </c>
      <c r="C791" s="218" t="s">
        <v>537</v>
      </c>
      <c r="D791" s="66" t="s">
        <v>1444</v>
      </c>
      <c r="E791" s="139"/>
    </row>
    <row r="792" spans="1:5" s="29" customFormat="1" ht="47.25" customHeight="1">
      <c r="A792" s="39">
        <v>111</v>
      </c>
      <c r="B792" s="57" t="s">
        <v>271</v>
      </c>
      <c r="C792" s="218" t="s">
        <v>537</v>
      </c>
      <c r="D792" s="66" t="s">
        <v>1660</v>
      </c>
      <c r="E792" s="139"/>
    </row>
    <row r="793" spans="1:5" s="29" customFormat="1" ht="30.75" customHeight="1">
      <c r="A793" s="39">
        <v>112</v>
      </c>
      <c r="B793" s="57" t="str">
        <f>МКД!A263</f>
        <v>Крылова ул. д.5Б</v>
      </c>
      <c r="C793" s="222" t="s">
        <v>537</v>
      </c>
      <c r="D793" s="67" t="s">
        <v>1661</v>
      </c>
      <c r="E793" s="139"/>
    </row>
    <row r="794" spans="1:5" s="29" customFormat="1" ht="30.75" customHeight="1">
      <c r="A794" s="39">
        <v>113</v>
      </c>
      <c r="B794" s="57" t="str">
        <f>МКД!A497</f>
        <v>Щербинки-1 мкр. д.4</v>
      </c>
      <c r="C794" s="218" t="s">
        <v>537</v>
      </c>
      <c r="D794" s="66" t="s">
        <v>1689</v>
      </c>
      <c r="E794" s="139"/>
    </row>
    <row r="795" spans="1:5" s="29" customFormat="1" ht="30.75" customHeight="1">
      <c r="A795" s="39">
        <v>114</v>
      </c>
      <c r="B795" s="57" t="str">
        <f>МКД!A44</f>
        <v>Бонч-Бруевича ул. д.5</v>
      </c>
      <c r="C795" s="218" t="s">
        <v>537</v>
      </c>
      <c r="D795" s="66" t="s">
        <v>1583</v>
      </c>
      <c r="E795" s="139"/>
    </row>
    <row r="796" spans="1:5" s="29" customFormat="1" ht="30.75" customHeight="1">
      <c r="A796" s="39">
        <v>115</v>
      </c>
      <c r="B796" s="57" t="str">
        <f>МКД!A89</f>
        <v>Гагарина пр-кт. д.222</v>
      </c>
      <c r="C796" s="218" t="s">
        <v>537</v>
      </c>
      <c r="D796" s="66" t="s">
        <v>1599</v>
      </c>
      <c r="E796" s="139"/>
    </row>
    <row r="797" spans="1:5" s="29" customFormat="1" ht="30.75" customHeight="1">
      <c r="A797" s="39">
        <v>116</v>
      </c>
      <c r="B797" s="57" t="str">
        <f>МКД!A52</f>
        <v>Вологдина ул. д.1</v>
      </c>
      <c r="C797" s="218" t="s">
        <v>537</v>
      </c>
      <c r="D797" s="66" t="s">
        <v>1728</v>
      </c>
      <c r="E797" s="139"/>
    </row>
    <row r="798" spans="1:5" s="29" customFormat="1" ht="30.75" customHeight="1">
      <c r="A798" s="39">
        <v>117</v>
      </c>
      <c r="B798" s="57" t="str">
        <f>МКД!A233</f>
        <v>Корейская ул.19А</v>
      </c>
      <c r="C798" s="218" t="s">
        <v>537</v>
      </c>
      <c r="D798" s="66" t="s">
        <v>1660</v>
      </c>
      <c r="E798" s="139"/>
    </row>
    <row r="799" spans="1:5" s="29" customFormat="1" ht="30.75" customHeight="1">
      <c r="A799" s="39">
        <v>118</v>
      </c>
      <c r="B799" s="57" t="str">
        <f>МКД!A491</f>
        <v>Щербинки-1 мкр. д.20</v>
      </c>
      <c r="C799" s="218" t="s">
        <v>537</v>
      </c>
      <c r="D799" s="66" t="s">
        <v>1719</v>
      </c>
      <c r="E799" s="139"/>
    </row>
    <row r="800" spans="1:5" s="54" customFormat="1" ht="21" customHeight="1">
      <c r="A800" s="171" t="s">
        <v>8</v>
      </c>
      <c r="B800" s="172"/>
      <c r="C800" s="173"/>
      <c r="D800" s="249"/>
    </row>
    <row r="801" spans="1:5" s="29" customFormat="1" ht="60" customHeight="1">
      <c r="A801" s="39">
        <v>1</v>
      </c>
      <c r="B801" s="58" t="str">
        <f>МКД!A38</f>
        <v>Бонч-Бруевича ул. д.1</v>
      </c>
      <c r="C801" s="218" t="s">
        <v>538</v>
      </c>
      <c r="D801" s="66"/>
      <c r="E801" s="139"/>
    </row>
    <row r="802" spans="1:5" s="29" customFormat="1" ht="45" customHeight="1">
      <c r="A802" s="39">
        <v>2</v>
      </c>
      <c r="B802" s="59" t="str">
        <f>МКД!A138</f>
        <v>Голованова Маршала ул. д.37</v>
      </c>
      <c r="C802" s="218" t="s">
        <v>538</v>
      </c>
      <c r="D802" s="66"/>
      <c r="E802" s="139"/>
    </row>
    <row r="803" spans="1:5" s="29" customFormat="1" ht="60" customHeight="1">
      <c r="A803" s="39">
        <v>3</v>
      </c>
      <c r="B803" s="58" t="str">
        <f>МКД!A152</f>
        <v>Голованова Маршала ул. д.71</v>
      </c>
      <c r="C803" s="218" t="s">
        <v>538</v>
      </c>
      <c r="D803" s="66"/>
      <c r="E803" s="139"/>
    </row>
    <row r="804" spans="1:5" s="29" customFormat="1" ht="15.75" customHeight="1">
      <c r="A804" s="39">
        <v>4</v>
      </c>
      <c r="B804" s="86" t="str">
        <f>МКД!A188</f>
        <v>Жукова Маршала ул. д.22</v>
      </c>
      <c r="C804" s="218" t="s">
        <v>538</v>
      </c>
      <c r="D804" s="66"/>
      <c r="E804" s="139"/>
    </row>
    <row r="805" spans="1:5" s="29" customFormat="1" ht="15.75" customHeight="1">
      <c r="A805" s="39">
        <v>5</v>
      </c>
      <c r="B805" s="60" t="str">
        <f>МКД!A191</f>
        <v>Жукова Маршала ул. д.3</v>
      </c>
      <c r="C805" s="218" t="s">
        <v>538</v>
      </c>
      <c r="D805" s="66"/>
      <c r="E805" s="139"/>
    </row>
    <row r="806" spans="1:5" s="29" customFormat="1" ht="30" customHeight="1">
      <c r="A806" s="39">
        <v>6</v>
      </c>
      <c r="B806" s="58" t="str">
        <f>МКД!A278</f>
        <v>Луганская ул. д.3</v>
      </c>
      <c r="C806" s="218" t="s">
        <v>538</v>
      </c>
      <c r="D806" s="66" t="s">
        <v>1329</v>
      </c>
      <c r="E806" s="139"/>
    </row>
    <row r="807" spans="1:5" s="29" customFormat="1" ht="15.75" customHeight="1">
      <c r="A807" s="39">
        <v>7</v>
      </c>
      <c r="B807" s="60" t="str">
        <f>МКД!A283</f>
        <v>Малиновая Гряда п. д.1</v>
      </c>
      <c r="C807" s="218" t="s">
        <v>538</v>
      </c>
      <c r="D807" s="66" t="s">
        <v>606</v>
      </c>
      <c r="E807" s="139"/>
    </row>
    <row r="808" spans="1:5" s="29" customFormat="1" ht="15.75" customHeight="1">
      <c r="A808" s="39">
        <v>8</v>
      </c>
      <c r="B808" s="58" t="str">
        <f>МКД!A299</f>
        <v>Октября 40 лет ул. д.16</v>
      </c>
      <c r="C808" s="218" t="s">
        <v>538</v>
      </c>
      <c r="D808" s="66"/>
      <c r="E808" s="139"/>
    </row>
    <row r="809" spans="1:5" s="29" customFormat="1" ht="30" customHeight="1">
      <c r="A809" s="39">
        <v>9</v>
      </c>
      <c r="B809" s="58" t="str">
        <f>МКД!A309</f>
        <v>Октября 40 лет ул. д.3А</v>
      </c>
      <c r="C809" s="218" t="s">
        <v>538</v>
      </c>
      <c r="D809" s="66"/>
      <c r="E809" s="139"/>
    </row>
    <row r="810" spans="1:5" s="29" customFormat="1" ht="15.75" customHeight="1">
      <c r="A810" s="39">
        <v>10</v>
      </c>
      <c r="B810" s="58" t="str">
        <f>МКД!A337</f>
        <v>Победы 40 лет ул. д.2</v>
      </c>
      <c r="C810" s="218" t="s">
        <v>538</v>
      </c>
      <c r="D810" s="66" t="s">
        <v>538</v>
      </c>
      <c r="E810" s="139"/>
    </row>
    <row r="811" spans="1:5" s="29" customFormat="1" ht="15.75" customHeight="1">
      <c r="A811" s="39">
        <v>11</v>
      </c>
      <c r="B811" s="60" t="str">
        <f>МКД!A354</f>
        <v>пос. Черепичный д.20</v>
      </c>
      <c r="C811" s="218" t="s">
        <v>538</v>
      </c>
      <c r="D811" s="66"/>
      <c r="E811" s="139"/>
    </row>
    <row r="812" spans="1:5" s="28" customFormat="1" ht="45" customHeight="1">
      <c r="A812" s="39">
        <v>12</v>
      </c>
      <c r="B812" s="58" t="str">
        <f>МКД!A362</f>
        <v>Пятигорская ул. д.18А</v>
      </c>
      <c r="C812" s="218" t="s">
        <v>538</v>
      </c>
      <c r="D812" s="66"/>
      <c r="E812" s="130"/>
    </row>
    <row r="813" spans="1:5" s="28" customFormat="1" ht="45" customHeight="1">
      <c r="A813" s="39">
        <v>13</v>
      </c>
      <c r="B813" s="58" t="str">
        <f>МКД!A370</f>
        <v>Пятигорская ул. д.23</v>
      </c>
      <c r="C813" s="218" t="s">
        <v>538</v>
      </c>
      <c r="D813" s="66"/>
      <c r="E813" s="130"/>
    </row>
    <row r="814" spans="1:5" s="28" customFormat="1" ht="45" customHeight="1">
      <c r="A814" s="39">
        <v>14</v>
      </c>
      <c r="B814" s="58" t="s">
        <v>420</v>
      </c>
      <c r="C814" s="218" t="s">
        <v>538</v>
      </c>
      <c r="D814" s="66" t="s">
        <v>1540</v>
      </c>
      <c r="E814" s="130"/>
    </row>
    <row r="815" spans="1:5" s="28" customFormat="1" ht="30" customHeight="1">
      <c r="A815" s="39">
        <v>15</v>
      </c>
      <c r="B815" s="60" t="str">
        <f>МКД!A438</f>
        <v>Тропинина ул. д.12</v>
      </c>
      <c r="C815" s="218" t="s">
        <v>538</v>
      </c>
      <c r="D815" s="66" t="s">
        <v>611</v>
      </c>
      <c r="E815" s="130"/>
    </row>
    <row r="816" spans="1:5" s="28" customFormat="1" ht="15.75" customHeight="1">
      <c r="A816" s="39">
        <v>16</v>
      </c>
      <c r="B816" s="60" t="str">
        <f>МКД!A445</f>
        <v>Тропинина ул. д.3А</v>
      </c>
      <c r="C816" s="218" t="s">
        <v>538</v>
      </c>
      <c r="D816" s="66"/>
      <c r="E816" s="130"/>
    </row>
    <row r="817" spans="1:5" s="28" customFormat="1" ht="30" customHeight="1">
      <c r="A817" s="39">
        <v>17</v>
      </c>
      <c r="B817" s="60" t="str">
        <f>МКД!A259</f>
        <v>Крылова ул. д.2</v>
      </c>
      <c r="C817" s="218" t="s">
        <v>538</v>
      </c>
      <c r="D817" s="66" t="s">
        <v>697</v>
      </c>
      <c r="E817" s="130"/>
    </row>
    <row r="818" spans="1:5" s="28" customFormat="1" ht="30" customHeight="1">
      <c r="A818" s="39">
        <v>18</v>
      </c>
      <c r="B818" s="60" t="str">
        <f>МКД!A446</f>
        <v>Тропинина ул. д.4</v>
      </c>
      <c r="C818" s="218" t="s">
        <v>538</v>
      </c>
      <c r="D818" s="66" t="s">
        <v>979</v>
      </c>
      <c r="E818" s="130"/>
    </row>
    <row r="819" spans="1:5" s="28" customFormat="1" ht="15.75" customHeight="1">
      <c r="A819" s="39">
        <v>19</v>
      </c>
      <c r="B819" s="58" t="str">
        <f>МКД!A446</f>
        <v>Тропинина ул. д.4</v>
      </c>
      <c r="C819" s="218" t="s">
        <v>538</v>
      </c>
      <c r="D819" s="66" t="s">
        <v>538</v>
      </c>
      <c r="E819" s="130"/>
    </row>
    <row r="820" spans="1:5" s="28" customFormat="1" ht="15.75" customHeight="1">
      <c r="A820" s="39">
        <v>20</v>
      </c>
      <c r="B820" s="58" t="str">
        <f>МКД!A495</f>
        <v>Щербинки-1 мкр. д.28</v>
      </c>
      <c r="C820" s="218" t="s">
        <v>538</v>
      </c>
      <c r="D820" s="66"/>
      <c r="E820" s="130"/>
    </row>
    <row r="821" spans="1:5" s="28" customFormat="1" ht="30" customHeight="1">
      <c r="A821" s="39">
        <v>21</v>
      </c>
      <c r="B821" s="58" t="str">
        <f>МКД!A387</f>
        <v>Радистов ул. д.24Б</v>
      </c>
      <c r="C821" s="218" t="s">
        <v>538</v>
      </c>
      <c r="D821" s="66" t="s">
        <v>1016</v>
      </c>
      <c r="E821" s="130"/>
    </row>
    <row r="822" spans="1:5" s="28" customFormat="1" ht="30" customHeight="1">
      <c r="A822" s="39">
        <v>22</v>
      </c>
      <c r="B822" s="58" t="str">
        <f>МКД!A122</f>
        <v>Глазунова ул. д.4</v>
      </c>
      <c r="C822" s="218" t="s">
        <v>538</v>
      </c>
      <c r="D822" s="66" t="s">
        <v>621</v>
      </c>
      <c r="E822" s="130"/>
    </row>
    <row r="823" spans="1:5" s="28" customFormat="1" ht="60" customHeight="1">
      <c r="A823" s="39">
        <v>23</v>
      </c>
      <c r="B823" s="58" t="str">
        <f>МКД!A192</f>
        <v>Жукова Маршала ул. д.4</v>
      </c>
      <c r="C823" s="218" t="s">
        <v>538</v>
      </c>
      <c r="D823" s="66" t="s">
        <v>1047</v>
      </c>
      <c r="E823" s="130"/>
    </row>
    <row r="824" spans="1:5" s="28" customFormat="1" ht="60" customHeight="1">
      <c r="A824" s="39">
        <v>24</v>
      </c>
      <c r="B824" s="58" t="s">
        <v>142</v>
      </c>
      <c r="C824" s="218" t="s">
        <v>538</v>
      </c>
      <c r="D824" s="66" t="s">
        <v>846</v>
      </c>
      <c r="E824" s="130"/>
    </row>
    <row r="825" spans="1:5" s="28" customFormat="1" ht="30" customHeight="1">
      <c r="A825" s="39">
        <v>25</v>
      </c>
      <c r="B825" s="53" t="s">
        <v>71</v>
      </c>
      <c r="C825" s="222" t="s">
        <v>538</v>
      </c>
      <c r="D825" s="67" t="s">
        <v>983</v>
      </c>
      <c r="E825" s="130"/>
    </row>
    <row r="826" spans="1:5" s="28" customFormat="1" ht="30" customHeight="1">
      <c r="A826" s="39">
        <v>26</v>
      </c>
      <c r="B826" s="58" t="s">
        <v>157</v>
      </c>
      <c r="C826" s="218" t="s">
        <v>538</v>
      </c>
      <c r="D826" s="66" t="s">
        <v>768</v>
      </c>
      <c r="E826" s="130"/>
    </row>
    <row r="827" spans="1:5" s="28" customFormat="1" ht="60" customHeight="1">
      <c r="A827" s="39">
        <v>27</v>
      </c>
      <c r="B827" s="58" t="s">
        <v>195</v>
      </c>
      <c r="C827" s="218" t="s">
        <v>538</v>
      </c>
      <c r="D827" s="66"/>
      <c r="E827" s="130"/>
    </row>
    <row r="828" spans="1:5" s="28" customFormat="1" ht="30" customHeight="1">
      <c r="A828" s="39">
        <v>28</v>
      </c>
      <c r="B828" s="58" t="s">
        <v>199</v>
      </c>
      <c r="C828" s="218" t="s">
        <v>538</v>
      </c>
      <c r="D828" s="66" t="s">
        <v>641</v>
      </c>
      <c r="E828" s="130"/>
    </row>
    <row r="829" spans="1:5" s="28" customFormat="1" ht="15.75" customHeight="1">
      <c r="A829" s="39">
        <v>29</v>
      </c>
      <c r="B829" s="58" t="s">
        <v>136</v>
      </c>
      <c r="C829" s="218" t="s">
        <v>538</v>
      </c>
      <c r="D829" s="66"/>
      <c r="E829" s="130"/>
    </row>
    <row r="830" spans="1:5" s="28" customFormat="1" ht="30" customHeight="1">
      <c r="A830" s="39">
        <v>30</v>
      </c>
      <c r="B830" s="58" t="s">
        <v>43</v>
      </c>
      <c r="C830" s="218" t="s">
        <v>538</v>
      </c>
      <c r="D830" s="66"/>
      <c r="E830" s="130"/>
    </row>
    <row r="831" spans="1:5" s="28" customFormat="1" ht="45" customHeight="1">
      <c r="A831" s="39">
        <v>31</v>
      </c>
      <c r="B831" s="58" t="s">
        <v>21</v>
      </c>
      <c r="C831" s="218" t="s">
        <v>538</v>
      </c>
      <c r="D831" s="66" t="s">
        <v>696</v>
      </c>
      <c r="E831" s="130"/>
    </row>
    <row r="832" spans="1:5" s="28" customFormat="1" ht="30" customHeight="1">
      <c r="A832" s="39">
        <v>32</v>
      </c>
      <c r="B832" s="58" t="s">
        <v>165</v>
      </c>
      <c r="C832" s="218" t="s">
        <v>538</v>
      </c>
      <c r="D832" s="66"/>
      <c r="E832" s="130"/>
    </row>
    <row r="833" spans="1:5" s="28" customFormat="1" ht="30" customHeight="1">
      <c r="A833" s="39">
        <v>33</v>
      </c>
      <c r="B833" s="58" t="s">
        <v>342</v>
      </c>
      <c r="C833" s="218" t="s">
        <v>538</v>
      </c>
      <c r="D833" s="66" t="s">
        <v>1443</v>
      </c>
      <c r="E833" s="130"/>
    </row>
    <row r="834" spans="1:5" s="28" customFormat="1" ht="60" customHeight="1">
      <c r="A834" s="39">
        <v>34</v>
      </c>
      <c r="B834" s="58" t="s">
        <v>213</v>
      </c>
      <c r="C834" s="218" t="s">
        <v>538</v>
      </c>
      <c r="D834" s="66" t="s">
        <v>697</v>
      </c>
      <c r="E834" s="130"/>
    </row>
    <row r="835" spans="1:5" s="28" customFormat="1" ht="45" customHeight="1">
      <c r="A835" s="39">
        <v>35</v>
      </c>
      <c r="B835" s="58" t="s">
        <v>446</v>
      </c>
      <c r="C835" s="218" t="s">
        <v>538</v>
      </c>
      <c r="D835" s="66" t="s">
        <v>1016</v>
      </c>
      <c r="E835" s="130"/>
    </row>
    <row r="836" spans="1:5" s="28" customFormat="1" ht="30" customHeight="1">
      <c r="A836" s="39">
        <v>36</v>
      </c>
      <c r="B836" s="58" t="s">
        <v>478</v>
      </c>
      <c r="C836" s="218" t="s">
        <v>538</v>
      </c>
      <c r="D836" s="66"/>
      <c r="E836" s="130"/>
    </row>
    <row r="837" spans="1:5" s="28" customFormat="1" ht="30" customHeight="1">
      <c r="A837" s="39">
        <v>37</v>
      </c>
      <c r="B837" s="58" t="s">
        <v>129</v>
      </c>
      <c r="C837" s="218" t="s">
        <v>538</v>
      </c>
      <c r="D837" s="66"/>
      <c r="E837" s="130"/>
    </row>
    <row r="838" spans="1:5" s="28" customFormat="1" ht="30" customHeight="1">
      <c r="A838" s="39">
        <v>38</v>
      </c>
      <c r="B838" s="58" t="s">
        <v>93</v>
      </c>
      <c r="C838" s="218" t="s">
        <v>538</v>
      </c>
      <c r="D838" s="66"/>
      <c r="E838" s="130"/>
    </row>
    <row r="839" spans="1:5" s="28" customFormat="1" ht="30" customHeight="1">
      <c r="A839" s="39">
        <v>39</v>
      </c>
      <c r="B839" s="58" t="s">
        <v>296</v>
      </c>
      <c r="C839" s="218" t="s">
        <v>538</v>
      </c>
      <c r="D839" s="66" t="s">
        <v>645</v>
      </c>
      <c r="E839" s="130"/>
    </row>
    <row r="840" spans="1:5" s="28" customFormat="1" ht="30" customHeight="1">
      <c r="A840" s="39">
        <v>40</v>
      </c>
      <c r="B840" s="58" t="s">
        <v>400</v>
      </c>
      <c r="C840" s="218" t="s">
        <v>538</v>
      </c>
      <c r="D840" s="66" t="s">
        <v>594</v>
      </c>
      <c r="E840" s="130"/>
    </row>
    <row r="841" spans="1:5" s="28" customFormat="1" ht="60" customHeight="1">
      <c r="A841" s="39">
        <v>41</v>
      </c>
      <c r="B841" s="58" t="s">
        <v>444</v>
      </c>
      <c r="C841" s="218" t="s">
        <v>538</v>
      </c>
      <c r="D841" s="66" t="s">
        <v>646</v>
      </c>
      <c r="E841" s="130"/>
    </row>
    <row r="842" spans="1:5" s="28" customFormat="1" ht="15.75" customHeight="1">
      <c r="A842" s="39">
        <v>42</v>
      </c>
      <c r="B842" s="58" t="s">
        <v>168</v>
      </c>
      <c r="C842" s="218" t="s">
        <v>538</v>
      </c>
      <c r="D842" s="66"/>
      <c r="E842" s="130"/>
    </row>
    <row r="843" spans="1:5" s="28" customFormat="1" ht="15.75" customHeight="1">
      <c r="A843" s="39">
        <v>43</v>
      </c>
      <c r="B843" s="58" t="s">
        <v>175</v>
      </c>
      <c r="C843" s="218" t="s">
        <v>538</v>
      </c>
      <c r="D843" s="66"/>
      <c r="E843" s="130"/>
    </row>
    <row r="844" spans="1:5" s="28" customFormat="1" ht="15.75" customHeight="1">
      <c r="A844" s="39">
        <v>44</v>
      </c>
      <c r="B844" s="58" t="s">
        <v>156</v>
      </c>
      <c r="C844" s="218" t="s">
        <v>538</v>
      </c>
      <c r="D844" s="66"/>
      <c r="E844" s="130"/>
    </row>
    <row r="845" spans="1:5" s="28" customFormat="1" ht="15.75" customHeight="1">
      <c r="A845" s="39">
        <v>45</v>
      </c>
      <c r="B845" s="58" t="s">
        <v>442</v>
      </c>
      <c r="C845" s="218" t="s">
        <v>538</v>
      </c>
      <c r="D845" s="66"/>
      <c r="E845" s="130"/>
    </row>
    <row r="846" spans="1:5" s="28" customFormat="1" ht="30" customHeight="1">
      <c r="A846" s="39">
        <v>46</v>
      </c>
      <c r="B846" s="58" t="s">
        <v>337</v>
      </c>
      <c r="C846" s="218" t="s">
        <v>538</v>
      </c>
      <c r="D846" s="66" t="s">
        <v>935</v>
      </c>
      <c r="E846" s="130"/>
    </row>
    <row r="847" spans="1:5" s="28" customFormat="1" ht="45" customHeight="1">
      <c r="A847" s="39">
        <v>47</v>
      </c>
      <c r="B847" s="58" t="s">
        <v>408</v>
      </c>
      <c r="C847" s="218" t="s">
        <v>538</v>
      </c>
      <c r="D847" s="66" t="s">
        <v>938</v>
      </c>
      <c r="E847" s="130"/>
    </row>
    <row r="848" spans="1:5" s="28" customFormat="1" ht="30" customHeight="1">
      <c r="A848" s="39">
        <v>48</v>
      </c>
      <c r="B848" s="58" t="s">
        <v>422</v>
      </c>
      <c r="C848" s="218" t="s">
        <v>538</v>
      </c>
      <c r="D848" s="66"/>
      <c r="E848" s="130"/>
    </row>
    <row r="849" spans="1:5" s="28" customFormat="1" ht="15.75" customHeight="1">
      <c r="A849" s="39">
        <v>49</v>
      </c>
      <c r="B849" s="58" t="s">
        <v>171</v>
      </c>
      <c r="C849" s="218" t="s">
        <v>538</v>
      </c>
      <c r="D849" s="66"/>
      <c r="E849" s="130"/>
    </row>
    <row r="850" spans="1:5" s="28" customFormat="1" ht="30" customHeight="1">
      <c r="A850" s="39">
        <v>50</v>
      </c>
      <c r="B850" s="58" t="str">
        <f>МКД!A338</f>
        <v>Победы 40 лет ул. д.3</v>
      </c>
      <c r="C850" s="218" t="s">
        <v>538</v>
      </c>
      <c r="D850" s="66" t="s">
        <v>1107</v>
      </c>
      <c r="E850" s="130"/>
    </row>
    <row r="851" spans="1:5" s="28" customFormat="1" ht="30" customHeight="1">
      <c r="A851" s="39">
        <v>51</v>
      </c>
      <c r="B851" s="58" t="str">
        <f>МКД!A289</f>
        <v>Медицинская ул. д.9</v>
      </c>
      <c r="C851" s="218" t="s">
        <v>538</v>
      </c>
      <c r="D851" s="66" t="s">
        <v>697</v>
      </c>
      <c r="E851" s="130"/>
    </row>
    <row r="852" spans="1:5" s="28" customFormat="1" ht="15.75" customHeight="1">
      <c r="A852" s="39">
        <v>52</v>
      </c>
      <c r="B852" s="58" t="str">
        <f>МКД!A261</f>
        <v>Крылова ул. д.4</v>
      </c>
      <c r="C852" s="218" t="s">
        <v>538</v>
      </c>
      <c r="D852" s="66" t="s">
        <v>697</v>
      </c>
      <c r="E852" s="130"/>
    </row>
    <row r="853" spans="1:5" s="28" customFormat="1" ht="15.75" customHeight="1">
      <c r="A853" s="39">
        <v>53</v>
      </c>
      <c r="B853" s="58" t="str">
        <f>МКД!A13</f>
        <v>Арсеньева ул. д.1</v>
      </c>
      <c r="C853" s="218" t="s">
        <v>538</v>
      </c>
      <c r="D853" s="66" t="s">
        <v>697</v>
      </c>
      <c r="E853" s="130"/>
    </row>
    <row r="854" spans="1:5" s="28" customFormat="1" ht="33.75" customHeight="1">
      <c r="A854" s="39">
        <v>54</v>
      </c>
      <c r="B854" s="58" t="str">
        <f>МКД!A410</f>
        <v>Сурикова ул. д.12</v>
      </c>
      <c r="C854" s="218" t="s">
        <v>538</v>
      </c>
      <c r="D854" s="66" t="s">
        <v>1424</v>
      </c>
      <c r="E854" s="130"/>
    </row>
    <row r="855" spans="1:5" s="28" customFormat="1" ht="33.75" customHeight="1">
      <c r="A855" s="39">
        <v>55</v>
      </c>
      <c r="B855" s="58" t="str">
        <f>МКД!A450</f>
        <v>Тропинина ул. д.55</v>
      </c>
      <c r="C855" s="218" t="s">
        <v>538</v>
      </c>
      <c r="D855" s="66" t="s">
        <v>1016</v>
      </c>
      <c r="E855" s="130"/>
    </row>
    <row r="856" spans="1:5" s="28" customFormat="1" ht="33.75" customHeight="1">
      <c r="A856" s="39">
        <v>56</v>
      </c>
      <c r="B856" s="53" t="str">
        <f>МКД!A296</f>
        <v>Октября 40 лет ул. д.14/ 5</v>
      </c>
      <c r="C856" s="222" t="s">
        <v>538</v>
      </c>
      <c r="D856" s="67" t="s">
        <v>697</v>
      </c>
      <c r="E856" s="130"/>
    </row>
    <row r="857" spans="1:5" s="28" customFormat="1" ht="33.75" customHeight="1">
      <c r="A857" s="39">
        <v>57</v>
      </c>
      <c r="B857" s="58" t="str">
        <f>МКД!A14</f>
        <v>Арсеньева ул. д.2</v>
      </c>
      <c r="C857" s="218" t="s">
        <v>538</v>
      </c>
      <c r="D857" s="66" t="s">
        <v>697</v>
      </c>
      <c r="E857" s="130"/>
    </row>
    <row r="858" spans="1:5" s="28" customFormat="1" ht="33.75" customHeight="1">
      <c r="A858" s="39">
        <v>58</v>
      </c>
      <c r="B858" s="58" t="str">
        <f>МКД!A361</f>
        <v>Пятигорская ул. д.18</v>
      </c>
      <c r="C858" s="218" t="s">
        <v>538</v>
      </c>
      <c r="D858" s="66" t="s">
        <v>697</v>
      </c>
      <c r="E858" s="130"/>
    </row>
    <row r="859" spans="1:5" s="28" customFormat="1" ht="33.75" customHeight="1">
      <c r="A859" s="39">
        <v>59</v>
      </c>
      <c r="B859" s="58" t="str">
        <f>МКД!A78</f>
        <v>Гагарина пр-кт. д.180</v>
      </c>
      <c r="C859" s="218" t="s">
        <v>538</v>
      </c>
      <c r="D859" s="66" t="s">
        <v>1608</v>
      </c>
      <c r="E859" s="130"/>
    </row>
    <row r="860" spans="1:5" s="28" customFormat="1" ht="33.75" customHeight="1">
      <c r="A860" s="39">
        <v>60</v>
      </c>
      <c r="B860" s="58" t="str">
        <f>МКД!A408</f>
        <v>Сурикова ул. д.1</v>
      </c>
      <c r="C860" s="218" t="s">
        <v>538</v>
      </c>
      <c r="D860" s="66" t="s">
        <v>1686</v>
      </c>
      <c r="E860" s="130"/>
    </row>
    <row r="861" spans="1:5" s="87" customFormat="1" ht="21" customHeight="1">
      <c r="A861" s="174" t="s">
        <v>9</v>
      </c>
      <c r="B861" s="175"/>
      <c r="C861" s="176"/>
      <c r="D861" s="250"/>
    </row>
    <row r="862" spans="1:5" s="28" customFormat="1" ht="33.75" customHeight="1">
      <c r="A862" s="177">
        <v>1</v>
      </c>
      <c r="B862" s="53" t="str">
        <f>МКД!A222</f>
        <v>Кологривская ул. д.32</v>
      </c>
      <c r="C862" s="222" t="s">
        <v>539</v>
      </c>
      <c r="D862" s="67" t="s">
        <v>807</v>
      </c>
      <c r="E862" s="130"/>
    </row>
    <row r="863" spans="1:5" s="28" customFormat="1" ht="30" customHeight="1">
      <c r="A863" s="177">
        <v>2</v>
      </c>
      <c r="B863" s="58" t="str">
        <f>МКД!A204</f>
        <v>Кащенко ул. д.17</v>
      </c>
      <c r="C863" s="218" t="s">
        <v>539</v>
      </c>
      <c r="D863" s="66" t="s">
        <v>1567</v>
      </c>
      <c r="E863" s="130"/>
    </row>
    <row r="864" spans="1:5" s="28" customFormat="1" ht="30" customHeight="1">
      <c r="A864" s="177">
        <v>3</v>
      </c>
      <c r="B864" s="58" t="str">
        <f>МКД!A505</f>
        <v>Энергетиков ул. д.10</v>
      </c>
      <c r="C864" s="218" t="s">
        <v>539</v>
      </c>
      <c r="D864" s="66" t="s">
        <v>1004</v>
      </c>
      <c r="E864" s="130"/>
    </row>
    <row r="865" spans="1:5" s="28" customFormat="1" ht="30" customHeight="1">
      <c r="A865" s="177">
        <v>4</v>
      </c>
      <c r="B865" s="58" t="str">
        <f>МКД!A494</f>
        <v>Щербинки-1 мкр. д.27</v>
      </c>
      <c r="C865" s="218" t="s">
        <v>539</v>
      </c>
      <c r="D865" s="66" t="s">
        <v>1684</v>
      </c>
      <c r="E865" s="130"/>
    </row>
    <row r="866" spans="1:5" s="28" customFormat="1" ht="30" customHeight="1">
      <c r="A866" s="177">
        <v>5</v>
      </c>
      <c r="B866" s="58" t="str">
        <f>МКД!A163</f>
        <v>Горная ул. д.28</v>
      </c>
      <c r="C866" s="218" t="s">
        <v>539</v>
      </c>
      <c r="D866" s="66" t="s">
        <v>1033</v>
      </c>
      <c r="E866" s="130"/>
    </row>
    <row r="867" spans="1:5" s="28" customFormat="1" ht="45" customHeight="1">
      <c r="A867" s="177">
        <v>6</v>
      </c>
      <c r="B867" s="53" t="s">
        <v>256</v>
      </c>
      <c r="C867" s="222" t="s">
        <v>539</v>
      </c>
      <c r="D867" s="67" t="s">
        <v>1096</v>
      </c>
      <c r="E867" s="130"/>
    </row>
    <row r="868" spans="1:5" s="28" customFormat="1" ht="60" customHeight="1">
      <c r="A868" s="177">
        <v>7</v>
      </c>
      <c r="B868" s="53" t="s">
        <v>256</v>
      </c>
      <c r="C868" s="222" t="s">
        <v>539</v>
      </c>
      <c r="D868" s="67" t="s">
        <v>1173</v>
      </c>
      <c r="E868" s="130"/>
    </row>
    <row r="869" spans="1:5" s="28" customFormat="1" ht="30" customHeight="1">
      <c r="A869" s="177">
        <v>8</v>
      </c>
      <c r="B869" s="58" t="str">
        <f>МКД!A483</f>
        <v>Щербинки-1 мкр. д.10</v>
      </c>
      <c r="C869" s="218" t="s">
        <v>539</v>
      </c>
      <c r="D869" s="66" t="s">
        <v>1038</v>
      </c>
      <c r="E869" s="130"/>
    </row>
    <row r="870" spans="1:5" s="28" customFormat="1" ht="30" customHeight="1">
      <c r="A870" s="177">
        <v>9</v>
      </c>
      <c r="B870" s="53" t="str">
        <f>МКД!A413</f>
        <v>Сурикова ул. д.14А</v>
      </c>
      <c r="C870" s="222" t="s">
        <v>539</v>
      </c>
      <c r="D870" s="67" t="s">
        <v>1048</v>
      </c>
      <c r="E870" s="130"/>
    </row>
    <row r="871" spans="1:5" s="28" customFormat="1" ht="45" customHeight="1">
      <c r="A871" s="177">
        <v>10</v>
      </c>
      <c r="B871" s="58" t="str">
        <f>МКД!A417</f>
        <v>Сурикова ул. д.2</v>
      </c>
      <c r="C871" s="218" t="s">
        <v>539</v>
      </c>
      <c r="D871" s="66" t="s">
        <v>892</v>
      </c>
      <c r="E871" s="130"/>
    </row>
    <row r="872" spans="1:5" s="28" customFormat="1" ht="30" customHeight="1">
      <c r="A872" s="177">
        <v>11</v>
      </c>
      <c r="B872" s="58" t="str">
        <f>МКД!A209</f>
        <v>Кащенко ул. д.25</v>
      </c>
      <c r="C872" s="218" t="s">
        <v>539</v>
      </c>
      <c r="D872" s="66" t="s">
        <v>1066</v>
      </c>
      <c r="E872" s="130"/>
    </row>
    <row r="873" spans="1:5" s="28" customFormat="1" ht="30" customHeight="1">
      <c r="A873" s="177">
        <v>12</v>
      </c>
      <c r="B873" s="53" t="s">
        <v>23</v>
      </c>
      <c r="C873" s="222" t="s">
        <v>539</v>
      </c>
      <c r="D873" s="67" t="s">
        <v>798</v>
      </c>
      <c r="E873" s="130"/>
    </row>
    <row r="874" spans="1:5" s="28" customFormat="1" ht="30" customHeight="1">
      <c r="A874" s="177">
        <v>13</v>
      </c>
      <c r="B874" s="58" t="s">
        <v>91</v>
      </c>
      <c r="C874" s="218" t="s">
        <v>539</v>
      </c>
      <c r="D874" s="66" t="s">
        <v>629</v>
      </c>
      <c r="E874" s="130"/>
    </row>
    <row r="875" spans="1:5" s="28" customFormat="1" ht="45" customHeight="1">
      <c r="A875" s="177">
        <v>14</v>
      </c>
      <c r="B875" s="58" t="s">
        <v>174</v>
      </c>
      <c r="C875" s="218" t="s">
        <v>539</v>
      </c>
      <c r="D875" s="66" t="s">
        <v>767</v>
      </c>
      <c r="E875" s="130"/>
    </row>
    <row r="876" spans="1:5" s="28" customFormat="1" ht="30" customHeight="1">
      <c r="A876" s="177">
        <v>15</v>
      </c>
      <c r="B876" s="58" t="s">
        <v>271</v>
      </c>
      <c r="C876" s="218" t="s">
        <v>539</v>
      </c>
      <c r="D876" s="66" t="s">
        <v>683</v>
      </c>
      <c r="E876" s="130"/>
    </row>
    <row r="877" spans="1:5" s="28" customFormat="1" ht="30" customHeight="1">
      <c r="A877" s="177">
        <v>16</v>
      </c>
      <c r="B877" s="58" t="s">
        <v>110</v>
      </c>
      <c r="C877" s="218" t="s">
        <v>539</v>
      </c>
      <c r="D877" s="66" t="s">
        <v>1092</v>
      </c>
      <c r="E877" s="130"/>
    </row>
    <row r="878" spans="1:5" s="28" customFormat="1" ht="30" customHeight="1">
      <c r="A878" s="177">
        <v>17</v>
      </c>
      <c r="B878" s="58" t="s">
        <v>368</v>
      </c>
      <c r="C878" s="218" t="s">
        <v>539</v>
      </c>
      <c r="D878" s="66" t="s">
        <v>1208</v>
      </c>
      <c r="E878" s="130"/>
    </row>
    <row r="879" spans="1:5" s="28" customFormat="1" ht="30" customHeight="1">
      <c r="A879" s="177">
        <v>18</v>
      </c>
      <c r="B879" s="58" t="s">
        <v>213</v>
      </c>
      <c r="C879" s="218" t="s">
        <v>539</v>
      </c>
      <c r="D879" s="66" t="s">
        <v>683</v>
      </c>
      <c r="E879" s="130"/>
    </row>
    <row r="880" spans="1:5" s="28" customFormat="1" ht="30" customHeight="1">
      <c r="A880" s="177">
        <v>19</v>
      </c>
      <c r="B880" s="58" t="s">
        <v>19</v>
      </c>
      <c r="C880" s="218" t="s">
        <v>539</v>
      </c>
      <c r="D880" s="66" t="s">
        <v>842</v>
      </c>
      <c r="E880" s="130"/>
    </row>
    <row r="881" spans="1:5" s="28" customFormat="1" ht="30" customHeight="1">
      <c r="A881" s="177">
        <v>20</v>
      </c>
      <c r="B881" s="58" t="s">
        <v>433</v>
      </c>
      <c r="C881" s="218" t="s">
        <v>539</v>
      </c>
      <c r="D881" s="66" t="s">
        <v>862</v>
      </c>
      <c r="E881" s="130"/>
    </row>
    <row r="882" spans="1:5" s="28" customFormat="1" ht="45" customHeight="1">
      <c r="A882" s="177">
        <v>21</v>
      </c>
      <c r="B882" s="58" t="s">
        <v>78</v>
      </c>
      <c r="C882" s="218" t="s">
        <v>539</v>
      </c>
      <c r="D882" s="66" t="s">
        <v>1550</v>
      </c>
      <c r="E882" s="130"/>
    </row>
    <row r="883" spans="1:5" s="28" customFormat="1" ht="75" customHeight="1">
      <c r="A883" s="177">
        <v>22</v>
      </c>
      <c r="B883" s="58" t="s">
        <v>490</v>
      </c>
      <c r="C883" s="218" t="s">
        <v>539</v>
      </c>
      <c r="D883" s="66" t="s">
        <v>1606</v>
      </c>
      <c r="E883" s="130"/>
    </row>
    <row r="884" spans="1:5" s="28" customFormat="1" ht="45" customHeight="1">
      <c r="A884" s="177">
        <v>23</v>
      </c>
      <c r="B884" s="58" t="s">
        <v>485</v>
      </c>
      <c r="C884" s="218" t="s">
        <v>539</v>
      </c>
      <c r="D884" s="66" t="s">
        <v>732</v>
      </c>
      <c r="E884" s="130"/>
    </row>
    <row r="885" spans="1:5" s="28" customFormat="1" ht="30" customHeight="1">
      <c r="A885" s="177">
        <v>24</v>
      </c>
      <c r="B885" s="58" t="s">
        <v>220</v>
      </c>
      <c r="C885" s="218" t="s">
        <v>539</v>
      </c>
      <c r="D885" s="66" t="s">
        <v>830</v>
      </c>
      <c r="E885" s="130"/>
    </row>
    <row r="886" spans="1:5" s="28" customFormat="1" ht="45" customHeight="1">
      <c r="A886" s="177">
        <v>25</v>
      </c>
      <c r="B886" s="58" t="s">
        <v>446</v>
      </c>
      <c r="C886" s="218" t="s">
        <v>539</v>
      </c>
      <c r="D886" s="66" t="s">
        <v>573</v>
      </c>
      <c r="E886" s="130"/>
    </row>
    <row r="887" spans="1:5" s="28" customFormat="1" ht="60" customHeight="1">
      <c r="A887" s="177">
        <v>26</v>
      </c>
      <c r="B887" s="58" t="s">
        <v>438</v>
      </c>
      <c r="C887" s="218" t="s">
        <v>539</v>
      </c>
      <c r="D887" s="66" t="s">
        <v>583</v>
      </c>
      <c r="E887" s="130"/>
    </row>
    <row r="888" spans="1:5" s="28" customFormat="1" ht="30" customHeight="1">
      <c r="A888" s="177">
        <v>27</v>
      </c>
      <c r="B888" s="58" t="s">
        <v>347</v>
      </c>
      <c r="C888" s="218" t="s">
        <v>539</v>
      </c>
      <c r="D888" s="66" t="s">
        <v>676</v>
      </c>
      <c r="E888" s="130"/>
    </row>
    <row r="889" spans="1:5" s="28" customFormat="1" ht="30" customHeight="1">
      <c r="A889" s="177">
        <v>28</v>
      </c>
      <c r="B889" s="58" t="s">
        <v>489</v>
      </c>
      <c r="C889" s="218" t="s">
        <v>539</v>
      </c>
      <c r="D889" s="66" t="s">
        <v>831</v>
      </c>
      <c r="E889" s="130"/>
    </row>
    <row r="890" spans="1:5" s="28" customFormat="1" ht="30" customHeight="1">
      <c r="A890" s="177">
        <v>29</v>
      </c>
      <c r="B890" s="58" t="s">
        <v>329</v>
      </c>
      <c r="C890" s="218" t="s">
        <v>539</v>
      </c>
      <c r="D890" s="66" t="s">
        <v>727</v>
      </c>
      <c r="E890" s="130"/>
    </row>
    <row r="891" spans="1:5" s="28" customFormat="1" ht="30" customHeight="1">
      <c r="A891" s="177">
        <v>30</v>
      </c>
      <c r="B891" s="53" t="s">
        <v>221</v>
      </c>
      <c r="C891" s="222" t="s">
        <v>539</v>
      </c>
      <c r="D891" s="67" t="s">
        <v>875</v>
      </c>
      <c r="E891" s="130"/>
    </row>
    <row r="892" spans="1:5" s="28" customFormat="1" ht="30" customHeight="1">
      <c r="A892" s="177">
        <v>31</v>
      </c>
      <c r="B892" s="58" t="s">
        <v>441</v>
      </c>
      <c r="C892" s="218" t="s">
        <v>539</v>
      </c>
      <c r="D892" s="66" t="s">
        <v>906</v>
      </c>
      <c r="E892" s="130"/>
    </row>
    <row r="893" spans="1:5" s="28" customFormat="1" ht="45" customHeight="1">
      <c r="A893" s="177">
        <v>32</v>
      </c>
      <c r="B893" s="58" t="str">
        <f>МКД!A154</f>
        <v>Голованова Маршала ул. д.9</v>
      </c>
      <c r="C893" s="218" t="s">
        <v>539</v>
      </c>
      <c r="D893" s="66" t="s">
        <v>1129</v>
      </c>
      <c r="E893" s="130"/>
    </row>
    <row r="894" spans="1:5" s="28" customFormat="1" ht="45" customHeight="1">
      <c r="A894" s="177">
        <v>33</v>
      </c>
      <c r="B894" s="58" t="str">
        <f>МКД!A380</f>
        <v>Радистов ул. д.17</v>
      </c>
      <c r="C894" s="218" t="s">
        <v>539</v>
      </c>
      <c r="D894" s="66" t="s">
        <v>892</v>
      </c>
      <c r="E894" s="130"/>
    </row>
    <row r="895" spans="1:5" s="28" customFormat="1" ht="45" customHeight="1">
      <c r="A895" s="177">
        <v>34</v>
      </c>
      <c r="B895" s="58" t="str">
        <f>МКД!A299</f>
        <v>Октября 40 лет ул. д.16</v>
      </c>
      <c r="C895" s="218" t="s">
        <v>539</v>
      </c>
      <c r="D895" s="66" t="s">
        <v>892</v>
      </c>
      <c r="E895" s="130"/>
    </row>
    <row r="896" spans="1:5" s="28" customFormat="1" ht="45" customHeight="1">
      <c r="A896" s="177">
        <v>35</v>
      </c>
      <c r="B896" s="58" t="str">
        <f>МКД!A103</f>
        <v>Геологов ул. д.4</v>
      </c>
      <c r="C896" s="218" t="s">
        <v>539</v>
      </c>
      <c r="D896" s="66" t="s">
        <v>892</v>
      </c>
      <c r="E896" s="130"/>
    </row>
    <row r="897" spans="1:5" s="28" customFormat="1" ht="45" customHeight="1">
      <c r="A897" s="177">
        <v>36</v>
      </c>
      <c r="B897" s="58" t="str">
        <f>МКД!A52</f>
        <v>Вологдина ул. д.1</v>
      </c>
      <c r="C897" s="218" t="s">
        <v>539</v>
      </c>
      <c r="D897" s="66" t="s">
        <v>892</v>
      </c>
      <c r="E897" s="130"/>
    </row>
    <row r="898" spans="1:5" s="28" customFormat="1" ht="45" customHeight="1">
      <c r="A898" s="177">
        <v>37</v>
      </c>
      <c r="B898" s="58" t="str">
        <f>МКД!A432</f>
        <v>Терешковой ул. д.6</v>
      </c>
      <c r="C898" s="218" t="s">
        <v>539</v>
      </c>
      <c r="D898" s="66" t="s">
        <v>892</v>
      </c>
      <c r="E898" s="130"/>
    </row>
    <row r="899" spans="1:5" s="28" customFormat="1" ht="45" customHeight="1">
      <c r="A899" s="177">
        <v>38</v>
      </c>
      <c r="B899" s="58" t="str">
        <f>МКД!A282</f>
        <v>Луганская ул. д.9</v>
      </c>
      <c r="C899" s="218" t="s">
        <v>539</v>
      </c>
      <c r="D899" s="66" t="s">
        <v>892</v>
      </c>
      <c r="E899" s="130"/>
    </row>
    <row r="900" spans="1:5" s="28" customFormat="1" ht="45" customHeight="1">
      <c r="A900" s="177">
        <v>39</v>
      </c>
      <c r="B900" s="58" t="str">
        <f>МКД!A248</f>
        <v>Корейский пер. д.5</v>
      </c>
      <c r="C900" s="218" t="s">
        <v>539</v>
      </c>
      <c r="D900" s="66" t="s">
        <v>892</v>
      </c>
      <c r="E900" s="130"/>
    </row>
    <row r="901" spans="1:5" s="28" customFormat="1" ht="45" customHeight="1">
      <c r="A901" s="177">
        <v>40</v>
      </c>
      <c r="B901" s="58" t="str">
        <f>МКД!A31</f>
        <v>Батумская ул. д.28</v>
      </c>
      <c r="C901" s="218" t="s">
        <v>539</v>
      </c>
      <c r="D901" s="66" t="s">
        <v>892</v>
      </c>
      <c r="E901" s="130"/>
    </row>
    <row r="902" spans="1:5" s="28" customFormat="1" ht="45" customHeight="1">
      <c r="A902" s="177">
        <v>41</v>
      </c>
      <c r="B902" s="58" t="str">
        <f>МКД!A224</f>
        <v>Корейская ул. д.10</v>
      </c>
      <c r="C902" s="218" t="s">
        <v>539</v>
      </c>
      <c r="D902" s="66" t="s">
        <v>892</v>
      </c>
      <c r="E902" s="130"/>
    </row>
    <row r="903" spans="1:5" s="28" customFormat="1" ht="45" customHeight="1">
      <c r="A903" s="177">
        <v>42</v>
      </c>
      <c r="B903" s="58" t="str">
        <f>МКД!A230</f>
        <v>Корейская ул. д.17</v>
      </c>
      <c r="C903" s="218" t="s">
        <v>539</v>
      </c>
      <c r="D903" s="66" t="s">
        <v>892</v>
      </c>
      <c r="E903" s="130"/>
    </row>
    <row r="904" spans="1:5" s="28" customFormat="1" ht="45" customHeight="1">
      <c r="A904" s="177">
        <v>43</v>
      </c>
      <c r="B904" s="58" t="str">
        <f>МКД!A298</f>
        <v>Октября 40 лет ул. д.15А</v>
      </c>
      <c r="C904" s="218" t="s">
        <v>539</v>
      </c>
      <c r="D904" s="66" t="s">
        <v>892</v>
      </c>
      <c r="E904" s="130"/>
    </row>
    <row r="905" spans="1:5" s="28" customFormat="1" ht="45" customHeight="1">
      <c r="A905" s="177">
        <v>44</v>
      </c>
      <c r="B905" s="58" t="str">
        <f>МКД!A122</f>
        <v>Глазунова ул. д.4</v>
      </c>
      <c r="C905" s="218" t="s">
        <v>539</v>
      </c>
      <c r="D905" s="66" t="s">
        <v>892</v>
      </c>
      <c r="E905" s="130"/>
    </row>
    <row r="906" spans="1:5" s="28" customFormat="1" ht="45" customHeight="1">
      <c r="A906" s="177">
        <v>45</v>
      </c>
      <c r="B906" s="58" t="str">
        <f>МКД!A125</f>
        <v>Глазунова ул. д.6/11</v>
      </c>
      <c r="C906" s="218" t="s">
        <v>539</v>
      </c>
      <c r="D906" s="66" t="s">
        <v>892</v>
      </c>
      <c r="E906" s="130"/>
    </row>
    <row r="907" spans="1:5" s="28" customFormat="1" ht="45" customHeight="1">
      <c r="A907" s="177">
        <v>46</v>
      </c>
      <c r="B907" s="58" t="str">
        <f>МКД!A392</f>
        <v>Радистов ул. д.6</v>
      </c>
      <c r="C907" s="218" t="s">
        <v>539</v>
      </c>
      <c r="D907" s="66" t="s">
        <v>892</v>
      </c>
      <c r="E907" s="130"/>
    </row>
    <row r="908" spans="1:5" s="28" customFormat="1" ht="45" customHeight="1">
      <c r="A908" s="177">
        <v>47</v>
      </c>
      <c r="B908" s="58" t="str">
        <f>МКД!A373</f>
        <v>Пятигорская ул. д.4</v>
      </c>
      <c r="C908" s="218" t="s">
        <v>962</v>
      </c>
      <c r="D908" s="66" t="s">
        <v>1149</v>
      </c>
      <c r="E908" s="130"/>
    </row>
    <row r="909" spans="1:5" s="28" customFormat="1" ht="45" customHeight="1">
      <c r="A909" s="177">
        <v>48</v>
      </c>
      <c r="B909" s="112" t="s">
        <v>209</v>
      </c>
      <c r="C909" s="218" t="s">
        <v>539</v>
      </c>
      <c r="D909" s="66" t="s">
        <v>948</v>
      </c>
      <c r="E909" s="130"/>
    </row>
    <row r="910" spans="1:5" s="28" customFormat="1" ht="30" customHeight="1">
      <c r="A910" s="177">
        <v>49</v>
      </c>
      <c r="B910" s="58" t="str">
        <f>МКД!A306</f>
        <v>Октября 40 лет ул. д.24/ 2</v>
      </c>
      <c r="C910" s="218" t="s">
        <v>539</v>
      </c>
      <c r="D910" s="66" t="s">
        <v>1174</v>
      </c>
      <c r="E910" s="130"/>
    </row>
    <row r="911" spans="1:5" s="28" customFormat="1" ht="15" customHeight="1">
      <c r="A911" s="177">
        <v>50</v>
      </c>
      <c r="B911" s="58" t="str">
        <f>МКД!A478</f>
        <v>Широтная ул. д.5</v>
      </c>
      <c r="C911" s="218" t="s">
        <v>539</v>
      </c>
      <c r="D911" s="66" t="s">
        <v>1211</v>
      </c>
      <c r="E911" s="130"/>
    </row>
    <row r="912" spans="1:5" s="28" customFormat="1" ht="30" customHeight="1">
      <c r="A912" s="177">
        <v>51</v>
      </c>
      <c r="B912" s="58" t="str">
        <f>МКД!A54</f>
        <v>Вологдина ул. д.3</v>
      </c>
      <c r="C912" s="218" t="s">
        <v>539</v>
      </c>
      <c r="D912" s="66" t="s">
        <v>1218</v>
      </c>
      <c r="E912" s="130"/>
    </row>
    <row r="913" spans="1:5" s="28" customFormat="1" ht="30" customHeight="1">
      <c r="A913" s="177">
        <v>52</v>
      </c>
      <c r="B913" s="58" t="str">
        <f>МКД!A243</f>
        <v>Корейская ул. д.8</v>
      </c>
      <c r="C913" s="218" t="s">
        <v>539</v>
      </c>
      <c r="D913" s="66" t="s">
        <v>1242</v>
      </c>
      <c r="E913" s="130"/>
    </row>
    <row r="914" spans="1:5" s="28" customFormat="1" ht="30" customHeight="1">
      <c r="A914" s="177">
        <v>53</v>
      </c>
      <c r="B914" s="53" t="str">
        <f>МКД!A216</f>
        <v>Кемеровский-1 пер. д.3</v>
      </c>
      <c r="C914" s="222" t="s">
        <v>539</v>
      </c>
      <c r="D914" s="67" t="s">
        <v>1266</v>
      </c>
      <c r="E914" s="130"/>
    </row>
    <row r="915" spans="1:5" s="28" customFormat="1" ht="30" customHeight="1">
      <c r="A915" s="177">
        <v>54</v>
      </c>
      <c r="B915" s="58" t="s">
        <v>224</v>
      </c>
      <c r="C915" s="218" t="s">
        <v>539</v>
      </c>
      <c r="D915" s="66" t="s">
        <v>892</v>
      </c>
      <c r="E915" s="130"/>
    </row>
    <row r="916" spans="1:5" s="28" customFormat="1" ht="30" customHeight="1">
      <c r="A916" s="177">
        <v>55</v>
      </c>
      <c r="B916" s="53" t="str">
        <f>МКД!A39</f>
        <v>Бонч-Бруевича ул. д.12</v>
      </c>
      <c r="C916" s="222" t="s">
        <v>539</v>
      </c>
      <c r="D916" s="67" t="s">
        <v>1278</v>
      </c>
      <c r="E916" s="130"/>
    </row>
    <row r="917" spans="1:5" s="28" customFormat="1" ht="30" customHeight="1">
      <c r="A917" s="177">
        <v>56</v>
      </c>
      <c r="B917" s="58" t="str">
        <f>МКД!A501</f>
        <v>Щербинки-1 мкр. д.8</v>
      </c>
      <c r="C917" s="218" t="s">
        <v>539</v>
      </c>
      <c r="D917" s="66" t="s">
        <v>1702</v>
      </c>
      <c r="E917" s="130"/>
    </row>
    <row r="918" spans="1:5" s="28" customFormat="1" ht="30" customHeight="1">
      <c r="A918" s="177">
        <v>57</v>
      </c>
      <c r="B918" s="53" t="str">
        <f>МКД!A412</f>
        <v>Сурикова ул. д.14</v>
      </c>
      <c r="C918" s="222" t="s">
        <v>539</v>
      </c>
      <c r="D918" s="67" t="s">
        <v>1293</v>
      </c>
      <c r="E918" s="130"/>
    </row>
    <row r="919" spans="1:5" s="28" customFormat="1" ht="30" customHeight="1">
      <c r="A919" s="177">
        <v>58</v>
      </c>
      <c r="B919" s="58" t="str">
        <f>МКД!A171</f>
        <v>Елисеева Героя ул. д.2</v>
      </c>
      <c r="C919" s="218" t="s">
        <v>539</v>
      </c>
      <c r="D919" s="66" t="s">
        <v>1334</v>
      </c>
      <c r="E919" s="130"/>
    </row>
    <row r="920" spans="1:5" s="28" customFormat="1" ht="30" customHeight="1">
      <c r="A920" s="177">
        <v>59</v>
      </c>
      <c r="B920" s="53" t="str">
        <f>МКД!A128</f>
        <v>Голованова Маршала ул. д.11</v>
      </c>
      <c r="C920" s="222" t="s">
        <v>539</v>
      </c>
      <c r="D920" s="67" t="s">
        <v>1398</v>
      </c>
      <c r="E920" s="130"/>
    </row>
    <row r="921" spans="1:5" s="28" customFormat="1" ht="30" customHeight="1">
      <c r="A921" s="177">
        <v>60</v>
      </c>
      <c r="B921" s="58" t="str">
        <f>МКД!A234</f>
        <v>Корейская ул. д.2</v>
      </c>
      <c r="C921" s="218" t="s">
        <v>539</v>
      </c>
      <c r="D921" s="66" t="s">
        <v>1400</v>
      </c>
      <c r="E921" s="130"/>
    </row>
    <row r="922" spans="1:5" s="28" customFormat="1" ht="30" customHeight="1">
      <c r="A922" s="177">
        <v>61</v>
      </c>
      <c r="B922" s="53" t="str">
        <f>МКД!A295</f>
        <v>Октября 40 лет ул. д.13</v>
      </c>
      <c r="C922" s="222" t="s">
        <v>539</v>
      </c>
      <c r="D922" s="67" t="s">
        <v>1428</v>
      </c>
      <c r="E922" s="130"/>
    </row>
    <row r="923" spans="1:5" s="28" customFormat="1" ht="30" customHeight="1">
      <c r="A923" s="177">
        <v>62</v>
      </c>
      <c r="B923" s="58" t="str">
        <f>МКД!A305</f>
        <v>Октября 40 лет ул. д.22</v>
      </c>
      <c r="C923" s="218" t="s">
        <v>539</v>
      </c>
      <c r="D923" s="66" t="s">
        <v>1440</v>
      </c>
      <c r="E923" s="130"/>
    </row>
    <row r="924" spans="1:5" s="28" customFormat="1" ht="33.75" customHeight="1">
      <c r="A924" s="177">
        <v>63</v>
      </c>
      <c r="B924" s="58" t="str">
        <f>МКД!A307</f>
        <v>Октября 40 лет ул. д.26/ 1</v>
      </c>
      <c r="C924" s="218" t="s">
        <v>539</v>
      </c>
      <c r="D924" s="66" t="s">
        <v>1439</v>
      </c>
      <c r="E924" s="130"/>
    </row>
    <row r="925" spans="1:5" s="28" customFormat="1" ht="33.75" customHeight="1">
      <c r="A925" s="177">
        <v>64</v>
      </c>
      <c r="B925" s="58" t="str">
        <f>МКД!A300</f>
        <v>Октября 40 лет ул. д.16А</v>
      </c>
      <c r="C925" s="218" t="s">
        <v>539</v>
      </c>
      <c r="D925" s="66" t="s">
        <v>1438</v>
      </c>
      <c r="E925" s="130"/>
    </row>
    <row r="926" spans="1:5" s="28" customFormat="1" ht="33.75" customHeight="1">
      <c r="A926" s="177">
        <v>65</v>
      </c>
      <c r="B926" s="58" t="str">
        <f>МКД!A303</f>
        <v>Октября 40 лет ул. д.20А</v>
      </c>
      <c r="C926" s="218" t="s">
        <v>539</v>
      </c>
      <c r="D926" s="66" t="s">
        <v>1439</v>
      </c>
      <c r="E926" s="130"/>
    </row>
    <row r="927" spans="1:5" s="28" customFormat="1" ht="33.75" customHeight="1">
      <c r="A927" s="177">
        <v>66</v>
      </c>
      <c r="B927" s="58" t="str">
        <f>МКД!A253</f>
        <v>Крылова ул. д.12А</v>
      </c>
      <c r="C927" s="218" t="s">
        <v>539</v>
      </c>
      <c r="D927" s="66" t="s">
        <v>1439</v>
      </c>
      <c r="E927" s="130"/>
    </row>
    <row r="928" spans="1:5" s="28" customFormat="1" ht="33.75" customHeight="1">
      <c r="A928" s="177">
        <v>67</v>
      </c>
      <c r="B928" s="58" t="str">
        <f>МКД!A94</f>
        <v>Гагарина пр-кт. д.80</v>
      </c>
      <c r="C928" s="218" t="s">
        <v>539</v>
      </c>
      <c r="D928" s="66" t="s">
        <v>1460</v>
      </c>
      <c r="E928" s="130"/>
    </row>
    <row r="929" spans="1:16344" s="28" customFormat="1" ht="33.75" customHeight="1">
      <c r="A929" s="177">
        <v>68</v>
      </c>
      <c r="B929" s="53" t="str">
        <f>МКД!A465</f>
        <v>Шапошникова Героя ул. д.8</v>
      </c>
      <c r="C929" s="222" t="s">
        <v>539</v>
      </c>
      <c r="D929" s="67" t="s">
        <v>1474</v>
      </c>
      <c r="E929" s="130"/>
    </row>
    <row r="930" spans="1:16344" s="28" customFormat="1" ht="33.75" customHeight="1">
      <c r="A930" s="177">
        <v>69</v>
      </c>
      <c r="B930" s="58" t="str">
        <f>МКД!A412</f>
        <v>Сурикова ул. д.14</v>
      </c>
      <c r="C930" s="218" t="s">
        <v>539</v>
      </c>
      <c r="D930" s="66" t="s">
        <v>1511</v>
      </c>
      <c r="E930" s="130"/>
    </row>
    <row r="931" spans="1:16344" s="28" customFormat="1" ht="33.75" customHeight="1">
      <c r="A931" s="177">
        <v>70</v>
      </c>
      <c r="B931" s="53" t="str">
        <f>МКД!A355</f>
        <v>пос. Черепичный д.21</v>
      </c>
      <c r="C931" s="222" t="s">
        <v>539</v>
      </c>
      <c r="D931" s="67" t="s">
        <v>1552</v>
      </c>
      <c r="E931" s="130"/>
    </row>
    <row r="932" spans="1:16344" s="28" customFormat="1" ht="33.75" customHeight="1">
      <c r="A932" s="177">
        <v>71</v>
      </c>
      <c r="B932" s="58" t="str">
        <f>МКД!A294</f>
        <v>Октября 40 лет ул. д.11</v>
      </c>
      <c r="C932" s="218" t="s">
        <v>539</v>
      </c>
      <c r="D932" s="66" t="s">
        <v>1554</v>
      </c>
      <c r="E932" s="130"/>
    </row>
    <row r="933" spans="1:16344" s="28" customFormat="1" ht="33.75" customHeight="1">
      <c r="A933" s="177">
        <v>72</v>
      </c>
      <c r="B933" s="58" t="str">
        <f>МКД!A78</f>
        <v>Гагарина пр-кт. д.180</v>
      </c>
      <c r="C933" s="218" t="s">
        <v>539</v>
      </c>
      <c r="D933" s="66" t="s">
        <v>1713</v>
      </c>
      <c r="E933" s="130"/>
    </row>
    <row r="934" spans="1:16344" s="28" customFormat="1" ht="33.75" customHeight="1">
      <c r="A934" s="177">
        <v>73</v>
      </c>
      <c r="B934" s="58" t="str">
        <f>МКД!A40</f>
        <v>Бонч-Бруевича ул. д.13</v>
      </c>
      <c r="C934" s="218" t="s">
        <v>539</v>
      </c>
      <c r="D934" s="66" t="s">
        <v>1716</v>
      </c>
      <c r="E934" s="130"/>
    </row>
    <row r="935" spans="1:16344" s="28" customFormat="1" ht="23.25" customHeight="1">
      <c r="A935" s="178"/>
      <c r="B935" s="179" t="s">
        <v>1074</v>
      </c>
      <c r="C935" s="180"/>
      <c r="D935" s="66"/>
      <c r="E935" s="130"/>
    </row>
    <row r="936" spans="1:16344" s="88" customFormat="1" ht="90" customHeight="1">
      <c r="A936" s="181">
        <v>1</v>
      </c>
      <c r="B936" s="89" t="s">
        <v>50</v>
      </c>
      <c r="C936" s="226" t="s">
        <v>540</v>
      </c>
      <c r="D936" s="67" t="s">
        <v>1030</v>
      </c>
      <c r="E936" s="182"/>
    </row>
    <row r="937" spans="1:16344" s="28" customFormat="1" ht="45" customHeight="1">
      <c r="A937" s="181">
        <v>2</v>
      </c>
      <c r="B937" s="80" t="s">
        <v>416</v>
      </c>
      <c r="C937" s="227" t="s">
        <v>1075</v>
      </c>
      <c r="D937" s="81" t="s">
        <v>1076</v>
      </c>
      <c r="E937" s="1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2"/>
      <c r="AI937" s="82"/>
      <c r="AJ937" s="82"/>
      <c r="AK937" s="82"/>
      <c r="AL937" s="82"/>
      <c r="AM937" s="82"/>
      <c r="AN937" s="82"/>
      <c r="AO937" s="82"/>
      <c r="AP937" s="82"/>
      <c r="AQ937" s="82"/>
      <c r="AR937" s="82"/>
      <c r="AS937" s="82"/>
      <c r="AT937" s="82"/>
      <c r="AU937" s="82"/>
      <c r="AV937" s="82"/>
      <c r="AW937" s="82"/>
      <c r="AX937" s="82"/>
      <c r="AY937" s="82"/>
      <c r="AZ937" s="82"/>
      <c r="BA937" s="82"/>
      <c r="BB937" s="82"/>
      <c r="BC937" s="82"/>
      <c r="BD937" s="82"/>
      <c r="BE937" s="82"/>
      <c r="BF937" s="82"/>
      <c r="BG937" s="82"/>
      <c r="BH937" s="82"/>
      <c r="BI937" s="82"/>
      <c r="BJ937" s="82"/>
      <c r="BK937" s="82"/>
      <c r="BL937" s="82"/>
      <c r="BM937" s="82"/>
      <c r="BN937" s="82"/>
      <c r="BO937" s="82"/>
      <c r="BP937" s="82"/>
      <c r="BQ937" s="82"/>
      <c r="BR937" s="82"/>
      <c r="BS937" s="82"/>
      <c r="BT937" s="82"/>
      <c r="BU937" s="82"/>
      <c r="BV937" s="82"/>
      <c r="BW937" s="82"/>
      <c r="BX937" s="82"/>
      <c r="BY937" s="82"/>
      <c r="BZ937" s="82"/>
      <c r="CA937" s="82"/>
      <c r="CB937" s="82"/>
      <c r="CC937" s="82"/>
      <c r="CD937" s="82"/>
      <c r="CE937" s="82"/>
      <c r="CF937" s="82"/>
      <c r="CG937" s="82"/>
      <c r="CH937" s="82"/>
      <c r="CI937" s="82"/>
      <c r="CJ937" s="82"/>
      <c r="CK937" s="82"/>
      <c r="CL937" s="82"/>
      <c r="CM937" s="82"/>
      <c r="CN937" s="82"/>
      <c r="CO937" s="82"/>
      <c r="CP937" s="82"/>
      <c r="CQ937" s="82"/>
      <c r="CR937" s="82"/>
      <c r="CS937" s="82"/>
      <c r="CT937" s="82"/>
      <c r="CU937" s="82"/>
      <c r="CV937" s="82"/>
      <c r="CW937" s="82"/>
      <c r="CX937" s="82"/>
      <c r="CY937" s="82"/>
      <c r="CZ937" s="82"/>
      <c r="DA937" s="82"/>
      <c r="DB937" s="82"/>
      <c r="DC937" s="82"/>
      <c r="DD937" s="82"/>
      <c r="DE937" s="82"/>
      <c r="DF937" s="82"/>
      <c r="DG937" s="82"/>
      <c r="DH937" s="82"/>
      <c r="DI937" s="82"/>
      <c r="DJ937" s="82"/>
      <c r="DK937" s="82"/>
      <c r="DL937" s="82"/>
      <c r="DM937" s="82"/>
      <c r="DN937" s="82"/>
      <c r="DO937" s="82"/>
      <c r="DP937" s="82"/>
      <c r="DQ937" s="82"/>
      <c r="DR937" s="82"/>
      <c r="DS937" s="82"/>
      <c r="DT937" s="82"/>
      <c r="DU937" s="82"/>
      <c r="DV937" s="82"/>
      <c r="DW937" s="82"/>
      <c r="DX937" s="82"/>
      <c r="DY937" s="82"/>
      <c r="DZ937" s="82"/>
      <c r="EA937" s="82"/>
      <c r="EB937" s="82"/>
      <c r="EC937" s="82"/>
      <c r="ED937" s="82"/>
      <c r="EE937" s="82"/>
      <c r="EF937" s="82"/>
      <c r="EG937" s="82"/>
      <c r="EH937" s="82"/>
      <c r="EI937" s="82"/>
      <c r="EJ937" s="82"/>
      <c r="EK937" s="82"/>
      <c r="EL937" s="82"/>
      <c r="EM937" s="82"/>
      <c r="EN937" s="82"/>
      <c r="EO937" s="82"/>
      <c r="EP937" s="82"/>
      <c r="EQ937" s="82"/>
      <c r="ER937" s="82"/>
      <c r="ES937" s="82"/>
      <c r="ET937" s="82"/>
      <c r="EU937" s="82"/>
      <c r="EV937" s="82"/>
      <c r="EW937" s="82"/>
      <c r="EX937" s="82"/>
      <c r="EY937" s="82"/>
      <c r="EZ937" s="82"/>
      <c r="FA937" s="82"/>
      <c r="FB937" s="82"/>
      <c r="FC937" s="82"/>
      <c r="FD937" s="82"/>
      <c r="FE937" s="82"/>
      <c r="FF937" s="82"/>
      <c r="FG937" s="82"/>
      <c r="FH937" s="82"/>
      <c r="FI937" s="82"/>
      <c r="FJ937" s="82"/>
      <c r="FK937" s="82"/>
      <c r="FL937" s="82"/>
      <c r="FM937" s="82"/>
      <c r="FN937" s="82"/>
      <c r="FO937" s="82"/>
      <c r="FP937" s="82"/>
      <c r="FQ937" s="82"/>
      <c r="FR937" s="82"/>
      <c r="FS937" s="82"/>
      <c r="FT937" s="82"/>
      <c r="FU937" s="82"/>
      <c r="FV937" s="82"/>
      <c r="FW937" s="82"/>
      <c r="FX937" s="82"/>
      <c r="FY937" s="82"/>
      <c r="FZ937" s="82"/>
      <c r="GA937" s="82"/>
      <c r="GB937" s="82"/>
      <c r="GC937" s="82"/>
      <c r="GD937" s="82"/>
      <c r="GE937" s="82"/>
      <c r="GF937" s="82"/>
      <c r="GG937" s="82"/>
      <c r="GH937" s="82"/>
      <c r="GI937" s="82"/>
      <c r="GJ937" s="82"/>
      <c r="GK937" s="82"/>
      <c r="GL937" s="82"/>
      <c r="GM937" s="82"/>
      <c r="GN937" s="82"/>
      <c r="GO937" s="82"/>
      <c r="GP937" s="82"/>
      <c r="GQ937" s="82"/>
      <c r="GR937" s="82"/>
      <c r="GS937" s="82"/>
      <c r="GT937" s="82"/>
      <c r="GU937" s="82"/>
      <c r="GV937" s="82"/>
      <c r="GW937" s="82"/>
      <c r="GX937" s="82"/>
      <c r="GY937" s="82"/>
      <c r="GZ937" s="82"/>
      <c r="HA937" s="82"/>
      <c r="HB937" s="82"/>
      <c r="HC937" s="82"/>
      <c r="HD937" s="82"/>
      <c r="HE937" s="82"/>
      <c r="HF937" s="82"/>
      <c r="HG937" s="82"/>
      <c r="HH937" s="82"/>
      <c r="HI937" s="82"/>
      <c r="HJ937" s="82"/>
      <c r="HK937" s="82"/>
      <c r="HL937" s="82"/>
      <c r="HM937" s="82"/>
      <c r="HN937" s="82"/>
      <c r="HO937" s="82"/>
      <c r="HP937" s="82"/>
      <c r="HQ937" s="82"/>
      <c r="HR937" s="82"/>
      <c r="HS937" s="82"/>
      <c r="HT937" s="82"/>
      <c r="HU937" s="82"/>
      <c r="HV937" s="82"/>
      <c r="HW937" s="82"/>
      <c r="HX937" s="82"/>
      <c r="HY937" s="82"/>
      <c r="HZ937" s="82"/>
      <c r="IA937" s="82"/>
      <c r="IB937" s="82"/>
      <c r="IC937" s="82"/>
      <c r="ID937" s="82"/>
      <c r="IE937" s="82"/>
      <c r="IF937" s="82"/>
      <c r="IG937" s="82"/>
      <c r="IH937" s="82"/>
      <c r="II937" s="82"/>
      <c r="IJ937" s="82"/>
      <c r="IK937" s="82"/>
      <c r="IL937" s="82"/>
      <c r="IM937" s="82"/>
      <c r="IN937" s="82"/>
      <c r="IO937" s="82"/>
      <c r="IP937" s="82"/>
      <c r="IQ937" s="82"/>
      <c r="IR937" s="82"/>
      <c r="IS937" s="82"/>
      <c r="IT937" s="82"/>
      <c r="IU937" s="82"/>
      <c r="IV937" s="82"/>
      <c r="IW937" s="82"/>
      <c r="IX937" s="82"/>
      <c r="IY937" s="82"/>
      <c r="IZ937" s="82"/>
      <c r="JA937" s="82"/>
      <c r="JB937" s="82"/>
      <c r="JC937" s="82"/>
      <c r="JD937" s="82"/>
      <c r="JE937" s="82"/>
      <c r="JF937" s="82"/>
      <c r="JG937" s="82"/>
      <c r="JH937" s="82"/>
      <c r="JI937" s="82"/>
      <c r="JJ937" s="82"/>
      <c r="JK937" s="82"/>
      <c r="JL937" s="82"/>
      <c r="JM937" s="82"/>
      <c r="JN937" s="82"/>
      <c r="JO937" s="82"/>
      <c r="JP937" s="82"/>
      <c r="JQ937" s="82"/>
      <c r="JR937" s="82"/>
      <c r="JS937" s="82"/>
      <c r="JT937" s="82"/>
      <c r="JU937" s="82"/>
      <c r="JV937" s="82"/>
      <c r="JW937" s="82"/>
      <c r="JX937" s="82"/>
      <c r="JY937" s="82"/>
      <c r="JZ937" s="82"/>
      <c r="KA937" s="82"/>
      <c r="KB937" s="82"/>
      <c r="KC937" s="82"/>
      <c r="KD937" s="82"/>
      <c r="KE937" s="82"/>
      <c r="KF937" s="82"/>
      <c r="KG937" s="82"/>
      <c r="KH937" s="82"/>
      <c r="KI937" s="82"/>
      <c r="KJ937" s="82"/>
      <c r="KK937" s="82"/>
      <c r="KL937" s="82"/>
      <c r="KM937" s="82"/>
      <c r="KN937" s="82"/>
      <c r="KO937" s="82"/>
      <c r="KP937" s="82"/>
      <c r="KQ937" s="82"/>
      <c r="KR937" s="82"/>
      <c r="KS937" s="82"/>
      <c r="KT937" s="82"/>
      <c r="KU937" s="82"/>
      <c r="KV937" s="82"/>
      <c r="KW937" s="82"/>
      <c r="KX937" s="82"/>
      <c r="KY937" s="82"/>
      <c r="KZ937" s="82"/>
      <c r="LA937" s="82"/>
      <c r="LB937" s="82"/>
      <c r="LC937" s="82"/>
      <c r="LD937" s="82"/>
      <c r="LE937" s="82"/>
      <c r="LF937" s="82"/>
      <c r="LG937" s="82"/>
      <c r="LH937" s="82"/>
      <c r="LI937" s="82"/>
      <c r="LJ937" s="82"/>
      <c r="LK937" s="82"/>
      <c r="LL937" s="82"/>
      <c r="LM937" s="82"/>
      <c r="LN937" s="82"/>
      <c r="LO937" s="82"/>
      <c r="LP937" s="82"/>
      <c r="LQ937" s="82"/>
      <c r="LR937" s="82"/>
      <c r="LS937" s="82"/>
      <c r="LT937" s="82"/>
      <c r="LU937" s="82"/>
      <c r="LV937" s="82"/>
      <c r="LW937" s="82"/>
      <c r="LX937" s="82"/>
      <c r="LY937" s="82"/>
      <c r="LZ937" s="82"/>
      <c r="MA937" s="82"/>
      <c r="MB937" s="82"/>
      <c r="MC937" s="82"/>
      <c r="MD937" s="82"/>
      <c r="ME937" s="82"/>
      <c r="MF937" s="82"/>
      <c r="MG937" s="82"/>
      <c r="MH937" s="82"/>
      <c r="MI937" s="82"/>
      <c r="MJ937" s="82"/>
      <c r="MK937" s="82"/>
      <c r="ML937" s="82"/>
      <c r="MM937" s="82"/>
      <c r="MN937" s="82"/>
      <c r="MO937" s="82"/>
      <c r="MP937" s="82"/>
      <c r="MQ937" s="82"/>
      <c r="MR937" s="82"/>
      <c r="MS937" s="82"/>
      <c r="MT937" s="82"/>
      <c r="MU937" s="82"/>
      <c r="MV937" s="82"/>
      <c r="MW937" s="82"/>
      <c r="MX937" s="82"/>
      <c r="MY937" s="82"/>
      <c r="MZ937" s="82"/>
      <c r="NA937" s="82"/>
      <c r="NB937" s="82"/>
      <c r="NC937" s="82"/>
      <c r="ND937" s="82"/>
      <c r="NE937" s="82"/>
      <c r="NF937" s="82"/>
      <c r="NG937" s="82"/>
      <c r="NH937" s="82"/>
      <c r="NI937" s="82"/>
      <c r="NJ937" s="82"/>
      <c r="NK937" s="82"/>
      <c r="NL937" s="82"/>
      <c r="NM937" s="82"/>
      <c r="NN937" s="82"/>
      <c r="NO937" s="82"/>
      <c r="NP937" s="82"/>
      <c r="NQ937" s="82"/>
      <c r="NR937" s="82"/>
      <c r="NS937" s="82"/>
      <c r="NT937" s="82"/>
      <c r="NU937" s="82"/>
      <c r="NV937" s="82"/>
      <c r="NW937" s="82"/>
      <c r="NX937" s="82"/>
      <c r="NY937" s="82"/>
      <c r="NZ937" s="82"/>
      <c r="OA937" s="82"/>
      <c r="OB937" s="82"/>
      <c r="OC937" s="82"/>
      <c r="OD937" s="82"/>
      <c r="OE937" s="82"/>
      <c r="OF937" s="82"/>
      <c r="OG937" s="82"/>
      <c r="OH937" s="82"/>
      <c r="OI937" s="82"/>
      <c r="OJ937" s="82"/>
      <c r="OK937" s="82"/>
      <c r="OL937" s="82"/>
      <c r="OM937" s="82"/>
      <c r="ON937" s="82"/>
      <c r="OO937" s="82"/>
      <c r="OP937" s="82"/>
      <c r="OQ937" s="82"/>
      <c r="OR937" s="82"/>
      <c r="OS937" s="82"/>
      <c r="OT937" s="82"/>
      <c r="OU937" s="82"/>
      <c r="OV937" s="82"/>
      <c r="OW937" s="82"/>
      <c r="OX937" s="82"/>
      <c r="OY937" s="82"/>
      <c r="OZ937" s="82"/>
      <c r="PA937" s="82"/>
      <c r="PB937" s="82"/>
      <c r="PC937" s="82"/>
      <c r="PD937" s="82"/>
      <c r="PE937" s="82"/>
      <c r="PF937" s="82"/>
      <c r="PG937" s="82"/>
      <c r="PH937" s="82"/>
      <c r="PI937" s="82"/>
      <c r="PJ937" s="82"/>
      <c r="PK937" s="82"/>
      <c r="PL937" s="82"/>
      <c r="PM937" s="82"/>
      <c r="PN937" s="82"/>
      <c r="PO937" s="82"/>
      <c r="PP937" s="82"/>
      <c r="PQ937" s="82"/>
      <c r="PR937" s="82"/>
      <c r="PS937" s="82"/>
      <c r="PT937" s="82"/>
      <c r="PU937" s="82"/>
      <c r="PV937" s="82"/>
      <c r="PW937" s="82"/>
      <c r="PX937" s="82"/>
      <c r="PY937" s="82"/>
      <c r="PZ937" s="82"/>
      <c r="QA937" s="82"/>
      <c r="QB937" s="82"/>
      <c r="QC937" s="82"/>
      <c r="QD937" s="82"/>
      <c r="QE937" s="82"/>
      <c r="QF937" s="82"/>
      <c r="QG937" s="82"/>
      <c r="QH937" s="82"/>
      <c r="QI937" s="82"/>
      <c r="QJ937" s="82"/>
      <c r="QK937" s="82"/>
      <c r="QL937" s="82"/>
      <c r="QM937" s="82"/>
      <c r="QN937" s="82"/>
      <c r="QO937" s="82"/>
      <c r="QP937" s="82"/>
      <c r="QQ937" s="82"/>
      <c r="QR937" s="82"/>
      <c r="QS937" s="82"/>
      <c r="QT937" s="82"/>
      <c r="QU937" s="82"/>
      <c r="QV937" s="82"/>
      <c r="QW937" s="82"/>
      <c r="QX937" s="82"/>
      <c r="QY937" s="82"/>
      <c r="QZ937" s="82"/>
      <c r="RA937" s="82"/>
      <c r="RB937" s="82"/>
      <c r="RC937" s="82"/>
      <c r="RD937" s="82"/>
      <c r="RE937" s="82"/>
      <c r="RF937" s="82"/>
      <c r="RG937" s="82"/>
      <c r="RH937" s="82"/>
      <c r="RI937" s="82"/>
      <c r="RJ937" s="82"/>
      <c r="RK937" s="82"/>
      <c r="RL937" s="82"/>
      <c r="RM937" s="82"/>
      <c r="RN937" s="82"/>
      <c r="RO937" s="82"/>
      <c r="RP937" s="82"/>
      <c r="RQ937" s="82"/>
      <c r="RR937" s="82"/>
      <c r="RS937" s="82"/>
      <c r="RT937" s="82"/>
      <c r="RU937" s="82"/>
      <c r="RV937" s="82"/>
      <c r="RW937" s="82"/>
      <c r="RX937" s="82"/>
      <c r="RY937" s="82"/>
      <c r="RZ937" s="82"/>
      <c r="SA937" s="82"/>
      <c r="SB937" s="82"/>
      <c r="SC937" s="82"/>
      <c r="SD937" s="82"/>
      <c r="SE937" s="82"/>
      <c r="SF937" s="82"/>
      <c r="SG937" s="82"/>
      <c r="SH937" s="82"/>
      <c r="SI937" s="82"/>
      <c r="SJ937" s="82"/>
      <c r="SK937" s="82"/>
      <c r="SL937" s="82"/>
      <c r="SM937" s="82"/>
      <c r="SN937" s="82"/>
      <c r="SO937" s="82"/>
      <c r="SP937" s="82"/>
      <c r="SQ937" s="82"/>
      <c r="SR937" s="82"/>
      <c r="SS937" s="82"/>
      <c r="ST937" s="82"/>
      <c r="SU937" s="82"/>
      <c r="SV937" s="82"/>
      <c r="SW937" s="82"/>
      <c r="SX937" s="82"/>
      <c r="SY937" s="82"/>
      <c r="SZ937" s="82"/>
      <c r="TA937" s="82"/>
      <c r="TB937" s="82"/>
      <c r="TC937" s="82"/>
      <c r="TD937" s="82"/>
      <c r="TE937" s="82"/>
      <c r="TF937" s="82"/>
      <c r="TG937" s="82"/>
      <c r="TH937" s="82"/>
      <c r="TI937" s="82"/>
      <c r="TJ937" s="82"/>
      <c r="TK937" s="82"/>
      <c r="TL937" s="82"/>
      <c r="TM937" s="82"/>
      <c r="TN937" s="82"/>
      <c r="TO937" s="82"/>
      <c r="TP937" s="82"/>
      <c r="TQ937" s="82"/>
      <c r="TR937" s="82"/>
      <c r="TS937" s="82"/>
      <c r="TT937" s="82"/>
      <c r="TU937" s="82"/>
      <c r="TV937" s="82"/>
      <c r="TW937" s="82"/>
      <c r="TX937" s="82"/>
      <c r="TY937" s="82"/>
      <c r="TZ937" s="82"/>
      <c r="UA937" s="82"/>
      <c r="UB937" s="82"/>
      <c r="UC937" s="82"/>
      <c r="UD937" s="82"/>
      <c r="UE937" s="82"/>
      <c r="UF937" s="82"/>
      <c r="UG937" s="82"/>
      <c r="UH937" s="82"/>
      <c r="UI937" s="82"/>
      <c r="UJ937" s="82"/>
      <c r="UK937" s="82"/>
      <c r="UL937" s="82"/>
      <c r="UM937" s="82"/>
      <c r="UN937" s="82"/>
      <c r="UO937" s="82"/>
      <c r="UP937" s="82"/>
      <c r="UQ937" s="82"/>
      <c r="UR937" s="82"/>
      <c r="US937" s="82"/>
      <c r="UT937" s="82"/>
      <c r="UU937" s="82"/>
      <c r="UV937" s="82"/>
      <c r="UW937" s="82"/>
      <c r="UX937" s="82"/>
      <c r="UY937" s="82"/>
      <c r="UZ937" s="82"/>
      <c r="VA937" s="82"/>
      <c r="VB937" s="82"/>
      <c r="VC937" s="82"/>
      <c r="VD937" s="82"/>
      <c r="VE937" s="82"/>
      <c r="VF937" s="82"/>
      <c r="VG937" s="82"/>
      <c r="VH937" s="82"/>
      <c r="VI937" s="82"/>
      <c r="VJ937" s="82"/>
      <c r="VK937" s="82"/>
      <c r="VL937" s="82"/>
      <c r="VM937" s="82"/>
      <c r="VN937" s="82"/>
      <c r="VO937" s="82"/>
      <c r="VP937" s="82"/>
      <c r="VQ937" s="82"/>
      <c r="VR937" s="82"/>
      <c r="VS937" s="82"/>
      <c r="VT937" s="82"/>
      <c r="VU937" s="82"/>
      <c r="VV937" s="82"/>
      <c r="VW937" s="82"/>
      <c r="VX937" s="82"/>
      <c r="VY937" s="82"/>
      <c r="VZ937" s="82"/>
      <c r="WA937" s="82"/>
      <c r="WB937" s="82"/>
      <c r="WC937" s="82"/>
      <c r="WD937" s="82"/>
      <c r="WE937" s="82"/>
      <c r="WF937" s="82"/>
      <c r="WG937" s="82"/>
      <c r="WH937" s="82"/>
      <c r="WI937" s="82"/>
      <c r="WJ937" s="82"/>
      <c r="WK937" s="82"/>
      <c r="WL937" s="82"/>
      <c r="WM937" s="82"/>
      <c r="WN937" s="82"/>
      <c r="WO937" s="82"/>
      <c r="WP937" s="82"/>
      <c r="WQ937" s="82"/>
      <c r="WR937" s="82"/>
      <c r="WS937" s="82"/>
      <c r="WT937" s="82"/>
      <c r="WU937" s="82"/>
      <c r="WV937" s="82"/>
      <c r="WW937" s="82"/>
      <c r="WX937" s="82"/>
      <c r="WY937" s="82"/>
      <c r="WZ937" s="82"/>
      <c r="XA937" s="82"/>
      <c r="XB937" s="82"/>
      <c r="XC937" s="82"/>
      <c r="XD937" s="82"/>
      <c r="XE937" s="82"/>
      <c r="XF937" s="82"/>
      <c r="XG937" s="82"/>
      <c r="XH937" s="82"/>
      <c r="XI937" s="82"/>
      <c r="XJ937" s="82"/>
      <c r="XK937" s="82"/>
      <c r="XL937" s="82"/>
      <c r="XM937" s="82"/>
      <c r="XN937" s="82"/>
      <c r="XO937" s="82"/>
      <c r="XP937" s="82"/>
      <c r="XQ937" s="82"/>
      <c r="XR937" s="82"/>
      <c r="XS937" s="82"/>
      <c r="XT937" s="82"/>
      <c r="XU937" s="82"/>
      <c r="XV937" s="82"/>
      <c r="XW937" s="82"/>
      <c r="XX937" s="82"/>
      <c r="XY937" s="82"/>
      <c r="XZ937" s="82"/>
      <c r="YA937" s="82"/>
      <c r="YB937" s="82"/>
      <c r="YC937" s="82"/>
      <c r="YD937" s="82"/>
      <c r="YE937" s="82"/>
      <c r="YF937" s="82"/>
      <c r="YG937" s="82"/>
      <c r="YH937" s="82"/>
      <c r="YI937" s="82"/>
      <c r="YJ937" s="82"/>
      <c r="YK937" s="82"/>
      <c r="YL937" s="82"/>
      <c r="YM937" s="82"/>
      <c r="YN937" s="82"/>
      <c r="YO937" s="82"/>
      <c r="YP937" s="82"/>
      <c r="YQ937" s="82"/>
      <c r="YR937" s="82"/>
      <c r="YS937" s="82"/>
      <c r="YT937" s="82"/>
      <c r="YU937" s="82"/>
      <c r="YV937" s="82"/>
      <c r="YW937" s="82"/>
      <c r="YX937" s="82"/>
      <c r="YY937" s="82"/>
      <c r="YZ937" s="82"/>
      <c r="ZA937" s="82"/>
      <c r="ZB937" s="82"/>
      <c r="ZC937" s="82"/>
      <c r="ZD937" s="82"/>
      <c r="ZE937" s="82"/>
      <c r="ZF937" s="82"/>
      <c r="ZG937" s="82"/>
      <c r="ZH937" s="82"/>
      <c r="ZI937" s="82"/>
      <c r="ZJ937" s="82"/>
      <c r="ZK937" s="82"/>
      <c r="ZL937" s="82"/>
      <c r="ZM937" s="82"/>
      <c r="ZN937" s="82"/>
      <c r="ZO937" s="82"/>
      <c r="ZP937" s="82"/>
      <c r="ZQ937" s="82"/>
      <c r="ZR937" s="82"/>
      <c r="ZS937" s="82"/>
      <c r="ZT937" s="82"/>
      <c r="ZU937" s="82"/>
      <c r="ZV937" s="82"/>
      <c r="ZW937" s="82"/>
      <c r="ZX937" s="82"/>
      <c r="ZY937" s="82"/>
      <c r="ZZ937" s="82"/>
      <c r="AAA937" s="82"/>
      <c r="AAB937" s="82"/>
      <c r="AAC937" s="82"/>
      <c r="AAD937" s="82"/>
      <c r="AAE937" s="82"/>
      <c r="AAF937" s="82"/>
      <c r="AAG937" s="82"/>
      <c r="AAH937" s="82"/>
      <c r="AAI937" s="82"/>
      <c r="AAJ937" s="82"/>
      <c r="AAK937" s="82"/>
      <c r="AAL937" s="82"/>
      <c r="AAM937" s="82"/>
      <c r="AAN937" s="82"/>
      <c r="AAO937" s="82"/>
      <c r="AAP937" s="82"/>
      <c r="AAQ937" s="82"/>
      <c r="AAR937" s="82"/>
      <c r="AAS937" s="82"/>
      <c r="AAT937" s="82"/>
      <c r="AAU937" s="82"/>
      <c r="AAV937" s="82"/>
      <c r="AAW937" s="82"/>
      <c r="AAX937" s="82"/>
      <c r="AAY937" s="82"/>
      <c r="AAZ937" s="82"/>
      <c r="ABA937" s="82"/>
      <c r="ABB937" s="82"/>
      <c r="ABC937" s="82"/>
      <c r="ABD937" s="82"/>
      <c r="ABE937" s="82"/>
      <c r="ABF937" s="82"/>
      <c r="ABG937" s="82"/>
      <c r="ABH937" s="82"/>
      <c r="ABI937" s="82"/>
      <c r="ABJ937" s="82"/>
      <c r="ABK937" s="82"/>
      <c r="ABL937" s="82"/>
      <c r="ABM937" s="82"/>
      <c r="ABN937" s="82"/>
      <c r="ABO937" s="82"/>
      <c r="ABP937" s="82"/>
      <c r="ABQ937" s="82"/>
      <c r="ABR937" s="82"/>
      <c r="ABS937" s="82"/>
      <c r="ABT937" s="82"/>
      <c r="ABU937" s="82"/>
      <c r="ABV937" s="82"/>
      <c r="ABW937" s="82"/>
      <c r="ABX937" s="82"/>
      <c r="ABY937" s="82"/>
      <c r="ABZ937" s="82"/>
      <c r="ACA937" s="82"/>
      <c r="ACB937" s="82"/>
      <c r="ACC937" s="82"/>
      <c r="ACD937" s="82"/>
      <c r="ACE937" s="82"/>
      <c r="ACF937" s="82"/>
      <c r="ACG937" s="82"/>
      <c r="ACH937" s="82"/>
      <c r="ACI937" s="82"/>
      <c r="ACJ937" s="82"/>
      <c r="ACK937" s="82"/>
      <c r="ACL937" s="82"/>
      <c r="ACM937" s="82"/>
      <c r="ACN937" s="82"/>
      <c r="ACO937" s="82"/>
      <c r="ACP937" s="82"/>
      <c r="ACQ937" s="82"/>
      <c r="ACR937" s="82"/>
      <c r="ACS937" s="82"/>
      <c r="ACT937" s="82"/>
      <c r="ACU937" s="82"/>
      <c r="ACV937" s="82"/>
      <c r="ACW937" s="82"/>
      <c r="ACX937" s="82"/>
      <c r="ACY937" s="82"/>
      <c r="ACZ937" s="82"/>
      <c r="ADA937" s="82"/>
      <c r="ADB937" s="82"/>
      <c r="ADC937" s="82"/>
      <c r="ADD937" s="82"/>
      <c r="ADE937" s="82"/>
      <c r="ADF937" s="82"/>
      <c r="ADG937" s="82"/>
      <c r="ADH937" s="82"/>
      <c r="ADI937" s="82"/>
      <c r="ADJ937" s="82"/>
      <c r="ADK937" s="82"/>
      <c r="ADL937" s="82"/>
      <c r="ADM937" s="82"/>
      <c r="ADN937" s="82"/>
      <c r="ADO937" s="82"/>
      <c r="ADP937" s="82"/>
      <c r="ADQ937" s="82"/>
      <c r="ADR937" s="82"/>
      <c r="ADS937" s="82"/>
      <c r="ADT937" s="82"/>
      <c r="ADU937" s="82"/>
      <c r="ADV937" s="82"/>
      <c r="ADW937" s="82"/>
      <c r="ADX937" s="82"/>
      <c r="ADY937" s="82"/>
      <c r="ADZ937" s="82"/>
      <c r="AEA937" s="82"/>
      <c r="AEB937" s="82"/>
      <c r="AEC937" s="82"/>
      <c r="AED937" s="82"/>
      <c r="AEE937" s="82"/>
      <c r="AEF937" s="82"/>
      <c r="AEG937" s="82"/>
      <c r="AEH937" s="82"/>
      <c r="AEI937" s="82"/>
      <c r="AEJ937" s="82"/>
      <c r="AEK937" s="82"/>
      <c r="AEL937" s="82"/>
      <c r="AEM937" s="82"/>
      <c r="AEN937" s="82"/>
      <c r="AEO937" s="82"/>
      <c r="AEP937" s="82"/>
      <c r="AEQ937" s="82"/>
      <c r="AER937" s="82"/>
      <c r="AES937" s="82"/>
      <c r="AET937" s="82"/>
      <c r="AEU937" s="82"/>
      <c r="AEV937" s="82"/>
      <c r="AEW937" s="82"/>
      <c r="AEX937" s="82"/>
      <c r="AEY937" s="82"/>
      <c r="AEZ937" s="82"/>
      <c r="AFA937" s="82"/>
      <c r="AFB937" s="82"/>
      <c r="AFC937" s="82"/>
      <c r="AFD937" s="82"/>
      <c r="AFE937" s="82"/>
      <c r="AFF937" s="82"/>
      <c r="AFG937" s="82"/>
      <c r="AFH937" s="82"/>
      <c r="AFI937" s="82"/>
      <c r="AFJ937" s="82"/>
      <c r="AFK937" s="82"/>
      <c r="AFL937" s="82"/>
      <c r="AFM937" s="82"/>
      <c r="AFN937" s="82"/>
      <c r="AFO937" s="82"/>
      <c r="AFP937" s="82"/>
      <c r="AFQ937" s="82"/>
      <c r="AFR937" s="82"/>
      <c r="AFS937" s="82"/>
      <c r="AFT937" s="82"/>
      <c r="AFU937" s="82"/>
      <c r="AFV937" s="82"/>
      <c r="AFW937" s="82"/>
      <c r="AFX937" s="82"/>
      <c r="AFY937" s="82"/>
      <c r="AFZ937" s="82"/>
      <c r="AGA937" s="82"/>
      <c r="AGB937" s="82"/>
      <c r="AGC937" s="82"/>
      <c r="AGD937" s="82"/>
      <c r="AGE937" s="82"/>
      <c r="AGF937" s="82"/>
      <c r="AGG937" s="82"/>
      <c r="AGH937" s="82"/>
      <c r="AGI937" s="82"/>
      <c r="AGJ937" s="82"/>
      <c r="AGK937" s="82"/>
      <c r="AGL937" s="82"/>
      <c r="AGM937" s="82"/>
      <c r="AGN937" s="82"/>
      <c r="AGO937" s="82"/>
      <c r="AGP937" s="82"/>
      <c r="AGQ937" s="82"/>
      <c r="AGR937" s="82"/>
      <c r="AGS937" s="82"/>
      <c r="AGT937" s="82"/>
      <c r="AGU937" s="82"/>
      <c r="AGV937" s="82"/>
      <c r="AGW937" s="82"/>
      <c r="AGX937" s="82"/>
      <c r="AGY937" s="82"/>
      <c r="AGZ937" s="82"/>
      <c r="AHA937" s="82"/>
      <c r="AHB937" s="82"/>
      <c r="AHC937" s="82"/>
      <c r="AHD937" s="82"/>
      <c r="AHE937" s="82"/>
      <c r="AHF937" s="82"/>
      <c r="AHG937" s="82"/>
      <c r="AHH937" s="82"/>
      <c r="AHI937" s="82"/>
      <c r="AHJ937" s="82"/>
      <c r="AHK937" s="82"/>
      <c r="AHL937" s="82"/>
      <c r="AHM937" s="82"/>
      <c r="AHN937" s="82"/>
      <c r="AHO937" s="82"/>
      <c r="AHP937" s="82"/>
      <c r="AHQ937" s="82"/>
      <c r="AHR937" s="82"/>
      <c r="AHS937" s="82"/>
      <c r="AHT937" s="82"/>
      <c r="AHU937" s="82"/>
      <c r="AHV937" s="82"/>
      <c r="AHW937" s="82"/>
      <c r="AHX937" s="82"/>
      <c r="AHY937" s="82"/>
      <c r="AHZ937" s="82"/>
      <c r="AIA937" s="82"/>
      <c r="AIB937" s="82"/>
      <c r="AIC937" s="82"/>
      <c r="AID937" s="82"/>
      <c r="AIE937" s="82"/>
      <c r="AIF937" s="82"/>
      <c r="AIG937" s="82"/>
      <c r="AIH937" s="82"/>
      <c r="AII937" s="82"/>
      <c r="AIJ937" s="82"/>
      <c r="AIK937" s="82"/>
      <c r="AIL937" s="82"/>
      <c r="AIM937" s="82"/>
      <c r="AIN937" s="82"/>
      <c r="AIO937" s="82"/>
      <c r="AIP937" s="82"/>
      <c r="AIQ937" s="82"/>
      <c r="AIR937" s="82"/>
      <c r="AIS937" s="82"/>
      <c r="AIT937" s="82"/>
      <c r="AIU937" s="82"/>
      <c r="AIV937" s="82"/>
      <c r="AIW937" s="82"/>
      <c r="AIX937" s="82"/>
      <c r="AIY937" s="82"/>
      <c r="AIZ937" s="82"/>
      <c r="AJA937" s="82"/>
      <c r="AJB937" s="82"/>
      <c r="AJC937" s="82"/>
      <c r="AJD937" s="82"/>
      <c r="AJE937" s="82"/>
      <c r="AJF937" s="82"/>
      <c r="AJG937" s="82"/>
      <c r="AJH937" s="82"/>
      <c r="AJI937" s="82"/>
      <c r="AJJ937" s="82"/>
      <c r="AJK937" s="82"/>
      <c r="AJL937" s="82"/>
      <c r="AJM937" s="82"/>
      <c r="AJN937" s="82"/>
      <c r="AJO937" s="82"/>
      <c r="AJP937" s="82"/>
      <c r="AJQ937" s="82"/>
      <c r="AJR937" s="82"/>
      <c r="AJS937" s="82"/>
      <c r="AJT937" s="82"/>
      <c r="AJU937" s="82"/>
      <c r="AJV937" s="82"/>
      <c r="AJW937" s="82"/>
      <c r="AJX937" s="82"/>
      <c r="AJY937" s="82"/>
      <c r="AJZ937" s="82"/>
      <c r="AKA937" s="82"/>
      <c r="AKB937" s="82"/>
      <c r="AKC937" s="82"/>
      <c r="AKD937" s="82"/>
      <c r="AKE937" s="82"/>
      <c r="AKF937" s="82"/>
      <c r="AKG937" s="82"/>
      <c r="AKH937" s="82"/>
      <c r="AKI937" s="82"/>
      <c r="AKJ937" s="82"/>
      <c r="AKK937" s="82"/>
      <c r="AKL937" s="82"/>
      <c r="AKM937" s="82"/>
      <c r="AKN937" s="82"/>
      <c r="AKO937" s="82"/>
      <c r="AKP937" s="82"/>
      <c r="AKQ937" s="82"/>
      <c r="AKR937" s="82"/>
      <c r="AKS937" s="82"/>
      <c r="AKT937" s="82"/>
      <c r="AKU937" s="82"/>
      <c r="AKV937" s="82"/>
      <c r="AKW937" s="82"/>
      <c r="AKX937" s="82"/>
      <c r="AKY937" s="82"/>
      <c r="AKZ937" s="82"/>
      <c r="ALA937" s="82"/>
      <c r="ALB937" s="82"/>
      <c r="ALC937" s="82"/>
      <c r="ALD937" s="82"/>
      <c r="ALE937" s="82"/>
      <c r="ALF937" s="82"/>
      <c r="ALG937" s="82"/>
      <c r="ALH937" s="82"/>
      <c r="ALI937" s="82"/>
      <c r="ALJ937" s="82"/>
      <c r="ALK937" s="82"/>
      <c r="ALL937" s="82"/>
      <c r="ALM937" s="82"/>
      <c r="ALN937" s="82"/>
      <c r="ALO937" s="82"/>
      <c r="ALP937" s="82"/>
      <c r="ALQ937" s="82"/>
      <c r="ALR937" s="82"/>
      <c r="ALS937" s="82"/>
      <c r="ALT937" s="82"/>
      <c r="ALU937" s="82"/>
      <c r="ALV937" s="82"/>
      <c r="ALW937" s="82"/>
      <c r="ALX937" s="82"/>
      <c r="ALY937" s="82"/>
      <c r="ALZ937" s="82"/>
      <c r="AMA937" s="82"/>
      <c r="AMB937" s="82"/>
      <c r="AMC937" s="82"/>
      <c r="AMD937" s="82"/>
      <c r="AME937" s="82"/>
      <c r="AMF937" s="82"/>
      <c r="AMG937" s="82"/>
      <c r="AMH937" s="82"/>
      <c r="AMI937" s="82"/>
      <c r="AMJ937" s="82"/>
      <c r="AMK937" s="82"/>
      <c r="AML937" s="82"/>
      <c r="AMM937" s="82"/>
      <c r="AMN937" s="82"/>
      <c r="AMO937" s="82"/>
      <c r="AMP937" s="82"/>
      <c r="AMQ937" s="82"/>
      <c r="AMR937" s="82"/>
      <c r="AMS937" s="82"/>
      <c r="AMT937" s="82"/>
      <c r="AMU937" s="82"/>
      <c r="AMV937" s="82"/>
      <c r="AMW937" s="82"/>
      <c r="AMX937" s="82"/>
      <c r="AMY937" s="82"/>
      <c r="AMZ937" s="82"/>
      <c r="ANA937" s="82"/>
      <c r="ANB937" s="82"/>
      <c r="ANC937" s="82"/>
      <c r="AND937" s="82"/>
      <c r="ANE937" s="82"/>
      <c r="ANF937" s="82"/>
      <c r="ANG937" s="82"/>
      <c r="ANH937" s="82"/>
      <c r="ANI937" s="82"/>
      <c r="ANJ937" s="82"/>
      <c r="ANK937" s="82"/>
      <c r="ANL937" s="82"/>
      <c r="ANM937" s="82"/>
      <c r="ANN937" s="82"/>
      <c r="ANO937" s="82"/>
      <c r="ANP937" s="82"/>
      <c r="ANQ937" s="82"/>
      <c r="ANR937" s="82"/>
      <c r="ANS937" s="82"/>
      <c r="ANT937" s="82"/>
      <c r="ANU937" s="82"/>
      <c r="ANV937" s="82"/>
      <c r="ANW937" s="82"/>
      <c r="ANX937" s="82"/>
      <c r="ANY937" s="82"/>
      <c r="ANZ937" s="82"/>
      <c r="AOA937" s="82"/>
      <c r="AOB937" s="82"/>
      <c r="AOC937" s="82"/>
      <c r="AOD937" s="82"/>
      <c r="AOE937" s="82"/>
      <c r="AOF937" s="82"/>
      <c r="AOG937" s="82"/>
      <c r="AOH937" s="82"/>
      <c r="AOI937" s="82"/>
      <c r="AOJ937" s="82"/>
      <c r="AOK937" s="82"/>
      <c r="AOL937" s="82"/>
      <c r="AOM937" s="82"/>
      <c r="AON937" s="82"/>
      <c r="AOO937" s="82"/>
      <c r="AOP937" s="82"/>
      <c r="AOQ937" s="82"/>
      <c r="AOR937" s="82"/>
      <c r="AOS937" s="82"/>
      <c r="AOT937" s="82"/>
      <c r="AOU937" s="82"/>
      <c r="AOV937" s="82"/>
      <c r="AOW937" s="82"/>
      <c r="AOX937" s="82"/>
      <c r="AOY937" s="82"/>
      <c r="AOZ937" s="82"/>
      <c r="APA937" s="82"/>
      <c r="APB937" s="82"/>
      <c r="APC937" s="82"/>
      <c r="APD937" s="82"/>
      <c r="APE937" s="82"/>
      <c r="APF937" s="82"/>
      <c r="APG937" s="82"/>
      <c r="APH937" s="82"/>
      <c r="API937" s="82"/>
      <c r="APJ937" s="82"/>
      <c r="APK937" s="82"/>
      <c r="APL937" s="82"/>
      <c r="APM937" s="82"/>
      <c r="APN937" s="82"/>
      <c r="APO937" s="82"/>
      <c r="APP937" s="82"/>
      <c r="APQ937" s="82"/>
      <c r="APR937" s="82"/>
      <c r="APS937" s="82"/>
      <c r="APT937" s="82"/>
      <c r="APU937" s="82"/>
      <c r="APV937" s="82"/>
      <c r="APW937" s="82"/>
      <c r="APX937" s="82"/>
      <c r="APY937" s="82"/>
      <c r="APZ937" s="82"/>
      <c r="AQA937" s="82"/>
      <c r="AQB937" s="82"/>
      <c r="AQC937" s="82"/>
      <c r="AQD937" s="82"/>
      <c r="AQE937" s="82"/>
      <c r="AQF937" s="82"/>
      <c r="AQG937" s="82"/>
      <c r="AQH937" s="82"/>
      <c r="AQI937" s="82"/>
      <c r="AQJ937" s="82"/>
      <c r="AQK937" s="82"/>
      <c r="AQL937" s="82"/>
      <c r="AQM937" s="82"/>
      <c r="AQN937" s="82"/>
      <c r="AQO937" s="82"/>
      <c r="AQP937" s="82"/>
      <c r="AQQ937" s="82"/>
      <c r="AQR937" s="82"/>
      <c r="AQS937" s="82"/>
      <c r="AQT937" s="82"/>
      <c r="AQU937" s="82"/>
      <c r="AQV937" s="82"/>
      <c r="AQW937" s="82"/>
      <c r="AQX937" s="82"/>
      <c r="AQY937" s="82"/>
      <c r="AQZ937" s="82"/>
      <c r="ARA937" s="82"/>
      <c r="ARB937" s="82"/>
      <c r="ARC937" s="82"/>
      <c r="ARD937" s="82"/>
      <c r="ARE937" s="82"/>
      <c r="ARF937" s="82"/>
      <c r="ARG937" s="82"/>
      <c r="ARH937" s="82"/>
      <c r="ARI937" s="82"/>
      <c r="ARJ937" s="82"/>
      <c r="ARK937" s="82"/>
      <c r="ARL937" s="82"/>
      <c r="ARM937" s="82"/>
      <c r="ARN937" s="82"/>
      <c r="ARO937" s="82"/>
      <c r="ARP937" s="82"/>
      <c r="ARQ937" s="82"/>
      <c r="ARR937" s="82"/>
      <c r="ARS937" s="82"/>
      <c r="ART937" s="82"/>
      <c r="ARU937" s="82"/>
      <c r="ARV937" s="82"/>
      <c r="ARW937" s="82"/>
      <c r="ARX937" s="82"/>
      <c r="ARY937" s="82"/>
      <c r="ARZ937" s="82"/>
      <c r="ASA937" s="82"/>
      <c r="ASB937" s="82"/>
      <c r="ASC937" s="82"/>
      <c r="ASD937" s="82"/>
      <c r="ASE937" s="82"/>
      <c r="ASF937" s="82"/>
      <c r="ASG937" s="82"/>
      <c r="ASH937" s="82"/>
      <c r="ASI937" s="82"/>
      <c r="ASJ937" s="82"/>
      <c r="ASK937" s="82"/>
      <c r="ASL937" s="82"/>
      <c r="ASM937" s="82"/>
      <c r="ASN937" s="82"/>
      <c r="ASO937" s="82"/>
      <c r="ASP937" s="82"/>
      <c r="ASQ937" s="82"/>
      <c r="ASR937" s="82"/>
      <c r="ASS937" s="82"/>
      <c r="AST937" s="82"/>
      <c r="ASU937" s="82"/>
      <c r="ASV937" s="82"/>
      <c r="ASW937" s="82"/>
      <c r="ASX937" s="82"/>
      <c r="ASY937" s="82"/>
      <c r="ASZ937" s="82"/>
      <c r="ATA937" s="82"/>
      <c r="ATB937" s="82"/>
      <c r="ATC937" s="82"/>
      <c r="ATD937" s="82"/>
      <c r="ATE937" s="82"/>
      <c r="ATF937" s="82"/>
      <c r="ATG937" s="82"/>
      <c r="ATH937" s="82"/>
      <c r="ATI937" s="82"/>
      <c r="ATJ937" s="82"/>
      <c r="ATK937" s="82"/>
      <c r="ATL937" s="82"/>
      <c r="ATM937" s="82"/>
      <c r="ATN937" s="82"/>
      <c r="ATO937" s="82"/>
      <c r="ATP937" s="82"/>
      <c r="ATQ937" s="82"/>
      <c r="ATR937" s="82"/>
      <c r="ATS937" s="82"/>
      <c r="ATT937" s="82"/>
      <c r="ATU937" s="82"/>
      <c r="ATV937" s="82"/>
      <c r="ATW937" s="82"/>
      <c r="ATX937" s="82"/>
      <c r="ATY937" s="82"/>
      <c r="ATZ937" s="82"/>
      <c r="AUA937" s="82"/>
      <c r="AUB937" s="82"/>
      <c r="AUC937" s="82"/>
      <c r="AUD937" s="82"/>
      <c r="AUE937" s="82"/>
      <c r="AUF937" s="82"/>
      <c r="AUG937" s="82"/>
      <c r="AUH937" s="82"/>
      <c r="AUI937" s="82"/>
      <c r="AUJ937" s="82"/>
      <c r="AUK937" s="82"/>
      <c r="AUL937" s="82"/>
      <c r="AUM937" s="82"/>
      <c r="AUN937" s="82"/>
      <c r="AUO937" s="82"/>
      <c r="AUP937" s="82"/>
      <c r="AUQ937" s="82"/>
      <c r="AUR937" s="82"/>
      <c r="AUS937" s="82"/>
      <c r="AUT937" s="82"/>
      <c r="AUU937" s="82"/>
      <c r="AUV937" s="82"/>
      <c r="AUW937" s="82"/>
      <c r="AUX937" s="82"/>
      <c r="AUY937" s="82"/>
      <c r="AUZ937" s="82"/>
      <c r="AVA937" s="82"/>
      <c r="AVB937" s="82"/>
      <c r="AVC937" s="82"/>
      <c r="AVD937" s="82"/>
      <c r="AVE937" s="82"/>
      <c r="AVF937" s="82"/>
      <c r="AVG937" s="82"/>
      <c r="AVH937" s="82"/>
      <c r="AVI937" s="82"/>
      <c r="AVJ937" s="82"/>
      <c r="AVK937" s="82"/>
      <c r="AVL937" s="82"/>
      <c r="AVM937" s="82"/>
      <c r="AVN937" s="82"/>
      <c r="AVO937" s="82"/>
      <c r="AVP937" s="82"/>
      <c r="AVQ937" s="82"/>
      <c r="AVR937" s="82"/>
      <c r="AVS937" s="82"/>
      <c r="AVT937" s="82"/>
      <c r="AVU937" s="82"/>
      <c r="AVV937" s="82"/>
      <c r="AVW937" s="82"/>
      <c r="AVX937" s="82"/>
      <c r="AVY937" s="82"/>
      <c r="AVZ937" s="82"/>
      <c r="AWA937" s="82"/>
      <c r="AWB937" s="82"/>
      <c r="AWC937" s="82"/>
      <c r="AWD937" s="82"/>
      <c r="AWE937" s="82"/>
      <c r="AWF937" s="82"/>
      <c r="AWG937" s="82"/>
      <c r="AWH937" s="82"/>
      <c r="AWI937" s="82"/>
      <c r="AWJ937" s="82"/>
      <c r="AWK937" s="82"/>
      <c r="AWL937" s="82"/>
      <c r="AWM937" s="82"/>
      <c r="AWN937" s="82"/>
      <c r="AWO937" s="82"/>
      <c r="AWP937" s="82"/>
      <c r="AWQ937" s="82"/>
      <c r="AWR937" s="82"/>
      <c r="AWS937" s="82"/>
      <c r="AWT937" s="82"/>
      <c r="AWU937" s="82"/>
      <c r="AWV937" s="82"/>
      <c r="AWW937" s="82"/>
      <c r="AWX937" s="82"/>
      <c r="AWY937" s="82"/>
      <c r="AWZ937" s="82"/>
      <c r="AXA937" s="82"/>
      <c r="AXB937" s="82"/>
      <c r="AXC937" s="82"/>
      <c r="AXD937" s="82"/>
      <c r="AXE937" s="82"/>
      <c r="AXF937" s="82"/>
      <c r="AXG937" s="82"/>
      <c r="AXH937" s="82"/>
      <c r="AXI937" s="82"/>
      <c r="AXJ937" s="82"/>
      <c r="AXK937" s="82"/>
      <c r="AXL937" s="82"/>
      <c r="AXM937" s="82"/>
      <c r="AXN937" s="82"/>
      <c r="AXO937" s="82"/>
      <c r="AXP937" s="82"/>
      <c r="AXQ937" s="82"/>
      <c r="AXR937" s="82"/>
      <c r="AXS937" s="82"/>
      <c r="AXT937" s="82"/>
      <c r="AXU937" s="82"/>
      <c r="AXV937" s="82"/>
      <c r="AXW937" s="82"/>
      <c r="AXX937" s="82"/>
      <c r="AXY937" s="82"/>
      <c r="AXZ937" s="82"/>
      <c r="AYA937" s="82"/>
      <c r="AYB937" s="82"/>
      <c r="AYC937" s="82"/>
      <c r="AYD937" s="82"/>
      <c r="AYE937" s="82"/>
      <c r="AYF937" s="82"/>
      <c r="AYG937" s="82"/>
      <c r="AYH937" s="82"/>
      <c r="AYI937" s="82"/>
      <c r="AYJ937" s="82"/>
      <c r="AYK937" s="82"/>
      <c r="AYL937" s="82"/>
      <c r="AYM937" s="82"/>
      <c r="AYN937" s="82"/>
      <c r="AYO937" s="82"/>
      <c r="AYP937" s="82"/>
      <c r="AYQ937" s="82"/>
      <c r="AYR937" s="82"/>
      <c r="AYS937" s="82"/>
      <c r="AYT937" s="82"/>
      <c r="AYU937" s="82"/>
      <c r="AYV937" s="82"/>
      <c r="AYW937" s="82"/>
      <c r="AYX937" s="82"/>
      <c r="AYY937" s="82"/>
      <c r="AYZ937" s="82"/>
      <c r="AZA937" s="82"/>
      <c r="AZB937" s="82"/>
      <c r="AZC937" s="82"/>
      <c r="AZD937" s="82"/>
      <c r="AZE937" s="82"/>
      <c r="AZF937" s="82"/>
      <c r="AZG937" s="82"/>
      <c r="AZH937" s="82"/>
      <c r="AZI937" s="82"/>
      <c r="AZJ937" s="82"/>
      <c r="AZK937" s="82"/>
      <c r="AZL937" s="82"/>
      <c r="AZM937" s="82"/>
      <c r="AZN937" s="82"/>
      <c r="AZO937" s="82"/>
      <c r="AZP937" s="82"/>
      <c r="AZQ937" s="82"/>
      <c r="AZR937" s="82"/>
      <c r="AZS937" s="82"/>
      <c r="AZT937" s="82"/>
      <c r="AZU937" s="82"/>
      <c r="AZV937" s="82"/>
      <c r="AZW937" s="82"/>
      <c r="AZX937" s="82"/>
      <c r="AZY937" s="82"/>
      <c r="AZZ937" s="82"/>
      <c r="BAA937" s="82"/>
      <c r="BAB937" s="82"/>
      <c r="BAC937" s="82"/>
      <c r="BAD937" s="82"/>
      <c r="BAE937" s="82"/>
      <c r="BAF937" s="82"/>
      <c r="BAG937" s="82"/>
      <c r="BAH937" s="82"/>
      <c r="BAI937" s="82"/>
      <c r="BAJ937" s="82"/>
      <c r="BAK937" s="82"/>
      <c r="BAL937" s="82"/>
      <c r="BAM937" s="82"/>
      <c r="BAN937" s="82"/>
      <c r="BAO937" s="82"/>
      <c r="BAP937" s="82"/>
      <c r="BAQ937" s="82"/>
      <c r="BAR937" s="82"/>
      <c r="BAS937" s="82"/>
      <c r="BAT937" s="82"/>
      <c r="BAU937" s="82"/>
      <c r="BAV937" s="82"/>
      <c r="BAW937" s="82"/>
      <c r="BAX937" s="82"/>
      <c r="BAY937" s="82"/>
      <c r="BAZ937" s="82"/>
      <c r="BBA937" s="82"/>
      <c r="BBB937" s="82"/>
      <c r="BBC937" s="82"/>
      <c r="BBD937" s="82"/>
      <c r="BBE937" s="82"/>
      <c r="BBF937" s="82"/>
      <c r="BBG937" s="82"/>
      <c r="BBH937" s="82"/>
      <c r="BBI937" s="82"/>
      <c r="BBJ937" s="82"/>
      <c r="BBK937" s="82"/>
      <c r="BBL937" s="82"/>
      <c r="BBM937" s="82"/>
      <c r="BBN937" s="82"/>
      <c r="BBO937" s="82"/>
      <c r="BBP937" s="82"/>
      <c r="BBQ937" s="82"/>
      <c r="BBR937" s="82"/>
      <c r="BBS937" s="82"/>
      <c r="BBT937" s="82"/>
      <c r="BBU937" s="82"/>
      <c r="BBV937" s="82"/>
      <c r="BBW937" s="82"/>
      <c r="BBX937" s="82"/>
      <c r="BBY937" s="82"/>
      <c r="BBZ937" s="82"/>
      <c r="BCA937" s="82"/>
      <c r="BCB937" s="82"/>
      <c r="BCC937" s="82"/>
      <c r="BCD937" s="82"/>
      <c r="BCE937" s="82"/>
      <c r="BCF937" s="82"/>
      <c r="BCG937" s="82"/>
      <c r="BCH937" s="82"/>
      <c r="BCI937" s="82"/>
      <c r="BCJ937" s="82"/>
      <c r="BCK937" s="82"/>
      <c r="BCL937" s="82"/>
      <c r="BCM937" s="82"/>
      <c r="BCN937" s="82"/>
      <c r="BCO937" s="82"/>
      <c r="BCP937" s="82"/>
      <c r="BCQ937" s="82"/>
      <c r="BCR937" s="82"/>
      <c r="BCS937" s="82"/>
      <c r="BCT937" s="82"/>
      <c r="BCU937" s="82"/>
      <c r="BCV937" s="82"/>
      <c r="BCW937" s="82"/>
      <c r="BCX937" s="82"/>
      <c r="BCY937" s="82"/>
      <c r="BCZ937" s="82"/>
      <c r="BDA937" s="82"/>
      <c r="BDB937" s="82"/>
      <c r="BDC937" s="82"/>
      <c r="BDD937" s="82"/>
      <c r="BDE937" s="82"/>
      <c r="BDF937" s="82"/>
      <c r="BDG937" s="82"/>
      <c r="BDH937" s="82"/>
      <c r="BDI937" s="82"/>
      <c r="BDJ937" s="82"/>
      <c r="BDK937" s="82"/>
      <c r="BDL937" s="82"/>
      <c r="BDM937" s="82"/>
      <c r="BDN937" s="82"/>
      <c r="BDO937" s="82"/>
      <c r="BDP937" s="82"/>
      <c r="BDQ937" s="82"/>
      <c r="BDR937" s="82"/>
      <c r="BDS937" s="82"/>
      <c r="BDT937" s="82"/>
      <c r="BDU937" s="82"/>
      <c r="BDV937" s="82"/>
      <c r="BDW937" s="82"/>
      <c r="BDX937" s="82"/>
      <c r="BDY937" s="82"/>
      <c r="BDZ937" s="82"/>
      <c r="BEA937" s="82"/>
      <c r="BEB937" s="82"/>
      <c r="BEC937" s="82"/>
      <c r="BED937" s="82"/>
      <c r="BEE937" s="82"/>
      <c r="BEF937" s="82"/>
      <c r="BEG937" s="82"/>
      <c r="BEH937" s="82"/>
      <c r="BEI937" s="82"/>
      <c r="BEJ937" s="82"/>
      <c r="BEK937" s="82"/>
      <c r="BEL937" s="82"/>
      <c r="BEM937" s="82"/>
      <c r="BEN937" s="82"/>
      <c r="BEO937" s="82"/>
      <c r="BEP937" s="82"/>
      <c r="BEQ937" s="82"/>
      <c r="BER937" s="82"/>
      <c r="BES937" s="82"/>
      <c r="BET937" s="82"/>
      <c r="BEU937" s="82"/>
      <c r="BEV937" s="82"/>
      <c r="BEW937" s="82"/>
      <c r="BEX937" s="82"/>
      <c r="BEY937" s="82"/>
      <c r="BEZ937" s="82"/>
      <c r="BFA937" s="82"/>
      <c r="BFB937" s="82"/>
      <c r="BFC937" s="82"/>
      <c r="BFD937" s="82"/>
      <c r="BFE937" s="82"/>
      <c r="BFF937" s="82"/>
      <c r="BFG937" s="82"/>
      <c r="BFH937" s="82"/>
      <c r="BFI937" s="82"/>
      <c r="BFJ937" s="82"/>
      <c r="BFK937" s="82"/>
      <c r="BFL937" s="82"/>
      <c r="BFM937" s="82"/>
      <c r="BFN937" s="82"/>
      <c r="BFO937" s="82"/>
      <c r="BFP937" s="82"/>
      <c r="BFQ937" s="82"/>
      <c r="BFR937" s="82"/>
      <c r="BFS937" s="82"/>
      <c r="BFT937" s="82"/>
      <c r="BFU937" s="82"/>
      <c r="BFV937" s="82"/>
      <c r="BFW937" s="82"/>
      <c r="BFX937" s="82"/>
      <c r="BFY937" s="82"/>
      <c r="BFZ937" s="82"/>
      <c r="BGA937" s="82"/>
      <c r="BGB937" s="82"/>
      <c r="BGC937" s="82"/>
      <c r="BGD937" s="82"/>
      <c r="BGE937" s="82"/>
      <c r="BGF937" s="82"/>
      <c r="BGG937" s="82"/>
      <c r="BGH937" s="82"/>
      <c r="BGI937" s="82"/>
      <c r="BGJ937" s="82"/>
      <c r="BGK937" s="82"/>
      <c r="BGL937" s="82"/>
      <c r="BGM937" s="82"/>
      <c r="BGN937" s="82"/>
      <c r="BGO937" s="82"/>
      <c r="BGP937" s="82"/>
      <c r="BGQ937" s="82"/>
      <c r="BGR937" s="82"/>
      <c r="BGS937" s="82"/>
      <c r="BGT937" s="82"/>
      <c r="BGU937" s="82"/>
      <c r="BGV937" s="82"/>
      <c r="BGW937" s="82"/>
      <c r="BGX937" s="82"/>
      <c r="BGY937" s="82"/>
      <c r="BGZ937" s="82"/>
      <c r="BHA937" s="82"/>
      <c r="BHB937" s="82"/>
      <c r="BHC937" s="82"/>
      <c r="BHD937" s="82"/>
      <c r="BHE937" s="82"/>
      <c r="BHF937" s="82"/>
      <c r="BHG937" s="82"/>
      <c r="BHH937" s="82"/>
      <c r="BHI937" s="82"/>
      <c r="BHJ937" s="82"/>
      <c r="BHK937" s="82"/>
      <c r="BHL937" s="82"/>
      <c r="BHM937" s="82"/>
      <c r="BHN937" s="82"/>
      <c r="BHO937" s="82"/>
      <c r="BHP937" s="82"/>
      <c r="BHQ937" s="82"/>
      <c r="BHR937" s="82"/>
      <c r="BHS937" s="82"/>
      <c r="BHT937" s="82"/>
      <c r="BHU937" s="82"/>
      <c r="BHV937" s="82"/>
      <c r="BHW937" s="82"/>
      <c r="BHX937" s="82"/>
      <c r="BHY937" s="82"/>
      <c r="BHZ937" s="82"/>
      <c r="BIA937" s="82"/>
      <c r="BIB937" s="82"/>
      <c r="BIC937" s="82"/>
      <c r="BID937" s="82"/>
      <c r="BIE937" s="82"/>
      <c r="BIF937" s="82"/>
      <c r="BIG937" s="82"/>
      <c r="BIH937" s="82"/>
      <c r="BII937" s="82"/>
      <c r="BIJ937" s="82"/>
      <c r="BIK937" s="82"/>
      <c r="BIL937" s="82"/>
      <c r="BIM937" s="82"/>
      <c r="BIN937" s="82"/>
      <c r="BIO937" s="82"/>
      <c r="BIP937" s="82"/>
      <c r="BIQ937" s="82"/>
      <c r="BIR937" s="82"/>
      <c r="BIS937" s="82"/>
      <c r="BIT937" s="82"/>
      <c r="BIU937" s="82"/>
      <c r="BIV937" s="82"/>
      <c r="BIW937" s="82"/>
      <c r="BIX937" s="82"/>
      <c r="BIY937" s="82"/>
      <c r="BIZ937" s="82"/>
      <c r="BJA937" s="82"/>
      <c r="BJB937" s="82"/>
      <c r="BJC937" s="82"/>
      <c r="BJD937" s="82"/>
      <c r="BJE937" s="82"/>
      <c r="BJF937" s="82"/>
      <c r="BJG937" s="82"/>
      <c r="BJH937" s="82"/>
      <c r="BJI937" s="82"/>
      <c r="BJJ937" s="82"/>
      <c r="BJK937" s="82"/>
      <c r="BJL937" s="82"/>
      <c r="BJM937" s="82"/>
      <c r="BJN937" s="82"/>
      <c r="BJO937" s="82"/>
      <c r="BJP937" s="82"/>
      <c r="BJQ937" s="82"/>
      <c r="BJR937" s="82"/>
      <c r="BJS937" s="82"/>
      <c r="BJT937" s="82"/>
      <c r="BJU937" s="82"/>
      <c r="BJV937" s="82"/>
      <c r="BJW937" s="82"/>
      <c r="BJX937" s="82"/>
      <c r="BJY937" s="82"/>
      <c r="BJZ937" s="82"/>
      <c r="BKA937" s="82"/>
      <c r="BKB937" s="82"/>
      <c r="BKC937" s="82"/>
      <c r="BKD937" s="82"/>
      <c r="BKE937" s="82"/>
      <c r="BKF937" s="82"/>
      <c r="BKG937" s="82"/>
      <c r="BKH937" s="82"/>
      <c r="BKI937" s="82"/>
      <c r="BKJ937" s="82"/>
      <c r="BKK937" s="82"/>
      <c r="BKL937" s="82"/>
      <c r="BKM937" s="82"/>
      <c r="BKN937" s="82"/>
      <c r="BKO937" s="82"/>
      <c r="BKP937" s="82"/>
      <c r="BKQ937" s="82"/>
      <c r="BKR937" s="82"/>
      <c r="BKS937" s="82"/>
      <c r="BKT937" s="82"/>
      <c r="BKU937" s="82"/>
      <c r="BKV937" s="82"/>
      <c r="BKW937" s="82"/>
      <c r="BKX937" s="82"/>
      <c r="BKY937" s="82"/>
      <c r="BKZ937" s="82"/>
      <c r="BLA937" s="82"/>
      <c r="BLB937" s="82"/>
      <c r="BLC937" s="82"/>
      <c r="BLD937" s="82"/>
      <c r="BLE937" s="82"/>
      <c r="BLF937" s="82"/>
      <c r="BLG937" s="82"/>
      <c r="BLH937" s="82"/>
      <c r="BLI937" s="82"/>
      <c r="BLJ937" s="82"/>
      <c r="BLK937" s="82"/>
      <c r="BLL937" s="82"/>
      <c r="BLM937" s="82"/>
      <c r="BLN937" s="82"/>
      <c r="BLO937" s="82"/>
      <c r="BLP937" s="82"/>
      <c r="BLQ937" s="82"/>
      <c r="BLR937" s="82"/>
      <c r="BLS937" s="82"/>
      <c r="BLT937" s="82"/>
      <c r="BLU937" s="82"/>
      <c r="BLV937" s="82"/>
      <c r="BLW937" s="82"/>
      <c r="BLX937" s="82"/>
      <c r="BLY937" s="82"/>
      <c r="BLZ937" s="82"/>
      <c r="BMA937" s="82"/>
      <c r="BMB937" s="82"/>
      <c r="BMC937" s="82"/>
      <c r="BMD937" s="82"/>
      <c r="BME937" s="82"/>
      <c r="BMF937" s="82"/>
      <c r="BMG937" s="82"/>
      <c r="BMH937" s="82"/>
      <c r="BMI937" s="82"/>
      <c r="BMJ937" s="82"/>
      <c r="BMK937" s="82"/>
      <c r="BML937" s="82"/>
      <c r="BMM937" s="82"/>
      <c r="BMN937" s="82"/>
      <c r="BMO937" s="82"/>
      <c r="BMP937" s="82"/>
      <c r="BMQ937" s="82"/>
      <c r="BMR937" s="82"/>
      <c r="BMS937" s="82"/>
      <c r="BMT937" s="82"/>
      <c r="BMU937" s="82"/>
      <c r="BMV937" s="82"/>
      <c r="BMW937" s="82"/>
      <c r="BMX937" s="82"/>
      <c r="BMY937" s="82"/>
      <c r="BMZ937" s="82"/>
      <c r="BNA937" s="82"/>
      <c r="BNB937" s="82"/>
      <c r="BNC937" s="82"/>
      <c r="BND937" s="82"/>
      <c r="BNE937" s="82"/>
      <c r="BNF937" s="82"/>
      <c r="BNG937" s="82"/>
      <c r="BNH937" s="82"/>
      <c r="BNI937" s="82"/>
      <c r="BNJ937" s="82"/>
      <c r="BNK937" s="82"/>
      <c r="BNL937" s="82"/>
      <c r="BNM937" s="82"/>
      <c r="BNN937" s="82"/>
      <c r="BNO937" s="82"/>
      <c r="BNP937" s="82"/>
      <c r="BNQ937" s="82"/>
      <c r="BNR937" s="82"/>
      <c r="BNS937" s="82"/>
      <c r="BNT937" s="82"/>
      <c r="BNU937" s="82"/>
      <c r="BNV937" s="82"/>
      <c r="BNW937" s="82"/>
      <c r="BNX937" s="82"/>
      <c r="BNY937" s="82"/>
      <c r="BNZ937" s="82"/>
      <c r="BOA937" s="82"/>
      <c r="BOB937" s="82"/>
      <c r="BOC937" s="82"/>
      <c r="BOD937" s="82"/>
      <c r="BOE937" s="82"/>
      <c r="BOF937" s="82"/>
      <c r="BOG937" s="82"/>
      <c r="BOH937" s="82"/>
      <c r="BOI937" s="82"/>
      <c r="BOJ937" s="82"/>
      <c r="BOK937" s="82"/>
      <c r="BOL937" s="82"/>
      <c r="BOM937" s="82"/>
      <c r="BON937" s="82"/>
      <c r="BOO937" s="82"/>
      <c r="BOP937" s="82"/>
      <c r="BOQ937" s="82"/>
      <c r="BOR937" s="82"/>
      <c r="BOS937" s="82"/>
      <c r="BOT937" s="82"/>
      <c r="BOU937" s="82"/>
      <c r="BOV937" s="82"/>
      <c r="BOW937" s="82"/>
      <c r="BOX937" s="82"/>
      <c r="BOY937" s="82"/>
      <c r="BOZ937" s="82"/>
      <c r="BPA937" s="82"/>
      <c r="BPB937" s="82"/>
      <c r="BPC937" s="82"/>
      <c r="BPD937" s="82"/>
      <c r="BPE937" s="82"/>
      <c r="BPF937" s="82"/>
      <c r="BPG937" s="82"/>
      <c r="BPH937" s="82"/>
      <c r="BPI937" s="82"/>
      <c r="BPJ937" s="82"/>
      <c r="BPK937" s="82"/>
      <c r="BPL937" s="82"/>
      <c r="BPM937" s="82"/>
      <c r="BPN937" s="82"/>
      <c r="BPO937" s="82"/>
      <c r="BPP937" s="82"/>
      <c r="BPQ937" s="82"/>
      <c r="BPR937" s="82"/>
      <c r="BPS937" s="82"/>
      <c r="BPT937" s="82"/>
      <c r="BPU937" s="82"/>
      <c r="BPV937" s="82"/>
      <c r="BPW937" s="82"/>
      <c r="BPX937" s="82"/>
      <c r="BPY937" s="82"/>
      <c r="BPZ937" s="82"/>
      <c r="BQA937" s="82"/>
      <c r="BQB937" s="82"/>
      <c r="BQC937" s="82"/>
      <c r="BQD937" s="82"/>
      <c r="BQE937" s="82"/>
      <c r="BQF937" s="82"/>
      <c r="BQG937" s="82"/>
      <c r="BQH937" s="82"/>
      <c r="BQI937" s="82"/>
      <c r="BQJ937" s="82"/>
      <c r="BQK937" s="82"/>
      <c r="BQL937" s="82"/>
      <c r="BQM937" s="82"/>
      <c r="BQN937" s="82"/>
      <c r="BQO937" s="82"/>
      <c r="BQP937" s="82"/>
      <c r="BQQ937" s="82"/>
      <c r="BQR937" s="82"/>
      <c r="BQS937" s="82"/>
      <c r="BQT937" s="82"/>
      <c r="BQU937" s="82"/>
      <c r="BQV937" s="82"/>
      <c r="BQW937" s="82"/>
      <c r="BQX937" s="82"/>
      <c r="BQY937" s="82"/>
      <c r="BQZ937" s="82"/>
      <c r="BRA937" s="82"/>
      <c r="BRB937" s="82"/>
      <c r="BRC937" s="82"/>
      <c r="BRD937" s="82"/>
      <c r="BRE937" s="82"/>
      <c r="BRF937" s="82"/>
      <c r="BRG937" s="82"/>
      <c r="BRH937" s="82"/>
      <c r="BRI937" s="82"/>
      <c r="BRJ937" s="82"/>
      <c r="BRK937" s="82"/>
      <c r="BRL937" s="82"/>
      <c r="BRM937" s="82"/>
      <c r="BRN937" s="82"/>
      <c r="BRO937" s="82"/>
      <c r="BRP937" s="82"/>
      <c r="BRQ937" s="82"/>
      <c r="BRR937" s="82"/>
      <c r="BRS937" s="82"/>
      <c r="BRT937" s="82"/>
      <c r="BRU937" s="82"/>
      <c r="BRV937" s="82"/>
      <c r="BRW937" s="82"/>
      <c r="BRX937" s="82"/>
      <c r="BRY937" s="82"/>
      <c r="BRZ937" s="82"/>
      <c r="BSA937" s="82"/>
      <c r="BSB937" s="82"/>
      <c r="BSC937" s="82"/>
      <c r="BSD937" s="82"/>
      <c r="BSE937" s="82"/>
      <c r="BSF937" s="82"/>
      <c r="BSG937" s="82"/>
      <c r="BSH937" s="82"/>
      <c r="BSI937" s="82"/>
      <c r="BSJ937" s="82"/>
      <c r="BSK937" s="82"/>
      <c r="BSL937" s="82"/>
      <c r="BSM937" s="82"/>
      <c r="BSN937" s="82"/>
      <c r="BSO937" s="82"/>
      <c r="BSP937" s="82"/>
      <c r="BSQ937" s="82"/>
      <c r="BSR937" s="82"/>
      <c r="BSS937" s="82"/>
      <c r="BST937" s="82"/>
      <c r="BSU937" s="82"/>
      <c r="BSV937" s="82"/>
      <c r="BSW937" s="82"/>
      <c r="BSX937" s="82"/>
      <c r="BSY937" s="82"/>
      <c r="BSZ937" s="82"/>
      <c r="BTA937" s="82"/>
      <c r="BTB937" s="82"/>
      <c r="BTC937" s="82"/>
      <c r="BTD937" s="82"/>
      <c r="BTE937" s="82"/>
      <c r="BTF937" s="82"/>
      <c r="BTG937" s="82"/>
      <c r="BTH937" s="82"/>
      <c r="BTI937" s="82"/>
      <c r="BTJ937" s="82"/>
      <c r="BTK937" s="82"/>
      <c r="BTL937" s="82"/>
      <c r="BTM937" s="82"/>
      <c r="BTN937" s="82"/>
      <c r="BTO937" s="82"/>
      <c r="BTP937" s="82"/>
      <c r="BTQ937" s="82"/>
      <c r="BTR937" s="82"/>
      <c r="BTS937" s="82"/>
      <c r="BTT937" s="82"/>
      <c r="BTU937" s="82"/>
      <c r="BTV937" s="82"/>
      <c r="BTW937" s="82"/>
      <c r="BTX937" s="82"/>
      <c r="BTY937" s="82"/>
      <c r="BTZ937" s="82"/>
      <c r="BUA937" s="82"/>
      <c r="BUB937" s="82"/>
      <c r="BUC937" s="82"/>
      <c r="BUD937" s="82"/>
      <c r="BUE937" s="82"/>
      <c r="BUF937" s="82"/>
      <c r="BUG937" s="82"/>
      <c r="BUH937" s="82"/>
      <c r="BUI937" s="82"/>
      <c r="BUJ937" s="82"/>
      <c r="BUK937" s="82"/>
      <c r="BUL937" s="82"/>
      <c r="BUM937" s="82"/>
      <c r="BUN937" s="82"/>
      <c r="BUO937" s="82"/>
      <c r="BUP937" s="82"/>
      <c r="BUQ937" s="82"/>
      <c r="BUR937" s="82"/>
      <c r="BUS937" s="82"/>
      <c r="BUT937" s="82"/>
      <c r="BUU937" s="82"/>
      <c r="BUV937" s="82"/>
      <c r="BUW937" s="82"/>
      <c r="BUX937" s="82"/>
      <c r="BUY937" s="82"/>
      <c r="BUZ937" s="82"/>
      <c r="BVA937" s="82"/>
      <c r="BVB937" s="82"/>
      <c r="BVC937" s="82"/>
      <c r="BVD937" s="82"/>
      <c r="BVE937" s="82"/>
      <c r="BVF937" s="82"/>
      <c r="BVG937" s="82"/>
      <c r="BVH937" s="82"/>
      <c r="BVI937" s="82"/>
      <c r="BVJ937" s="82"/>
      <c r="BVK937" s="82"/>
      <c r="BVL937" s="82"/>
      <c r="BVM937" s="82"/>
      <c r="BVN937" s="82"/>
      <c r="BVO937" s="82"/>
      <c r="BVP937" s="82"/>
      <c r="BVQ937" s="82"/>
      <c r="BVR937" s="82"/>
      <c r="BVS937" s="82"/>
      <c r="BVT937" s="82"/>
      <c r="BVU937" s="82"/>
      <c r="BVV937" s="82"/>
      <c r="BVW937" s="82"/>
      <c r="BVX937" s="82"/>
      <c r="BVY937" s="82"/>
      <c r="BVZ937" s="82"/>
      <c r="BWA937" s="82"/>
      <c r="BWB937" s="82"/>
      <c r="BWC937" s="82"/>
      <c r="BWD937" s="82"/>
      <c r="BWE937" s="82"/>
      <c r="BWF937" s="82"/>
      <c r="BWG937" s="82"/>
      <c r="BWH937" s="82"/>
      <c r="BWI937" s="82"/>
      <c r="BWJ937" s="82"/>
      <c r="BWK937" s="82"/>
      <c r="BWL937" s="82"/>
      <c r="BWM937" s="82"/>
      <c r="BWN937" s="82"/>
      <c r="BWO937" s="82"/>
      <c r="BWP937" s="82"/>
      <c r="BWQ937" s="82"/>
      <c r="BWR937" s="82"/>
      <c r="BWS937" s="82"/>
      <c r="BWT937" s="82"/>
      <c r="BWU937" s="82"/>
      <c r="BWV937" s="82"/>
      <c r="BWW937" s="82"/>
      <c r="BWX937" s="82"/>
      <c r="BWY937" s="82"/>
      <c r="BWZ937" s="82"/>
      <c r="BXA937" s="82"/>
      <c r="BXB937" s="82"/>
      <c r="BXC937" s="82"/>
      <c r="BXD937" s="82"/>
      <c r="BXE937" s="82"/>
      <c r="BXF937" s="82"/>
      <c r="BXG937" s="82"/>
      <c r="BXH937" s="82"/>
      <c r="BXI937" s="82"/>
      <c r="BXJ937" s="82"/>
      <c r="BXK937" s="82"/>
      <c r="BXL937" s="82"/>
      <c r="BXM937" s="82"/>
      <c r="BXN937" s="82"/>
      <c r="BXO937" s="82"/>
      <c r="BXP937" s="82"/>
      <c r="BXQ937" s="82"/>
      <c r="BXR937" s="82"/>
      <c r="BXS937" s="82"/>
      <c r="BXT937" s="82"/>
      <c r="BXU937" s="82"/>
      <c r="BXV937" s="82"/>
      <c r="BXW937" s="82"/>
      <c r="BXX937" s="82"/>
      <c r="BXY937" s="82"/>
      <c r="BXZ937" s="82"/>
      <c r="BYA937" s="82"/>
      <c r="BYB937" s="82"/>
      <c r="BYC937" s="82"/>
      <c r="BYD937" s="82"/>
      <c r="BYE937" s="82"/>
      <c r="BYF937" s="82"/>
      <c r="BYG937" s="82"/>
      <c r="BYH937" s="82"/>
      <c r="BYI937" s="82"/>
      <c r="BYJ937" s="82"/>
      <c r="BYK937" s="82"/>
      <c r="BYL937" s="82"/>
      <c r="BYM937" s="82"/>
      <c r="BYN937" s="82"/>
      <c r="BYO937" s="82"/>
      <c r="BYP937" s="82"/>
      <c r="BYQ937" s="82"/>
      <c r="BYR937" s="82"/>
      <c r="BYS937" s="82"/>
      <c r="BYT937" s="82"/>
      <c r="BYU937" s="82"/>
      <c r="BYV937" s="82"/>
      <c r="BYW937" s="82"/>
      <c r="BYX937" s="82"/>
      <c r="BYY937" s="82"/>
      <c r="BYZ937" s="82"/>
      <c r="BZA937" s="82"/>
      <c r="BZB937" s="82"/>
      <c r="BZC937" s="82"/>
      <c r="BZD937" s="82"/>
      <c r="BZE937" s="82"/>
      <c r="BZF937" s="82"/>
      <c r="BZG937" s="82"/>
      <c r="BZH937" s="82"/>
      <c r="BZI937" s="82"/>
      <c r="BZJ937" s="82"/>
      <c r="BZK937" s="82"/>
      <c r="BZL937" s="82"/>
      <c r="BZM937" s="82"/>
      <c r="BZN937" s="82"/>
      <c r="BZO937" s="82"/>
      <c r="BZP937" s="82"/>
      <c r="BZQ937" s="82"/>
      <c r="BZR937" s="82"/>
      <c r="BZS937" s="82"/>
      <c r="BZT937" s="82"/>
      <c r="BZU937" s="82"/>
      <c r="BZV937" s="82"/>
      <c r="BZW937" s="82"/>
      <c r="BZX937" s="82"/>
      <c r="BZY937" s="82"/>
      <c r="BZZ937" s="82"/>
      <c r="CAA937" s="82"/>
      <c r="CAB937" s="82"/>
      <c r="CAC937" s="82"/>
      <c r="CAD937" s="82"/>
      <c r="CAE937" s="82"/>
      <c r="CAF937" s="82"/>
      <c r="CAG937" s="82"/>
      <c r="CAH937" s="82"/>
      <c r="CAI937" s="82"/>
      <c r="CAJ937" s="82"/>
      <c r="CAK937" s="82"/>
      <c r="CAL937" s="82"/>
      <c r="CAM937" s="82"/>
      <c r="CAN937" s="82"/>
      <c r="CAO937" s="82"/>
      <c r="CAP937" s="82"/>
      <c r="CAQ937" s="82"/>
      <c r="CAR937" s="82"/>
      <c r="CAS937" s="82"/>
      <c r="CAT937" s="82"/>
      <c r="CAU937" s="82"/>
      <c r="CAV937" s="82"/>
      <c r="CAW937" s="82"/>
      <c r="CAX937" s="82"/>
      <c r="CAY937" s="82"/>
      <c r="CAZ937" s="82"/>
      <c r="CBA937" s="82"/>
      <c r="CBB937" s="82"/>
      <c r="CBC937" s="82"/>
      <c r="CBD937" s="82"/>
      <c r="CBE937" s="82"/>
      <c r="CBF937" s="82"/>
      <c r="CBG937" s="82"/>
      <c r="CBH937" s="82"/>
      <c r="CBI937" s="82"/>
      <c r="CBJ937" s="82"/>
      <c r="CBK937" s="82"/>
      <c r="CBL937" s="82"/>
      <c r="CBM937" s="82"/>
      <c r="CBN937" s="82"/>
      <c r="CBO937" s="82"/>
      <c r="CBP937" s="82"/>
      <c r="CBQ937" s="82"/>
      <c r="CBR937" s="82"/>
      <c r="CBS937" s="82"/>
      <c r="CBT937" s="82"/>
      <c r="CBU937" s="82"/>
      <c r="CBV937" s="82"/>
      <c r="CBW937" s="82"/>
      <c r="CBX937" s="82"/>
      <c r="CBY937" s="82"/>
      <c r="CBZ937" s="82"/>
      <c r="CCA937" s="82"/>
      <c r="CCB937" s="82"/>
      <c r="CCC937" s="82"/>
      <c r="CCD937" s="82"/>
      <c r="CCE937" s="82"/>
      <c r="CCF937" s="82"/>
      <c r="CCG937" s="82"/>
      <c r="CCH937" s="82"/>
      <c r="CCI937" s="82"/>
      <c r="CCJ937" s="82"/>
      <c r="CCK937" s="82"/>
      <c r="CCL937" s="82"/>
      <c r="CCM937" s="82"/>
      <c r="CCN937" s="82"/>
      <c r="CCO937" s="82"/>
      <c r="CCP937" s="82"/>
      <c r="CCQ937" s="82"/>
      <c r="CCR937" s="82"/>
      <c r="CCS937" s="82"/>
      <c r="CCT937" s="82"/>
      <c r="CCU937" s="82"/>
      <c r="CCV937" s="82"/>
      <c r="CCW937" s="82"/>
      <c r="CCX937" s="82"/>
      <c r="CCY937" s="82"/>
      <c r="CCZ937" s="82"/>
      <c r="CDA937" s="82"/>
      <c r="CDB937" s="82"/>
      <c r="CDC937" s="82"/>
      <c r="CDD937" s="82"/>
      <c r="CDE937" s="82"/>
      <c r="CDF937" s="82"/>
      <c r="CDG937" s="82"/>
      <c r="CDH937" s="82"/>
      <c r="CDI937" s="82"/>
      <c r="CDJ937" s="82"/>
      <c r="CDK937" s="82"/>
      <c r="CDL937" s="82"/>
      <c r="CDM937" s="82"/>
      <c r="CDN937" s="82"/>
      <c r="CDO937" s="82"/>
      <c r="CDP937" s="82"/>
      <c r="CDQ937" s="82"/>
      <c r="CDR937" s="82"/>
      <c r="CDS937" s="82"/>
      <c r="CDT937" s="82"/>
      <c r="CDU937" s="82"/>
      <c r="CDV937" s="82"/>
      <c r="CDW937" s="82"/>
      <c r="CDX937" s="82"/>
      <c r="CDY937" s="82"/>
      <c r="CDZ937" s="82"/>
      <c r="CEA937" s="82"/>
      <c r="CEB937" s="82"/>
      <c r="CEC937" s="82"/>
      <c r="CED937" s="82"/>
      <c r="CEE937" s="82"/>
      <c r="CEF937" s="82"/>
      <c r="CEG937" s="82"/>
      <c r="CEH937" s="82"/>
      <c r="CEI937" s="82"/>
      <c r="CEJ937" s="82"/>
      <c r="CEK937" s="82"/>
      <c r="CEL937" s="82"/>
      <c r="CEM937" s="82"/>
      <c r="CEN937" s="82"/>
      <c r="CEO937" s="82"/>
      <c r="CEP937" s="82"/>
      <c r="CEQ937" s="82"/>
      <c r="CER937" s="82"/>
      <c r="CES937" s="82"/>
      <c r="CET937" s="82"/>
      <c r="CEU937" s="82"/>
      <c r="CEV937" s="82"/>
      <c r="CEW937" s="82"/>
      <c r="CEX937" s="82"/>
      <c r="CEY937" s="82"/>
      <c r="CEZ937" s="82"/>
      <c r="CFA937" s="82"/>
      <c r="CFB937" s="82"/>
      <c r="CFC937" s="82"/>
      <c r="CFD937" s="82"/>
      <c r="CFE937" s="82"/>
      <c r="CFF937" s="82"/>
      <c r="CFG937" s="82"/>
      <c r="CFH937" s="82"/>
      <c r="CFI937" s="82"/>
      <c r="CFJ937" s="82"/>
      <c r="CFK937" s="82"/>
      <c r="CFL937" s="82"/>
      <c r="CFM937" s="82"/>
      <c r="CFN937" s="82"/>
      <c r="CFO937" s="82"/>
      <c r="CFP937" s="82"/>
      <c r="CFQ937" s="82"/>
      <c r="CFR937" s="82"/>
      <c r="CFS937" s="82"/>
      <c r="CFT937" s="82"/>
      <c r="CFU937" s="82"/>
      <c r="CFV937" s="82"/>
      <c r="CFW937" s="82"/>
      <c r="CFX937" s="82"/>
      <c r="CFY937" s="82"/>
      <c r="CFZ937" s="82"/>
      <c r="CGA937" s="82"/>
      <c r="CGB937" s="82"/>
      <c r="CGC937" s="82"/>
      <c r="CGD937" s="82"/>
      <c r="CGE937" s="82"/>
      <c r="CGF937" s="82"/>
      <c r="CGG937" s="82"/>
      <c r="CGH937" s="82"/>
      <c r="CGI937" s="82"/>
      <c r="CGJ937" s="82"/>
      <c r="CGK937" s="82"/>
      <c r="CGL937" s="82"/>
      <c r="CGM937" s="82"/>
      <c r="CGN937" s="82"/>
      <c r="CGO937" s="82"/>
      <c r="CGP937" s="82"/>
      <c r="CGQ937" s="82"/>
      <c r="CGR937" s="82"/>
      <c r="CGS937" s="82"/>
      <c r="CGT937" s="82"/>
      <c r="CGU937" s="82"/>
      <c r="CGV937" s="82"/>
      <c r="CGW937" s="82"/>
      <c r="CGX937" s="82"/>
      <c r="CGY937" s="82"/>
      <c r="CGZ937" s="82"/>
      <c r="CHA937" s="82"/>
      <c r="CHB937" s="82"/>
      <c r="CHC937" s="82"/>
      <c r="CHD937" s="82"/>
      <c r="CHE937" s="82"/>
      <c r="CHF937" s="82"/>
      <c r="CHG937" s="82"/>
      <c r="CHH937" s="82"/>
      <c r="CHI937" s="82"/>
      <c r="CHJ937" s="82"/>
      <c r="CHK937" s="82"/>
      <c r="CHL937" s="82"/>
      <c r="CHM937" s="82"/>
      <c r="CHN937" s="82"/>
      <c r="CHO937" s="82"/>
      <c r="CHP937" s="82"/>
      <c r="CHQ937" s="82"/>
      <c r="CHR937" s="82"/>
      <c r="CHS937" s="82"/>
      <c r="CHT937" s="82"/>
      <c r="CHU937" s="82"/>
      <c r="CHV937" s="82"/>
      <c r="CHW937" s="82"/>
      <c r="CHX937" s="82"/>
      <c r="CHY937" s="82"/>
      <c r="CHZ937" s="82"/>
      <c r="CIA937" s="82"/>
      <c r="CIB937" s="82"/>
      <c r="CIC937" s="82"/>
      <c r="CID937" s="82"/>
      <c r="CIE937" s="82"/>
      <c r="CIF937" s="82"/>
      <c r="CIG937" s="82"/>
      <c r="CIH937" s="82"/>
      <c r="CII937" s="82"/>
      <c r="CIJ937" s="82"/>
      <c r="CIK937" s="82"/>
      <c r="CIL937" s="82"/>
      <c r="CIM937" s="82"/>
      <c r="CIN937" s="82"/>
      <c r="CIO937" s="82"/>
      <c r="CIP937" s="82"/>
      <c r="CIQ937" s="82"/>
      <c r="CIR937" s="82"/>
      <c r="CIS937" s="82"/>
      <c r="CIT937" s="82"/>
      <c r="CIU937" s="82"/>
      <c r="CIV937" s="82"/>
      <c r="CIW937" s="82"/>
      <c r="CIX937" s="82"/>
      <c r="CIY937" s="82"/>
      <c r="CIZ937" s="82"/>
      <c r="CJA937" s="82"/>
      <c r="CJB937" s="82"/>
      <c r="CJC937" s="82"/>
      <c r="CJD937" s="82"/>
      <c r="CJE937" s="82"/>
      <c r="CJF937" s="82"/>
      <c r="CJG937" s="82"/>
      <c r="CJH937" s="82"/>
      <c r="CJI937" s="82"/>
      <c r="CJJ937" s="82"/>
      <c r="CJK937" s="82"/>
      <c r="CJL937" s="82"/>
      <c r="CJM937" s="82"/>
      <c r="CJN937" s="82"/>
      <c r="CJO937" s="82"/>
      <c r="CJP937" s="82"/>
      <c r="CJQ937" s="82"/>
      <c r="CJR937" s="82"/>
      <c r="CJS937" s="82"/>
      <c r="CJT937" s="82"/>
      <c r="CJU937" s="82"/>
      <c r="CJV937" s="82"/>
      <c r="CJW937" s="82"/>
      <c r="CJX937" s="82"/>
      <c r="CJY937" s="82"/>
      <c r="CJZ937" s="82"/>
      <c r="CKA937" s="82"/>
      <c r="CKB937" s="82"/>
      <c r="CKC937" s="82"/>
      <c r="CKD937" s="82"/>
      <c r="CKE937" s="82"/>
      <c r="CKF937" s="82"/>
      <c r="CKG937" s="82"/>
      <c r="CKH937" s="82"/>
      <c r="CKI937" s="82"/>
      <c r="CKJ937" s="82"/>
      <c r="CKK937" s="82"/>
      <c r="CKL937" s="82"/>
      <c r="CKM937" s="82"/>
      <c r="CKN937" s="82"/>
      <c r="CKO937" s="82"/>
      <c r="CKP937" s="82"/>
      <c r="CKQ937" s="82"/>
      <c r="CKR937" s="82"/>
      <c r="CKS937" s="82"/>
      <c r="CKT937" s="82"/>
      <c r="CKU937" s="82"/>
      <c r="CKV937" s="82"/>
      <c r="CKW937" s="82"/>
      <c r="CKX937" s="82"/>
      <c r="CKY937" s="82"/>
      <c r="CKZ937" s="82"/>
      <c r="CLA937" s="82"/>
      <c r="CLB937" s="82"/>
      <c r="CLC937" s="82"/>
      <c r="CLD937" s="82"/>
      <c r="CLE937" s="82"/>
      <c r="CLF937" s="82"/>
      <c r="CLG937" s="82"/>
      <c r="CLH937" s="82"/>
      <c r="CLI937" s="82"/>
      <c r="CLJ937" s="82"/>
      <c r="CLK937" s="82"/>
      <c r="CLL937" s="82"/>
      <c r="CLM937" s="82"/>
      <c r="CLN937" s="82"/>
      <c r="CLO937" s="82"/>
      <c r="CLP937" s="82"/>
      <c r="CLQ937" s="82"/>
      <c r="CLR937" s="82"/>
      <c r="CLS937" s="82"/>
      <c r="CLT937" s="82"/>
      <c r="CLU937" s="82"/>
      <c r="CLV937" s="82"/>
      <c r="CLW937" s="82"/>
      <c r="CLX937" s="82"/>
      <c r="CLY937" s="82"/>
      <c r="CLZ937" s="82"/>
      <c r="CMA937" s="82"/>
      <c r="CMB937" s="82"/>
      <c r="CMC937" s="82"/>
      <c r="CMD937" s="82"/>
      <c r="CME937" s="82"/>
      <c r="CMF937" s="82"/>
      <c r="CMG937" s="82"/>
      <c r="CMH937" s="82"/>
      <c r="CMI937" s="82"/>
      <c r="CMJ937" s="82"/>
      <c r="CMK937" s="82"/>
      <c r="CML937" s="82"/>
      <c r="CMM937" s="82"/>
      <c r="CMN937" s="82"/>
      <c r="CMO937" s="82"/>
      <c r="CMP937" s="82"/>
      <c r="CMQ937" s="82"/>
      <c r="CMR937" s="82"/>
      <c r="CMS937" s="82"/>
      <c r="CMT937" s="82"/>
      <c r="CMU937" s="82"/>
      <c r="CMV937" s="82"/>
      <c r="CMW937" s="82"/>
      <c r="CMX937" s="82"/>
      <c r="CMY937" s="82"/>
      <c r="CMZ937" s="82"/>
      <c r="CNA937" s="82"/>
      <c r="CNB937" s="82"/>
      <c r="CNC937" s="82"/>
      <c r="CND937" s="82"/>
      <c r="CNE937" s="82"/>
      <c r="CNF937" s="82"/>
      <c r="CNG937" s="82"/>
      <c r="CNH937" s="82"/>
      <c r="CNI937" s="82"/>
      <c r="CNJ937" s="82"/>
      <c r="CNK937" s="82"/>
      <c r="CNL937" s="82"/>
      <c r="CNM937" s="82"/>
      <c r="CNN937" s="82"/>
      <c r="CNO937" s="82"/>
      <c r="CNP937" s="82"/>
      <c r="CNQ937" s="82"/>
      <c r="CNR937" s="82"/>
      <c r="CNS937" s="82"/>
      <c r="CNT937" s="82"/>
      <c r="CNU937" s="82"/>
      <c r="CNV937" s="82"/>
      <c r="CNW937" s="82"/>
      <c r="CNX937" s="82"/>
      <c r="CNY937" s="82"/>
      <c r="CNZ937" s="82"/>
      <c r="COA937" s="82"/>
      <c r="COB937" s="82"/>
      <c r="COC937" s="82"/>
      <c r="COD937" s="82"/>
      <c r="COE937" s="82"/>
      <c r="COF937" s="82"/>
      <c r="COG937" s="82"/>
      <c r="COH937" s="82"/>
      <c r="COI937" s="82"/>
      <c r="COJ937" s="82"/>
      <c r="COK937" s="82"/>
      <c r="COL937" s="82"/>
      <c r="COM937" s="82"/>
      <c r="CON937" s="82"/>
      <c r="COO937" s="82"/>
      <c r="COP937" s="82"/>
      <c r="COQ937" s="82"/>
      <c r="COR937" s="82"/>
      <c r="COS937" s="82"/>
      <c r="COT937" s="82"/>
      <c r="COU937" s="82"/>
      <c r="COV937" s="82"/>
      <c r="COW937" s="82"/>
      <c r="COX937" s="82"/>
      <c r="COY937" s="82"/>
      <c r="COZ937" s="82"/>
      <c r="CPA937" s="82"/>
      <c r="CPB937" s="82"/>
      <c r="CPC937" s="82"/>
      <c r="CPD937" s="82"/>
      <c r="CPE937" s="82"/>
      <c r="CPF937" s="82"/>
      <c r="CPG937" s="82"/>
      <c r="CPH937" s="82"/>
      <c r="CPI937" s="82"/>
      <c r="CPJ937" s="82"/>
      <c r="CPK937" s="82"/>
      <c r="CPL937" s="82"/>
      <c r="CPM937" s="82"/>
      <c r="CPN937" s="82"/>
      <c r="CPO937" s="82"/>
      <c r="CPP937" s="82"/>
      <c r="CPQ937" s="82"/>
      <c r="CPR937" s="82"/>
      <c r="CPS937" s="82"/>
      <c r="CPT937" s="82"/>
      <c r="CPU937" s="82"/>
      <c r="CPV937" s="82"/>
      <c r="CPW937" s="82"/>
      <c r="CPX937" s="82"/>
      <c r="CPY937" s="82"/>
      <c r="CPZ937" s="82"/>
      <c r="CQA937" s="82"/>
      <c r="CQB937" s="82"/>
      <c r="CQC937" s="82"/>
      <c r="CQD937" s="82"/>
      <c r="CQE937" s="82"/>
      <c r="CQF937" s="82"/>
      <c r="CQG937" s="82"/>
      <c r="CQH937" s="82"/>
      <c r="CQI937" s="82"/>
      <c r="CQJ937" s="82"/>
      <c r="CQK937" s="82"/>
      <c r="CQL937" s="82"/>
      <c r="CQM937" s="82"/>
      <c r="CQN937" s="82"/>
      <c r="CQO937" s="82"/>
      <c r="CQP937" s="82"/>
      <c r="CQQ937" s="82"/>
      <c r="CQR937" s="82"/>
      <c r="CQS937" s="82"/>
      <c r="CQT937" s="82"/>
      <c r="CQU937" s="82"/>
      <c r="CQV937" s="82"/>
      <c r="CQW937" s="82"/>
      <c r="CQX937" s="82"/>
      <c r="CQY937" s="82"/>
      <c r="CQZ937" s="82"/>
      <c r="CRA937" s="82"/>
      <c r="CRB937" s="82"/>
      <c r="CRC937" s="82"/>
      <c r="CRD937" s="82"/>
      <c r="CRE937" s="82"/>
      <c r="CRF937" s="82"/>
      <c r="CRG937" s="82"/>
      <c r="CRH937" s="82"/>
      <c r="CRI937" s="82"/>
      <c r="CRJ937" s="82"/>
      <c r="CRK937" s="82"/>
      <c r="CRL937" s="82"/>
      <c r="CRM937" s="82"/>
      <c r="CRN937" s="82"/>
      <c r="CRO937" s="82"/>
      <c r="CRP937" s="82"/>
      <c r="CRQ937" s="82"/>
      <c r="CRR937" s="82"/>
      <c r="CRS937" s="82"/>
      <c r="CRT937" s="82"/>
      <c r="CRU937" s="82"/>
      <c r="CRV937" s="82"/>
      <c r="CRW937" s="82"/>
      <c r="CRX937" s="82"/>
      <c r="CRY937" s="82"/>
      <c r="CRZ937" s="82"/>
      <c r="CSA937" s="82"/>
      <c r="CSB937" s="82"/>
      <c r="CSC937" s="82"/>
      <c r="CSD937" s="82"/>
      <c r="CSE937" s="82"/>
      <c r="CSF937" s="82"/>
      <c r="CSG937" s="82"/>
      <c r="CSH937" s="82"/>
      <c r="CSI937" s="82"/>
      <c r="CSJ937" s="82"/>
      <c r="CSK937" s="82"/>
      <c r="CSL937" s="82"/>
      <c r="CSM937" s="82"/>
      <c r="CSN937" s="82"/>
      <c r="CSO937" s="82"/>
      <c r="CSP937" s="82"/>
      <c r="CSQ937" s="82"/>
      <c r="CSR937" s="82"/>
      <c r="CSS937" s="82"/>
      <c r="CST937" s="82"/>
      <c r="CSU937" s="82"/>
      <c r="CSV937" s="82"/>
      <c r="CSW937" s="82"/>
      <c r="CSX937" s="82"/>
      <c r="CSY937" s="82"/>
      <c r="CSZ937" s="82"/>
      <c r="CTA937" s="82"/>
      <c r="CTB937" s="82"/>
      <c r="CTC937" s="82"/>
      <c r="CTD937" s="82"/>
      <c r="CTE937" s="82"/>
      <c r="CTF937" s="82"/>
      <c r="CTG937" s="82"/>
      <c r="CTH937" s="82"/>
      <c r="CTI937" s="82"/>
      <c r="CTJ937" s="82"/>
      <c r="CTK937" s="82"/>
      <c r="CTL937" s="82"/>
      <c r="CTM937" s="82"/>
      <c r="CTN937" s="82"/>
      <c r="CTO937" s="82"/>
      <c r="CTP937" s="82"/>
      <c r="CTQ937" s="82"/>
      <c r="CTR937" s="82"/>
      <c r="CTS937" s="82"/>
      <c r="CTT937" s="82"/>
      <c r="CTU937" s="82"/>
      <c r="CTV937" s="82"/>
      <c r="CTW937" s="82"/>
      <c r="CTX937" s="82"/>
      <c r="CTY937" s="82"/>
      <c r="CTZ937" s="82"/>
      <c r="CUA937" s="82"/>
      <c r="CUB937" s="82"/>
      <c r="CUC937" s="82"/>
      <c r="CUD937" s="82"/>
      <c r="CUE937" s="82"/>
      <c r="CUF937" s="82"/>
      <c r="CUG937" s="82"/>
      <c r="CUH937" s="82"/>
      <c r="CUI937" s="82"/>
      <c r="CUJ937" s="82"/>
      <c r="CUK937" s="82"/>
      <c r="CUL937" s="82"/>
      <c r="CUM937" s="82"/>
      <c r="CUN937" s="82"/>
      <c r="CUO937" s="82"/>
      <c r="CUP937" s="82"/>
      <c r="CUQ937" s="82"/>
      <c r="CUR937" s="82"/>
      <c r="CUS937" s="82"/>
      <c r="CUT937" s="82"/>
      <c r="CUU937" s="82"/>
      <c r="CUV937" s="82"/>
      <c r="CUW937" s="82"/>
      <c r="CUX937" s="82"/>
      <c r="CUY937" s="82"/>
      <c r="CUZ937" s="82"/>
      <c r="CVA937" s="82"/>
      <c r="CVB937" s="82"/>
      <c r="CVC937" s="82"/>
      <c r="CVD937" s="82"/>
      <c r="CVE937" s="82"/>
      <c r="CVF937" s="82"/>
      <c r="CVG937" s="82"/>
      <c r="CVH937" s="82"/>
      <c r="CVI937" s="82"/>
      <c r="CVJ937" s="82"/>
      <c r="CVK937" s="82"/>
      <c r="CVL937" s="82"/>
      <c r="CVM937" s="82"/>
      <c r="CVN937" s="82"/>
      <c r="CVO937" s="82"/>
      <c r="CVP937" s="82"/>
      <c r="CVQ937" s="82"/>
      <c r="CVR937" s="82"/>
      <c r="CVS937" s="82"/>
      <c r="CVT937" s="82"/>
      <c r="CVU937" s="82"/>
      <c r="CVV937" s="82"/>
      <c r="CVW937" s="82"/>
      <c r="CVX937" s="82"/>
      <c r="CVY937" s="82"/>
      <c r="CVZ937" s="82"/>
      <c r="CWA937" s="82"/>
      <c r="CWB937" s="82"/>
      <c r="CWC937" s="82"/>
      <c r="CWD937" s="82"/>
      <c r="CWE937" s="82"/>
      <c r="CWF937" s="82"/>
      <c r="CWG937" s="82"/>
      <c r="CWH937" s="82"/>
      <c r="CWI937" s="82"/>
      <c r="CWJ937" s="82"/>
      <c r="CWK937" s="82"/>
      <c r="CWL937" s="82"/>
      <c r="CWM937" s="82"/>
      <c r="CWN937" s="82"/>
      <c r="CWO937" s="82"/>
      <c r="CWP937" s="82"/>
      <c r="CWQ937" s="82"/>
      <c r="CWR937" s="82"/>
      <c r="CWS937" s="82"/>
      <c r="CWT937" s="82"/>
      <c r="CWU937" s="82"/>
      <c r="CWV937" s="82"/>
      <c r="CWW937" s="82"/>
      <c r="CWX937" s="82"/>
      <c r="CWY937" s="82"/>
      <c r="CWZ937" s="82"/>
      <c r="CXA937" s="82"/>
      <c r="CXB937" s="82"/>
      <c r="CXC937" s="82"/>
      <c r="CXD937" s="82"/>
      <c r="CXE937" s="82"/>
      <c r="CXF937" s="82"/>
      <c r="CXG937" s="82"/>
      <c r="CXH937" s="82"/>
      <c r="CXI937" s="82"/>
      <c r="CXJ937" s="82"/>
      <c r="CXK937" s="82"/>
      <c r="CXL937" s="82"/>
      <c r="CXM937" s="82"/>
      <c r="CXN937" s="82"/>
      <c r="CXO937" s="82"/>
      <c r="CXP937" s="82"/>
      <c r="CXQ937" s="82"/>
      <c r="CXR937" s="82"/>
      <c r="CXS937" s="82"/>
      <c r="CXT937" s="82"/>
      <c r="CXU937" s="82"/>
      <c r="CXV937" s="82"/>
      <c r="CXW937" s="82"/>
      <c r="CXX937" s="82"/>
      <c r="CXY937" s="82"/>
      <c r="CXZ937" s="82"/>
      <c r="CYA937" s="82"/>
      <c r="CYB937" s="82"/>
      <c r="CYC937" s="82"/>
      <c r="CYD937" s="82"/>
      <c r="CYE937" s="82"/>
      <c r="CYF937" s="82"/>
      <c r="CYG937" s="82"/>
      <c r="CYH937" s="82"/>
      <c r="CYI937" s="82"/>
      <c r="CYJ937" s="82"/>
      <c r="CYK937" s="82"/>
      <c r="CYL937" s="82"/>
      <c r="CYM937" s="82"/>
      <c r="CYN937" s="82"/>
      <c r="CYO937" s="82"/>
      <c r="CYP937" s="82"/>
      <c r="CYQ937" s="82"/>
      <c r="CYR937" s="82"/>
      <c r="CYS937" s="82"/>
      <c r="CYT937" s="82"/>
      <c r="CYU937" s="82"/>
      <c r="CYV937" s="82"/>
      <c r="CYW937" s="82"/>
      <c r="CYX937" s="82"/>
      <c r="CYY937" s="82"/>
      <c r="CYZ937" s="82"/>
      <c r="CZA937" s="82"/>
      <c r="CZB937" s="82"/>
      <c r="CZC937" s="82"/>
      <c r="CZD937" s="82"/>
      <c r="CZE937" s="82"/>
      <c r="CZF937" s="82"/>
      <c r="CZG937" s="82"/>
      <c r="CZH937" s="82"/>
      <c r="CZI937" s="82"/>
      <c r="CZJ937" s="82"/>
      <c r="CZK937" s="82"/>
      <c r="CZL937" s="82"/>
      <c r="CZM937" s="82"/>
      <c r="CZN937" s="82"/>
      <c r="CZO937" s="82"/>
      <c r="CZP937" s="82"/>
      <c r="CZQ937" s="82"/>
      <c r="CZR937" s="82"/>
      <c r="CZS937" s="82"/>
      <c r="CZT937" s="82"/>
      <c r="CZU937" s="82"/>
      <c r="CZV937" s="82"/>
      <c r="CZW937" s="82"/>
      <c r="CZX937" s="82"/>
      <c r="CZY937" s="82"/>
      <c r="CZZ937" s="82"/>
      <c r="DAA937" s="82"/>
      <c r="DAB937" s="82"/>
      <c r="DAC937" s="82"/>
      <c r="DAD937" s="82"/>
      <c r="DAE937" s="82"/>
      <c r="DAF937" s="82"/>
      <c r="DAG937" s="82"/>
      <c r="DAH937" s="82"/>
      <c r="DAI937" s="82"/>
      <c r="DAJ937" s="82"/>
      <c r="DAK937" s="82"/>
      <c r="DAL937" s="82"/>
      <c r="DAM937" s="82"/>
      <c r="DAN937" s="82"/>
      <c r="DAO937" s="82"/>
      <c r="DAP937" s="82"/>
      <c r="DAQ937" s="82"/>
      <c r="DAR937" s="82"/>
      <c r="DAS937" s="82"/>
      <c r="DAT937" s="82"/>
      <c r="DAU937" s="82"/>
      <c r="DAV937" s="82"/>
      <c r="DAW937" s="82"/>
      <c r="DAX937" s="82"/>
      <c r="DAY937" s="82"/>
      <c r="DAZ937" s="82"/>
      <c r="DBA937" s="82"/>
      <c r="DBB937" s="82"/>
      <c r="DBC937" s="82"/>
      <c r="DBD937" s="82"/>
      <c r="DBE937" s="82"/>
      <c r="DBF937" s="82"/>
      <c r="DBG937" s="82"/>
      <c r="DBH937" s="82"/>
      <c r="DBI937" s="82"/>
      <c r="DBJ937" s="82"/>
      <c r="DBK937" s="82"/>
      <c r="DBL937" s="82"/>
      <c r="DBM937" s="82"/>
      <c r="DBN937" s="82"/>
      <c r="DBO937" s="82"/>
      <c r="DBP937" s="82"/>
      <c r="DBQ937" s="82"/>
      <c r="DBR937" s="82"/>
      <c r="DBS937" s="82"/>
      <c r="DBT937" s="82"/>
      <c r="DBU937" s="82"/>
      <c r="DBV937" s="82"/>
      <c r="DBW937" s="82"/>
      <c r="DBX937" s="82"/>
      <c r="DBY937" s="82"/>
      <c r="DBZ937" s="82"/>
      <c r="DCA937" s="82"/>
      <c r="DCB937" s="82"/>
      <c r="DCC937" s="82"/>
      <c r="DCD937" s="82"/>
      <c r="DCE937" s="82"/>
      <c r="DCF937" s="82"/>
      <c r="DCG937" s="82"/>
      <c r="DCH937" s="82"/>
      <c r="DCI937" s="82"/>
      <c r="DCJ937" s="82"/>
      <c r="DCK937" s="82"/>
      <c r="DCL937" s="82"/>
      <c r="DCM937" s="82"/>
      <c r="DCN937" s="82"/>
      <c r="DCO937" s="82"/>
      <c r="DCP937" s="82"/>
      <c r="DCQ937" s="82"/>
      <c r="DCR937" s="82"/>
      <c r="DCS937" s="82"/>
      <c r="DCT937" s="82"/>
      <c r="DCU937" s="82"/>
      <c r="DCV937" s="82"/>
      <c r="DCW937" s="82"/>
      <c r="DCX937" s="82"/>
      <c r="DCY937" s="82"/>
      <c r="DCZ937" s="82"/>
      <c r="DDA937" s="82"/>
      <c r="DDB937" s="82"/>
      <c r="DDC937" s="82"/>
      <c r="DDD937" s="82"/>
      <c r="DDE937" s="82"/>
      <c r="DDF937" s="82"/>
      <c r="DDG937" s="82"/>
      <c r="DDH937" s="82"/>
      <c r="DDI937" s="82"/>
      <c r="DDJ937" s="82"/>
      <c r="DDK937" s="82"/>
      <c r="DDL937" s="82"/>
      <c r="DDM937" s="82"/>
      <c r="DDN937" s="82"/>
      <c r="DDO937" s="82"/>
      <c r="DDP937" s="82"/>
      <c r="DDQ937" s="82"/>
      <c r="DDR937" s="82"/>
      <c r="DDS937" s="82"/>
      <c r="DDT937" s="82"/>
      <c r="DDU937" s="82"/>
      <c r="DDV937" s="82"/>
      <c r="DDW937" s="82"/>
      <c r="DDX937" s="82"/>
      <c r="DDY937" s="82"/>
      <c r="DDZ937" s="82"/>
      <c r="DEA937" s="82"/>
      <c r="DEB937" s="82"/>
      <c r="DEC937" s="82"/>
      <c r="DED937" s="82"/>
      <c r="DEE937" s="82"/>
      <c r="DEF937" s="82"/>
      <c r="DEG937" s="82"/>
      <c r="DEH937" s="82"/>
      <c r="DEI937" s="82"/>
      <c r="DEJ937" s="82"/>
      <c r="DEK937" s="82"/>
      <c r="DEL937" s="82"/>
      <c r="DEM937" s="82"/>
      <c r="DEN937" s="82"/>
      <c r="DEO937" s="82"/>
      <c r="DEP937" s="82"/>
      <c r="DEQ937" s="82"/>
      <c r="DER937" s="82"/>
      <c r="DES937" s="82"/>
      <c r="DET937" s="82"/>
      <c r="DEU937" s="82"/>
      <c r="DEV937" s="82"/>
      <c r="DEW937" s="82"/>
      <c r="DEX937" s="82"/>
      <c r="DEY937" s="82"/>
      <c r="DEZ937" s="82"/>
      <c r="DFA937" s="82"/>
      <c r="DFB937" s="82"/>
      <c r="DFC937" s="82"/>
      <c r="DFD937" s="82"/>
      <c r="DFE937" s="82"/>
      <c r="DFF937" s="82"/>
      <c r="DFG937" s="82"/>
      <c r="DFH937" s="82"/>
      <c r="DFI937" s="82"/>
      <c r="DFJ937" s="82"/>
      <c r="DFK937" s="82"/>
      <c r="DFL937" s="82"/>
      <c r="DFM937" s="82"/>
      <c r="DFN937" s="82"/>
      <c r="DFO937" s="82"/>
      <c r="DFP937" s="82"/>
      <c r="DFQ937" s="82"/>
      <c r="DFR937" s="82"/>
      <c r="DFS937" s="82"/>
      <c r="DFT937" s="82"/>
      <c r="DFU937" s="82"/>
      <c r="DFV937" s="82"/>
      <c r="DFW937" s="82"/>
      <c r="DFX937" s="82"/>
      <c r="DFY937" s="82"/>
      <c r="DFZ937" s="82"/>
      <c r="DGA937" s="82"/>
      <c r="DGB937" s="82"/>
      <c r="DGC937" s="82"/>
      <c r="DGD937" s="82"/>
      <c r="DGE937" s="82"/>
      <c r="DGF937" s="82"/>
      <c r="DGG937" s="82"/>
      <c r="DGH937" s="82"/>
      <c r="DGI937" s="82"/>
      <c r="DGJ937" s="82"/>
      <c r="DGK937" s="82"/>
      <c r="DGL937" s="82"/>
      <c r="DGM937" s="82"/>
      <c r="DGN937" s="82"/>
      <c r="DGO937" s="82"/>
      <c r="DGP937" s="82"/>
      <c r="DGQ937" s="82"/>
      <c r="DGR937" s="82"/>
      <c r="DGS937" s="82"/>
      <c r="DGT937" s="82"/>
      <c r="DGU937" s="82"/>
      <c r="DGV937" s="82"/>
      <c r="DGW937" s="82"/>
      <c r="DGX937" s="82"/>
      <c r="DGY937" s="82"/>
      <c r="DGZ937" s="82"/>
      <c r="DHA937" s="82"/>
      <c r="DHB937" s="82"/>
      <c r="DHC937" s="82"/>
      <c r="DHD937" s="82"/>
      <c r="DHE937" s="82"/>
      <c r="DHF937" s="82"/>
      <c r="DHG937" s="82"/>
      <c r="DHH937" s="82"/>
      <c r="DHI937" s="82"/>
      <c r="DHJ937" s="82"/>
      <c r="DHK937" s="82"/>
      <c r="DHL937" s="82"/>
      <c r="DHM937" s="82"/>
      <c r="DHN937" s="82"/>
      <c r="DHO937" s="82"/>
      <c r="DHP937" s="82"/>
      <c r="DHQ937" s="82"/>
      <c r="DHR937" s="82"/>
      <c r="DHS937" s="82"/>
      <c r="DHT937" s="82"/>
      <c r="DHU937" s="82"/>
      <c r="DHV937" s="82"/>
      <c r="DHW937" s="82"/>
      <c r="DHX937" s="82"/>
      <c r="DHY937" s="82"/>
      <c r="DHZ937" s="82"/>
      <c r="DIA937" s="82"/>
      <c r="DIB937" s="82"/>
      <c r="DIC937" s="82"/>
      <c r="DID937" s="82"/>
      <c r="DIE937" s="82"/>
      <c r="DIF937" s="82"/>
      <c r="DIG937" s="82"/>
      <c r="DIH937" s="82"/>
      <c r="DII937" s="82"/>
      <c r="DIJ937" s="82"/>
      <c r="DIK937" s="82"/>
      <c r="DIL937" s="82"/>
      <c r="DIM937" s="82"/>
      <c r="DIN937" s="82"/>
      <c r="DIO937" s="82"/>
      <c r="DIP937" s="82"/>
      <c r="DIQ937" s="82"/>
      <c r="DIR937" s="82"/>
      <c r="DIS937" s="82"/>
      <c r="DIT937" s="82"/>
      <c r="DIU937" s="82"/>
      <c r="DIV937" s="82"/>
      <c r="DIW937" s="82"/>
      <c r="DIX937" s="82"/>
      <c r="DIY937" s="82"/>
      <c r="DIZ937" s="82"/>
      <c r="DJA937" s="82"/>
      <c r="DJB937" s="82"/>
      <c r="DJC937" s="82"/>
      <c r="DJD937" s="82"/>
      <c r="DJE937" s="82"/>
      <c r="DJF937" s="82"/>
      <c r="DJG937" s="82"/>
      <c r="DJH937" s="82"/>
      <c r="DJI937" s="82"/>
      <c r="DJJ937" s="82"/>
      <c r="DJK937" s="82"/>
      <c r="DJL937" s="82"/>
      <c r="DJM937" s="82"/>
      <c r="DJN937" s="82"/>
      <c r="DJO937" s="82"/>
      <c r="DJP937" s="82"/>
      <c r="DJQ937" s="82"/>
      <c r="DJR937" s="82"/>
      <c r="DJS937" s="82"/>
      <c r="DJT937" s="82"/>
      <c r="DJU937" s="82"/>
      <c r="DJV937" s="82"/>
      <c r="DJW937" s="82"/>
      <c r="DJX937" s="82"/>
      <c r="DJY937" s="82"/>
      <c r="DJZ937" s="82"/>
      <c r="DKA937" s="82"/>
      <c r="DKB937" s="82"/>
      <c r="DKC937" s="82"/>
      <c r="DKD937" s="82"/>
      <c r="DKE937" s="82"/>
      <c r="DKF937" s="82"/>
      <c r="DKG937" s="82"/>
      <c r="DKH937" s="82"/>
      <c r="DKI937" s="82"/>
      <c r="DKJ937" s="82"/>
      <c r="DKK937" s="82"/>
      <c r="DKL937" s="82"/>
      <c r="DKM937" s="82"/>
      <c r="DKN937" s="82"/>
      <c r="DKO937" s="82"/>
      <c r="DKP937" s="82"/>
      <c r="DKQ937" s="82"/>
      <c r="DKR937" s="82"/>
      <c r="DKS937" s="82"/>
      <c r="DKT937" s="82"/>
      <c r="DKU937" s="82"/>
      <c r="DKV937" s="82"/>
      <c r="DKW937" s="82"/>
      <c r="DKX937" s="82"/>
      <c r="DKY937" s="82"/>
      <c r="DKZ937" s="82"/>
      <c r="DLA937" s="82"/>
      <c r="DLB937" s="82"/>
      <c r="DLC937" s="82"/>
      <c r="DLD937" s="82"/>
      <c r="DLE937" s="82"/>
      <c r="DLF937" s="82"/>
      <c r="DLG937" s="82"/>
      <c r="DLH937" s="82"/>
      <c r="DLI937" s="82"/>
      <c r="DLJ937" s="82"/>
      <c r="DLK937" s="82"/>
      <c r="DLL937" s="82"/>
      <c r="DLM937" s="82"/>
      <c r="DLN937" s="82"/>
      <c r="DLO937" s="82"/>
      <c r="DLP937" s="82"/>
      <c r="DLQ937" s="82"/>
      <c r="DLR937" s="82"/>
      <c r="DLS937" s="82"/>
      <c r="DLT937" s="82"/>
      <c r="DLU937" s="82"/>
      <c r="DLV937" s="82"/>
      <c r="DLW937" s="82"/>
      <c r="DLX937" s="82"/>
      <c r="DLY937" s="82"/>
      <c r="DLZ937" s="82"/>
      <c r="DMA937" s="82"/>
      <c r="DMB937" s="82"/>
      <c r="DMC937" s="82"/>
      <c r="DMD937" s="82"/>
      <c r="DME937" s="82"/>
      <c r="DMF937" s="82"/>
      <c r="DMG937" s="82"/>
      <c r="DMH937" s="82"/>
      <c r="DMI937" s="82"/>
      <c r="DMJ937" s="82"/>
      <c r="DMK937" s="82"/>
      <c r="DML937" s="82"/>
      <c r="DMM937" s="82"/>
      <c r="DMN937" s="82"/>
      <c r="DMO937" s="82"/>
      <c r="DMP937" s="82"/>
      <c r="DMQ937" s="82"/>
      <c r="DMR937" s="82"/>
      <c r="DMS937" s="82"/>
      <c r="DMT937" s="82"/>
      <c r="DMU937" s="82"/>
      <c r="DMV937" s="82"/>
      <c r="DMW937" s="82"/>
      <c r="DMX937" s="82"/>
      <c r="DMY937" s="82"/>
      <c r="DMZ937" s="82"/>
      <c r="DNA937" s="82"/>
      <c r="DNB937" s="82"/>
      <c r="DNC937" s="82"/>
      <c r="DND937" s="82"/>
      <c r="DNE937" s="82"/>
      <c r="DNF937" s="82"/>
      <c r="DNG937" s="82"/>
      <c r="DNH937" s="82"/>
      <c r="DNI937" s="82"/>
      <c r="DNJ937" s="82"/>
      <c r="DNK937" s="82"/>
      <c r="DNL937" s="82"/>
      <c r="DNM937" s="82"/>
      <c r="DNN937" s="82"/>
      <c r="DNO937" s="82"/>
      <c r="DNP937" s="82"/>
      <c r="DNQ937" s="82"/>
      <c r="DNR937" s="82"/>
      <c r="DNS937" s="82"/>
      <c r="DNT937" s="82"/>
      <c r="DNU937" s="82"/>
      <c r="DNV937" s="82"/>
      <c r="DNW937" s="82"/>
      <c r="DNX937" s="82"/>
      <c r="DNY937" s="82"/>
      <c r="DNZ937" s="82"/>
      <c r="DOA937" s="82"/>
      <c r="DOB937" s="82"/>
      <c r="DOC937" s="82"/>
      <c r="DOD937" s="82"/>
      <c r="DOE937" s="82"/>
      <c r="DOF937" s="82"/>
      <c r="DOG937" s="82"/>
      <c r="DOH937" s="82"/>
      <c r="DOI937" s="82"/>
      <c r="DOJ937" s="82"/>
      <c r="DOK937" s="82"/>
      <c r="DOL937" s="82"/>
      <c r="DOM937" s="82"/>
      <c r="DON937" s="82"/>
      <c r="DOO937" s="82"/>
      <c r="DOP937" s="82"/>
      <c r="DOQ937" s="82"/>
      <c r="DOR937" s="82"/>
      <c r="DOS937" s="82"/>
      <c r="DOT937" s="82"/>
      <c r="DOU937" s="82"/>
      <c r="DOV937" s="82"/>
      <c r="DOW937" s="82"/>
      <c r="DOX937" s="82"/>
      <c r="DOY937" s="82"/>
      <c r="DOZ937" s="82"/>
      <c r="DPA937" s="82"/>
      <c r="DPB937" s="82"/>
      <c r="DPC937" s="82"/>
      <c r="DPD937" s="82"/>
      <c r="DPE937" s="82"/>
      <c r="DPF937" s="82"/>
      <c r="DPG937" s="82"/>
      <c r="DPH937" s="82"/>
      <c r="DPI937" s="82"/>
      <c r="DPJ937" s="82"/>
      <c r="DPK937" s="82"/>
      <c r="DPL937" s="82"/>
      <c r="DPM937" s="82"/>
      <c r="DPN937" s="82"/>
      <c r="DPO937" s="82"/>
      <c r="DPP937" s="82"/>
      <c r="DPQ937" s="82"/>
      <c r="DPR937" s="82"/>
      <c r="DPS937" s="82"/>
      <c r="DPT937" s="82"/>
      <c r="DPU937" s="82"/>
      <c r="DPV937" s="82"/>
      <c r="DPW937" s="82"/>
      <c r="DPX937" s="82"/>
      <c r="DPY937" s="82"/>
      <c r="DPZ937" s="82"/>
      <c r="DQA937" s="82"/>
      <c r="DQB937" s="82"/>
      <c r="DQC937" s="82"/>
      <c r="DQD937" s="82"/>
      <c r="DQE937" s="82"/>
      <c r="DQF937" s="82"/>
      <c r="DQG937" s="82"/>
      <c r="DQH937" s="82"/>
      <c r="DQI937" s="82"/>
      <c r="DQJ937" s="82"/>
      <c r="DQK937" s="82"/>
      <c r="DQL937" s="82"/>
      <c r="DQM937" s="82"/>
      <c r="DQN937" s="82"/>
      <c r="DQO937" s="82"/>
      <c r="DQP937" s="82"/>
      <c r="DQQ937" s="82"/>
      <c r="DQR937" s="82"/>
      <c r="DQS937" s="82"/>
      <c r="DQT937" s="82"/>
      <c r="DQU937" s="82"/>
      <c r="DQV937" s="82"/>
      <c r="DQW937" s="82"/>
      <c r="DQX937" s="82"/>
      <c r="DQY937" s="82"/>
      <c r="DQZ937" s="82"/>
      <c r="DRA937" s="82"/>
      <c r="DRB937" s="82"/>
      <c r="DRC937" s="82"/>
      <c r="DRD937" s="82"/>
      <c r="DRE937" s="82"/>
      <c r="DRF937" s="82"/>
      <c r="DRG937" s="82"/>
      <c r="DRH937" s="82"/>
      <c r="DRI937" s="82"/>
      <c r="DRJ937" s="82"/>
      <c r="DRK937" s="82"/>
      <c r="DRL937" s="82"/>
      <c r="DRM937" s="82"/>
      <c r="DRN937" s="82"/>
      <c r="DRO937" s="82"/>
      <c r="DRP937" s="82"/>
      <c r="DRQ937" s="82"/>
      <c r="DRR937" s="82"/>
      <c r="DRS937" s="82"/>
      <c r="DRT937" s="82"/>
      <c r="DRU937" s="82"/>
      <c r="DRV937" s="82"/>
      <c r="DRW937" s="82"/>
      <c r="DRX937" s="82"/>
      <c r="DRY937" s="82"/>
      <c r="DRZ937" s="82"/>
      <c r="DSA937" s="82"/>
      <c r="DSB937" s="82"/>
      <c r="DSC937" s="82"/>
      <c r="DSD937" s="82"/>
      <c r="DSE937" s="82"/>
      <c r="DSF937" s="82"/>
      <c r="DSG937" s="82"/>
      <c r="DSH937" s="82"/>
      <c r="DSI937" s="82"/>
      <c r="DSJ937" s="82"/>
      <c r="DSK937" s="82"/>
      <c r="DSL937" s="82"/>
      <c r="DSM937" s="82"/>
      <c r="DSN937" s="82"/>
      <c r="DSO937" s="82"/>
      <c r="DSP937" s="82"/>
      <c r="DSQ937" s="82"/>
      <c r="DSR937" s="82"/>
      <c r="DSS937" s="82"/>
      <c r="DST937" s="82"/>
      <c r="DSU937" s="82"/>
      <c r="DSV937" s="82"/>
      <c r="DSW937" s="82"/>
      <c r="DSX937" s="82"/>
      <c r="DSY937" s="82"/>
      <c r="DSZ937" s="82"/>
      <c r="DTA937" s="82"/>
      <c r="DTB937" s="82"/>
      <c r="DTC937" s="82"/>
      <c r="DTD937" s="82"/>
      <c r="DTE937" s="82"/>
      <c r="DTF937" s="82"/>
      <c r="DTG937" s="82"/>
      <c r="DTH937" s="82"/>
      <c r="DTI937" s="82"/>
      <c r="DTJ937" s="82"/>
      <c r="DTK937" s="82"/>
      <c r="DTL937" s="82"/>
      <c r="DTM937" s="82"/>
      <c r="DTN937" s="82"/>
      <c r="DTO937" s="82"/>
      <c r="DTP937" s="82"/>
      <c r="DTQ937" s="82"/>
      <c r="DTR937" s="82"/>
      <c r="DTS937" s="82"/>
      <c r="DTT937" s="82"/>
      <c r="DTU937" s="82"/>
      <c r="DTV937" s="82"/>
      <c r="DTW937" s="82"/>
      <c r="DTX937" s="82"/>
      <c r="DTY937" s="82"/>
      <c r="DTZ937" s="82"/>
      <c r="DUA937" s="82"/>
      <c r="DUB937" s="82"/>
      <c r="DUC937" s="82"/>
      <c r="DUD937" s="82"/>
      <c r="DUE937" s="82"/>
      <c r="DUF937" s="82"/>
      <c r="DUG937" s="82"/>
      <c r="DUH937" s="82"/>
      <c r="DUI937" s="82"/>
      <c r="DUJ937" s="82"/>
      <c r="DUK937" s="82"/>
      <c r="DUL937" s="82"/>
      <c r="DUM937" s="82"/>
      <c r="DUN937" s="82"/>
      <c r="DUO937" s="82"/>
      <c r="DUP937" s="82"/>
      <c r="DUQ937" s="82"/>
      <c r="DUR937" s="82"/>
      <c r="DUS937" s="82"/>
      <c r="DUT937" s="82"/>
      <c r="DUU937" s="82"/>
      <c r="DUV937" s="82"/>
      <c r="DUW937" s="82"/>
      <c r="DUX937" s="82"/>
      <c r="DUY937" s="82"/>
      <c r="DUZ937" s="82"/>
      <c r="DVA937" s="82"/>
      <c r="DVB937" s="82"/>
      <c r="DVC937" s="82"/>
      <c r="DVD937" s="82"/>
      <c r="DVE937" s="82"/>
      <c r="DVF937" s="82"/>
      <c r="DVG937" s="82"/>
      <c r="DVH937" s="82"/>
      <c r="DVI937" s="82"/>
      <c r="DVJ937" s="82"/>
      <c r="DVK937" s="82"/>
      <c r="DVL937" s="82"/>
      <c r="DVM937" s="82"/>
      <c r="DVN937" s="82"/>
      <c r="DVO937" s="82"/>
      <c r="DVP937" s="82"/>
      <c r="DVQ937" s="82"/>
      <c r="DVR937" s="82"/>
      <c r="DVS937" s="82"/>
      <c r="DVT937" s="82"/>
      <c r="DVU937" s="82"/>
      <c r="DVV937" s="82"/>
      <c r="DVW937" s="82"/>
      <c r="DVX937" s="82"/>
      <c r="DVY937" s="82"/>
      <c r="DVZ937" s="82"/>
      <c r="DWA937" s="82"/>
      <c r="DWB937" s="82"/>
      <c r="DWC937" s="82"/>
      <c r="DWD937" s="82"/>
      <c r="DWE937" s="82"/>
      <c r="DWF937" s="82"/>
      <c r="DWG937" s="82"/>
      <c r="DWH937" s="82"/>
      <c r="DWI937" s="82"/>
      <c r="DWJ937" s="82"/>
      <c r="DWK937" s="82"/>
      <c r="DWL937" s="82"/>
      <c r="DWM937" s="82"/>
      <c r="DWN937" s="82"/>
      <c r="DWO937" s="82"/>
      <c r="DWP937" s="82"/>
      <c r="DWQ937" s="82"/>
      <c r="DWR937" s="82"/>
      <c r="DWS937" s="82"/>
      <c r="DWT937" s="82"/>
      <c r="DWU937" s="82"/>
      <c r="DWV937" s="82"/>
      <c r="DWW937" s="82"/>
      <c r="DWX937" s="82"/>
      <c r="DWY937" s="82"/>
      <c r="DWZ937" s="82"/>
      <c r="DXA937" s="82"/>
      <c r="DXB937" s="82"/>
      <c r="DXC937" s="82"/>
      <c r="DXD937" s="82"/>
      <c r="DXE937" s="82"/>
      <c r="DXF937" s="82"/>
      <c r="DXG937" s="82"/>
      <c r="DXH937" s="82"/>
      <c r="DXI937" s="82"/>
      <c r="DXJ937" s="82"/>
      <c r="DXK937" s="82"/>
      <c r="DXL937" s="82"/>
      <c r="DXM937" s="82"/>
      <c r="DXN937" s="82"/>
      <c r="DXO937" s="82"/>
      <c r="DXP937" s="82"/>
      <c r="DXQ937" s="82"/>
      <c r="DXR937" s="82"/>
      <c r="DXS937" s="82"/>
      <c r="DXT937" s="82"/>
      <c r="DXU937" s="82"/>
      <c r="DXV937" s="82"/>
      <c r="DXW937" s="82"/>
      <c r="DXX937" s="82"/>
      <c r="DXY937" s="82"/>
      <c r="DXZ937" s="82"/>
      <c r="DYA937" s="82"/>
      <c r="DYB937" s="82"/>
      <c r="DYC937" s="82"/>
      <c r="DYD937" s="82"/>
      <c r="DYE937" s="82"/>
      <c r="DYF937" s="82"/>
      <c r="DYG937" s="82"/>
      <c r="DYH937" s="82"/>
      <c r="DYI937" s="82"/>
      <c r="DYJ937" s="82"/>
      <c r="DYK937" s="82"/>
      <c r="DYL937" s="82"/>
      <c r="DYM937" s="82"/>
      <c r="DYN937" s="82"/>
      <c r="DYO937" s="82"/>
      <c r="DYP937" s="82"/>
      <c r="DYQ937" s="82"/>
      <c r="DYR937" s="82"/>
      <c r="DYS937" s="82"/>
      <c r="DYT937" s="82"/>
      <c r="DYU937" s="82"/>
      <c r="DYV937" s="82"/>
      <c r="DYW937" s="82"/>
      <c r="DYX937" s="82"/>
      <c r="DYY937" s="82"/>
      <c r="DYZ937" s="82"/>
      <c r="DZA937" s="82"/>
      <c r="DZB937" s="82"/>
      <c r="DZC937" s="82"/>
      <c r="DZD937" s="82"/>
      <c r="DZE937" s="82"/>
      <c r="DZF937" s="82"/>
      <c r="DZG937" s="82"/>
      <c r="DZH937" s="82"/>
      <c r="DZI937" s="82"/>
      <c r="DZJ937" s="82"/>
      <c r="DZK937" s="82"/>
      <c r="DZL937" s="82"/>
      <c r="DZM937" s="82"/>
      <c r="DZN937" s="82"/>
      <c r="DZO937" s="82"/>
      <c r="DZP937" s="82"/>
      <c r="DZQ937" s="82"/>
      <c r="DZR937" s="82"/>
      <c r="DZS937" s="82"/>
      <c r="DZT937" s="82"/>
      <c r="DZU937" s="82"/>
      <c r="DZV937" s="82"/>
      <c r="DZW937" s="82"/>
      <c r="DZX937" s="82"/>
      <c r="DZY937" s="82"/>
      <c r="DZZ937" s="82"/>
      <c r="EAA937" s="82"/>
      <c r="EAB937" s="82"/>
      <c r="EAC937" s="82"/>
      <c r="EAD937" s="82"/>
      <c r="EAE937" s="82"/>
      <c r="EAF937" s="82"/>
      <c r="EAG937" s="82"/>
      <c r="EAH937" s="82"/>
      <c r="EAI937" s="82"/>
      <c r="EAJ937" s="82"/>
      <c r="EAK937" s="82"/>
      <c r="EAL937" s="82"/>
      <c r="EAM937" s="82"/>
      <c r="EAN937" s="82"/>
      <c r="EAO937" s="82"/>
      <c r="EAP937" s="82"/>
      <c r="EAQ937" s="82"/>
      <c r="EAR937" s="82"/>
      <c r="EAS937" s="82"/>
      <c r="EAT937" s="82"/>
      <c r="EAU937" s="82"/>
      <c r="EAV937" s="82"/>
      <c r="EAW937" s="82"/>
      <c r="EAX937" s="82"/>
      <c r="EAY937" s="82"/>
      <c r="EAZ937" s="82"/>
      <c r="EBA937" s="82"/>
      <c r="EBB937" s="82"/>
      <c r="EBC937" s="82"/>
      <c r="EBD937" s="82"/>
      <c r="EBE937" s="82"/>
      <c r="EBF937" s="82"/>
      <c r="EBG937" s="82"/>
      <c r="EBH937" s="82"/>
      <c r="EBI937" s="82"/>
      <c r="EBJ937" s="82"/>
      <c r="EBK937" s="82"/>
      <c r="EBL937" s="82"/>
      <c r="EBM937" s="82"/>
      <c r="EBN937" s="82"/>
      <c r="EBO937" s="82"/>
      <c r="EBP937" s="82"/>
      <c r="EBQ937" s="82"/>
      <c r="EBR937" s="82"/>
      <c r="EBS937" s="82"/>
      <c r="EBT937" s="82"/>
      <c r="EBU937" s="82"/>
      <c r="EBV937" s="82"/>
      <c r="EBW937" s="82"/>
      <c r="EBX937" s="82"/>
      <c r="EBY937" s="82"/>
      <c r="EBZ937" s="82"/>
      <c r="ECA937" s="82"/>
      <c r="ECB937" s="82"/>
      <c r="ECC937" s="82"/>
      <c r="ECD937" s="82"/>
      <c r="ECE937" s="82"/>
      <c r="ECF937" s="82"/>
      <c r="ECG937" s="82"/>
      <c r="ECH937" s="82"/>
      <c r="ECI937" s="82"/>
      <c r="ECJ937" s="82"/>
      <c r="ECK937" s="82"/>
      <c r="ECL937" s="82"/>
      <c r="ECM937" s="82"/>
      <c r="ECN937" s="82"/>
      <c r="ECO937" s="82"/>
      <c r="ECP937" s="82"/>
      <c r="ECQ937" s="82"/>
      <c r="ECR937" s="82"/>
      <c r="ECS937" s="82"/>
      <c r="ECT937" s="82"/>
      <c r="ECU937" s="82"/>
      <c r="ECV937" s="82"/>
      <c r="ECW937" s="82"/>
      <c r="ECX937" s="82"/>
      <c r="ECY937" s="82"/>
      <c r="ECZ937" s="82"/>
      <c r="EDA937" s="82"/>
      <c r="EDB937" s="82"/>
      <c r="EDC937" s="82"/>
      <c r="EDD937" s="82"/>
      <c r="EDE937" s="82"/>
      <c r="EDF937" s="82"/>
      <c r="EDG937" s="82"/>
      <c r="EDH937" s="82"/>
      <c r="EDI937" s="82"/>
      <c r="EDJ937" s="82"/>
      <c r="EDK937" s="82"/>
      <c r="EDL937" s="82"/>
      <c r="EDM937" s="82"/>
      <c r="EDN937" s="82"/>
      <c r="EDO937" s="82"/>
      <c r="EDP937" s="82"/>
      <c r="EDQ937" s="82"/>
      <c r="EDR937" s="82"/>
      <c r="EDS937" s="82"/>
      <c r="EDT937" s="82"/>
      <c r="EDU937" s="82"/>
      <c r="EDV937" s="82"/>
      <c r="EDW937" s="82"/>
      <c r="EDX937" s="82"/>
      <c r="EDY937" s="82"/>
      <c r="EDZ937" s="82"/>
      <c r="EEA937" s="82"/>
      <c r="EEB937" s="82"/>
      <c r="EEC937" s="82"/>
      <c r="EED937" s="82"/>
      <c r="EEE937" s="82"/>
      <c r="EEF937" s="82"/>
      <c r="EEG937" s="82"/>
      <c r="EEH937" s="82"/>
      <c r="EEI937" s="82"/>
      <c r="EEJ937" s="82"/>
      <c r="EEK937" s="82"/>
      <c r="EEL937" s="82"/>
      <c r="EEM937" s="82"/>
      <c r="EEN937" s="82"/>
      <c r="EEO937" s="82"/>
      <c r="EEP937" s="82"/>
      <c r="EEQ937" s="82"/>
      <c r="EER937" s="82"/>
      <c r="EES937" s="82"/>
      <c r="EET937" s="82"/>
      <c r="EEU937" s="82"/>
      <c r="EEV937" s="82"/>
      <c r="EEW937" s="82"/>
      <c r="EEX937" s="82"/>
      <c r="EEY937" s="82"/>
      <c r="EEZ937" s="82"/>
      <c r="EFA937" s="82"/>
      <c r="EFB937" s="82"/>
      <c r="EFC937" s="82"/>
      <c r="EFD937" s="82"/>
      <c r="EFE937" s="82"/>
      <c r="EFF937" s="82"/>
      <c r="EFG937" s="82"/>
      <c r="EFH937" s="82"/>
      <c r="EFI937" s="82"/>
      <c r="EFJ937" s="82"/>
      <c r="EFK937" s="82"/>
      <c r="EFL937" s="82"/>
      <c r="EFM937" s="82"/>
      <c r="EFN937" s="82"/>
      <c r="EFO937" s="82"/>
      <c r="EFP937" s="82"/>
      <c r="EFQ937" s="82"/>
      <c r="EFR937" s="82"/>
      <c r="EFS937" s="82"/>
      <c r="EFT937" s="82"/>
      <c r="EFU937" s="82"/>
      <c r="EFV937" s="82"/>
      <c r="EFW937" s="82"/>
      <c r="EFX937" s="82"/>
      <c r="EFY937" s="82"/>
      <c r="EFZ937" s="82"/>
      <c r="EGA937" s="82"/>
      <c r="EGB937" s="82"/>
      <c r="EGC937" s="82"/>
      <c r="EGD937" s="82"/>
      <c r="EGE937" s="82"/>
      <c r="EGF937" s="82"/>
      <c r="EGG937" s="82"/>
      <c r="EGH937" s="82"/>
      <c r="EGI937" s="82"/>
      <c r="EGJ937" s="82"/>
      <c r="EGK937" s="82"/>
      <c r="EGL937" s="82"/>
      <c r="EGM937" s="82"/>
      <c r="EGN937" s="82"/>
      <c r="EGO937" s="82"/>
      <c r="EGP937" s="82"/>
      <c r="EGQ937" s="82"/>
      <c r="EGR937" s="82"/>
      <c r="EGS937" s="82"/>
      <c r="EGT937" s="82"/>
      <c r="EGU937" s="82"/>
      <c r="EGV937" s="82"/>
      <c r="EGW937" s="82"/>
      <c r="EGX937" s="82"/>
      <c r="EGY937" s="82"/>
      <c r="EGZ937" s="82"/>
      <c r="EHA937" s="82"/>
      <c r="EHB937" s="82"/>
      <c r="EHC937" s="82"/>
      <c r="EHD937" s="82"/>
      <c r="EHE937" s="82"/>
      <c r="EHF937" s="82"/>
      <c r="EHG937" s="82"/>
      <c r="EHH937" s="82"/>
      <c r="EHI937" s="82"/>
      <c r="EHJ937" s="82"/>
      <c r="EHK937" s="82"/>
      <c r="EHL937" s="82"/>
      <c r="EHM937" s="82"/>
      <c r="EHN937" s="82"/>
      <c r="EHO937" s="82"/>
      <c r="EHP937" s="82"/>
      <c r="EHQ937" s="82"/>
      <c r="EHR937" s="82"/>
      <c r="EHS937" s="82"/>
      <c r="EHT937" s="82"/>
      <c r="EHU937" s="82"/>
      <c r="EHV937" s="82"/>
      <c r="EHW937" s="82"/>
      <c r="EHX937" s="82"/>
      <c r="EHY937" s="82"/>
      <c r="EHZ937" s="82"/>
      <c r="EIA937" s="82"/>
      <c r="EIB937" s="82"/>
      <c r="EIC937" s="82"/>
      <c r="EID937" s="82"/>
      <c r="EIE937" s="82"/>
      <c r="EIF937" s="82"/>
      <c r="EIG937" s="82"/>
      <c r="EIH937" s="82"/>
      <c r="EII937" s="82"/>
      <c r="EIJ937" s="82"/>
      <c r="EIK937" s="82"/>
      <c r="EIL937" s="82"/>
      <c r="EIM937" s="82"/>
      <c r="EIN937" s="82"/>
      <c r="EIO937" s="82"/>
      <c r="EIP937" s="82"/>
      <c r="EIQ937" s="82"/>
      <c r="EIR937" s="82"/>
      <c r="EIS937" s="82"/>
      <c r="EIT937" s="82"/>
      <c r="EIU937" s="82"/>
      <c r="EIV937" s="82"/>
      <c r="EIW937" s="82"/>
      <c r="EIX937" s="82"/>
      <c r="EIY937" s="82"/>
      <c r="EIZ937" s="82"/>
      <c r="EJA937" s="82"/>
      <c r="EJB937" s="82"/>
      <c r="EJC937" s="82"/>
      <c r="EJD937" s="82"/>
      <c r="EJE937" s="82"/>
      <c r="EJF937" s="82"/>
      <c r="EJG937" s="82"/>
      <c r="EJH937" s="82"/>
      <c r="EJI937" s="82"/>
      <c r="EJJ937" s="82"/>
      <c r="EJK937" s="82"/>
      <c r="EJL937" s="82"/>
      <c r="EJM937" s="82"/>
      <c r="EJN937" s="82"/>
      <c r="EJO937" s="82"/>
      <c r="EJP937" s="82"/>
      <c r="EJQ937" s="82"/>
      <c r="EJR937" s="82"/>
      <c r="EJS937" s="82"/>
      <c r="EJT937" s="82"/>
      <c r="EJU937" s="82"/>
      <c r="EJV937" s="82"/>
      <c r="EJW937" s="82"/>
      <c r="EJX937" s="82"/>
      <c r="EJY937" s="82"/>
      <c r="EJZ937" s="82"/>
      <c r="EKA937" s="82"/>
      <c r="EKB937" s="82"/>
      <c r="EKC937" s="82"/>
      <c r="EKD937" s="82"/>
      <c r="EKE937" s="82"/>
      <c r="EKF937" s="82"/>
      <c r="EKG937" s="82"/>
      <c r="EKH937" s="82"/>
      <c r="EKI937" s="82"/>
      <c r="EKJ937" s="82"/>
      <c r="EKK937" s="82"/>
      <c r="EKL937" s="82"/>
      <c r="EKM937" s="82"/>
      <c r="EKN937" s="82"/>
      <c r="EKO937" s="82"/>
      <c r="EKP937" s="82"/>
      <c r="EKQ937" s="82"/>
      <c r="EKR937" s="82"/>
      <c r="EKS937" s="82"/>
      <c r="EKT937" s="82"/>
      <c r="EKU937" s="82"/>
      <c r="EKV937" s="82"/>
      <c r="EKW937" s="82"/>
      <c r="EKX937" s="82"/>
      <c r="EKY937" s="82"/>
      <c r="EKZ937" s="82"/>
      <c r="ELA937" s="82"/>
      <c r="ELB937" s="82"/>
      <c r="ELC937" s="82"/>
      <c r="ELD937" s="82"/>
      <c r="ELE937" s="82"/>
      <c r="ELF937" s="82"/>
      <c r="ELG937" s="82"/>
      <c r="ELH937" s="82"/>
      <c r="ELI937" s="82"/>
      <c r="ELJ937" s="82"/>
      <c r="ELK937" s="82"/>
      <c r="ELL937" s="82"/>
      <c r="ELM937" s="82"/>
      <c r="ELN937" s="82"/>
      <c r="ELO937" s="82"/>
      <c r="ELP937" s="82"/>
      <c r="ELQ937" s="82"/>
      <c r="ELR937" s="82"/>
      <c r="ELS937" s="82"/>
      <c r="ELT937" s="82"/>
      <c r="ELU937" s="82"/>
      <c r="ELV937" s="82"/>
      <c r="ELW937" s="82"/>
      <c r="ELX937" s="82"/>
      <c r="ELY937" s="82"/>
      <c r="ELZ937" s="82"/>
      <c r="EMA937" s="82"/>
      <c r="EMB937" s="82"/>
      <c r="EMC937" s="82"/>
      <c r="EMD937" s="82"/>
      <c r="EME937" s="82"/>
      <c r="EMF937" s="82"/>
      <c r="EMG937" s="82"/>
      <c r="EMH937" s="82"/>
      <c r="EMI937" s="82"/>
      <c r="EMJ937" s="82"/>
      <c r="EMK937" s="82"/>
      <c r="EML937" s="82"/>
      <c r="EMM937" s="82"/>
      <c r="EMN937" s="82"/>
      <c r="EMO937" s="82"/>
      <c r="EMP937" s="82"/>
      <c r="EMQ937" s="82"/>
      <c r="EMR937" s="82"/>
      <c r="EMS937" s="82"/>
      <c r="EMT937" s="82"/>
      <c r="EMU937" s="82"/>
      <c r="EMV937" s="82"/>
      <c r="EMW937" s="82"/>
      <c r="EMX937" s="82"/>
      <c r="EMY937" s="82"/>
      <c r="EMZ937" s="82"/>
      <c r="ENA937" s="82"/>
      <c r="ENB937" s="82"/>
      <c r="ENC937" s="82"/>
      <c r="END937" s="82"/>
      <c r="ENE937" s="82"/>
      <c r="ENF937" s="82"/>
      <c r="ENG937" s="82"/>
      <c r="ENH937" s="82"/>
      <c r="ENI937" s="82"/>
      <c r="ENJ937" s="82"/>
      <c r="ENK937" s="82"/>
      <c r="ENL937" s="82"/>
      <c r="ENM937" s="82"/>
      <c r="ENN937" s="82"/>
      <c r="ENO937" s="82"/>
      <c r="ENP937" s="82"/>
      <c r="ENQ937" s="82"/>
      <c r="ENR937" s="82"/>
      <c r="ENS937" s="82"/>
      <c r="ENT937" s="82"/>
      <c r="ENU937" s="82"/>
      <c r="ENV937" s="82"/>
      <c r="ENW937" s="82"/>
      <c r="ENX937" s="82"/>
      <c r="ENY937" s="82"/>
      <c r="ENZ937" s="82"/>
      <c r="EOA937" s="82"/>
      <c r="EOB937" s="82"/>
      <c r="EOC937" s="82"/>
      <c r="EOD937" s="82"/>
      <c r="EOE937" s="82"/>
      <c r="EOF937" s="82"/>
      <c r="EOG937" s="82"/>
      <c r="EOH937" s="82"/>
      <c r="EOI937" s="82"/>
      <c r="EOJ937" s="82"/>
      <c r="EOK937" s="82"/>
      <c r="EOL937" s="82"/>
      <c r="EOM937" s="82"/>
      <c r="EON937" s="82"/>
      <c r="EOO937" s="82"/>
      <c r="EOP937" s="82"/>
      <c r="EOQ937" s="82"/>
      <c r="EOR937" s="82"/>
      <c r="EOS937" s="82"/>
      <c r="EOT937" s="82"/>
      <c r="EOU937" s="82"/>
      <c r="EOV937" s="82"/>
      <c r="EOW937" s="82"/>
      <c r="EOX937" s="82"/>
      <c r="EOY937" s="82"/>
      <c r="EOZ937" s="82"/>
      <c r="EPA937" s="82"/>
      <c r="EPB937" s="82"/>
      <c r="EPC937" s="82"/>
      <c r="EPD937" s="82"/>
      <c r="EPE937" s="82"/>
      <c r="EPF937" s="82"/>
      <c r="EPG937" s="82"/>
      <c r="EPH937" s="82"/>
      <c r="EPI937" s="82"/>
      <c r="EPJ937" s="82"/>
      <c r="EPK937" s="82"/>
      <c r="EPL937" s="82"/>
      <c r="EPM937" s="82"/>
      <c r="EPN937" s="82"/>
      <c r="EPO937" s="82"/>
      <c r="EPP937" s="82"/>
      <c r="EPQ937" s="82"/>
      <c r="EPR937" s="82"/>
      <c r="EPS937" s="82"/>
      <c r="EPT937" s="82"/>
      <c r="EPU937" s="82"/>
      <c r="EPV937" s="82"/>
      <c r="EPW937" s="82"/>
      <c r="EPX937" s="82"/>
      <c r="EPY937" s="82"/>
      <c r="EPZ937" s="82"/>
      <c r="EQA937" s="82"/>
      <c r="EQB937" s="82"/>
      <c r="EQC937" s="82"/>
      <c r="EQD937" s="82"/>
      <c r="EQE937" s="82"/>
      <c r="EQF937" s="82"/>
      <c r="EQG937" s="82"/>
      <c r="EQH937" s="82"/>
      <c r="EQI937" s="82"/>
      <c r="EQJ937" s="82"/>
      <c r="EQK937" s="82"/>
      <c r="EQL937" s="82"/>
      <c r="EQM937" s="82"/>
      <c r="EQN937" s="82"/>
      <c r="EQO937" s="82"/>
      <c r="EQP937" s="82"/>
      <c r="EQQ937" s="82"/>
      <c r="EQR937" s="82"/>
      <c r="EQS937" s="82"/>
      <c r="EQT937" s="82"/>
      <c r="EQU937" s="82"/>
      <c r="EQV937" s="82"/>
      <c r="EQW937" s="82"/>
      <c r="EQX937" s="82"/>
      <c r="EQY937" s="82"/>
      <c r="EQZ937" s="82"/>
      <c r="ERA937" s="82"/>
      <c r="ERB937" s="82"/>
      <c r="ERC937" s="82"/>
      <c r="ERD937" s="82"/>
      <c r="ERE937" s="82"/>
      <c r="ERF937" s="82"/>
      <c r="ERG937" s="82"/>
      <c r="ERH937" s="82"/>
      <c r="ERI937" s="82"/>
      <c r="ERJ937" s="82"/>
      <c r="ERK937" s="82"/>
      <c r="ERL937" s="82"/>
      <c r="ERM937" s="82"/>
      <c r="ERN937" s="82"/>
      <c r="ERO937" s="82"/>
      <c r="ERP937" s="82"/>
      <c r="ERQ937" s="82"/>
      <c r="ERR937" s="82"/>
      <c r="ERS937" s="82"/>
      <c r="ERT937" s="82"/>
      <c r="ERU937" s="82"/>
      <c r="ERV937" s="82"/>
      <c r="ERW937" s="82"/>
      <c r="ERX937" s="82"/>
      <c r="ERY937" s="82"/>
      <c r="ERZ937" s="82"/>
      <c r="ESA937" s="82"/>
      <c r="ESB937" s="82"/>
      <c r="ESC937" s="82"/>
      <c r="ESD937" s="82"/>
      <c r="ESE937" s="82"/>
      <c r="ESF937" s="82"/>
      <c r="ESG937" s="82"/>
      <c r="ESH937" s="82"/>
      <c r="ESI937" s="82"/>
      <c r="ESJ937" s="82"/>
      <c r="ESK937" s="82"/>
      <c r="ESL937" s="82"/>
      <c r="ESM937" s="82"/>
      <c r="ESN937" s="82"/>
      <c r="ESO937" s="82"/>
      <c r="ESP937" s="82"/>
      <c r="ESQ937" s="82"/>
      <c r="ESR937" s="82"/>
      <c r="ESS937" s="82"/>
      <c r="EST937" s="82"/>
      <c r="ESU937" s="82"/>
      <c r="ESV937" s="82"/>
      <c r="ESW937" s="82"/>
      <c r="ESX937" s="82"/>
      <c r="ESY937" s="82"/>
      <c r="ESZ937" s="82"/>
      <c r="ETA937" s="82"/>
      <c r="ETB937" s="82"/>
      <c r="ETC937" s="82"/>
      <c r="ETD937" s="82"/>
      <c r="ETE937" s="82"/>
      <c r="ETF937" s="82"/>
      <c r="ETG937" s="82"/>
      <c r="ETH937" s="82"/>
      <c r="ETI937" s="82"/>
      <c r="ETJ937" s="82"/>
      <c r="ETK937" s="82"/>
      <c r="ETL937" s="82"/>
      <c r="ETM937" s="82"/>
      <c r="ETN937" s="82"/>
      <c r="ETO937" s="82"/>
      <c r="ETP937" s="82"/>
      <c r="ETQ937" s="82"/>
      <c r="ETR937" s="82"/>
      <c r="ETS937" s="82"/>
      <c r="ETT937" s="82"/>
      <c r="ETU937" s="82"/>
      <c r="ETV937" s="82"/>
      <c r="ETW937" s="82"/>
      <c r="ETX937" s="82"/>
      <c r="ETY937" s="82"/>
      <c r="ETZ937" s="82"/>
      <c r="EUA937" s="82"/>
      <c r="EUB937" s="82"/>
      <c r="EUC937" s="82"/>
      <c r="EUD937" s="82"/>
      <c r="EUE937" s="82"/>
      <c r="EUF937" s="82"/>
      <c r="EUG937" s="82"/>
      <c r="EUH937" s="82"/>
      <c r="EUI937" s="82"/>
      <c r="EUJ937" s="82"/>
      <c r="EUK937" s="82"/>
      <c r="EUL937" s="82"/>
      <c r="EUM937" s="82"/>
      <c r="EUN937" s="82"/>
      <c r="EUO937" s="82"/>
      <c r="EUP937" s="82"/>
      <c r="EUQ937" s="82"/>
      <c r="EUR937" s="82"/>
      <c r="EUS937" s="82"/>
      <c r="EUT937" s="82"/>
      <c r="EUU937" s="82"/>
      <c r="EUV937" s="82"/>
      <c r="EUW937" s="82"/>
      <c r="EUX937" s="82"/>
      <c r="EUY937" s="82"/>
      <c r="EUZ937" s="82"/>
      <c r="EVA937" s="82"/>
      <c r="EVB937" s="82"/>
      <c r="EVC937" s="82"/>
      <c r="EVD937" s="82"/>
      <c r="EVE937" s="82"/>
      <c r="EVF937" s="82"/>
      <c r="EVG937" s="82"/>
      <c r="EVH937" s="82"/>
      <c r="EVI937" s="82"/>
      <c r="EVJ937" s="82"/>
      <c r="EVK937" s="82"/>
      <c r="EVL937" s="82"/>
      <c r="EVM937" s="82"/>
      <c r="EVN937" s="82"/>
      <c r="EVO937" s="82"/>
      <c r="EVP937" s="82"/>
      <c r="EVQ937" s="82"/>
      <c r="EVR937" s="82"/>
      <c r="EVS937" s="82"/>
      <c r="EVT937" s="82"/>
      <c r="EVU937" s="82"/>
      <c r="EVV937" s="82"/>
      <c r="EVW937" s="82"/>
      <c r="EVX937" s="82"/>
      <c r="EVY937" s="82"/>
      <c r="EVZ937" s="82"/>
      <c r="EWA937" s="82"/>
      <c r="EWB937" s="82"/>
      <c r="EWC937" s="82"/>
      <c r="EWD937" s="82"/>
      <c r="EWE937" s="82"/>
      <c r="EWF937" s="82"/>
      <c r="EWG937" s="82"/>
      <c r="EWH937" s="82"/>
      <c r="EWI937" s="82"/>
      <c r="EWJ937" s="82"/>
      <c r="EWK937" s="82"/>
      <c r="EWL937" s="82"/>
      <c r="EWM937" s="82"/>
      <c r="EWN937" s="82"/>
      <c r="EWO937" s="82"/>
      <c r="EWP937" s="82"/>
      <c r="EWQ937" s="82"/>
      <c r="EWR937" s="82"/>
      <c r="EWS937" s="82"/>
      <c r="EWT937" s="82"/>
      <c r="EWU937" s="82"/>
      <c r="EWV937" s="82"/>
      <c r="EWW937" s="82"/>
      <c r="EWX937" s="82"/>
      <c r="EWY937" s="82"/>
      <c r="EWZ937" s="82"/>
      <c r="EXA937" s="82"/>
      <c r="EXB937" s="82"/>
      <c r="EXC937" s="82"/>
      <c r="EXD937" s="82"/>
      <c r="EXE937" s="82"/>
      <c r="EXF937" s="82"/>
      <c r="EXG937" s="82"/>
      <c r="EXH937" s="82"/>
      <c r="EXI937" s="82"/>
      <c r="EXJ937" s="82"/>
      <c r="EXK937" s="82"/>
      <c r="EXL937" s="82"/>
      <c r="EXM937" s="82"/>
      <c r="EXN937" s="82"/>
      <c r="EXO937" s="82"/>
      <c r="EXP937" s="82"/>
      <c r="EXQ937" s="82"/>
      <c r="EXR937" s="82"/>
      <c r="EXS937" s="82"/>
      <c r="EXT937" s="82"/>
      <c r="EXU937" s="82"/>
      <c r="EXV937" s="82"/>
      <c r="EXW937" s="82"/>
      <c r="EXX937" s="82"/>
      <c r="EXY937" s="82"/>
      <c r="EXZ937" s="82"/>
      <c r="EYA937" s="82"/>
      <c r="EYB937" s="82"/>
      <c r="EYC937" s="82"/>
      <c r="EYD937" s="82"/>
      <c r="EYE937" s="82"/>
      <c r="EYF937" s="82"/>
      <c r="EYG937" s="82"/>
      <c r="EYH937" s="82"/>
      <c r="EYI937" s="82"/>
      <c r="EYJ937" s="82"/>
      <c r="EYK937" s="82"/>
      <c r="EYL937" s="82"/>
      <c r="EYM937" s="82"/>
      <c r="EYN937" s="82"/>
      <c r="EYO937" s="82"/>
      <c r="EYP937" s="82"/>
      <c r="EYQ937" s="82"/>
      <c r="EYR937" s="82"/>
      <c r="EYS937" s="82"/>
      <c r="EYT937" s="82"/>
      <c r="EYU937" s="82"/>
      <c r="EYV937" s="82"/>
      <c r="EYW937" s="82"/>
      <c r="EYX937" s="82"/>
      <c r="EYY937" s="82"/>
      <c r="EYZ937" s="82"/>
      <c r="EZA937" s="82"/>
      <c r="EZB937" s="82"/>
      <c r="EZC937" s="82"/>
      <c r="EZD937" s="82"/>
      <c r="EZE937" s="82"/>
      <c r="EZF937" s="82"/>
      <c r="EZG937" s="82"/>
      <c r="EZH937" s="82"/>
      <c r="EZI937" s="82"/>
      <c r="EZJ937" s="82"/>
      <c r="EZK937" s="82"/>
      <c r="EZL937" s="82"/>
      <c r="EZM937" s="82"/>
      <c r="EZN937" s="82"/>
      <c r="EZO937" s="82"/>
      <c r="EZP937" s="82"/>
      <c r="EZQ937" s="82"/>
      <c r="EZR937" s="82"/>
      <c r="EZS937" s="82"/>
      <c r="EZT937" s="82"/>
      <c r="EZU937" s="82"/>
      <c r="EZV937" s="82"/>
      <c r="EZW937" s="82"/>
      <c r="EZX937" s="82"/>
      <c r="EZY937" s="82"/>
      <c r="EZZ937" s="82"/>
      <c r="FAA937" s="82"/>
      <c r="FAB937" s="82"/>
      <c r="FAC937" s="82"/>
      <c r="FAD937" s="82"/>
      <c r="FAE937" s="82"/>
      <c r="FAF937" s="82"/>
      <c r="FAG937" s="82"/>
      <c r="FAH937" s="82"/>
      <c r="FAI937" s="82"/>
      <c r="FAJ937" s="82"/>
      <c r="FAK937" s="82"/>
      <c r="FAL937" s="82"/>
      <c r="FAM937" s="82"/>
      <c r="FAN937" s="82"/>
      <c r="FAO937" s="82"/>
      <c r="FAP937" s="82"/>
      <c r="FAQ937" s="82"/>
      <c r="FAR937" s="82"/>
      <c r="FAS937" s="82"/>
      <c r="FAT937" s="82"/>
      <c r="FAU937" s="82"/>
      <c r="FAV937" s="82"/>
      <c r="FAW937" s="82"/>
      <c r="FAX937" s="82"/>
      <c r="FAY937" s="82"/>
      <c r="FAZ937" s="82"/>
      <c r="FBA937" s="82"/>
      <c r="FBB937" s="82"/>
      <c r="FBC937" s="82"/>
      <c r="FBD937" s="82"/>
      <c r="FBE937" s="82"/>
      <c r="FBF937" s="82"/>
      <c r="FBG937" s="82"/>
      <c r="FBH937" s="82"/>
      <c r="FBI937" s="82"/>
      <c r="FBJ937" s="82"/>
      <c r="FBK937" s="82"/>
      <c r="FBL937" s="82"/>
      <c r="FBM937" s="82"/>
      <c r="FBN937" s="82"/>
      <c r="FBO937" s="82"/>
      <c r="FBP937" s="82"/>
      <c r="FBQ937" s="82"/>
      <c r="FBR937" s="82"/>
      <c r="FBS937" s="82"/>
      <c r="FBT937" s="82"/>
      <c r="FBU937" s="82"/>
      <c r="FBV937" s="82"/>
      <c r="FBW937" s="82"/>
      <c r="FBX937" s="82"/>
      <c r="FBY937" s="82"/>
      <c r="FBZ937" s="82"/>
      <c r="FCA937" s="82"/>
      <c r="FCB937" s="82"/>
      <c r="FCC937" s="82"/>
      <c r="FCD937" s="82"/>
      <c r="FCE937" s="82"/>
      <c r="FCF937" s="82"/>
      <c r="FCG937" s="82"/>
      <c r="FCH937" s="82"/>
      <c r="FCI937" s="82"/>
      <c r="FCJ937" s="82"/>
      <c r="FCK937" s="82"/>
      <c r="FCL937" s="82"/>
      <c r="FCM937" s="82"/>
      <c r="FCN937" s="82"/>
      <c r="FCO937" s="82"/>
      <c r="FCP937" s="82"/>
      <c r="FCQ937" s="82"/>
      <c r="FCR937" s="82"/>
      <c r="FCS937" s="82"/>
      <c r="FCT937" s="82"/>
      <c r="FCU937" s="82"/>
      <c r="FCV937" s="82"/>
      <c r="FCW937" s="82"/>
      <c r="FCX937" s="82"/>
      <c r="FCY937" s="82"/>
      <c r="FCZ937" s="82"/>
      <c r="FDA937" s="82"/>
      <c r="FDB937" s="82"/>
      <c r="FDC937" s="82"/>
      <c r="FDD937" s="82"/>
      <c r="FDE937" s="82"/>
      <c r="FDF937" s="82"/>
      <c r="FDG937" s="82"/>
      <c r="FDH937" s="82"/>
      <c r="FDI937" s="82"/>
      <c r="FDJ937" s="82"/>
      <c r="FDK937" s="82"/>
      <c r="FDL937" s="82"/>
      <c r="FDM937" s="82"/>
      <c r="FDN937" s="82"/>
      <c r="FDO937" s="82"/>
      <c r="FDP937" s="82"/>
      <c r="FDQ937" s="82"/>
      <c r="FDR937" s="82"/>
      <c r="FDS937" s="82"/>
      <c r="FDT937" s="82"/>
      <c r="FDU937" s="82"/>
      <c r="FDV937" s="82"/>
      <c r="FDW937" s="82"/>
      <c r="FDX937" s="82"/>
      <c r="FDY937" s="82"/>
      <c r="FDZ937" s="82"/>
      <c r="FEA937" s="82"/>
      <c r="FEB937" s="82"/>
      <c r="FEC937" s="82"/>
      <c r="FED937" s="82"/>
      <c r="FEE937" s="82"/>
      <c r="FEF937" s="82"/>
      <c r="FEG937" s="82"/>
      <c r="FEH937" s="82"/>
      <c r="FEI937" s="82"/>
      <c r="FEJ937" s="82"/>
      <c r="FEK937" s="82"/>
      <c r="FEL937" s="82"/>
      <c r="FEM937" s="82"/>
      <c r="FEN937" s="82"/>
      <c r="FEO937" s="82"/>
      <c r="FEP937" s="82"/>
      <c r="FEQ937" s="82"/>
      <c r="FER937" s="82"/>
      <c r="FES937" s="82"/>
      <c r="FET937" s="82"/>
      <c r="FEU937" s="82"/>
      <c r="FEV937" s="82"/>
      <c r="FEW937" s="82"/>
      <c r="FEX937" s="82"/>
      <c r="FEY937" s="82"/>
      <c r="FEZ937" s="82"/>
      <c r="FFA937" s="82"/>
      <c r="FFB937" s="82"/>
      <c r="FFC937" s="82"/>
      <c r="FFD937" s="82"/>
      <c r="FFE937" s="82"/>
      <c r="FFF937" s="82"/>
      <c r="FFG937" s="82"/>
      <c r="FFH937" s="82"/>
      <c r="FFI937" s="82"/>
      <c r="FFJ937" s="82"/>
      <c r="FFK937" s="82"/>
      <c r="FFL937" s="82"/>
      <c r="FFM937" s="82"/>
      <c r="FFN937" s="82"/>
      <c r="FFO937" s="82"/>
      <c r="FFP937" s="82"/>
      <c r="FFQ937" s="82"/>
      <c r="FFR937" s="82"/>
      <c r="FFS937" s="82"/>
      <c r="FFT937" s="82"/>
      <c r="FFU937" s="82"/>
      <c r="FFV937" s="82"/>
      <c r="FFW937" s="82"/>
      <c r="FFX937" s="82"/>
      <c r="FFY937" s="82"/>
      <c r="FFZ937" s="82"/>
      <c r="FGA937" s="82"/>
      <c r="FGB937" s="82"/>
      <c r="FGC937" s="82"/>
      <c r="FGD937" s="82"/>
      <c r="FGE937" s="82"/>
      <c r="FGF937" s="82"/>
      <c r="FGG937" s="82"/>
      <c r="FGH937" s="82"/>
      <c r="FGI937" s="82"/>
      <c r="FGJ937" s="82"/>
      <c r="FGK937" s="82"/>
      <c r="FGL937" s="82"/>
      <c r="FGM937" s="82"/>
      <c r="FGN937" s="82"/>
      <c r="FGO937" s="82"/>
      <c r="FGP937" s="82"/>
      <c r="FGQ937" s="82"/>
      <c r="FGR937" s="82"/>
      <c r="FGS937" s="82"/>
      <c r="FGT937" s="82"/>
      <c r="FGU937" s="82"/>
      <c r="FGV937" s="82"/>
      <c r="FGW937" s="82"/>
      <c r="FGX937" s="82"/>
      <c r="FGY937" s="82"/>
      <c r="FGZ937" s="82"/>
      <c r="FHA937" s="82"/>
      <c r="FHB937" s="82"/>
      <c r="FHC937" s="82"/>
      <c r="FHD937" s="82"/>
      <c r="FHE937" s="82"/>
      <c r="FHF937" s="82"/>
      <c r="FHG937" s="82"/>
      <c r="FHH937" s="82"/>
      <c r="FHI937" s="82"/>
      <c r="FHJ937" s="82"/>
      <c r="FHK937" s="82"/>
      <c r="FHL937" s="82"/>
      <c r="FHM937" s="82"/>
      <c r="FHN937" s="82"/>
      <c r="FHO937" s="82"/>
      <c r="FHP937" s="82"/>
      <c r="FHQ937" s="82"/>
      <c r="FHR937" s="82"/>
      <c r="FHS937" s="82"/>
      <c r="FHT937" s="82"/>
      <c r="FHU937" s="82"/>
      <c r="FHV937" s="82"/>
      <c r="FHW937" s="82"/>
      <c r="FHX937" s="82"/>
      <c r="FHY937" s="82"/>
      <c r="FHZ937" s="82"/>
      <c r="FIA937" s="82"/>
      <c r="FIB937" s="82"/>
      <c r="FIC937" s="82"/>
      <c r="FID937" s="82"/>
      <c r="FIE937" s="82"/>
      <c r="FIF937" s="82"/>
      <c r="FIG937" s="82"/>
      <c r="FIH937" s="82"/>
      <c r="FII937" s="82"/>
      <c r="FIJ937" s="82"/>
      <c r="FIK937" s="82"/>
      <c r="FIL937" s="82"/>
      <c r="FIM937" s="82"/>
      <c r="FIN937" s="82"/>
      <c r="FIO937" s="82"/>
      <c r="FIP937" s="82"/>
      <c r="FIQ937" s="82"/>
      <c r="FIR937" s="82"/>
      <c r="FIS937" s="82"/>
      <c r="FIT937" s="82"/>
      <c r="FIU937" s="82"/>
      <c r="FIV937" s="82"/>
      <c r="FIW937" s="82"/>
      <c r="FIX937" s="82"/>
      <c r="FIY937" s="82"/>
      <c r="FIZ937" s="82"/>
      <c r="FJA937" s="82"/>
      <c r="FJB937" s="82"/>
      <c r="FJC937" s="82"/>
      <c r="FJD937" s="82"/>
      <c r="FJE937" s="82"/>
      <c r="FJF937" s="82"/>
      <c r="FJG937" s="82"/>
      <c r="FJH937" s="82"/>
      <c r="FJI937" s="82"/>
      <c r="FJJ937" s="82"/>
      <c r="FJK937" s="82"/>
      <c r="FJL937" s="82"/>
      <c r="FJM937" s="82"/>
      <c r="FJN937" s="82"/>
      <c r="FJO937" s="82"/>
      <c r="FJP937" s="82"/>
      <c r="FJQ937" s="82"/>
      <c r="FJR937" s="82"/>
      <c r="FJS937" s="82"/>
      <c r="FJT937" s="82"/>
      <c r="FJU937" s="82"/>
      <c r="FJV937" s="82"/>
      <c r="FJW937" s="82"/>
      <c r="FJX937" s="82"/>
      <c r="FJY937" s="82"/>
      <c r="FJZ937" s="82"/>
      <c r="FKA937" s="82"/>
      <c r="FKB937" s="82"/>
      <c r="FKC937" s="82"/>
      <c r="FKD937" s="82"/>
      <c r="FKE937" s="82"/>
      <c r="FKF937" s="82"/>
      <c r="FKG937" s="82"/>
      <c r="FKH937" s="82"/>
      <c r="FKI937" s="82"/>
      <c r="FKJ937" s="82"/>
      <c r="FKK937" s="82"/>
      <c r="FKL937" s="82"/>
      <c r="FKM937" s="82"/>
      <c r="FKN937" s="82"/>
      <c r="FKO937" s="82"/>
      <c r="FKP937" s="82"/>
      <c r="FKQ937" s="82"/>
      <c r="FKR937" s="82"/>
      <c r="FKS937" s="82"/>
      <c r="FKT937" s="82"/>
      <c r="FKU937" s="82"/>
      <c r="FKV937" s="82"/>
      <c r="FKW937" s="82"/>
      <c r="FKX937" s="82"/>
      <c r="FKY937" s="82"/>
      <c r="FKZ937" s="82"/>
      <c r="FLA937" s="82"/>
      <c r="FLB937" s="82"/>
      <c r="FLC937" s="82"/>
      <c r="FLD937" s="82"/>
      <c r="FLE937" s="82"/>
      <c r="FLF937" s="82"/>
      <c r="FLG937" s="82"/>
      <c r="FLH937" s="82"/>
      <c r="FLI937" s="82"/>
      <c r="FLJ937" s="82"/>
      <c r="FLK937" s="82"/>
      <c r="FLL937" s="82"/>
      <c r="FLM937" s="82"/>
      <c r="FLN937" s="82"/>
      <c r="FLO937" s="82"/>
      <c r="FLP937" s="82"/>
      <c r="FLQ937" s="82"/>
      <c r="FLR937" s="82"/>
      <c r="FLS937" s="82"/>
      <c r="FLT937" s="82"/>
      <c r="FLU937" s="82"/>
      <c r="FLV937" s="82"/>
      <c r="FLW937" s="82"/>
      <c r="FLX937" s="82"/>
      <c r="FLY937" s="82"/>
      <c r="FLZ937" s="82"/>
      <c r="FMA937" s="82"/>
      <c r="FMB937" s="82"/>
      <c r="FMC937" s="82"/>
      <c r="FMD937" s="82"/>
      <c r="FME937" s="82"/>
      <c r="FMF937" s="82"/>
      <c r="FMG937" s="82"/>
      <c r="FMH937" s="82"/>
      <c r="FMI937" s="82"/>
      <c r="FMJ937" s="82"/>
      <c r="FMK937" s="82"/>
      <c r="FML937" s="82"/>
      <c r="FMM937" s="82"/>
      <c r="FMN937" s="82"/>
      <c r="FMO937" s="82"/>
      <c r="FMP937" s="82"/>
      <c r="FMQ937" s="82"/>
      <c r="FMR937" s="82"/>
      <c r="FMS937" s="82"/>
      <c r="FMT937" s="82"/>
      <c r="FMU937" s="82"/>
      <c r="FMV937" s="82"/>
      <c r="FMW937" s="82"/>
      <c r="FMX937" s="82"/>
      <c r="FMY937" s="82"/>
      <c r="FMZ937" s="82"/>
      <c r="FNA937" s="82"/>
      <c r="FNB937" s="82"/>
      <c r="FNC937" s="82"/>
      <c r="FND937" s="82"/>
      <c r="FNE937" s="82"/>
      <c r="FNF937" s="82"/>
      <c r="FNG937" s="82"/>
      <c r="FNH937" s="82"/>
      <c r="FNI937" s="82"/>
      <c r="FNJ937" s="82"/>
      <c r="FNK937" s="82"/>
      <c r="FNL937" s="82"/>
      <c r="FNM937" s="82"/>
      <c r="FNN937" s="82"/>
      <c r="FNO937" s="82"/>
      <c r="FNP937" s="82"/>
      <c r="FNQ937" s="82"/>
      <c r="FNR937" s="82"/>
      <c r="FNS937" s="82"/>
      <c r="FNT937" s="82"/>
      <c r="FNU937" s="82"/>
      <c r="FNV937" s="82"/>
      <c r="FNW937" s="82"/>
      <c r="FNX937" s="82"/>
      <c r="FNY937" s="82"/>
      <c r="FNZ937" s="82"/>
      <c r="FOA937" s="82"/>
      <c r="FOB937" s="82"/>
      <c r="FOC937" s="82"/>
      <c r="FOD937" s="82"/>
      <c r="FOE937" s="82"/>
      <c r="FOF937" s="82"/>
      <c r="FOG937" s="82"/>
      <c r="FOH937" s="82"/>
      <c r="FOI937" s="82"/>
      <c r="FOJ937" s="82"/>
      <c r="FOK937" s="82"/>
      <c r="FOL937" s="82"/>
      <c r="FOM937" s="82"/>
      <c r="FON937" s="82"/>
      <c r="FOO937" s="82"/>
      <c r="FOP937" s="82"/>
      <c r="FOQ937" s="82"/>
      <c r="FOR937" s="82"/>
      <c r="FOS937" s="82"/>
      <c r="FOT937" s="82"/>
      <c r="FOU937" s="82"/>
      <c r="FOV937" s="82"/>
      <c r="FOW937" s="82"/>
      <c r="FOX937" s="82"/>
      <c r="FOY937" s="82"/>
      <c r="FOZ937" s="82"/>
      <c r="FPA937" s="82"/>
      <c r="FPB937" s="82"/>
      <c r="FPC937" s="82"/>
      <c r="FPD937" s="82"/>
      <c r="FPE937" s="82"/>
      <c r="FPF937" s="82"/>
      <c r="FPG937" s="82"/>
      <c r="FPH937" s="82"/>
      <c r="FPI937" s="82"/>
      <c r="FPJ937" s="82"/>
      <c r="FPK937" s="82"/>
      <c r="FPL937" s="82"/>
      <c r="FPM937" s="82"/>
      <c r="FPN937" s="82"/>
      <c r="FPO937" s="82"/>
      <c r="FPP937" s="82"/>
      <c r="FPQ937" s="82"/>
      <c r="FPR937" s="82"/>
      <c r="FPS937" s="82"/>
      <c r="FPT937" s="82"/>
      <c r="FPU937" s="82"/>
      <c r="FPV937" s="82"/>
      <c r="FPW937" s="82"/>
      <c r="FPX937" s="82"/>
      <c r="FPY937" s="82"/>
      <c r="FPZ937" s="82"/>
      <c r="FQA937" s="82"/>
      <c r="FQB937" s="82"/>
      <c r="FQC937" s="82"/>
      <c r="FQD937" s="82"/>
      <c r="FQE937" s="82"/>
      <c r="FQF937" s="82"/>
      <c r="FQG937" s="82"/>
      <c r="FQH937" s="82"/>
      <c r="FQI937" s="82"/>
      <c r="FQJ937" s="82"/>
      <c r="FQK937" s="82"/>
      <c r="FQL937" s="82"/>
      <c r="FQM937" s="82"/>
      <c r="FQN937" s="82"/>
      <c r="FQO937" s="82"/>
      <c r="FQP937" s="82"/>
      <c r="FQQ937" s="82"/>
      <c r="FQR937" s="82"/>
      <c r="FQS937" s="82"/>
      <c r="FQT937" s="82"/>
      <c r="FQU937" s="82"/>
      <c r="FQV937" s="82"/>
      <c r="FQW937" s="82"/>
      <c r="FQX937" s="82"/>
      <c r="FQY937" s="82"/>
      <c r="FQZ937" s="82"/>
      <c r="FRA937" s="82"/>
      <c r="FRB937" s="82"/>
      <c r="FRC937" s="82"/>
      <c r="FRD937" s="82"/>
      <c r="FRE937" s="82"/>
      <c r="FRF937" s="82"/>
      <c r="FRG937" s="82"/>
      <c r="FRH937" s="82"/>
      <c r="FRI937" s="82"/>
      <c r="FRJ937" s="82"/>
      <c r="FRK937" s="82"/>
      <c r="FRL937" s="82"/>
      <c r="FRM937" s="82"/>
      <c r="FRN937" s="82"/>
      <c r="FRO937" s="82"/>
      <c r="FRP937" s="82"/>
      <c r="FRQ937" s="82"/>
      <c r="FRR937" s="82"/>
      <c r="FRS937" s="82"/>
      <c r="FRT937" s="82"/>
      <c r="FRU937" s="82"/>
      <c r="FRV937" s="82"/>
      <c r="FRW937" s="82"/>
      <c r="FRX937" s="82"/>
      <c r="FRY937" s="82"/>
      <c r="FRZ937" s="82"/>
      <c r="FSA937" s="82"/>
      <c r="FSB937" s="82"/>
      <c r="FSC937" s="82"/>
      <c r="FSD937" s="82"/>
      <c r="FSE937" s="82"/>
      <c r="FSF937" s="82"/>
      <c r="FSG937" s="82"/>
      <c r="FSH937" s="82"/>
      <c r="FSI937" s="82"/>
      <c r="FSJ937" s="82"/>
      <c r="FSK937" s="82"/>
      <c r="FSL937" s="82"/>
      <c r="FSM937" s="82"/>
      <c r="FSN937" s="82"/>
      <c r="FSO937" s="82"/>
      <c r="FSP937" s="82"/>
      <c r="FSQ937" s="82"/>
      <c r="FSR937" s="82"/>
      <c r="FSS937" s="82"/>
      <c r="FST937" s="82"/>
      <c r="FSU937" s="82"/>
      <c r="FSV937" s="82"/>
      <c r="FSW937" s="82"/>
      <c r="FSX937" s="82"/>
      <c r="FSY937" s="82"/>
      <c r="FSZ937" s="82"/>
      <c r="FTA937" s="82"/>
      <c r="FTB937" s="82"/>
      <c r="FTC937" s="82"/>
      <c r="FTD937" s="82"/>
      <c r="FTE937" s="82"/>
      <c r="FTF937" s="82"/>
      <c r="FTG937" s="82"/>
      <c r="FTH937" s="82"/>
      <c r="FTI937" s="82"/>
      <c r="FTJ937" s="82"/>
      <c r="FTK937" s="82"/>
      <c r="FTL937" s="82"/>
      <c r="FTM937" s="82"/>
      <c r="FTN937" s="82"/>
      <c r="FTO937" s="82"/>
      <c r="FTP937" s="82"/>
      <c r="FTQ937" s="82"/>
      <c r="FTR937" s="82"/>
      <c r="FTS937" s="82"/>
      <c r="FTT937" s="82"/>
      <c r="FTU937" s="82"/>
      <c r="FTV937" s="82"/>
      <c r="FTW937" s="82"/>
      <c r="FTX937" s="82"/>
      <c r="FTY937" s="82"/>
      <c r="FTZ937" s="82"/>
      <c r="FUA937" s="82"/>
      <c r="FUB937" s="82"/>
      <c r="FUC937" s="82"/>
      <c r="FUD937" s="82"/>
      <c r="FUE937" s="82"/>
      <c r="FUF937" s="82"/>
      <c r="FUG937" s="82"/>
      <c r="FUH937" s="82"/>
      <c r="FUI937" s="82"/>
      <c r="FUJ937" s="82"/>
      <c r="FUK937" s="82"/>
      <c r="FUL937" s="82"/>
      <c r="FUM937" s="82"/>
      <c r="FUN937" s="82"/>
      <c r="FUO937" s="82"/>
      <c r="FUP937" s="82"/>
      <c r="FUQ937" s="82"/>
      <c r="FUR937" s="82"/>
      <c r="FUS937" s="82"/>
      <c r="FUT937" s="82"/>
      <c r="FUU937" s="82"/>
      <c r="FUV937" s="82"/>
      <c r="FUW937" s="82"/>
      <c r="FUX937" s="82"/>
      <c r="FUY937" s="82"/>
      <c r="FUZ937" s="82"/>
      <c r="FVA937" s="82"/>
      <c r="FVB937" s="82"/>
      <c r="FVC937" s="82"/>
      <c r="FVD937" s="82"/>
      <c r="FVE937" s="82"/>
      <c r="FVF937" s="82"/>
      <c r="FVG937" s="82"/>
      <c r="FVH937" s="82"/>
      <c r="FVI937" s="82"/>
      <c r="FVJ937" s="82"/>
      <c r="FVK937" s="82"/>
      <c r="FVL937" s="82"/>
      <c r="FVM937" s="82"/>
      <c r="FVN937" s="82"/>
      <c r="FVO937" s="82"/>
      <c r="FVP937" s="82"/>
      <c r="FVQ937" s="82"/>
      <c r="FVR937" s="82"/>
      <c r="FVS937" s="82"/>
      <c r="FVT937" s="82"/>
      <c r="FVU937" s="82"/>
      <c r="FVV937" s="82"/>
      <c r="FVW937" s="82"/>
      <c r="FVX937" s="82"/>
      <c r="FVY937" s="82"/>
      <c r="FVZ937" s="82"/>
      <c r="FWA937" s="82"/>
      <c r="FWB937" s="82"/>
      <c r="FWC937" s="82"/>
      <c r="FWD937" s="82"/>
      <c r="FWE937" s="82"/>
      <c r="FWF937" s="82"/>
      <c r="FWG937" s="82"/>
      <c r="FWH937" s="82"/>
      <c r="FWI937" s="82"/>
      <c r="FWJ937" s="82"/>
      <c r="FWK937" s="82"/>
      <c r="FWL937" s="82"/>
      <c r="FWM937" s="82"/>
      <c r="FWN937" s="82"/>
      <c r="FWO937" s="82"/>
      <c r="FWP937" s="82"/>
      <c r="FWQ937" s="82"/>
      <c r="FWR937" s="82"/>
      <c r="FWS937" s="82"/>
      <c r="FWT937" s="82"/>
      <c r="FWU937" s="82"/>
      <c r="FWV937" s="82"/>
      <c r="FWW937" s="82"/>
      <c r="FWX937" s="82"/>
      <c r="FWY937" s="82"/>
      <c r="FWZ937" s="82"/>
      <c r="FXA937" s="82"/>
      <c r="FXB937" s="82"/>
      <c r="FXC937" s="82"/>
      <c r="FXD937" s="82"/>
      <c r="FXE937" s="82"/>
      <c r="FXF937" s="82"/>
      <c r="FXG937" s="82"/>
      <c r="FXH937" s="82"/>
      <c r="FXI937" s="82"/>
      <c r="FXJ937" s="82"/>
      <c r="FXK937" s="82"/>
      <c r="FXL937" s="82"/>
      <c r="FXM937" s="82"/>
      <c r="FXN937" s="82"/>
      <c r="FXO937" s="82"/>
      <c r="FXP937" s="82"/>
      <c r="FXQ937" s="82"/>
      <c r="FXR937" s="82"/>
      <c r="FXS937" s="82"/>
      <c r="FXT937" s="82"/>
      <c r="FXU937" s="82"/>
      <c r="FXV937" s="82"/>
      <c r="FXW937" s="82"/>
      <c r="FXX937" s="82"/>
      <c r="FXY937" s="82"/>
      <c r="FXZ937" s="82"/>
      <c r="FYA937" s="82"/>
      <c r="FYB937" s="82"/>
      <c r="FYC937" s="82"/>
      <c r="FYD937" s="82"/>
      <c r="FYE937" s="82"/>
      <c r="FYF937" s="82"/>
      <c r="FYG937" s="82"/>
      <c r="FYH937" s="82"/>
      <c r="FYI937" s="82"/>
      <c r="FYJ937" s="82"/>
      <c r="FYK937" s="82"/>
      <c r="FYL937" s="82"/>
      <c r="FYM937" s="82"/>
      <c r="FYN937" s="82"/>
      <c r="FYO937" s="82"/>
      <c r="FYP937" s="82"/>
      <c r="FYQ937" s="82"/>
      <c r="FYR937" s="82"/>
      <c r="FYS937" s="82"/>
      <c r="FYT937" s="82"/>
      <c r="FYU937" s="82"/>
      <c r="FYV937" s="82"/>
      <c r="FYW937" s="82"/>
      <c r="FYX937" s="82"/>
      <c r="FYY937" s="82"/>
      <c r="FYZ937" s="82"/>
      <c r="FZA937" s="82"/>
      <c r="FZB937" s="82"/>
      <c r="FZC937" s="82"/>
      <c r="FZD937" s="82"/>
      <c r="FZE937" s="82"/>
      <c r="FZF937" s="82"/>
      <c r="FZG937" s="82"/>
      <c r="FZH937" s="82"/>
      <c r="FZI937" s="82"/>
      <c r="FZJ937" s="82"/>
      <c r="FZK937" s="82"/>
      <c r="FZL937" s="82"/>
      <c r="FZM937" s="82"/>
      <c r="FZN937" s="82"/>
      <c r="FZO937" s="82"/>
      <c r="FZP937" s="82"/>
      <c r="FZQ937" s="82"/>
      <c r="FZR937" s="82"/>
      <c r="FZS937" s="82"/>
      <c r="FZT937" s="82"/>
      <c r="FZU937" s="82"/>
      <c r="FZV937" s="82"/>
      <c r="FZW937" s="82"/>
      <c r="FZX937" s="82"/>
      <c r="FZY937" s="82"/>
      <c r="FZZ937" s="82"/>
      <c r="GAA937" s="82"/>
      <c r="GAB937" s="82"/>
      <c r="GAC937" s="82"/>
      <c r="GAD937" s="82"/>
      <c r="GAE937" s="82"/>
      <c r="GAF937" s="82"/>
      <c r="GAG937" s="82"/>
      <c r="GAH937" s="82"/>
      <c r="GAI937" s="82"/>
      <c r="GAJ937" s="82"/>
      <c r="GAK937" s="82"/>
      <c r="GAL937" s="82"/>
      <c r="GAM937" s="82"/>
      <c r="GAN937" s="82"/>
      <c r="GAO937" s="82"/>
      <c r="GAP937" s="82"/>
      <c r="GAQ937" s="82"/>
      <c r="GAR937" s="82"/>
      <c r="GAS937" s="82"/>
      <c r="GAT937" s="82"/>
      <c r="GAU937" s="82"/>
      <c r="GAV937" s="82"/>
      <c r="GAW937" s="82"/>
      <c r="GAX937" s="82"/>
      <c r="GAY937" s="82"/>
      <c r="GAZ937" s="82"/>
      <c r="GBA937" s="82"/>
      <c r="GBB937" s="82"/>
      <c r="GBC937" s="82"/>
      <c r="GBD937" s="82"/>
      <c r="GBE937" s="82"/>
      <c r="GBF937" s="82"/>
      <c r="GBG937" s="82"/>
      <c r="GBH937" s="82"/>
      <c r="GBI937" s="82"/>
      <c r="GBJ937" s="82"/>
      <c r="GBK937" s="82"/>
      <c r="GBL937" s="82"/>
      <c r="GBM937" s="82"/>
      <c r="GBN937" s="82"/>
      <c r="GBO937" s="82"/>
      <c r="GBP937" s="82"/>
      <c r="GBQ937" s="82"/>
      <c r="GBR937" s="82"/>
      <c r="GBS937" s="82"/>
      <c r="GBT937" s="82"/>
      <c r="GBU937" s="82"/>
      <c r="GBV937" s="82"/>
      <c r="GBW937" s="82"/>
      <c r="GBX937" s="82"/>
      <c r="GBY937" s="82"/>
      <c r="GBZ937" s="82"/>
      <c r="GCA937" s="82"/>
      <c r="GCB937" s="82"/>
      <c r="GCC937" s="82"/>
      <c r="GCD937" s="82"/>
      <c r="GCE937" s="82"/>
      <c r="GCF937" s="82"/>
      <c r="GCG937" s="82"/>
      <c r="GCH937" s="82"/>
      <c r="GCI937" s="82"/>
      <c r="GCJ937" s="82"/>
      <c r="GCK937" s="82"/>
      <c r="GCL937" s="82"/>
      <c r="GCM937" s="82"/>
      <c r="GCN937" s="82"/>
      <c r="GCO937" s="82"/>
      <c r="GCP937" s="82"/>
      <c r="GCQ937" s="82"/>
      <c r="GCR937" s="82"/>
      <c r="GCS937" s="82"/>
      <c r="GCT937" s="82"/>
      <c r="GCU937" s="82"/>
      <c r="GCV937" s="82"/>
      <c r="GCW937" s="82"/>
      <c r="GCX937" s="82"/>
      <c r="GCY937" s="82"/>
      <c r="GCZ937" s="82"/>
      <c r="GDA937" s="82"/>
      <c r="GDB937" s="82"/>
      <c r="GDC937" s="82"/>
      <c r="GDD937" s="82"/>
      <c r="GDE937" s="82"/>
      <c r="GDF937" s="82"/>
      <c r="GDG937" s="82"/>
      <c r="GDH937" s="82"/>
      <c r="GDI937" s="82"/>
      <c r="GDJ937" s="82"/>
      <c r="GDK937" s="82"/>
      <c r="GDL937" s="82"/>
      <c r="GDM937" s="82"/>
      <c r="GDN937" s="82"/>
      <c r="GDO937" s="82"/>
      <c r="GDP937" s="82"/>
      <c r="GDQ937" s="82"/>
      <c r="GDR937" s="82"/>
      <c r="GDS937" s="82"/>
      <c r="GDT937" s="82"/>
      <c r="GDU937" s="82"/>
      <c r="GDV937" s="82"/>
      <c r="GDW937" s="82"/>
      <c r="GDX937" s="82"/>
      <c r="GDY937" s="82"/>
      <c r="GDZ937" s="82"/>
      <c r="GEA937" s="82"/>
      <c r="GEB937" s="82"/>
      <c r="GEC937" s="82"/>
      <c r="GED937" s="82"/>
      <c r="GEE937" s="82"/>
      <c r="GEF937" s="82"/>
      <c r="GEG937" s="82"/>
      <c r="GEH937" s="82"/>
      <c r="GEI937" s="82"/>
      <c r="GEJ937" s="82"/>
      <c r="GEK937" s="82"/>
      <c r="GEL937" s="82"/>
      <c r="GEM937" s="82"/>
      <c r="GEN937" s="82"/>
      <c r="GEO937" s="82"/>
      <c r="GEP937" s="82"/>
      <c r="GEQ937" s="82"/>
      <c r="GER937" s="82"/>
      <c r="GES937" s="82"/>
      <c r="GET937" s="82"/>
      <c r="GEU937" s="82"/>
      <c r="GEV937" s="82"/>
      <c r="GEW937" s="82"/>
      <c r="GEX937" s="82"/>
      <c r="GEY937" s="82"/>
      <c r="GEZ937" s="82"/>
      <c r="GFA937" s="82"/>
      <c r="GFB937" s="82"/>
      <c r="GFC937" s="82"/>
      <c r="GFD937" s="82"/>
      <c r="GFE937" s="82"/>
      <c r="GFF937" s="82"/>
      <c r="GFG937" s="82"/>
      <c r="GFH937" s="82"/>
      <c r="GFI937" s="82"/>
      <c r="GFJ937" s="82"/>
      <c r="GFK937" s="82"/>
      <c r="GFL937" s="82"/>
      <c r="GFM937" s="82"/>
      <c r="GFN937" s="82"/>
      <c r="GFO937" s="82"/>
      <c r="GFP937" s="82"/>
      <c r="GFQ937" s="82"/>
      <c r="GFR937" s="82"/>
      <c r="GFS937" s="82"/>
      <c r="GFT937" s="82"/>
      <c r="GFU937" s="82"/>
      <c r="GFV937" s="82"/>
      <c r="GFW937" s="82"/>
      <c r="GFX937" s="82"/>
      <c r="GFY937" s="82"/>
      <c r="GFZ937" s="82"/>
      <c r="GGA937" s="82"/>
      <c r="GGB937" s="82"/>
      <c r="GGC937" s="82"/>
      <c r="GGD937" s="82"/>
      <c r="GGE937" s="82"/>
      <c r="GGF937" s="82"/>
      <c r="GGG937" s="82"/>
      <c r="GGH937" s="82"/>
      <c r="GGI937" s="82"/>
      <c r="GGJ937" s="82"/>
      <c r="GGK937" s="82"/>
      <c r="GGL937" s="82"/>
      <c r="GGM937" s="82"/>
      <c r="GGN937" s="82"/>
      <c r="GGO937" s="82"/>
      <c r="GGP937" s="82"/>
      <c r="GGQ937" s="82"/>
      <c r="GGR937" s="82"/>
      <c r="GGS937" s="82"/>
      <c r="GGT937" s="82"/>
      <c r="GGU937" s="82"/>
      <c r="GGV937" s="82"/>
      <c r="GGW937" s="82"/>
      <c r="GGX937" s="82"/>
      <c r="GGY937" s="82"/>
      <c r="GGZ937" s="82"/>
      <c r="GHA937" s="82"/>
      <c r="GHB937" s="82"/>
      <c r="GHC937" s="82"/>
      <c r="GHD937" s="82"/>
      <c r="GHE937" s="82"/>
      <c r="GHF937" s="82"/>
      <c r="GHG937" s="82"/>
      <c r="GHH937" s="82"/>
      <c r="GHI937" s="82"/>
      <c r="GHJ937" s="82"/>
      <c r="GHK937" s="82"/>
      <c r="GHL937" s="82"/>
      <c r="GHM937" s="82"/>
      <c r="GHN937" s="82"/>
      <c r="GHO937" s="82"/>
      <c r="GHP937" s="82"/>
      <c r="GHQ937" s="82"/>
      <c r="GHR937" s="82"/>
      <c r="GHS937" s="82"/>
      <c r="GHT937" s="82"/>
      <c r="GHU937" s="82"/>
      <c r="GHV937" s="82"/>
      <c r="GHW937" s="82"/>
      <c r="GHX937" s="82"/>
      <c r="GHY937" s="82"/>
      <c r="GHZ937" s="82"/>
      <c r="GIA937" s="82"/>
      <c r="GIB937" s="82"/>
      <c r="GIC937" s="82"/>
      <c r="GID937" s="82"/>
      <c r="GIE937" s="82"/>
      <c r="GIF937" s="82"/>
      <c r="GIG937" s="82"/>
      <c r="GIH937" s="82"/>
      <c r="GII937" s="82"/>
      <c r="GIJ937" s="82"/>
      <c r="GIK937" s="82"/>
      <c r="GIL937" s="82"/>
      <c r="GIM937" s="82"/>
      <c r="GIN937" s="82"/>
      <c r="GIO937" s="82"/>
      <c r="GIP937" s="82"/>
      <c r="GIQ937" s="82"/>
      <c r="GIR937" s="82"/>
      <c r="GIS937" s="82"/>
      <c r="GIT937" s="82"/>
      <c r="GIU937" s="82"/>
      <c r="GIV937" s="82"/>
      <c r="GIW937" s="82"/>
      <c r="GIX937" s="82"/>
      <c r="GIY937" s="82"/>
      <c r="GIZ937" s="82"/>
      <c r="GJA937" s="82"/>
      <c r="GJB937" s="82"/>
      <c r="GJC937" s="82"/>
      <c r="GJD937" s="82"/>
      <c r="GJE937" s="82"/>
      <c r="GJF937" s="82"/>
      <c r="GJG937" s="82"/>
      <c r="GJH937" s="82"/>
      <c r="GJI937" s="82"/>
      <c r="GJJ937" s="82"/>
      <c r="GJK937" s="82"/>
      <c r="GJL937" s="82"/>
      <c r="GJM937" s="82"/>
      <c r="GJN937" s="82"/>
      <c r="GJO937" s="82"/>
      <c r="GJP937" s="82"/>
      <c r="GJQ937" s="82"/>
      <c r="GJR937" s="82"/>
      <c r="GJS937" s="82"/>
      <c r="GJT937" s="82"/>
      <c r="GJU937" s="82"/>
      <c r="GJV937" s="82"/>
      <c r="GJW937" s="82"/>
      <c r="GJX937" s="82"/>
      <c r="GJY937" s="82"/>
      <c r="GJZ937" s="82"/>
      <c r="GKA937" s="82"/>
      <c r="GKB937" s="82"/>
      <c r="GKC937" s="82"/>
      <c r="GKD937" s="82"/>
      <c r="GKE937" s="82"/>
      <c r="GKF937" s="82"/>
      <c r="GKG937" s="82"/>
      <c r="GKH937" s="82"/>
      <c r="GKI937" s="82"/>
      <c r="GKJ937" s="82"/>
      <c r="GKK937" s="82"/>
      <c r="GKL937" s="82"/>
      <c r="GKM937" s="82"/>
      <c r="GKN937" s="82"/>
      <c r="GKO937" s="82"/>
      <c r="GKP937" s="82"/>
      <c r="GKQ937" s="82"/>
      <c r="GKR937" s="82"/>
      <c r="GKS937" s="82"/>
      <c r="GKT937" s="82"/>
      <c r="GKU937" s="82"/>
      <c r="GKV937" s="82"/>
      <c r="GKW937" s="82"/>
      <c r="GKX937" s="82"/>
      <c r="GKY937" s="82"/>
      <c r="GKZ937" s="82"/>
      <c r="GLA937" s="82"/>
      <c r="GLB937" s="82"/>
      <c r="GLC937" s="82"/>
      <c r="GLD937" s="82"/>
      <c r="GLE937" s="82"/>
      <c r="GLF937" s="82"/>
      <c r="GLG937" s="82"/>
      <c r="GLH937" s="82"/>
      <c r="GLI937" s="82"/>
      <c r="GLJ937" s="82"/>
      <c r="GLK937" s="82"/>
      <c r="GLL937" s="82"/>
      <c r="GLM937" s="82"/>
      <c r="GLN937" s="82"/>
      <c r="GLO937" s="82"/>
      <c r="GLP937" s="82"/>
      <c r="GLQ937" s="82"/>
      <c r="GLR937" s="82"/>
      <c r="GLS937" s="82"/>
      <c r="GLT937" s="82"/>
      <c r="GLU937" s="82"/>
      <c r="GLV937" s="82"/>
      <c r="GLW937" s="82"/>
      <c r="GLX937" s="82"/>
      <c r="GLY937" s="82"/>
      <c r="GLZ937" s="82"/>
      <c r="GMA937" s="82"/>
      <c r="GMB937" s="82"/>
      <c r="GMC937" s="82"/>
      <c r="GMD937" s="82"/>
      <c r="GME937" s="82"/>
      <c r="GMF937" s="82"/>
      <c r="GMG937" s="82"/>
      <c r="GMH937" s="82"/>
      <c r="GMI937" s="82"/>
      <c r="GMJ937" s="82"/>
      <c r="GMK937" s="82"/>
      <c r="GML937" s="82"/>
      <c r="GMM937" s="82"/>
      <c r="GMN937" s="82"/>
      <c r="GMO937" s="82"/>
      <c r="GMP937" s="82"/>
      <c r="GMQ937" s="82"/>
      <c r="GMR937" s="82"/>
      <c r="GMS937" s="82"/>
      <c r="GMT937" s="82"/>
      <c r="GMU937" s="82"/>
      <c r="GMV937" s="82"/>
      <c r="GMW937" s="82"/>
      <c r="GMX937" s="82"/>
      <c r="GMY937" s="82"/>
      <c r="GMZ937" s="82"/>
      <c r="GNA937" s="82"/>
      <c r="GNB937" s="82"/>
      <c r="GNC937" s="82"/>
      <c r="GND937" s="82"/>
      <c r="GNE937" s="82"/>
      <c r="GNF937" s="82"/>
      <c r="GNG937" s="82"/>
      <c r="GNH937" s="82"/>
      <c r="GNI937" s="82"/>
      <c r="GNJ937" s="82"/>
      <c r="GNK937" s="82"/>
      <c r="GNL937" s="82"/>
      <c r="GNM937" s="82"/>
      <c r="GNN937" s="82"/>
      <c r="GNO937" s="82"/>
      <c r="GNP937" s="82"/>
      <c r="GNQ937" s="82"/>
      <c r="GNR937" s="82"/>
      <c r="GNS937" s="82"/>
      <c r="GNT937" s="82"/>
      <c r="GNU937" s="82"/>
      <c r="GNV937" s="82"/>
      <c r="GNW937" s="82"/>
      <c r="GNX937" s="82"/>
      <c r="GNY937" s="82"/>
      <c r="GNZ937" s="82"/>
      <c r="GOA937" s="82"/>
      <c r="GOB937" s="82"/>
      <c r="GOC937" s="82"/>
      <c r="GOD937" s="82"/>
      <c r="GOE937" s="82"/>
      <c r="GOF937" s="82"/>
      <c r="GOG937" s="82"/>
      <c r="GOH937" s="82"/>
      <c r="GOI937" s="82"/>
      <c r="GOJ937" s="82"/>
      <c r="GOK937" s="82"/>
      <c r="GOL937" s="82"/>
      <c r="GOM937" s="82"/>
      <c r="GON937" s="82"/>
      <c r="GOO937" s="82"/>
      <c r="GOP937" s="82"/>
      <c r="GOQ937" s="82"/>
      <c r="GOR937" s="82"/>
      <c r="GOS937" s="82"/>
      <c r="GOT937" s="82"/>
      <c r="GOU937" s="82"/>
      <c r="GOV937" s="82"/>
      <c r="GOW937" s="82"/>
      <c r="GOX937" s="82"/>
      <c r="GOY937" s="82"/>
      <c r="GOZ937" s="82"/>
      <c r="GPA937" s="82"/>
      <c r="GPB937" s="82"/>
      <c r="GPC937" s="82"/>
      <c r="GPD937" s="82"/>
      <c r="GPE937" s="82"/>
      <c r="GPF937" s="82"/>
      <c r="GPG937" s="82"/>
      <c r="GPH937" s="82"/>
      <c r="GPI937" s="82"/>
      <c r="GPJ937" s="82"/>
      <c r="GPK937" s="82"/>
      <c r="GPL937" s="82"/>
      <c r="GPM937" s="82"/>
      <c r="GPN937" s="82"/>
      <c r="GPO937" s="82"/>
      <c r="GPP937" s="82"/>
      <c r="GPQ937" s="82"/>
      <c r="GPR937" s="82"/>
      <c r="GPS937" s="82"/>
      <c r="GPT937" s="82"/>
      <c r="GPU937" s="82"/>
      <c r="GPV937" s="82"/>
      <c r="GPW937" s="82"/>
      <c r="GPX937" s="82"/>
      <c r="GPY937" s="82"/>
      <c r="GPZ937" s="82"/>
      <c r="GQA937" s="82"/>
      <c r="GQB937" s="82"/>
      <c r="GQC937" s="82"/>
      <c r="GQD937" s="82"/>
      <c r="GQE937" s="82"/>
      <c r="GQF937" s="82"/>
      <c r="GQG937" s="82"/>
      <c r="GQH937" s="82"/>
      <c r="GQI937" s="82"/>
      <c r="GQJ937" s="82"/>
      <c r="GQK937" s="82"/>
      <c r="GQL937" s="82"/>
      <c r="GQM937" s="82"/>
      <c r="GQN937" s="82"/>
      <c r="GQO937" s="82"/>
      <c r="GQP937" s="82"/>
      <c r="GQQ937" s="82"/>
      <c r="GQR937" s="82"/>
      <c r="GQS937" s="82"/>
      <c r="GQT937" s="82"/>
      <c r="GQU937" s="82"/>
      <c r="GQV937" s="82"/>
      <c r="GQW937" s="82"/>
      <c r="GQX937" s="82"/>
      <c r="GQY937" s="82"/>
      <c r="GQZ937" s="82"/>
      <c r="GRA937" s="82"/>
      <c r="GRB937" s="82"/>
      <c r="GRC937" s="82"/>
      <c r="GRD937" s="82"/>
      <c r="GRE937" s="82"/>
      <c r="GRF937" s="82"/>
      <c r="GRG937" s="82"/>
      <c r="GRH937" s="82"/>
      <c r="GRI937" s="82"/>
      <c r="GRJ937" s="82"/>
      <c r="GRK937" s="82"/>
      <c r="GRL937" s="82"/>
      <c r="GRM937" s="82"/>
      <c r="GRN937" s="82"/>
      <c r="GRO937" s="82"/>
      <c r="GRP937" s="82"/>
      <c r="GRQ937" s="82"/>
      <c r="GRR937" s="82"/>
      <c r="GRS937" s="82"/>
      <c r="GRT937" s="82"/>
      <c r="GRU937" s="82"/>
      <c r="GRV937" s="82"/>
      <c r="GRW937" s="82"/>
      <c r="GRX937" s="82"/>
      <c r="GRY937" s="82"/>
      <c r="GRZ937" s="82"/>
      <c r="GSA937" s="82"/>
      <c r="GSB937" s="82"/>
      <c r="GSC937" s="82"/>
      <c r="GSD937" s="82"/>
      <c r="GSE937" s="82"/>
      <c r="GSF937" s="82"/>
      <c r="GSG937" s="82"/>
      <c r="GSH937" s="82"/>
      <c r="GSI937" s="82"/>
      <c r="GSJ937" s="82"/>
      <c r="GSK937" s="82"/>
      <c r="GSL937" s="82"/>
      <c r="GSM937" s="82"/>
      <c r="GSN937" s="82"/>
      <c r="GSO937" s="82"/>
      <c r="GSP937" s="82"/>
      <c r="GSQ937" s="82"/>
      <c r="GSR937" s="82"/>
      <c r="GSS937" s="82"/>
      <c r="GST937" s="82"/>
      <c r="GSU937" s="82"/>
      <c r="GSV937" s="82"/>
      <c r="GSW937" s="82"/>
      <c r="GSX937" s="82"/>
      <c r="GSY937" s="82"/>
      <c r="GSZ937" s="82"/>
      <c r="GTA937" s="82"/>
      <c r="GTB937" s="82"/>
      <c r="GTC937" s="82"/>
      <c r="GTD937" s="82"/>
      <c r="GTE937" s="82"/>
      <c r="GTF937" s="82"/>
      <c r="GTG937" s="82"/>
      <c r="GTH937" s="82"/>
      <c r="GTI937" s="82"/>
      <c r="GTJ937" s="82"/>
      <c r="GTK937" s="82"/>
      <c r="GTL937" s="82"/>
      <c r="GTM937" s="82"/>
      <c r="GTN937" s="82"/>
      <c r="GTO937" s="82"/>
      <c r="GTP937" s="82"/>
      <c r="GTQ937" s="82"/>
      <c r="GTR937" s="82"/>
      <c r="GTS937" s="82"/>
      <c r="GTT937" s="82"/>
      <c r="GTU937" s="82"/>
      <c r="GTV937" s="82"/>
      <c r="GTW937" s="82"/>
      <c r="GTX937" s="82"/>
      <c r="GTY937" s="82"/>
      <c r="GTZ937" s="82"/>
      <c r="GUA937" s="82"/>
      <c r="GUB937" s="82"/>
      <c r="GUC937" s="82"/>
      <c r="GUD937" s="82"/>
      <c r="GUE937" s="82"/>
      <c r="GUF937" s="82"/>
      <c r="GUG937" s="82"/>
      <c r="GUH937" s="82"/>
      <c r="GUI937" s="82"/>
      <c r="GUJ937" s="82"/>
      <c r="GUK937" s="82"/>
      <c r="GUL937" s="82"/>
      <c r="GUM937" s="82"/>
      <c r="GUN937" s="82"/>
      <c r="GUO937" s="82"/>
      <c r="GUP937" s="82"/>
      <c r="GUQ937" s="82"/>
      <c r="GUR937" s="82"/>
      <c r="GUS937" s="82"/>
      <c r="GUT937" s="82"/>
      <c r="GUU937" s="82"/>
      <c r="GUV937" s="82"/>
      <c r="GUW937" s="82"/>
      <c r="GUX937" s="82"/>
      <c r="GUY937" s="82"/>
      <c r="GUZ937" s="82"/>
      <c r="GVA937" s="82"/>
      <c r="GVB937" s="82"/>
      <c r="GVC937" s="82"/>
      <c r="GVD937" s="82"/>
      <c r="GVE937" s="82"/>
      <c r="GVF937" s="82"/>
      <c r="GVG937" s="82"/>
      <c r="GVH937" s="82"/>
      <c r="GVI937" s="82"/>
      <c r="GVJ937" s="82"/>
      <c r="GVK937" s="82"/>
      <c r="GVL937" s="82"/>
      <c r="GVM937" s="82"/>
      <c r="GVN937" s="82"/>
      <c r="GVO937" s="82"/>
      <c r="GVP937" s="82"/>
      <c r="GVQ937" s="82"/>
      <c r="GVR937" s="82"/>
      <c r="GVS937" s="82"/>
      <c r="GVT937" s="82"/>
      <c r="GVU937" s="82"/>
      <c r="GVV937" s="82"/>
      <c r="GVW937" s="82"/>
      <c r="GVX937" s="82"/>
      <c r="GVY937" s="82"/>
      <c r="GVZ937" s="82"/>
      <c r="GWA937" s="82"/>
      <c r="GWB937" s="82"/>
      <c r="GWC937" s="82"/>
      <c r="GWD937" s="82"/>
      <c r="GWE937" s="82"/>
      <c r="GWF937" s="82"/>
      <c r="GWG937" s="82"/>
      <c r="GWH937" s="82"/>
      <c r="GWI937" s="82"/>
      <c r="GWJ937" s="82"/>
      <c r="GWK937" s="82"/>
      <c r="GWL937" s="82"/>
      <c r="GWM937" s="82"/>
      <c r="GWN937" s="82"/>
      <c r="GWO937" s="82"/>
      <c r="GWP937" s="82"/>
      <c r="GWQ937" s="82"/>
      <c r="GWR937" s="82"/>
      <c r="GWS937" s="82"/>
      <c r="GWT937" s="82"/>
      <c r="GWU937" s="82"/>
      <c r="GWV937" s="82"/>
      <c r="GWW937" s="82"/>
      <c r="GWX937" s="82"/>
      <c r="GWY937" s="82"/>
      <c r="GWZ937" s="82"/>
      <c r="GXA937" s="82"/>
      <c r="GXB937" s="82"/>
      <c r="GXC937" s="82"/>
      <c r="GXD937" s="82"/>
      <c r="GXE937" s="82"/>
      <c r="GXF937" s="82"/>
      <c r="GXG937" s="82"/>
      <c r="GXH937" s="82"/>
      <c r="GXI937" s="82"/>
      <c r="GXJ937" s="82"/>
      <c r="GXK937" s="82"/>
      <c r="GXL937" s="82"/>
      <c r="GXM937" s="82"/>
      <c r="GXN937" s="82"/>
      <c r="GXO937" s="82"/>
      <c r="GXP937" s="82"/>
      <c r="GXQ937" s="82"/>
      <c r="GXR937" s="82"/>
      <c r="GXS937" s="82"/>
      <c r="GXT937" s="82"/>
      <c r="GXU937" s="82"/>
      <c r="GXV937" s="82"/>
      <c r="GXW937" s="82"/>
      <c r="GXX937" s="82"/>
      <c r="GXY937" s="82"/>
      <c r="GXZ937" s="82"/>
      <c r="GYA937" s="82"/>
      <c r="GYB937" s="82"/>
      <c r="GYC937" s="82"/>
      <c r="GYD937" s="82"/>
      <c r="GYE937" s="82"/>
      <c r="GYF937" s="82"/>
      <c r="GYG937" s="82"/>
      <c r="GYH937" s="82"/>
      <c r="GYI937" s="82"/>
      <c r="GYJ937" s="82"/>
      <c r="GYK937" s="82"/>
      <c r="GYL937" s="82"/>
      <c r="GYM937" s="82"/>
      <c r="GYN937" s="82"/>
      <c r="GYO937" s="82"/>
      <c r="GYP937" s="82"/>
      <c r="GYQ937" s="82"/>
      <c r="GYR937" s="82"/>
      <c r="GYS937" s="82"/>
      <c r="GYT937" s="82"/>
      <c r="GYU937" s="82"/>
      <c r="GYV937" s="82"/>
      <c r="GYW937" s="82"/>
      <c r="GYX937" s="82"/>
      <c r="GYY937" s="82"/>
      <c r="GYZ937" s="82"/>
      <c r="GZA937" s="82"/>
      <c r="GZB937" s="82"/>
      <c r="GZC937" s="82"/>
      <c r="GZD937" s="82"/>
      <c r="GZE937" s="82"/>
      <c r="GZF937" s="82"/>
      <c r="GZG937" s="82"/>
      <c r="GZH937" s="82"/>
      <c r="GZI937" s="82"/>
      <c r="GZJ937" s="82"/>
      <c r="GZK937" s="82"/>
      <c r="GZL937" s="82"/>
      <c r="GZM937" s="82"/>
      <c r="GZN937" s="82"/>
      <c r="GZO937" s="82"/>
      <c r="GZP937" s="82"/>
      <c r="GZQ937" s="82"/>
      <c r="GZR937" s="82"/>
      <c r="GZS937" s="82"/>
      <c r="GZT937" s="82"/>
      <c r="GZU937" s="82"/>
      <c r="GZV937" s="82"/>
      <c r="GZW937" s="82"/>
      <c r="GZX937" s="82"/>
      <c r="GZY937" s="82"/>
      <c r="GZZ937" s="82"/>
      <c r="HAA937" s="82"/>
      <c r="HAB937" s="82"/>
      <c r="HAC937" s="82"/>
      <c r="HAD937" s="82"/>
      <c r="HAE937" s="82"/>
      <c r="HAF937" s="82"/>
      <c r="HAG937" s="82"/>
      <c r="HAH937" s="82"/>
      <c r="HAI937" s="82"/>
      <c r="HAJ937" s="82"/>
      <c r="HAK937" s="82"/>
      <c r="HAL937" s="82"/>
      <c r="HAM937" s="82"/>
      <c r="HAN937" s="82"/>
      <c r="HAO937" s="82"/>
      <c r="HAP937" s="82"/>
      <c r="HAQ937" s="82"/>
      <c r="HAR937" s="82"/>
      <c r="HAS937" s="82"/>
      <c r="HAT937" s="82"/>
      <c r="HAU937" s="82"/>
      <c r="HAV937" s="82"/>
      <c r="HAW937" s="82"/>
      <c r="HAX937" s="82"/>
      <c r="HAY937" s="82"/>
      <c r="HAZ937" s="82"/>
      <c r="HBA937" s="82"/>
      <c r="HBB937" s="82"/>
      <c r="HBC937" s="82"/>
      <c r="HBD937" s="82"/>
      <c r="HBE937" s="82"/>
      <c r="HBF937" s="82"/>
      <c r="HBG937" s="82"/>
      <c r="HBH937" s="82"/>
      <c r="HBI937" s="82"/>
      <c r="HBJ937" s="82"/>
      <c r="HBK937" s="82"/>
      <c r="HBL937" s="82"/>
      <c r="HBM937" s="82"/>
      <c r="HBN937" s="82"/>
      <c r="HBO937" s="82"/>
      <c r="HBP937" s="82"/>
      <c r="HBQ937" s="82"/>
      <c r="HBR937" s="82"/>
      <c r="HBS937" s="82"/>
      <c r="HBT937" s="82"/>
      <c r="HBU937" s="82"/>
      <c r="HBV937" s="82"/>
      <c r="HBW937" s="82"/>
      <c r="HBX937" s="82"/>
      <c r="HBY937" s="82"/>
      <c r="HBZ937" s="82"/>
      <c r="HCA937" s="82"/>
      <c r="HCB937" s="82"/>
      <c r="HCC937" s="82"/>
      <c r="HCD937" s="82"/>
      <c r="HCE937" s="82"/>
      <c r="HCF937" s="82"/>
      <c r="HCG937" s="82"/>
      <c r="HCH937" s="82"/>
      <c r="HCI937" s="82"/>
      <c r="HCJ937" s="82"/>
      <c r="HCK937" s="82"/>
      <c r="HCL937" s="82"/>
      <c r="HCM937" s="82"/>
      <c r="HCN937" s="82"/>
      <c r="HCO937" s="82"/>
      <c r="HCP937" s="82"/>
      <c r="HCQ937" s="82"/>
      <c r="HCR937" s="82"/>
      <c r="HCS937" s="82"/>
      <c r="HCT937" s="82"/>
      <c r="HCU937" s="82"/>
      <c r="HCV937" s="82"/>
      <c r="HCW937" s="82"/>
      <c r="HCX937" s="82"/>
      <c r="HCY937" s="82"/>
      <c r="HCZ937" s="82"/>
      <c r="HDA937" s="82"/>
      <c r="HDB937" s="82"/>
      <c r="HDC937" s="82"/>
      <c r="HDD937" s="82"/>
      <c r="HDE937" s="82"/>
      <c r="HDF937" s="82"/>
      <c r="HDG937" s="82"/>
      <c r="HDH937" s="82"/>
      <c r="HDI937" s="82"/>
      <c r="HDJ937" s="82"/>
      <c r="HDK937" s="82"/>
      <c r="HDL937" s="82"/>
      <c r="HDM937" s="82"/>
      <c r="HDN937" s="82"/>
      <c r="HDO937" s="82"/>
      <c r="HDP937" s="82"/>
      <c r="HDQ937" s="82"/>
      <c r="HDR937" s="82"/>
      <c r="HDS937" s="82"/>
      <c r="HDT937" s="82"/>
      <c r="HDU937" s="82"/>
      <c r="HDV937" s="82"/>
      <c r="HDW937" s="82"/>
      <c r="HDX937" s="82"/>
      <c r="HDY937" s="82"/>
      <c r="HDZ937" s="82"/>
      <c r="HEA937" s="82"/>
      <c r="HEB937" s="82"/>
      <c r="HEC937" s="82"/>
      <c r="HED937" s="82"/>
      <c r="HEE937" s="82"/>
      <c r="HEF937" s="82"/>
      <c r="HEG937" s="82"/>
      <c r="HEH937" s="82"/>
      <c r="HEI937" s="82"/>
      <c r="HEJ937" s="82"/>
      <c r="HEK937" s="82"/>
      <c r="HEL937" s="82"/>
      <c r="HEM937" s="82"/>
      <c r="HEN937" s="82"/>
      <c r="HEO937" s="82"/>
      <c r="HEP937" s="82"/>
      <c r="HEQ937" s="82"/>
      <c r="HER937" s="82"/>
      <c r="HES937" s="82"/>
      <c r="HET937" s="82"/>
      <c r="HEU937" s="82"/>
      <c r="HEV937" s="82"/>
      <c r="HEW937" s="82"/>
      <c r="HEX937" s="82"/>
      <c r="HEY937" s="82"/>
      <c r="HEZ937" s="82"/>
      <c r="HFA937" s="82"/>
      <c r="HFB937" s="82"/>
      <c r="HFC937" s="82"/>
      <c r="HFD937" s="82"/>
      <c r="HFE937" s="82"/>
      <c r="HFF937" s="82"/>
      <c r="HFG937" s="82"/>
      <c r="HFH937" s="82"/>
      <c r="HFI937" s="82"/>
      <c r="HFJ937" s="82"/>
      <c r="HFK937" s="82"/>
      <c r="HFL937" s="82"/>
      <c r="HFM937" s="82"/>
      <c r="HFN937" s="82"/>
      <c r="HFO937" s="82"/>
      <c r="HFP937" s="82"/>
      <c r="HFQ937" s="82"/>
      <c r="HFR937" s="82"/>
      <c r="HFS937" s="82"/>
      <c r="HFT937" s="82"/>
      <c r="HFU937" s="82"/>
      <c r="HFV937" s="82"/>
      <c r="HFW937" s="82"/>
      <c r="HFX937" s="82"/>
      <c r="HFY937" s="82"/>
      <c r="HFZ937" s="82"/>
      <c r="HGA937" s="82"/>
      <c r="HGB937" s="82"/>
      <c r="HGC937" s="82"/>
      <c r="HGD937" s="82"/>
      <c r="HGE937" s="82"/>
      <c r="HGF937" s="82"/>
      <c r="HGG937" s="82"/>
      <c r="HGH937" s="82"/>
      <c r="HGI937" s="82"/>
      <c r="HGJ937" s="82"/>
      <c r="HGK937" s="82"/>
      <c r="HGL937" s="82"/>
      <c r="HGM937" s="82"/>
      <c r="HGN937" s="82"/>
      <c r="HGO937" s="82"/>
      <c r="HGP937" s="82"/>
      <c r="HGQ937" s="82"/>
      <c r="HGR937" s="82"/>
      <c r="HGS937" s="82"/>
      <c r="HGT937" s="82"/>
      <c r="HGU937" s="82"/>
      <c r="HGV937" s="82"/>
      <c r="HGW937" s="82"/>
      <c r="HGX937" s="82"/>
      <c r="HGY937" s="82"/>
      <c r="HGZ937" s="82"/>
      <c r="HHA937" s="82"/>
      <c r="HHB937" s="82"/>
      <c r="HHC937" s="82"/>
      <c r="HHD937" s="82"/>
      <c r="HHE937" s="82"/>
      <c r="HHF937" s="82"/>
      <c r="HHG937" s="82"/>
      <c r="HHH937" s="82"/>
      <c r="HHI937" s="82"/>
      <c r="HHJ937" s="82"/>
      <c r="HHK937" s="82"/>
      <c r="HHL937" s="82"/>
      <c r="HHM937" s="82"/>
      <c r="HHN937" s="82"/>
      <c r="HHO937" s="82"/>
      <c r="HHP937" s="82"/>
      <c r="HHQ937" s="82"/>
      <c r="HHR937" s="82"/>
      <c r="HHS937" s="82"/>
      <c r="HHT937" s="82"/>
      <c r="HHU937" s="82"/>
      <c r="HHV937" s="82"/>
      <c r="HHW937" s="82"/>
      <c r="HHX937" s="82"/>
      <c r="HHY937" s="82"/>
      <c r="HHZ937" s="82"/>
      <c r="HIA937" s="82"/>
      <c r="HIB937" s="82"/>
      <c r="HIC937" s="82"/>
      <c r="HID937" s="82"/>
      <c r="HIE937" s="82"/>
      <c r="HIF937" s="82"/>
      <c r="HIG937" s="82"/>
      <c r="HIH937" s="82"/>
      <c r="HII937" s="82"/>
      <c r="HIJ937" s="82"/>
      <c r="HIK937" s="82"/>
      <c r="HIL937" s="82"/>
      <c r="HIM937" s="82"/>
      <c r="HIN937" s="82"/>
      <c r="HIO937" s="82"/>
      <c r="HIP937" s="82"/>
      <c r="HIQ937" s="82"/>
      <c r="HIR937" s="82"/>
      <c r="HIS937" s="82"/>
      <c r="HIT937" s="82"/>
      <c r="HIU937" s="82"/>
      <c r="HIV937" s="82"/>
      <c r="HIW937" s="82"/>
      <c r="HIX937" s="82"/>
      <c r="HIY937" s="82"/>
      <c r="HIZ937" s="82"/>
      <c r="HJA937" s="82"/>
      <c r="HJB937" s="82"/>
      <c r="HJC937" s="82"/>
      <c r="HJD937" s="82"/>
      <c r="HJE937" s="82"/>
      <c r="HJF937" s="82"/>
      <c r="HJG937" s="82"/>
      <c r="HJH937" s="82"/>
      <c r="HJI937" s="82"/>
      <c r="HJJ937" s="82"/>
      <c r="HJK937" s="82"/>
      <c r="HJL937" s="82"/>
      <c r="HJM937" s="82"/>
      <c r="HJN937" s="82"/>
      <c r="HJO937" s="82"/>
      <c r="HJP937" s="82"/>
      <c r="HJQ937" s="82"/>
      <c r="HJR937" s="82"/>
      <c r="HJS937" s="82"/>
      <c r="HJT937" s="82"/>
      <c r="HJU937" s="82"/>
      <c r="HJV937" s="82"/>
      <c r="HJW937" s="82"/>
      <c r="HJX937" s="82"/>
      <c r="HJY937" s="82"/>
      <c r="HJZ937" s="82"/>
      <c r="HKA937" s="82"/>
      <c r="HKB937" s="82"/>
      <c r="HKC937" s="82"/>
      <c r="HKD937" s="82"/>
      <c r="HKE937" s="82"/>
      <c r="HKF937" s="82"/>
      <c r="HKG937" s="82"/>
      <c r="HKH937" s="82"/>
      <c r="HKI937" s="82"/>
      <c r="HKJ937" s="82"/>
      <c r="HKK937" s="82"/>
      <c r="HKL937" s="82"/>
      <c r="HKM937" s="82"/>
      <c r="HKN937" s="82"/>
      <c r="HKO937" s="82"/>
      <c r="HKP937" s="82"/>
      <c r="HKQ937" s="82"/>
      <c r="HKR937" s="82"/>
      <c r="HKS937" s="82"/>
      <c r="HKT937" s="82"/>
      <c r="HKU937" s="82"/>
      <c r="HKV937" s="82"/>
      <c r="HKW937" s="82"/>
      <c r="HKX937" s="82"/>
      <c r="HKY937" s="82"/>
      <c r="HKZ937" s="82"/>
      <c r="HLA937" s="82"/>
      <c r="HLB937" s="82"/>
      <c r="HLC937" s="82"/>
      <c r="HLD937" s="82"/>
      <c r="HLE937" s="82"/>
      <c r="HLF937" s="82"/>
      <c r="HLG937" s="82"/>
      <c r="HLH937" s="82"/>
      <c r="HLI937" s="82"/>
      <c r="HLJ937" s="82"/>
      <c r="HLK937" s="82"/>
      <c r="HLL937" s="82"/>
      <c r="HLM937" s="82"/>
      <c r="HLN937" s="82"/>
      <c r="HLO937" s="82"/>
      <c r="HLP937" s="82"/>
      <c r="HLQ937" s="82"/>
      <c r="HLR937" s="82"/>
      <c r="HLS937" s="82"/>
      <c r="HLT937" s="82"/>
      <c r="HLU937" s="82"/>
      <c r="HLV937" s="82"/>
      <c r="HLW937" s="82"/>
      <c r="HLX937" s="82"/>
      <c r="HLY937" s="82"/>
      <c r="HLZ937" s="82"/>
      <c r="HMA937" s="82"/>
      <c r="HMB937" s="82"/>
      <c r="HMC937" s="82"/>
      <c r="HMD937" s="82"/>
      <c r="HME937" s="82"/>
      <c r="HMF937" s="82"/>
      <c r="HMG937" s="82"/>
      <c r="HMH937" s="82"/>
      <c r="HMI937" s="82"/>
      <c r="HMJ937" s="82"/>
      <c r="HMK937" s="82"/>
      <c r="HML937" s="82"/>
      <c r="HMM937" s="82"/>
      <c r="HMN937" s="82"/>
      <c r="HMO937" s="82"/>
      <c r="HMP937" s="82"/>
      <c r="HMQ937" s="82"/>
      <c r="HMR937" s="82"/>
      <c r="HMS937" s="82"/>
      <c r="HMT937" s="82"/>
      <c r="HMU937" s="82"/>
      <c r="HMV937" s="82"/>
      <c r="HMW937" s="82"/>
      <c r="HMX937" s="82"/>
      <c r="HMY937" s="82"/>
      <c r="HMZ937" s="82"/>
      <c r="HNA937" s="82"/>
      <c r="HNB937" s="82"/>
      <c r="HNC937" s="82"/>
      <c r="HND937" s="82"/>
      <c r="HNE937" s="82"/>
      <c r="HNF937" s="82"/>
      <c r="HNG937" s="82"/>
      <c r="HNH937" s="82"/>
      <c r="HNI937" s="82"/>
      <c r="HNJ937" s="82"/>
      <c r="HNK937" s="82"/>
      <c r="HNL937" s="82"/>
      <c r="HNM937" s="82"/>
      <c r="HNN937" s="82"/>
      <c r="HNO937" s="82"/>
      <c r="HNP937" s="82"/>
      <c r="HNQ937" s="82"/>
      <c r="HNR937" s="82"/>
      <c r="HNS937" s="82"/>
      <c r="HNT937" s="82"/>
      <c r="HNU937" s="82"/>
      <c r="HNV937" s="82"/>
      <c r="HNW937" s="82"/>
      <c r="HNX937" s="82"/>
      <c r="HNY937" s="82"/>
      <c r="HNZ937" s="82"/>
      <c r="HOA937" s="82"/>
      <c r="HOB937" s="82"/>
      <c r="HOC937" s="82"/>
      <c r="HOD937" s="82"/>
      <c r="HOE937" s="82"/>
      <c r="HOF937" s="82"/>
      <c r="HOG937" s="82"/>
      <c r="HOH937" s="82"/>
      <c r="HOI937" s="82"/>
      <c r="HOJ937" s="82"/>
      <c r="HOK937" s="82"/>
      <c r="HOL937" s="82"/>
      <c r="HOM937" s="82"/>
      <c r="HON937" s="82"/>
      <c r="HOO937" s="82"/>
      <c r="HOP937" s="82"/>
      <c r="HOQ937" s="82"/>
      <c r="HOR937" s="82"/>
      <c r="HOS937" s="82"/>
      <c r="HOT937" s="82"/>
      <c r="HOU937" s="82"/>
      <c r="HOV937" s="82"/>
      <c r="HOW937" s="82"/>
      <c r="HOX937" s="82"/>
      <c r="HOY937" s="82"/>
      <c r="HOZ937" s="82"/>
      <c r="HPA937" s="82"/>
      <c r="HPB937" s="82"/>
      <c r="HPC937" s="82"/>
      <c r="HPD937" s="82"/>
      <c r="HPE937" s="82"/>
      <c r="HPF937" s="82"/>
      <c r="HPG937" s="82"/>
      <c r="HPH937" s="82"/>
      <c r="HPI937" s="82"/>
      <c r="HPJ937" s="82"/>
      <c r="HPK937" s="82"/>
      <c r="HPL937" s="82"/>
      <c r="HPM937" s="82"/>
      <c r="HPN937" s="82"/>
      <c r="HPO937" s="82"/>
      <c r="HPP937" s="82"/>
      <c r="HPQ937" s="82"/>
      <c r="HPR937" s="82"/>
      <c r="HPS937" s="82"/>
      <c r="HPT937" s="82"/>
      <c r="HPU937" s="82"/>
      <c r="HPV937" s="82"/>
      <c r="HPW937" s="82"/>
      <c r="HPX937" s="82"/>
      <c r="HPY937" s="82"/>
      <c r="HPZ937" s="82"/>
      <c r="HQA937" s="82"/>
      <c r="HQB937" s="82"/>
      <c r="HQC937" s="82"/>
      <c r="HQD937" s="82"/>
      <c r="HQE937" s="82"/>
      <c r="HQF937" s="82"/>
      <c r="HQG937" s="82"/>
      <c r="HQH937" s="82"/>
      <c r="HQI937" s="82"/>
      <c r="HQJ937" s="82"/>
      <c r="HQK937" s="82"/>
      <c r="HQL937" s="82"/>
      <c r="HQM937" s="82"/>
      <c r="HQN937" s="82"/>
      <c r="HQO937" s="82"/>
      <c r="HQP937" s="82"/>
      <c r="HQQ937" s="82"/>
      <c r="HQR937" s="82"/>
      <c r="HQS937" s="82"/>
      <c r="HQT937" s="82"/>
      <c r="HQU937" s="82"/>
      <c r="HQV937" s="82"/>
      <c r="HQW937" s="82"/>
      <c r="HQX937" s="82"/>
      <c r="HQY937" s="82"/>
      <c r="HQZ937" s="82"/>
      <c r="HRA937" s="82"/>
      <c r="HRB937" s="82"/>
      <c r="HRC937" s="82"/>
      <c r="HRD937" s="82"/>
      <c r="HRE937" s="82"/>
      <c r="HRF937" s="82"/>
      <c r="HRG937" s="82"/>
      <c r="HRH937" s="82"/>
      <c r="HRI937" s="82"/>
      <c r="HRJ937" s="82"/>
      <c r="HRK937" s="82"/>
      <c r="HRL937" s="82"/>
      <c r="HRM937" s="82"/>
      <c r="HRN937" s="82"/>
      <c r="HRO937" s="82"/>
      <c r="HRP937" s="82"/>
      <c r="HRQ937" s="82"/>
      <c r="HRR937" s="82"/>
      <c r="HRS937" s="82"/>
      <c r="HRT937" s="82"/>
      <c r="HRU937" s="82"/>
      <c r="HRV937" s="82"/>
      <c r="HRW937" s="82"/>
      <c r="HRX937" s="82"/>
      <c r="HRY937" s="82"/>
      <c r="HRZ937" s="82"/>
      <c r="HSA937" s="82"/>
      <c r="HSB937" s="82"/>
      <c r="HSC937" s="82"/>
      <c r="HSD937" s="82"/>
      <c r="HSE937" s="82"/>
      <c r="HSF937" s="82"/>
      <c r="HSG937" s="82"/>
      <c r="HSH937" s="82"/>
      <c r="HSI937" s="82"/>
      <c r="HSJ937" s="82"/>
      <c r="HSK937" s="82"/>
      <c r="HSL937" s="82"/>
      <c r="HSM937" s="82"/>
      <c r="HSN937" s="82"/>
      <c r="HSO937" s="82"/>
      <c r="HSP937" s="82"/>
      <c r="HSQ937" s="82"/>
      <c r="HSR937" s="82"/>
      <c r="HSS937" s="82"/>
      <c r="HST937" s="82"/>
      <c r="HSU937" s="82"/>
      <c r="HSV937" s="82"/>
      <c r="HSW937" s="82"/>
      <c r="HSX937" s="82"/>
      <c r="HSY937" s="82"/>
      <c r="HSZ937" s="82"/>
      <c r="HTA937" s="82"/>
      <c r="HTB937" s="82"/>
      <c r="HTC937" s="82"/>
      <c r="HTD937" s="82"/>
      <c r="HTE937" s="82"/>
      <c r="HTF937" s="82"/>
      <c r="HTG937" s="82"/>
      <c r="HTH937" s="82"/>
      <c r="HTI937" s="82"/>
      <c r="HTJ937" s="82"/>
      <c r="HTK937" s="82"/>
      <c r="HTL937" s="82"/>
      <c r="HTM937" s="82"/>
      <c r="HTN937" s="82"/>
      <c r="HTO937" s="82"/>
      <c r="HTP937" s="82"/>
      <c r="HTQ937" s="82"/>
      <c r="HTR937" s="82"/>
      <c r="HTS937" s="82"/>
      <c r="HTT937" s="82"/>
      <c r="HTU937" s="82"/>
      <c r="HTV937" s="82"/>
      <c r="HTW937" s="82"/>
      <c r="HTX937" s="82"/>
      <c r="HTY937" s="82"/>
      <c r="HTZ937" s="82"/>
      <c r="HUA937" s="82"/>
      <c r="HUB937" s="82"/>
      <c r="HUC937" s="82"/>
      <c r="HUD937" s="82"/>
      <c r="HUE937" s="82"/>
      <c r="HUF937" s="82"/>
      <c r="HUG937" s="82"/>
      <c r="HUH937" s="82"/>
      <c r="HUI937" s="82"/>
      <c r="HUJ937" s="82"/>
      <c r="HUK937" s="82"/>
      <c r="HUL937" s="82"/>
      <c r="HUM937" s="82"/>
      <c r="HUN937" s="82"/>
      <c r="HUO937" s="82"/>
      <c r="HUP937" s="82"/>
      <c r="HUQ937" s="82"/>
      <c r="HUR937" s="82"/>
      <c r="HUS937" s="82"/>
      <c r="HUT937" s="82"/>
      <c r="HUU937" s="82"/>
      <c r="HUV937" s="82"/>
      <c r="HUW937" s="82"/>
      <c r="HUX937" s="82"/>
      <c r="HUY937" s="82"/>
      <c r="HUZ937" s="82"/>
      <c r="HVA937" s="82"/>
      <c r="HVB937" s="82"/>
      <c r="HVC937" s="82"/>
      <c r="HVD937" s="82"/>
      <c r="HVE937" s="82"/>
      <c r="HVF937" s="82"/>
      <c r="HVG937" s="82"/>
      <c r="HVH937" s="82"/>
      <c r="HVI937" s="82"/>
      <c r="HVJ937" s="82"/>
      <c r="HVK937" s="82"/>
      <c r="HVL937" s="82"/>
      <c r="HVM937" s="82"/>
      <c r="HVN937" s="82"/>
      <c r="HVO937" s="82"/>
      <c r="HVP937" s="82"/>
      <c r="HVQ937" s="82"/>
      <c r="HVR937" s="82"/>
      <c r="HVS937" s="82"/>
      <c r="HVT937" s="82"/>
      <c r="HVU937" s="82"/>
      <c r="HVV937" s="82"/>
      <c r="HVW937" s="82"/>
      <c r="HVX937" s="82"/>
      <c r="HVY937" s="82"/>
      <c r="HVZ937" s="82"/>
      <c r="HWA937" s="82"/>
      <c r="HWB937" s="82"/>
      <c r="HWC937" s="82"/>
      <c r="HWD937" s="82"/>
      <c r="HWE937" s="82"/>
      <c r="HWF937" s="82"/>
      <c r="HWG937" s="82"/>
      <c r="HWH937" s="82"/>
      <c r="HWI937" s="82"/>
      <c r="HWJ937" s="82"/>
      <c r="HWK937" s="82"/>
      <c r="HWL937" s="82"/>
      <c r="HWM937" s="82"/>
      <c r="HWN937" s="82"/>
      <c r="HWO937" s="82"/>
      <c r="HWP937" s="82"/>
      <c r="HWQ937" s="82"/>
      <c r="HWR937" s="82"/>
      <c r="HWS937" s="82"/>
      <c r="HWT937" s="82"/>
      <c r="HWU937" s="82"/>
      <c r="HWV937" s="82"/>
      <c r="HWW937" s="82"/>
      <c r="HWX937" s="82"/>
      <c r="HWY937" s="82"/>
      <c r="HWZ937" s="82"/>
      <c r="HXA937" s="82"/>
      <c r="HXB937" s="82"/>
      <c r="HXC937" s="82"/>
      <c r="HXD937" s="82"/>
      <c r="HXE937" s="82"/>
      <c r="HXF937" s="82"/>
      <c r="HXG937" s="82"/>
      <c r="HXH937" s="82"/>
      <c r="HXI937" s="82"/>
      <c r="HXJ937" s="82"/>
      <c r="HXK937" s="82"/>
      <c r="HXL937" s="82"/>
      <c r="HXM937" s="82"/>
      <c r="HXN937" s="82"/>
      <c r="HXO937" s="82"/>
      <c r="HXP937" s="82"/>
      <c r="HXQ937" s="82"/>
      <c r="HXR937" s="82"/>
      <c r="HXS937" s="82"/>
      <c r="HXT937" s="82"/>
      <c r="HXU937" s="82"/>
      <c r="HXV937" s="82"/>
      <c r="HXW937" s="82"/>
      <c r="HXX937" s="82"/>
      <c r="HXY937" s="82"/>
      <c r="HXZ937" s="82"/>
      <c r="HYA937" s="82"/>
      <c r="HYB937" s="82"/>
      <c r="HYC937" s="82"/>
      <c r="HYD937" s="82"/>
      <c r="HYE937" s="82"/>
      <c r="HYF937" s="82"/>
      <c r="HYG937" s="82"/>
      <c r="HYH937" s="82"/>
      <c r="HYI937" s="82"/>
      <c r="HYJ937" s="82"/>
      <c r="HYK937" s="82"/>
      <c r="HYL937" s="82"/>
      <c r="HYM937" s="82"/>
      <c r="HYN937" s="82"/>
      <c r="HYO937" s="82"/>
      <c r="HYP937" s="82"/>
      <c r="HYQ937" s="82"/>
      <c r="HYR937" s="82"/>
      <c r="HYS937" s="82"/>
      <c r="HYT937" s="82"/>
      <c r="HYU937" s="82"/>
      <c r="HYV937" s="82"/>
      <c r="HYW937" s="82"/>
      <c r="HYX937" s="82"/>
      <c r="HYY937" s="82"/>
      <c r="HYZ937" s="82"/>
      <c r="HZA937" s="82"/>
      <c r="HZB937" s="82"/>
      <c r="HZC937" s="82"/>
      <c r="HZD937" s="82"/>
      <c r="HZE937" s="82"/>
      <c r="HZF937" s="82"/>
      <c r="HZG937" s="82"/>
      <c r="HZH937" s="82"/>
      <c r="HZI937" s="82"/>
      <c r="HZJ937" s="82"/>
      <c r="HZK937" s="82"/>
      <c r="HZL937" s="82"/>
      <c r="HZM937" s="82"/>
      <c r="HZN937" s="82"/>
      <c r="HZO937" s="82"/>
      <c r="HZP937" s="82"/>
      <c r="HZQ937" s="82"/>
      <c r="HZR937" s="82"/>
      <c r="HZS937" s="82"/>
      <c r="HZT937" s="82"/>
      <c r="HZU937" s="82"/>
      <c r="HZV937" s="82"/>
      <c r="HZW937" s="82"/>
      <c r="HZX937" s="82"/>
      <c r="HZY937" s="82"/>
      <c r="HZZ937" s="82"/>
      <c r="IAA937" s="82"/>
      <c r="IAB937" s="82"/>
      <c r="IAC937" s="82"/>
      <c r="IAD937" s="82"/>
      <c r="IAE937" s="82"/>
      <c r="IAF937" s="82"/>
      <c r="IAG937" s="82"/>
      <c r="IAH937" s="82"/>
      <c r="IAI937" s="82"/>
      <c r="IAJ937" s="82"/>
      <c r="IAK937" s="82"/>
      <c r="IAL937" s="82"/>
      <c r="IAM937" s="82"/>
      <c r="IAN937" s="82"/>
      <c r="IAO937" s="82"/>
      <c r="IAP937" s="82"/>
      <c r="IAQ937" s="82"/>
      <c r="IAR937" s="82"/>
      <c r="IAS937" s="82"/>
      <c r="IAT937" s="82"/>
      <c r="IAU937" s="82"/>
      <c r="IAV937" s="82"/>
      <c r="IAW937" s="82"/>
      <c r="IAX937" s="82"/>
      <c r="IAY937" s="82"/>
      <c r="IAZ937" s="82"/>
      <c r="IBA937" s="82"/>
      <c r="IBB937" s="82"/>
      <c r="IBC937" s="82"/>
      <c r="IBD937" s="82"/>
      <c r="IBE937" s="82"/>
      <c r="IBF937" s="82"/>
      <c r="IBG937" s="82"/>
      <c r="IBH937" s="82"/>
      <c r="IBI937" s="82"/>
      <c r="IBJ937" s="82"/>
      <c r="IBK937" s="82"/>
      <c r="IBL937" s="82"/>
      <c r="IBM937" s="82"/>
      <c r="IBN937" s="82"/>
      <c r="IBO937" s="82"/>
      <c r="IBP937" s="82"/>
      <c r="IBQ937" s="82"/>
      <c r="IBR937" s="82"/>
      <c r="IBS937" s="82"/>
      <c r="IBT937" s="82"/>
      <c r="IBU937" s="82"/>
      <c r="IBV937" s="82"/>
      <c r="IBW937" s="82"/>
      <c r="IBX937" s="82"/>
      <c r="IBY937" s="82"/>
      <c r="IBZ937" s="82"/>
      <c r="ICA937" s="82"/>
      <c r="ICB937" s="82"/>
      <c r="ICC937" s="82"/>
      <c r="ICD937" s="82"/>
      <c r="ICE937" s="82"/>
      <c r="ICF937" s="82"/>
      <c r="ICG937" s="82"/>
      <c r="ICH937" s="82"/>
      <c r="ICI937" s="82"/>
      <c r="ICJ937" s="82"/>
      <c r="ICK937" s="82"/>
      <c r="ICL937" s="82"/>
      <c r="ICM937" s="82"/>
      <c r="ICN937" s="82"/>
      <c r="ICO937" s="82"/>
      <c r="ICP937" s="82"/>
      <c r="ICQ937" s="82"/>
      <c r="ICR937" s="82"/>
      <c r="ICS937" s="82"/>
      <c r="ICT937" s="82"/>
      <c r="ICU937" s="82"/>
      <c r="ICV937" s="82"/>
      <c r="ICW937" s="82"/>
      <c r="ICX937" s="82"/>
      <c r="ICY937" s="82"/>
      <c r="ICZ937" s="82"/>
      <c r="IDA937" s="82"/>
      <c r="IDB937" s="82"/>
      <c r="IDC937" s="82"/>
      <c r="IDD937" s="82"/>
      <c r="IDE937" s="82"/>
      <c r="IDF937" s="82"/>
      <c r="IDG937" s="82"/>
      <c r="IDH937" s="82"/>
      <c r="IDI937" s="82"/>
      <c r="IDJ937" s="82"/>
      <c r="IDK937" s="82"/>
      <c r="IDL937" s="82"/>
      <c r="IDM937" s="82"/>
      <c r="IDN937" s="82"/>
      <c r="IDO937" s="82"/>
      <c r="IDP937" s="82"/>
      <c r="IDQ937" s="82"/>
      <c r="IDR937" s="82"/>
      <c r="IDS937" s="82"/>
      <c r="IDT937" s="82"/>
      <c r="IDU937" s="82"/>
      <c r="IDV937" s="82"/>
      <c r="IDW937" s="82"/>
      <c r="IDX937" s="82"/>
      <c r="IDY937" s="82"/>
      <c r="IDZ937" s="82"/>
      <c r="IEA937" s="82"/>
      <c r="IEB937" s="82"/>
      <c r="IEC937" s="82"/>
      <c r="IED937" s="82"/>
      <c r="IEE937" s="82"/>
      <c r="IEF937" s="82"/>
      <c r="IEG937" s="82"/>
      <c r="IEH937" s="82"/>
      <c r="IEI937" s="82"/>
      <c r="IEJ937" s="82"/>
      <c r="IEK937" s="82"/>
      <c r="IEL937" s="82"/>
      <c r="IEM937" s="82"/>
      <c r="IEN937" s="82"/>
      <c r="IEO937" s="82"/>
      <c r="IEP937" s="82"/>
      <c r="IEQ937" s="82"/>
      <c r="IER937" s="82"/>
      <c r="IES937" s="82"/>
      <c r="IET937" s="82"/>
      <c r="IEU937" s="82"/>
      <c r="IEV937" s="82"/>
      <c r="IEW937" s="82"/>
      <c r="IEX937" s="82"/>
      <c r="IEY937" s="82"/>
      <c r="IEZ937" s="82"/>
      <c r="IFA937" s="82"/>
      <c r="IFB937" s="82"/>
      <c r="IFC937" s="82"/>
      <c r="IFD937" s="82"/>
      <c r="IFE937" s="82"/>
      <c r="IFF937" s="82"/>
      <c r="IFG937" s="82"/>
      <c r="IFH937" s="82"/>
      <c r="IFI937" s="82"/>
      <c r="IFJ937" s="82"/>
      <c r="IFK937" s="82"/>
      <c r="IFL937" s="82"/>
      <c r="IFM937" s="82"/>
      <c r="IFN937" s="82"/>
      <c r="IFO937" s="82"/>
      <c r="IFP937" s="82"/>
      <c r="IFQ937" s="82"/>
      <c r="IFR937" s="82"/>
      <c r="IFS937" s="82"/>
      <c r="IFT937" s="82"/>
      <c r="IFU937" s="82"/>
      <c r="IFV937" s="82"/>
      <c r="IFW937" s="82"/>
      <c r="IFX937" s="82"/>
      <c r="IFY937" s="82"/>
      <c r="IFZ937" s="82"/>
      <c r="IGA937" s="82"/>
      <c r="IGB937" s="82"/>
      <c r="IGC937" s="82"/>
      <c r="IGD937" s="82"/>
      <c r="IGE937" s="82"/>
      <c r="IGF937" s="82"/>
      <c r="IGG937" s="82"/>
      <c r="IGH937" s="82"/>
      <c r="IGI937" s="82"/>
      <c r="IGJ937" s="82"/>
      <c r="IGK937" s="82"/>
      <c r="IGL937" s="82"/>
      <c r="IGM937" s="82"/>
      <c r="IGN937" s="82"/>
      <c r="IGO937" s="82"/>
      <c r="IGP937" s="82"/>
      <c r="IGQ937" s="82"/>
      <c r="IGR937" s="82"/>
      <c r="IGS937" s="82"/>
      <c r="IGT937" s="82"/>
      <c r="IGU937" s="82"/>
      <c r="IGV937" s="82"/>
      <c r="IGW937" s="82"/>
      <c r="IGX937" s="82"/>
      <c r="IGY937" s="82"/>
      <c r="IGZ937" s="82"/>
      <c r="IHA937" s="82"/>
      <c r="IHB937" s="82"/>
      <c r="IHC937" s="82"/>
      <c r="IHD937" s="82"/>
      <c r="IHE937" s="82"/>
      <c r="IHF937" s="82"/>
      <c r="IHG937" s="82"/>
      <c r="IHH937" s="82"/>
      <c r="IHI937" s="82"/>
      <c r="IHJ937" s="82"/>
      <c r="IHK937" s="82"/>
      <c r="IHL937" s="82"/>
      <c r="IHM937" s="82"/>
      <c r="IHN937" s="82"/>
      <c r="IHO937" s="82"/>
      <c r="IHP937" s="82"/>
      <c r="IHQ937" s="82"/>
      <c r="IHR937" s="82"/>
      <c r="IHS937" s="82"/>
      <c r="IHT937" s="82"/>
      <c r="IHU937" s="82"/>
      <c r="IHV937" s="82"/>
      <c r="IHW937" s="82"/>
      <c r="IHX937" s="82"/>
      <c r="IHY937" s="82"/>
      <c r="IHZ937" s="82"/>
      <c r="IIA937" s="82"/>
      <c r="IIB937" s="82"/>
      <c r="IIC937" s="82"/>
      <c r="IID937" s="82"/>
      <c r="IIE937" s="82"/>
      <c r="IIF937" s="82"/>
      <c r="IIG937" s="82"/>
      <c r="IIH937" s="82"/>
      <c r="III937" s="82"/>
      <c r="IIJ937" s="82"/>
      <c r="IIK937" s="82"/>
      <c r="IIL937" s="82"/>
      <c r="IIM937" s="82"/>
      <c r="IIN937" s="82"/>
      <c r="IIO937" s="82"/>
      <c r="IIP937" s="82"/>
      <c r="IIQ937" s="82"/>
      <c r="IIR937" s="82"/>
      <c r="IIS937" s="82"/>
      <c r="IIT937" s="82"/>
      <c r="IIU937" s="82"/>
      <c r="IIV937" s="82"/>
      <c r="IIW937" s="82"/>
      <c r="IIX937" s="82"/>
      <c r="IIY937" s="82"/>
      <c r="IIZ937" s="82"/>
      <c r="IJA937" s="82"/>
      <c r="IJB937" s="82"/>
      <c r="IJC937" s="82"/>
      <c r="IJD937" s="82"/>
      <c r="IJE937" s="82"/>
      <c r="IJF937" s="82"/>
      <c r="IJG937" s="82"/>
      <c r="IJH937" s="82"/>
      <c r="IJI937" s="82"/>
      <c r="IJJ937" s="82"/>
      <c r="IJK937" s="82"/>
      <c r="IJL937" s="82"/>
      <c r="IJM937" s="82"/>
      <c r="IJN937" s="82"/>
      <c r="IJO937" s="82"/>
      <c r="IJP937" s="82"/>
      <c r="IJQ937" s="82"/>
      <c r="IJR937" s="82"/>
      <c r="IJS937" s="82"/>
      <c r="IJT937" s="82"/>
      <c r="IJU937" s="82"/>
      <c r="IJV937" s="82"/>
      <c r="IJW937" s="82"/>
      <c r="IJX937" s="82"/>
      <c r="IJY937" s="82"/>
      <c r="IJZ937" s="82"/>
      <c r="IKA937" s="82"/>
      <c r="IKB937" s="82"/>
      <c r="IKC937" s="82"/>
      <c r="IKD937" s="82"/>
      <c r="IKE937" s="82"/>
      <c r="IKF937" s="82"/>
      <c r="IKG937" s="82"/>
      <c r="IKH937" s="82"/>
      <c r="IKI937" s="82"/>
      <c r="IKJ937" s="82"/>
      <c r="IKK937" s="82"/>
      <c r="IKL937" s="82"/>
      <c r="IKM937" s="82"/>
      <c r="IKN937" s="82"/>
      <c r="IKO937" s="82"/>
      <c r="IKP937" s="82"/>
      <c r="IKQ937" s="82"/>
      <c r="IKR937" s="82"/>
      <c r="IKS937" s="82"/>
      <c r="IKT937" s="82"/>
      <c r="IKU937" s="82"/>
      <c r="IKV937" s="82"/>
      <c r="IKW937" s="82"/>
      <c r="IKX937" s="82"/>
      <c r="IKY937" s="82"/>
      <c r="IKZ937" s="82"/>
      <c r="ILA937" s="82"/>
      <c r="ILB937" s="82"/>
      <c r="ILC937" s="82"/>
      <c r="ILD937" s="82"/>
      <c r="ILE937" s="82"/>
      <c r="ILF937" s="82"/>
      <c r="ILG937" s="82"/>
      <c r="ILH937" s="82"/>
      <c r="ILI937" s="82"/>
      <c r="ILJ937" s="82"/>
      <c r="ILK937" s="82"/>
      <c r="ILL937" s="82"/>
      <c r="ILM937" s="82"/>
      <c r="ILN937" s="82"/>
      <c r="ILO937" s="82"/>
      <c r="ILP937" s="82"/>
      <c r="ILQ937" s="82"/>
      <c r="ILR937" s="82"/>
      <c r="ILS937" s="82"/>
      <c r="ILT937" s="82"/>
      <c r="ILU937" s="82"/>
      <c r="ILV937" s="82"/>
      <c r="ILW937" s="82"/>
      <c r="ILX937" s="82"/>
      <c r="ILY937" s="82"/>
      <c r="ILZ937" s="82"/>
      <c r="IMA937" s="82"/>
      <c r="IMB937" s="82"/>
      <c r="IMC937" s="82"/>
      <c r="IMD937" s="82"/>
      <c r="IME937" s="82"/>
      <c r="IMF937" s="82"/>
      <c r="IMG937" s="82"/>
      <c r="IMH937" s="82"/>
      <c r="IMI937" s="82"/>
      <c r="IMJ937" s="82"/>
      <c r="IMK937" s="82"/>
      <c r="IML937" s="82"/>
      <c r="IMM937" s="82"/>
      <c r="IMN937" s="82"/>
      <c r="IMO937" s="82"/>
      <c r="IMP937" s="82"/>
      <c r="IMQ937" s="82"/>
      <c r="IMR937" s="82"/>
      <c r="IMS937" s="82"/>
      <c r="IMT937" s="82"/>
      <c r="IMU937" s="82"/>
      <c r="IMV937" s="82"/>
      <c r="IMW937" s="82"/>
      <c r="IMX937" s="82"/>
      <c r="IMY937" s="82"/>
      <c r="IMZ937" s="82"/>
      <c r="INA937" s="82"/>
      <c r="INB937" s="82"/>
      <c r="INC937" s="82"/>
      <c r="IND937" s="82"/>
      <c r="INE937" s="82"/>
      <c r="INF937" s="82"/>
      <c r="ING937" s="82"/>
      <c r="INH937" s="82"/>
      <c r="INI937" s="82"/>
      <c r="INJ937" s="82"/>
      <c r="INK937" s="82"/>
      <c r="INL937" s="82"/>
      <c r="INM937" s="82"/>
      <c r="INN937" s="82"/>
      <c r="INO937" s="82"/>
      <c r="INP937" s="82"/>
      <c r="INQ937" s="82"/>
      <c r="INR937" s="82"/>
      <c r="INS937" s="82"/>
      <c r="INT937" s="82"/>
      <c r="INU937" s="82"/>
      <c r="INV937" s="82"/>
      <c r="INW937" s="82"/>
      <c r="INX937" s="82"/>
      <c r="INY937" s="82"/>
      <c r="INZ937" s="82"/>
      <c r="IOA937" s="82"/>
      <c r="IOB937" s="82"/>
      <c r="IOC937" s="82"/>
      <c r="IOD937" s="82"/>
      <c r="IOE937" s="82"/>
      <c r="IOF937" s="82"/>
      <c r="IOG937" s="82"/>
      <c r="IOH937" s="82"/>
      <c r="IOI937" s="82"/>
      <c r="IOJ937" s="82"/>
      <c r="IOK937" s="82"/>
      <c r="IOL937" s="82"/>
      <c r="IOM937" s="82"/>
      <c r="ION937" s="82"/>
      <c r="IOO937" s="82"/>
      <c r="IOP937" s="82"/>
      <c r="IOQ937" s="82"/>
      <c r="IOR937" s="82"/>
      <c r="IOS937" s="82"/>
      <c r="IOT937" s="82"/>
      <c r="IOU937" s="82"/>
      <c r="IOV937" s="82"/>
      <c r="IOW937" s="82"/>
      <c r="IOX937" s="82"/>
      <c r="IOY937" s="82"/>
      <c r="IOZ937" s="82"/>
      <c r="IPA937" s="82"/>
      <c r="IPB937" s="82"/>
      <c r="IPC937" s="82"/>
      <c r="IPD937" s="82"/>
      <c r="IPE937" s="82"/>
      <c r="IPF937" s="82"/>
      <c r="IPG937" s="82"/>
      <c r="IPH937" s="82"/>
      <c r="IPI937" s="82"/>
      <c r="IPJ937" s="82"/>
      <c r="IPK937" s="82"/>
      <c r="IPL937" s="82"/>
      <c r="IPM937" s="82"/>
      <c r="IPN937" s="82"/>
      <c r="IPO937" s="82"/>
      <c r="IPP937" s="82"/>
      <c r="IPQ937" s="82"/>
      <c r="IPR937" s="82"/>
      <c r="IPS937" s="82"/>
      <c r="IPT937" s="82"/>
      <c r="IPU937" s="82"/>
      <c r="IPV937" s="82"/>
      <c r="IPW937" s="82"/>
      <c r="IPX937" s="82"/>
      <c r="IPY937" s="82"/>
      <c r="IPZ937" s="82"/>
      <c r="IQA937" s="82"/>
      <c r="IQB937" s="82"/>
      <c r="IQC937" s="82"/>
      <c r="IQD937" s="82"/>
      <c r="IQE937" s="82"/>
      <c r="IQF937" s="82"/>
      <c r="IQG937" s="82"/>
      <c r="IQH937" s="82"/>
      <c r="IQI937" s="82"/>
      <c r="IQJ937" s="82"/>
      <c r="IQK937" s="82"/>
      <c r="IQL937" s="82"/>
      <c r="IQM937" s="82"/>
      <c r="IQN937" s="82"/>
      <c r="IQO937" s="82"/>
      <c r="IQP937" s="82"/>
      <c r="IQQ937" s="82"/>
      <c r="IQR937" s="82"/>
      <c r="IQS937" s="82"/>
      <c r="IQT937" s="82"/>
      <c r="IQU937" s="82"/>
      <c r="IQV937" s="82"/>
      <c r="IQW937" s="82"/>
      <c r="IQX937" s="82"/>
      <c r="IQY937" s="82"/>
      <c r="IQZ937" s="82"/>
      <c r="IRA937" s="82"/>
      <c r="IRB937" s="82"/>
      <c r="IRC937" s="82"/>
      <c r="IRD937" s="82"/>
      <c r="IRE937" s="82"/>
      <c r="IRF937" s="82"/>
      <c r="IRG937" s="82"/>
      <c r="IRH937" s="82"/>
      <c r="IRI937" s="82"/>
      <c r="IRJ937" s="82"/>
      <c r="IRK937" s="82"/>
      <c r="IRL937" s="82"/>
      <c r="IRM937" s="82"/>
      <c r="IRN937" s="82"/>
      <c r="IRO937" s="82"/>
      <c r="IRP937" s="82"/>
      <c r="IRQ937" s="82"/>
      <c r="IRR937" s="82"/>
      <c r="IRS937" s="82"/>
      <c r="IRT937" s="82"/>
      <c r="IRU937" s="82"/>
      <c r="IRV937" s="82"/>
      <c r="IRW937" s="82"/>
      <c r="IRX937" s="82"/>
      <c r="IRY937" s="82"/>
      <c r="IRZ937" s="82"/>
      <c r="ISA937" s="82"/>
      <c r="ISB937" s="82"/>
      <c r="ISC937" s="82"/>
      <c r="ISD937" s="82"/>
      <c r="ISE937" s="82"/>
      <c r="ISF937" s="82"/>
      <c r="ISG937" s="82"/>
      <c r="ISH937" s="82"/>
      <c r="ISI937" s="82"/>
      <c r="ISJ937" s="82"/>
      <c r="ISK937" s="82"/>
      <c r="ISL937" s="82"/>
      <c r="ISM937" s="82"/>
      <c r="ISN937" s="82"/>
      <c r="ISO937" s="82"/>
      <c r="ISP937" s="82"/>
      <c r="ISQ937" s="82"/>
      <c r="ISR937" s="82"/>
      <c r="ISS937" s="82"/>
      <c r="IST937" s="82"/>
      <c r="ISU937" s="82"/>
      <c r="ISV937" s="82"/>
      <c r="ISW937" s="82"/>
      <c r="ISX937" s="82"/>
      <c r="ISY937" s="82"/>
      <c r="ISZ937" s="82"/>
      <c r="ITA937" s="82"/>
      <c r="ITB937" s="82"/>
      <c r="ITC937" s="82"/>
      <c r="ITD937" s="82"/>
      <c r="ITE937" s="82"/>
      <c r="ITF937" s="82"/>
      <c r="ITG937" s="82"/>
      <c r="ITH937" s="82"/>
      <c r="ITI937" s="82"/>
      <c r="ITJ937" s="82"/>
      <c r="ITK937" s="82"/>
      <c r="ITL937" s="82"/>
      <c r="ITM937" s="82"/>
      <c r="ITN937" s="82"/>
      <c r="ITO937" s="82"/>
      <c r="ITP937" s="82"/>
      <c r="ITQ937" s="82"/>
      <c r="ITR937" s="82"/>
      <c r="ITS937" s="82"/>
      <c r="ITT937" s="82"/>
      <c r="ITU937" s="82"/>
      <c r="ITV937" s="82"/>
      <c r="ITW937" s="82"/>
      <c r="ITX937" s="82"/>
      <c r="ITY937" s="82"/>
      <c r="ITZ937" s="82"/>
      <c r="IUA937" s="82"/>
      <c r="IUB937" s="82"/>
      <c r="IUC937" s="82"/>
      <c r="IUD937" s="82"/>
      <c r="IUE937" s="82"/>
      <c r="IUF937" s="82"/>
      <c r="IUG937" s="82"/>
      <c r="IUH937" s="82"/>
      <c r="IUI937" s="82"/>
      <c r="IUJ937" s="82"/>
      <c r="IUK937" s="82"/>
      <c r="IUL937" s="82"/>
      <c r="IUM937" s="82"/>
      <c r="IUN937" s="82"/>
      <c r="IUO937" s="82"/>
      <c r="IUP937" s="82"/>
      <c r="IUQ937" s="82"/>
      <c r="IUR937" s="82"/>
      <c r="IUS937" s="82"/>
      <c r="IUT937" s="82"/>
      <c r="IUU937" s="82"/>
      <c r="IUV937" s="82"/>
      <c r="IUW937" s="82"/>
      <c r="IUX937" s="82"/>
      <c r="IUY937" s="82"/>
      <c r="IUZ937" s="82"/>
      <c r="IVA937" s="82"/>
      <c r="IVB937" s="82"/>
      <c r="IVC937" s="82"/>
      <c r="IVD937" s="82"/>
      <c r="IVE937" s="82"/>
      <c r="IVF937" s="82"/>
      <c r="IVG937" s="82"/>
      <c r="IVH937" s="82"/>
      <c r="IVI937" s="82"/>
      <c r="IVJ937" s="82"/>
      <c r="IVK937" s="82"/>
      <c r="IVL937" s="82"/>
      <c r="IVM937" s="82"/>
      <c r="IVN937" s="82"/>
      <c r="IVO937" s="82"/>
      <c r="IVP937" s="82"/>
      <c r="IVQ937" s="82"/>
      <c r="IVR937" s="82"/>
      <c r="IVS937" s="82"/>
      <c r="IVT937" s="82"/>
      <c r="IVU937" s="82"/>
      <c r="IVV937" s="82"/>
      <c r="IVW937" s="82"/>
      <c r="IVX937" s="82"/>
      <c r="IVY937" s="82"/>
      <c r="IVZ937" s="82"/>
      <c r="IWA937" s="82"/>
      <c r="IWB937" s="82"/>
      <c r="IWC937" s="82"/>
      <c r="IWD937" s="82"/>
      <c r="IWE937" s="82"/>
      <c r="IWF937" s="82"/>
      <c r="IWG937" s="82"/>
      <c r="IWH937" s="82"/>
      <c r="IWI937" s="82"/>
      <c r="IWJ937" s="82"/>
      <c r="IWK937" s="82"/>
      <c r="IWL937" s="82"/>
      <c r="IWM937" s="82"/>
      <c r="IWN937" s="82"/>
      <c r="IWO937" s="82"/>
      <c r="IWP937" s="82"/>
      <c r="IWQ937" s="82"/>
      <c r="IWR937" s="82"/>
      <c r="IWS937" s="82"/>
      <c r="IWT937" s="82"/>
      <c r="IWU937" s="82"/>
      <c r="IWV937" s="82"/>
      <c r="IWW937" s="82"/>
      <c r="IWX937" s="82"/>
      <c r="IWY937" s="82"/>
      <c r="IWZ937" s="82"/>
      <c r="IXA937" s="82"/>
      <c r="IXB937" s="82"/>
      <c r="IXC937" s="82"/>
      <c r="IXD937" s="82"/>
      <c r="IXE937" s="82"/>
      <c r="IXF937" s="82"/>
      <c r="IXG937" s="82"/>
      <c r="IXH937" s="82"/>
      <c r="IXI937" s="82"/>
      <c r="IXJ937" s="82"/>
      <c r="IXK937" s="82"/>
      <c r="IXL937" s="82"/>
      <c r="IXM937" s="82"/>
      <c r="IXN937" s="82"/>
      <c r="IXO937" s="82"/>
      <c r="IXP937" s="82"/>
      <c r="IXQ937" s="82"/>
      <c r="IXR937" s="82"/>
      <c r="IXS937" s="82"/>
      <c r="IXT937" s="82"/>
      <c r="IXU937" s="82"/>
      <c r="IXV937" s="82"/>
      <c r="IXW937" s="82"/>
      <c r="IXX937" s="82"/>
      <c r="IXY937" s="82"/>
      <c r="IXZ937" s="82"/>
      <c r="IYA937" s="82"/>
      <c r="IYB937" s="82"/>
      <c r="IYC937" s="82"/>
      <c r="IYD937" s="82"/>
      <c r="IYE937" s="82"/>
      <c r="IYF937" s="82"/>
      <c r="IYG937" s="82"/>
      <c r="IYH937" s="82"/>
      <c r="IYI937" s="82"/>
      <c r="IYJ937" s="82"/>
      <c r="IYK937" s="82"/>
      <c r="IYL937" s="82"/>
      <c r="IYM937" s="82"/>
      <c r="IYN937" s="82"/>
      <c r="IYO937" s="82"/>
      <c r="IYP937" s="82"/>
      <c r="IYQ937" s="82"/>
      <c r="IYR937" s="82"/>
      <c r="IYS937" s="82"/>
      <c r="IYT937" s="82"/>
      <c r="IYU937" s="82"/>
      <c r="IYV937" s="82"/>
      <c r="IYW937" s="82"/>
      <c r="IYX937" s="82"/>
      <c r="IYY937" s="82"/>
      <c r="IYZ937" s="82"/>
      <c r="IZA937" s="82"/>
      <c r="IZB937" s="82"/>
      <c r="IZC937" s="82"/>
      <c r="IZD937" s="82"/>
      <c r="IZE937" s="82"/>
      <c r="IZF937" s="82"/>
      <c r="IZG937" s="82"/>
      <c r="IZH937" s="82"/>
      <c r="IZI937" s="82"/>
      <c r="IZJ937" s="82"/>
      <c r="IZK937" s="82"/>
      <c r="IZL937" s="82"/>
      <c r="IZM937" s="82"/>
      <c r="IZN937" s="82"/>
      <c r="IZO937" s="82"/>
      <c r="IZP937" s="82"/>
      <c r="IZQ937" s="82"/>
      <c r="IZR937" s="82"/>
      <c r="IZS937" s="82"/>
      <c r="IZT937" s="82"/>
      <c r="IZU937" s="82"/>
      <c r="IZV937" s="82"/>
      <c r="IZW937" s="82"/>
      <c r="IZX937" s="82"/>
      <c r="IZY937" s="82"/>
      <c r="IZZ937" s="82"/>
      <c r="JAA937" s="82"/>
      <c r="JAB937" s="82"/>
      <c r="JAC937" s="82"/>
      <c r="JAD937" s="82"/>
      <c r="JAE937" s="82"/>
      <c r="JAF937" s="82"/>
      <c r="JAG937" s="82"/>
      <c r="JAH937" s="82"/>
      <c r="JAI937" s="82"/>
      <c r="JAJ937" s="82"/>
      <c r="JAK937" s="82"/>
      <c r="JAL937" s="82"/>
      <c r="JAM937" s="82"/>
      <c r="JAN937" s="82"/>
      <c r="JAO937" s="82"/>
      <c r="JAP937" s="82"/>
      <c r="JAQ937" s="82"/>
      <c r="JAR937" s="82"/>
      <c r="JAS937" s="82"/>
      <c r="JAT937" s="82"/>
      <c r="JAU937" s="82"/>
      <c r="JAV937" s="82"/>
      <c r="JAW937" s="82"/>
      <c r="JAX937" s="82"/>
      <c r="JAY937" s="82"/>
      <c r="JAZ937" s="82"/>
      <c r="JBA937" s="82"/>
      <c r="JBB937" s="82"/>
      <c r="JBC937" s="82"/>
      <c r="JBD937" s="82"/>
      <c r="JBE937" s="82"/>
      <c r="JBF937" s="82"/>
      <c r="JBG937" s="82"/>
      <c r="JBH937" s="82"/>
      <c r="JBI937" s="82"/>
      <c r="JBJ937" s="82"/>
      <c r="JBK937" s="82"/>
      <c r="JBL937" s="82"/>
      <c r="JBM937" s="82"/>
      <c r="JBN937" s="82"/>
      <c r="JBO937" s="82"/>
      <c r="JBP937" s="82"/>
      <c r="JBQ937" s="82"/>
      <c r="JBR937" s="82"/>
      <c r="JBS937" s="82"/>
      <c r="JBT937" s="82"/>
      <c r="JBU937" s="82"/>
      <c r="JBV937" s="82"/>
      <c r="JBW937" s="82"/>
      <c r="JBX937" s="82"/>
      <c r="JBY937" s="82"/>
      <c r="JBZ937" s="82"/>
      <c r="JCA937" s="82"/>
      <c r="JCB937" s="82"/>
      <c r="JCC937" s="82"/>
      <c r="JCD937" s="82"/>
      <c r="JCE937" s="82"/>
      <c r="JCF937" s="82"/>
      <c r="JCG937" s="82"/>
      <c r="JCH937" s="82"/>
      <c r="JCI937" s="82"/>
      <c r="JCJ937" s="82"/>
      <c r="JCK937" s="82"/>
      <c r="JCL937" s="82"/>
      <c r="JCM937" s="82"/>
      <c r="JCN937" s="82"/>
      <c r="JCO937" s="82"/>
      <c r="JCP937" s="82"/>
      <c r="JCQ937" s="82"/>
      <c r="JCR937" s="82"/>
      <c r="JCS937" s="82"/>
      <c r="JCT937" s="82"/>
      <c r="JCU937" s="82"/>
      <c r="JCV937" s="82"/>
      <c r="JCW937" s="82"/>
      <c r="JCX937" s="82"/>
      <c r="JCY937" s="82"/>
      <c r="JCZ937" s="82"/>
      <c r="JDA937" s="82"/>
      <c r="JDB937" s="82"/>
      <c r="JDC937" s="82"/>
      <c r="JDD937" s="82"/>
      <c r="JDE937" s="82"/>
      <c r="JDF937" s="82"/>
      <c r="JDG937" s="82"/>
      <c r="JDH937" s="82"/>
      <c r="JDI937" s="82"/>
      <c r="JDJ937" s="82"/>
      <c r="JDK937" s="82"/>
      <c r="JDL937" s="82"/>
      <c r="JDM937" s="82"/>
      <c r="JDN937" s="82"/>
      <c r="JDO937" s="82"/>
      <c r="JDP937" s="82"/>
      <c r="JDQ937" s="82"/>
      <c r="JDR937" s="82"/>
      <c r="JDS937" s="82"/>
      <c r="JDT937" s="82"/>
      <c r="JDU937" s="82"/>
      <c r="JDV937" s="82"/>
      <c r="JDW937" s="82"/>
      <c r="JDX937" s="82"/>
      <c r="JDY937" s="82"/>
      <c r="JDZ937" s="82"/>
      <c r="JEA937" s="82"/>
      <c r="JEB937" s="82"/>
      <c r="JEC937" s="82"/>
      <c r="JED937" s="82"/>
      <c r="JEE937" s="82"/>
      <c r="JEF937" s="82"/>
      <c r="JEG937" s="82"/>
      <c r="JEH937" s="82"/>
      <c r="JEI937" s="82"/>
      <c r="JEJ937" s="82"/>
      <c r="JEK937" s="82"/>
      <c r="JEL937" s="82"/>
      <c r="JEM937" s="82"/>
      <c r="JEN937" s="82"/>
      <c r="JEO937" s="82"/>
      <c r="JEP937" s="82"/>
      <c r="JEQ937" s="82"/>
      <c r="JER937" s="82"/>
      <c r="JES937" s="82"/>
      <c r="JET937" s="82"/>
      <c r="JEU937" s="82"/>
      <c r="JEV937" s="82"/>
      <c r="JEW937" s="82"/>
      <c r="JEX937" s="82"/>
      <c r="JEY937" s="82"/>
      <c r="JEZ937" s="82"/>
      <c r="JFA937" s="82"/>
      <c r="JFB937" s="82"/>
      <c r="JFC937" s="82"/>
      <c r="JFD937" s="82"/>
      <c r="JFE937" s="82"/>
      <c r="JFF937" s="82"/>
      <c r="JFG937" s="82"/>
      <c r="JFH937" s="82"/>
      <c r="JFI937" s="82"/>
      <c r="JFJ937" s="82"/>
      <c r="JFK937" s="82"/>
      <c r="JFL937" s="82"/>
      <c r="JFM937" s="82"/>
      <c r="JFN937" s="82"/>
      <c r="JFO937" s="82"/>
      <c r="JFP937" s="82"/>
      <c r="JFQ937" s="82"/>
      <c r="JFR937" s="82"/>
      <c r="JFS937" s="82"/>
      <c r="JFT937" s="82"/>
      <c r="JFU937" s="82"/>
      <c r="JFV937" s="82"/>
      <c r="JFW937" s="82"/>
      <c r="JFX937" s="82"/>
      <c r="JFY937" s="82"/>
      <c r="JFZ937" s="82"/>
      <c r="JGA937" s="82"/>
      <c r="JGB937" s="82"/>
      <c r="JGC937" s="82"/>
      <c r="JGD937" s="82"/>
      <c r="JGE937" s="82"/>
      <c r="JGF937" s="82"/>
      <c r="JGG937" s="82"/>
      <c r="JGH937" s="82"/>
      <c r="JGI937" s="82"/>
      <c r="JGJ937" s="82"/>
      <c r="JGK937" s="82"/>
      <c r="JGL937" s="82"/>
      <c r="JGM937" s="82"/>
      <c r="JGN937" s="82"/>
      <c r="JGO937" s="82"/>
      <c r="JGP937" s="82"/>
      <c r="JGQ937" s="82"/>
      <c r="JGR937" s="82"/>
      <c r="JGS937" s="82"/>
      <c r="JGT937" s="82"/>
      <c r="JGU937" s="82"/>
      <c r="JGV937" s="82"/>
      <c r="JGW937" s="82"/>
      <c r="JGX937" s="82"/>
      <c r="JGY937" s="82"/>
      <c r="JGZ937" s="82"/>
      <c r="JHA937" s="82"/>
      <c r="JHB937" s="82"/>
      <c r="JHC937" s="82"/>
      <c r="JHD937" s="82"/>
      <c r="JHE937" s="82"/>
      <c r="JHF937" s="82"/>
      <c r="JHG937" s="82"/>
      <c r="JHH937" s="82"/>
      <c r="JHI937" s="82"/>
      <c r="JHJ937" s="82"/>
      <c r="JHK937" s="82"/>
      <c r="JHL937" s="82"/>
      <c r="JHM937" s="82"/>
      <c r="JHN937" s="82"/>
      <c r="JHO937" s="82"/>
      <c r="JHP937" s="82"/>
      <c r="JHQ937" s="82"/>
      <c r="JHR937" s="82"/>
      <c r="JHS937" s="82"/>
      <c r="JHT937" s="82"/>
      <c r="JHU937" s="82"/>
      <c r="JHV937" s="82"/>
      <c r="JHW937" s="82"/>
      <c r="JHX937" s="82"/>
      <c r="JHY937" s="82"/>
      <c r="JHZ937" s="82"/>
      <c r="JIA937" s="82"/>
      <c r="JIB937" s="82"/>
      <c r="JIC937" s="82"/>
      <c r="JID937" s="82"/>
      <c r="JIE937" s="82"/>
      <c r="JIF937" s="82"/>
      <c r="JIG937" s="82"/>
      <c r="JIH937" s="82"/>
      <c r="JII937" s="82"/>
      <c r="JIJ937" s="82"/>
      <c r="JIK937" s="82"/>
      <c r="JIL937" s="82"/>
      <c r="JIM937" s="82"/>
      <c r="JIN937" s="82"/>
      <c r="JIO937" s="82"/>
      <c r="JIP937" s="82"/>
      <c r="JIQ937" s="82"/>
      <c r="JIR937" s="82"/>
      <c r="JIS937" s="82"/>
      <c r="JIT937" s="82"/>
      <c r="JIU937" s="82"/>
      <c r="JIV937" s="82"/>
      <c r="JIW937" s="82"/>
      <c r="JIX937" s="82"/>
      <c r="JIY937" s="82"/>
      <c r="JIZ937" s="82"/>
      <c r="JJA937" s="82"/>
      <c r="JJB937" s="82"/>
      <c r="JJC937" s="82"/>
      <c r="JJD937" s="82"/>
      <c r="JJE937" s="82"/>
      <c r="JJF937" s="82"/>
      <c r="JJG937" s="82"/>
      <c r="JJH937" s="82"/>
      <c r="JJI937" s="82"/>
      <c r="JJJ937" s="82"/>
      <c r="JJK937" s="82"/>
      <c r="JJL937" s="82"/>
      <c r="JJM937" s="82"/>
      <c r="JJN937" s="82"/>
      <c r="JJO937" s="82"/>
      <c r="JJP937" s="82"/>
      <c r="JJQ937" s="82"/>
      <c r="JJR937" s="82"/>
      <c r="JJS937" s="82"/>
      <c r="JJT937" s="82"/>
      <c r="JJU937" s="82"/>
      <c r="JJV937" s="82"/>
      <c r="JJW937" s="82"/>
      <c r="JJX937" s="82"/>
      <c r="JJY937" s="82"/>
      <c r="JJZ937" s="82"/>
      <c r="JKA937" s="82"/>
      <c r="JKB937" s="82"/>
      <c r="JKC937" s="82"/>
      <c r="JKD937" s="82"/>
      <c r="JKE937" s="82"/>
      <c r="JKF937" s="82"/>
      <c r="JKG937" s="82"/>
      <c r="JKH937" s="82"/>
      <c r="JKI937" s="82"/>
      <c r="JKJ937" s="82"/>
      <c r="JKK937" s="82"/>
      <c r="JKL937" s="82"/>
      <c r="JKM937" s="82"/>
      <c r="JKN937" s="82"/>
      <c r="JKO937" s="82"/>
      <c r="JKP937" s="82"/>
      <c r="JKQ937" s="82"/>
      <c r="JKR937" s="82"/>
      <c r="JKS937" s="82"/>
      <c r="JKT937" s="82"/>
      <c r="JKU937" s="82"/>
      <c r="JKV937" s="82"/>
      <c r="JKW937" s="82"/>
      <c r="JKX937" s="82"/>
      <c r="JKY937" s="82"/>
      <c r="JKZ937" s="82"/>
      <c r="JLA937" s="82"/>
      <c r="JLB937" s="82"/>
      <c r="JLC937" s="82"/>
      <c r="JLD937" s="82"/>
      <c r="JLE937" s="82"/>
      <c r="JLF937" s="82"/>
      <c r="JLG937" s="82"/>
      <c r="JLH937" s="82"/>
      <c r="JLI937" s="82"/>
      <c r="JLJ937" s="82"/>
      <c r="JLK937" s="82"/>
      <c r="JLL937" s="82"/>
      <c r="JLM937" s="82"/>
      <c r="JLN937" s="82"/>
      <c r="JLO937" s="82"/>
      <c r="JLP937" s="82"/>
      <c r="JLQ937" s="82"/>
      <c r="JLR937" s="82"/>
      <c r="JLS937" s="82"/>
      <c r="JLT937" s="82"/>
      <c r="JLU937" s="82"/>
      <c r="JLV937" s="82"/>
      <c r="JLW937" s="82"/>
      <c r="JLX937" s="82"/>
      <c r="JLY937" s="82"/>
      <c r="JLZ937" s="82"/>
      <c r="JMA937" s="82"/>
      <c r="JMB937" s="82"/>
      <c r="JMC937" s="82"/>
      <c r="JMD937" s="82"/>
      <c r="JME937" s="82"/>
      <c r="JMF937" s="82"/>
      <c r="JMG937" s="82"/>
      <c r="JMH937" s="82"/>
      <c r="JMI937" s="82"/>
      <c r="JMJ937" s="82"/>
      <c r="JMK937" s="82"/>
      <c r="JML937" s="82"/>
      <c r="JMM937" s="82"/>
      <c r="JMN937" s="82"/>
      <c r="JMO937" s="82"/>
      <c r="JMP937" s="82"/>
      <c r="JMQ937" s="82"/>
      <c r="JMR937" s="82"/>
      <c r="JMS937" s="82"/>
      <c r="JMT937" s="82"/>
      <c r="JMU937" s="82"/>
      <c r="JMV937" s="82"/>
      <c r="JMW937" s="82"/>
      <c r="JMX937" s="82"/>
      <c r="JMY937" s="82"/>
      <c r="JMZ937" s="82"/>
      <c r="JNA937" s="82"/>
      <c r="JNB937" s="82"/>
      <c r="JNC937" s="82"/>
      <c r="JND937" s="82"/>
      <c r="JNE937" s="82"/>
      <c r="JNF937" s="82"/>
      <c r="JNG937" s="82"/>
      <c r="JNH937" s="82"/>
      <c r="JNI937" s="82"/>
      <c r="JNJ937" s="82"/>
      <c r="JNK937" s="82"/>
      <c r="JNL937" s="82"/>
      <c r="JNM937" s="82"/>
      <c r="JNN937" s="82"/>
      <c r="JNO937" s="82"/>
      <c r="JNP937" s="82"/>
      <c r="JNQ937" s="82"/>
      <c r="JNR937" s="82"/>
      <c r="JNS937" s="82"/>
      <c r="JNT937" s="82"/>
      <c r="JNU937" s="82"/>
      <c r="JNV937" s="82"/>
      <c r="JNW937" s="82"/>
      <c r="JNX937" s="82"/>
      <c r="JNY937" s="82"/>
      <c r="JNZ937" s="82"/>
      <c r="JOA937" s="82"/>
      <c r="JOB937" s="82"/>
      <c r="JOC937" s="82"/>
      <c r="JOD937" s="82"/>
      <c r="JOE937" s="82"/>
      <c r="JOF937" s="82"/>
      <c r="JOG937" s="82"/>
      <c r="JOH937" s="82"/>
      <c r="JOI937" s="82"/>
      <c r="JOJ937" s="82"/>
      <c r="JOK937" s="82"/>
      <c r="JOL937" s="82"/>
      <c r="JOM937" s="82"/>
      <c r="JON937" s="82"/>
      <c r="JOO937" s="82"/>
      <c r="JOP937" s="82"/>
      <c r="JOQ937" s="82"/>
      <c r="JOR937" s="82"/>
      <c r="JOS937" s="82"/>
      <c r="JOT937" s="82"/>
      <c r="JOU937" s="82"/>
      <c r="JOV937" s="82"/>
      <c r="JOW937" s="82"/>
      <c r="JOX937" s="82"/>
      <c r="JOY937" s="82"/>
      <c r="JOZ937" s="82"/>
      <c r="JPA937" s="82"/>
      <c r="JPB937" s="82"/>
      <c r="JPC937" s="82"/>
      <c r="JPD937" s="82"/>
      <c r="JPE937" s="82"/>
      <c r="JPF937" s="82"/>
      <c r="JPG937" s="82"/>
      <c r="JPH937" s="82"/>
      <c r="JPI937" s="82"/>
      <c r="JPJ937" s="82"/>
      <c r="JPK937" s="82"/>
      <c r="JPL937" s="82"/>
      <c r="JPM937" s="82"/>
      <c r="JPN937" s="82"/>
      <c r="JPO937" s="82"/>
      <c r="JPP937" s="82"/>
      <c r="JPQ937" s="82"/>
      <c r="JPR937" s="82"/>
      <c r="JPS937" s="82"/>
      <c r="JPT937" s="82"/>
      <c r="JPU937" s="82"/>
      <c r="JPV937" s="82"/>
      <c r="JPW937" s="82"/>
      <c r="JPX937" s="82"/>
      <c r="JPY937" s="82"/>
      <c r="JPZ937" s="82"/>
      <c r="JQA937" s="82"/>
      <c r="JQB937" s="82"/>
      <c r="JQC937" s="82"/>
      <c r="JQD937" s="82"/>
      <c r="JQE937" s="82"/>
      <c r="JQF937" s="82"/>
      <c r="JQG937" s="82"/>
      <c r="JQH937" s="82"/>
      <c r="JQI937" s="82"/>
      <c r="JQJ937" s="82"/>
      <c r="JQK937" s="82"/>
      <c r="JQL937" s="82"/>
      <c r="JQM937" s="82"/>
      <c r="JQN937" s="82"/>
      <c r="JQO937" s="82"/>
      <c r="JQP937" s="82"/>
      <c r="JQQ937" s="82"/>
      <c r="JQR937" s="82"/>
      <c r="JQS937" s="82"/>
      <c r="JQT937" s="82"/>
      <c r="JQU937" s="82"/>
      <c r="JQV937" s="82"/>
      <c r="JQW937" s="82"/>
      <c r="JQX937" s="82"/>
      <c r="JQY937" s="82"/>
      <c r="JQZ937" s="82"/>
      <c r="JRA937" s="82"/>
      <c r="JRB937" s="82"/>
      <c r="JRC937" s="82"/>
      <c r="JRD937" s="82"/>
      <c r="JRE937" s="82"/>
      <c r="JRF937" s="82"/>
      <c r="JRG937" s="82"/>
      <c r="JRH937" s="82"/>
      <c r="JRI937" s="82"/>
      <c r="JRJ937" s="82"/>
      <c r="JRK937" s="82"/>
      <c r="JRL937" s="82"/>
      <c r="JRM937" s="82"/>
      <c r="JRN937" s="82"/>
      <c r="JRO937" s="82"/>
      <c r="JRP937" s="82"/>
      <c r="JRQ937" s="82"/>
      <c r="JRR937" s="82"/>
      <c r="JRS937" s="82"/>
      <c r="JRT937" s="82"/>
      <c r="JRU937" s="82"/>
      <c r="JRV937" s="82"/>
      <c r="JRW937" s="82"/>
      <c r="JRX937" s="82"/>
      <c r="JRY937" s="82"/>
      <c r="JRZ937" s="82"/>
      <c r="JSA937" s="82"/>
      <c r="JSB937" s="82"/>
      <c r="JSC937" s="82"/>
      <c r="JSD937" s="82"/>
      <c r="JSE937" s="82"/>
      <c r="JSF937" s="82"/>
      <c r="JSG937" s="82"/>
      <c r="JSH937" s="82"/>
      <c r="JSI937" s="82"/>
      <c r="JSJ937" s="82"/>
      <c r="JSK937" s="82"/>
      <c r="JSL937" s="82"/>
      <c r="JSM937" s="82"/>
      <c r="JSN937" s="82"/>
      <c r="JSO937" s="82"/>
      <c r="JSP937" s="82"/>
      <c r="JSQ937" s="82"/>
      <c r="JSR937" s="82"/>
      <c r="JSS937" s="82"/>
      <c r="JST937" s="82"/>
      <c r="JSU937" s="82"/>
      <c r="JSV937" s="82"/>
      <c r="JSW937" s="82"/>
      <c r="JSX937" s="82"/>
      <c r="JSY937" s="82"/>
      <c r="JSZ937" s="82"/>
      <c r="JTA937" s="82"/>
      <c r="JTB937" s="82"/>
      <c r="JTC937" s="82"/>
      <c r="JTD937" s="82"/>
      <c r="JTE937" s="82"/>
      <c r="JTF937" s="82"/>
      <c r="JTG937" s="82"/>
      <c r="JTH937" s="82"/>
      <c r="JTI937" s="82"/>
      <c r="JTJ937" s="82"/>
      <c r="JTK937" s="82"/>
      <c r="JTL937" s="82"/>
      <c r="JTM937" s="82"/>
      <c r="JTN937" s="82"/>
      <c r="JTO937" s="82"/>
      <c r="JTP937" s="82"/>
      <c r="JTQ937" s="82"/>
      <c r="JTR937" s="82"/>
      <c r="JTS937" s="82"/>
      <c r="JTT937" s="82"/>
      <c r="JTU937" s="82"/>
      <c r="JTV937" s="82"/>
      <c r="JTW937" s="82"/>
      <c r="JTX937" s="82"/>
      <c r="JTY937" s="82"/>
      <c r="JTZ937" s="82"/>
      <c r="JUA937" s="82"/>
      <c r="JUB937" s="82"/>
      <c r="JUC937" s="82"/>
      <c r="JUD937" s="82"/>
      <c r="JUE937" s="82"/>
      <c r="JUF937" s="82"/>
      <c r="JUG937" s="82"/>
      <c r="JUH937" s="82"/>
      <c r="JUI937" s="82"/>
      <c r="JUJ937" s="82"/>
      <c r="JUK937" s="82"/>
      <c r="JUL937" s="82"/>
      <c r="JUM937" s="82"/>
      <c r="JUN937" s="82"/>
      <c r="JUO937" s="82"/>
      <c r="JUP937" s="82"/>
      <c r="JUQ937" s="82"/>
      <c r="JUR937" s="82"/>
      <c r="JUS937" s="82"/>
      <c r="JUT937" s="82"/>
      <c r="JUU937" s="82"/>
      <c r="JUV937" s="82"/>
      <c r="JUW937" s="82"/>
      <c r="JUX937" s="82"/>
      <c r="JUY937" s="82"/>
      <c r="JUZ937" s="82"/>
      <c r="JVA937" s="82"/>
      <c r="JVB937" s="82"/>
      <c r="JVC937" s="82"/>
      <c r="JVD937" s="82"/>
      <c r="JVE937" s="82"/>
      <c r="JVF937" s="82"/>
      <c r="JVG937" s="82"/>
      <c r="JVH937" s="82"/>
      <c r="JVI937" s="82"/>
      <c r="JVJ937" s="82"/>
      <c r="JVK937" s="82"/>
      <c r="JVL937" s="82"/>
      <c r="JVM937" s="82"/>
      <c r="JVN937" s="82"/>
      <c r="JVO937" s="82"/>
      <c r="JVP937" s="82"/>
      <c r="JVQ937" s="82"/>
      <c r="JVR937" s="82"/>
      <c r="JVS937" s="82"/>
      <c r="JVT937" s="82"/>
      <c r="JVU937" s="82"/>
      <c r="JVV937" s="82"/>
      <c r="JVW937" s="82"/>
      <c r="JVX937" s="82"/>
      <c r="JVY937" s="82"/>
      <c r="JVZ937" s="82"/>
      <c r="JWA937" s="82"/>
      <c r="JWB937" s="82"/>
      <c r="JWC937" s="82"/>
      <c r="JWD937" s="82"/>
      <c r="JWE937" s="82"/>
      <c r="JWF937" s="82"/>
      <c r="JWG937" s="82"/>
      <c r="JWH937" s="82"/>
      <c r="JWI937" s="82"/>
      <c r="JWJ937" s="82"/>
      <c r="JWK937" s="82"/>
      <c r="JWL937" s="82"/>
      <c r="JWM937" s="82"/>
      <c r="JWN937" s="82"/>
      <c r="JWO937" s="82"/>
      <c r="JWP937" s="82"/>
      <c r="JWQ937" s="82"/>
      <c r="JWR937" s="82"/>
      <c r="JWS937" s="82"/>
      <c r="JWT937" s="82"/>
      <c r="JWU937" s="82"/>
      <c r="JWV937" s="82"/>
      <c r="JWW937" s="82"/>
      <c r="JWX937" s="82"/>
      <c r="JWY937" s="82"/>
      <c r="JWZ937" s="82"/>
      <c r="JXA937" s="82"/>
      <c r="JXB937" s="82"/>
      <c r="JXC937" s="82"/>
      <c r="JXD937" s="82"/>
      <c r="JXE937" s="82"/>
      <c r="JXF937" s="82"/>
      <c r="JXG937" s="82"/>
      <c r="JXH937" s="82"/>
      <c r="JXI937" s="82"/>
      <c r="JXJ937" s="82"/>
      <c r="JXK937" s="82"/>
      <c r="JXL937" s="82"/>
      <c r="JXM937" s="82"/>
      <c r="JXN937" s="82"/>
      <c r="JXO937" s="82"/>
      <c r="JXP937" s="82"/>
      <c r="JXQ937" s="82"/>
      <c r="JXR937" s="82"/>
      <c r="JXS937" s="82"/>
      <c r="JXT937" s="82"/>
      <c r="JXU937" s="82"/>
      <c r="JXV937" s="82"/>
      <c r="JXW937" s="82"/>
      <c r="JXX937" s="82"/>
      <c r="JXY937" s="82"/>
      <c r="JXZ937" s="82"/>
      <c r="JYA937" s="82"/>
      <c r="JYB937" s="82"/>
      <c r="JYC937" s="82"/>
      <c r="JYD937" s="82"/>
      <c r="JYE937" s="82"/>
      <c r="JYF937" s="82"/>
      <c r="JYG937" s="82"/>
      <c r="JYH937" s="82"/>
      <c r="JYI937" s="82"/>
      <c r="JYJ937" s="82"/>
      <c r="JYK937" s="82"/>
      <c r="JYL937" s="82"/>
      <c r="JYM937" s="82"/>
      <c r="JYN937" s="82"/>
      <c r="JYO937" s="82"/>
      <c r="JYP937" s="82"/>
      <c r="JYQ937" s="82"/>
      <c r="JYR937" s="82"/>
      <c r="JYS937" s="82"/>
      <c r="JYT937" s="82"/>
      <c r="JYU937" s="82"/>
      <c r="JYV937" s="82"/>
      <c r="JYW937" s="82"/>
      <c r="JYX937" s="82"/>
      <c r="JYY937" s="82"/>
      <c r="JYZ937" s="82"/>
      <c r="JZA937" s="82"/>
      <c r="JZB937" s="82"/>
      <c r="JZC937" s="82"/>
      <c r="JZD937" s="82"/>
      <c r="JZE937" s="82"/>
      <c r="JZF937" s="82"/>
      <c r="JZG937" s="82"/>
      <c r="JZH937" s="82"/>
      <c r="JZI937" s="82"/>
      <c r="JZJ937" s="82"/>
      <c r="JZK937" s="82"/>
      <c r="JZL937" s="82"/>
      <c r="JZM937" s="82"/>
      <c r="JZN937" s="82"/>
      <c r="JZO937" s="82"/>
      <c r="JZP937" s="82"/>
      <c r="JZQ937" s="82"/>
      <c r="JZR937" s="82"/>
      <c r="JZS937" s="82"/>
      <c r="JZT937" s="82"/>
      <c r="JZU937" s="82"/>
      <c r="JZV937" s="82"/>
      <c r="JZW937" s="82"/>
      <c r="JZX937" s="82"/>
      <c r="JZY937" s="82"/>
      <c r="JZZ937" s="82"/>
      <c r="KAA937" s="82"/>
      <c r="KAB937" s="82"/>
      <c r="KAC937" s="82"/>
      <c r="KAD937" s="82"/>
      <c r="KAE937" s="82"/>
      <c r="KAF937" s="82"/>
      <c r="KAG937" s="82"/>
      <c r="KAH937" s="82"/>
      <c r="KAI937" s="82"/>
      <c r="KAJ937" s="82"/>
      <c r="KAK937" s="82"/>
      <c r="KAL937" s="82"/>
      <c r="KAM937" s="82"/>
      <c r="KAN937" s="82"/>
      <c r="KAO937" s="82"/>
      <c r="KAP937" s="82"/>
      <c r="KAQ937" s="82"/>
      <c r="KAR937" s="82"/>
      <c r="KAS937" s="82"/>
      <c r="KAT937" s="82"/>
      <c r="KAU937" s="82"/>
      <c r="KAV937" s="82"/>
      <c r="KAW937" s="82"/>
      <c r="KAX937" s="82"/>
      <c r="KAY937" s="82"/>
      <c r="KAZ937" s="82"/>
      <c r="KBA937" s="82"/>
      <c r="KBB937" s="82"/>
      <c r="KBC937" s="82"/>
      <c r="KBD937" s="82"/>
      <c r="KBE937" s="82"/>
      <c r="KBF937" s="82"/>
      <c r="KBG937" s="82"/>
      <c r="KBH937" s="82"/>
      <c r="KBI937" s="82"/>
      <c r="KBJ937" s="82"/>
      <c r="KBK937" s="82"/>
      <c r="KBL937" s="82"/>
      <c r="KBM937" s="82"/>
      <c r="KBN937" s="82"/>
      <c r="KBO937" s="82"/>
      <c r="KBP937" s="82"/>
      <c r="KBQ937" s="82"/>
      <c r="KBR937" s="82"/>
      <c r="KBS937" s="82"/>
      <c r="KBT937" s="82"/>
      <c r="KBU937" s="82"/>
      <c r="KBV937" s="82"/>
      <c r="KBW937" s="82"/>
      <c r="KBX937" s="82"/>
      <c r="KBY937" s="82"/>
      <c r="KBZ937" s="82"/>
      <c r="KCA937" s="82"/>
      <c r="KCB937" s="82"/>
      <c r="KCC937" s="82"/>
      <c r="KCD937" s="82"/>
      <c r="KCE937" s="82"/>
      <c r="KCF937" s="82"/>
      <c r="KCG937" s="82"/>
      <c r="KCH937" s="82"/>
      <c r="KCI937" s="82"/>
      <c r="KCJ937" s="82"/>
      <c r="KCK937" s="82"/>
      <c r="KCL937" s="82"/>
      <c r="KCM937" s="82"/>
      <c r="KCN937" s="82"/>
      <c r="KCO937" s="82"/>
      <c r="KCP937" s="82"/>
      <c r="KCQ937" s="82"/>
      <c r="KCR937" s="82"/>
      <c r="KCS937" s="82"/>
      <c r="KCT937" s="82"/>
      <c r="KCU937" s="82"/>
      <c r="KCV937" s="82"/>
      <c r="KCW937" s="82"/>
      <c r="KCX937" s="82"/>
      <c r="KCY937" s="82"/>
      <c r="KCZ937" s="82"/>
      <c r="KDA937" s="82"/>
      <c r="KDB937" s="82"/>
      <c r="KDC937" s="82"/>
      <c r="KDD937" s="82"/>
      <c r="KDE937" s="82"/>
      <c r="KDF937" s="82"/>
      <c r="KDG937" s="82"/>
      <c r="KDH937" s="82"/>
      <c r="KDI937" s="82"/>
      <c r="KDJ937" s="82"/>
      <c r="KDK937" s="82"/>
      <c r="KDL937" s="82"/>
      <c r="KDM937" s="82"/>
      <c r="KDN937" s="82"/>
      <c r="KDO937" s="82"/>
      <c r="KDP937" s="82"/>
      <c r="KDQ937" s="82"/>
      <c r="KDR937" s="82"/>
      <c r="KDS937" s="82"/>
      <c r="KDT937" s="82"/>
      <c r="KDU937" s="82"/>
      <c r="KDV937" s="82"/>
      <c r="KDW937" s="82"/>
      <c r="KDX937" s="82"/>
      <c r="KDY937" s="82"/>
      <c r="KDZ937" s="82"/>
      <c r="KEA937" s="82"/>
      <c r="KEB937" s="82"/>
      <c r="KEC937" s="82"/>
      <c r="KED937" s="82"/>
      <c r="KEE937" s="82"/>
      <c r="KEF937" s="82"/>
      <c r="KEG937" s="82"/>
      <c r="KEH937" s="82"/>
      <c r="KEI937" s="82"/>
      <c r="KEJ937" s="82"/>
      <c r="KEK937" s="82"/>
      <c r="KEL937" s="82"/>
      <c r="KEM937" s="82"/>
      <c r="KEN937" s="82"/>
      <c r="KEO937" s="82"/>
      <c r="KEP937" s="82"/>
      <c r="KEQ937" s="82"/>
      <c r="KER937" s="82"/>
      <c r="KES937" s="82"/>
      <c r="KET937" s="82"/>
      <c r="KEU937" s="82"/>
      <c r="KEV937" s="82"/>
      <c r="KEW937" s="82"/>
      <c r="KEX937" s="82"/>
      <c r="KEY937" s="82"/>
      <c r="KEZ937" s="82"/>
      <c r="KFA937" s="82"/>
      <c r="KFB937" s="82"/>
      <c r="KFC937" s="82"/>
      <c r="KFD937" s="82"/>
      <c r="KFE937" s="82"/>
      <c r="KFF937" s="82"/>
      <c r="KFG937" s="82"/>
      <c r="KFH937" s="82"/>
      <c r="KFI937" s="82"/>
      <c r="KFJ937" s="82"/>
      <c r="KFK937" s="82"/>
      <c r="KFL937" s="82"/>
      <c r="KFM937" s="82"/>
      <c r="KFN937" s="82"/>
      <c r="KFO937" s="82"/>
      <c r="KFP937" s="82"/>
      <c r="KFQ937" s="82"/>
      <c r="KFR937" s="82"/>
      <c r="KFS937" s="82"/>
      <c r="KFT937" s="82"/>
      <c r="KFU937" s="82"/>
      <c r="KFV937" s="82"/>
      <c r="KFW937" s="82"/>
      <c r="KFX937" s="82"/>
      <c r="KFY937" s="82"/>
      <c r="KFZ937" s="82"/>
      <c r="KGA937" s="82"/>
      <c r="KGB937" s="82"/>
      <c r="KGC937" s="82"/>
      <c r="KGD937" s="82"/>
      <c r="KGE937" s="82"/>
      <c r="KGF937" s="82"/>
      <c r="KGG937" s="82"/>
      <c r="KGH937" s="82"/>
      <c r="KGI937" s="82"/>
      <c r="KGJ937" s="82"/>
      <c r="KGK937" s="82"/>
      <c r="KGL937" s="82"/>
      <c r="KGM937" s="82"/>
      <c r="KGN937" s="82"/>
      <c r="KGO937" s="82"/>
      <c r="KGP937" s="82"/>
      <c r="KGQ937" s="82"/>
      <c r="KGR937" s="82"/>
      <c r="KGS937" s="82"/>
      <c r="KGT937" s="82"/>
      <c r="KGU937" s="82"/>
      <c r="KGV937" s="82"/>
      <c r="KGW937" s="82"/>
      <c r="KGX937" s="82"/>
      <c r="KGY937" s="82"/>
      <c r="KGZ937" s="82"/>
      <c r="KHA937" s="82"/>
      <c r="KHB937" s="82"/>
      <c r="KHC937" s="82"/>
      <c r="KHD937" s="82"/>
      <c r="KHE937" s="82"/>
      <c r="KHF937" s="82"/>
      <c r="KHG937" s="82"/>
      <c r="KHH937" s="82"/>
      <c r="KHI937" s="82"/>
      <c r="KHJ937" s="82"/>
      <c r="KHK937" s="82"/>
      <c r="KHL937" s="82"/>
      <c r="KHM937" s="82"/>
      <c r="KHN937" s="82"/>
      <c r="KHO937" s="82"/>
      <c r="KHP937" s="82"/>
      <c r="KHQ937" s="82"/>
      <c r="KHR937" s="82"/>
      <c r="KHS937" s="82"/>
      <c r="KHT937" s="82"/>
      <c r="KHU937" s="82"/>
      <c r="KHV937" s="82"/>
      <c r="KHW937" s="82"/>
      <c r="KHX937" s="82"/>
      <c r="KHY937" s="82"/>
      <c r="KHZ937" s="82"/>
      <c r="KIA937" s="82"/>
      <c r="KIB937" s="82"/>
      <c r="KIC937" s="82"/>
      <c r="KID937" s="82"/>
      <c r="KIE937" s="82"/>
      <c r="KIF937" s="82"/>
      <c r="KIG937" s="82"/>
      <c r="KIH937" s="82"/>
      <c r="KII937" s="82"/>
      <c r="KIJ937" s="82"/>
      <c r="KIK937" s="82"/>
      <c r="KIL937" s="82"/>
      <c r="KIM937" s="82"/>
      <c r="KIN937" s="82"/>
      <c r="KIO937" s="82"/>
      <c r="KIP937" s="82"/>
      <c r="KIQ937" s="82"/>
      <c r="KIR937" s="82"/>
      <c r="KIS937" s="82"/>
      <c r="KIT937" s="82"/>
      <c r="KIU937" s="82"/>
      <c r="KIV937" s="82"/>
      <c r="KIW937" s="82"/>
      <c r="KIX937" s="82"/>
      <c r="KIY937" s="82"/>
      <c r="KIZ937" s="82"/>
      <c r="KJA937" s="82"/>
      <c r="KJB937" s="82"/>
      <c r="KJC937" s="82"/>
      <c r="KJD937" s="82"/>
      <c r="KJE937" s="82"/>
      <c r="KJF937" s="82"/>
      <c r="KJG937" s="82"/>
      <c r="KJH937" s="82"/>
      <c r="KJI937" s="82"/>
      <c r="KJJ937" s="82"/>
      <c r="KJK937" s="82"/>
      <c r="KJL937" s="82"/>
      <c r="KJM937" s="82"/>
      <c r="KJN937" s="82"/>
      <c r="KJO937" s="82"/>
      <c r="KJP937" s="82"/>
      <c r="KJQ937" s="82"/>
      <c r="KJR937" s="82"/>
      <c r="KJS937" s="82"/>
      <c r="KJT937" s="82"/>
      <c r="KJU937" s="82"/>
      <c r="KJV937" s="82"/>
      <c r="KJW937" s="82"/>
      <c r="KJX937" s="82"/>
      <c r="KJY937" s="82"/>
      <c r="KJZ937" s="82"/>
      <c r="KKA937" s="82"/>
      <c r="KKB937" s="82"/>
      <c r="KKC937" s="82"/>
      <c r="KKD937" s="82"/>
      <c r="KKE937" s="82"/>
      <c r="KKF937" s="82"/>
      <c r="KKG937" s="82"/>
      <c r="KKH937" s="82"/>
      <c r="KKI937" s="82"/>
      <c r="KKJ937" s="82"/>
      <c r="KKK937" s="82"/>
      <c r="KKL937" s="82"/>
      <c r="KKM937" s="82"/>
      <c r="KKN937" s="82"/>
      <c r="KKO937" s="82"/>
      <c r="KKP937" s="82"/>
      <c r="KKQ937" s="82"/>
      <c r="KKR937" s="82"/>
      <c r="KKS937" s="82"/>
      <c r="KKT937" s="82"/>
      <c r="KKU937" s="82"/>
      <c r="KKV937" s="82"/>
      <c r="KKW937" s="82"/>
      <c r="KKX937" s="82"/>
      <c r="KKY937" s="82"/>
      <c r="KKZ937" s="82"/>
      <c r="KLA937" s="82"/>
      <c r="KLB937" s="82"/>
      <c r="KLC937" s="82"/>
      <c r="KLD937" s="82"/>
      <c r="KLE937" s="82"/>
      <c r="KLF937" s="82"/>
      <c r="KLG937" s="82"/>
      <c r="KLH937" s="82"/>
      <c r="KLI937" s="82"/>
      <c r="KLJ937" s="82"/>
      <c r="KLK937" s="82"/>
      <c r="KLL937" s="82"/>
      <c r="KLM937" s="82"/>
      <c r="KLN937" s="82"/>
      <c r="KLO937" s="82"/>
      <c r="KLP937" s="82"/>
      <c r="KLQ937" s="82"/>
      <c r="KLR937" s="82"/>
      <c r="KLS937" s="82"/>
      <c r="KLT937" s="82"/>
      <c r="KLU937" s="82"/>
      <c r="KLV937" s="82"/>
      <c r="KLW937" s="82"/>
      <c r="KLX937" s="82"/>
      <c r="KLY937" s="82"/>
      <c r="KLZ937" s="82"/>
      <c r="KMA937" s="82"/>
      <c r="KMB937" s="82"/>
      <c r="KMC937" s="82"/>
      <c r="KMD937" s="82"/>
      <c r="KME937" s="82"/>
      <c r="KMF937" s="82"/>
      <c r="KMG937" s="82"/>
      <c r="KMH937" s="82"/>
      <c r="KMI937" s="82"/>
      <c r="KMJ937" s="82"/>
      <c r="KMK937" s="82"/>
      <c r="KML937" s="82"/>
      <c r="KMM937" s="82"/>
      <c r="KMN937" s="82"/>
      <c r="KMO937" s="82"/>
      <c r="KMP937" s="82"/>
      <c r="KMQ937" s="82"/>
      <c r="KMR937" s="82"/>
      <c r="KMS937" s="82"/>
      <c r="KMT937" s="82"/>
      <c r="KMU937" s="82"/>
      <c r="KMV937" s="82"/>
      <c r="KMW937" s="82"/>
      <c r="KMX937" s="82"/>
      <c r="KMY937" s="82"/>
      <c r="KMZ937" s="82"/>
      <c r="KNA937" s="82"/>
      <c r="KNB937" s="82"/>
      <c r="KNC937" s="82"/>
      <c r="KND937" s="82"/>
      <c r="KNE937" s="82"/>
      <c r="KNF937" s="82"/>
      <c r="KNG937" s="82"/>
      <c r="KNH937" s="82"/>
      <c r="KNI937" s="82"/>
      <c r="KNJ937" s="82"/>
      <c r="KNK937" s="82"/>
      <c r="KNL937" s="82"/>
      <c r="KNM937" s="82"/>
      <c r="KNN937" s="82"/>
      <c r="KNO937" s="82"/>
      <c r="KNP937" s="82"/>
      <c r="KNQ937" s="82"/>
      <c r="KNR937" s="82"/>
      <c r="KNS937" s="82"/>
      <c r="KNT937" s="82"/>
      <c r="KNU937" s="82"/>
      <c r="KNV937" s="82"/>
      <c r="KNW937" s="82"/>
      <c r="KNX937" s="82"/>
      <c r="KNY937" s="82"/>
      <c r="KNZ937" s="82"/>
      <c r="KOA937" s="82"/>
      <c r="KOB937" s="82"/>
      <c r="KOC937" s="82"/>
      <c r="KOD937" s="82"/>
      <c r="KOE937" s="82"/>
      <c r="KOF937" s="82"/>
      <c r="KOG937" s="82"/>
      <c r="KOH937" s="82"/>
      <c r="KOI937" s="82"/>
      <c r="KOJ937" s="82"/>
      <c r="KOK937" s="82"/>
      <c r="KOL937" s="82"/>
      <c r="KOM937" s="82"/>
      <c r="KON937" s="82"/>
      <c r="KOO937" s="82"/>
      <c r="KOP937" s="82"/>
      <c r="KOQ937" s="82"/>
      <c r="KOR937" s="82"/>
      <c r="KOS937" s="82"/>
      <c r="KOT937" s="82"/>
      <c r="KOU937" s="82"/>
      <c r="KOV937" s="82"/>
      <c r="KOW937" s="82"/>
      <c r="KOX937" s="82"/>
      <c r="KOY937" s="82"/>
      <c r="KOZ937" s="82"/>
      <c r="KPA937" s="82"/>
      <c r="KPB937" s="82"/>
      <c r="KPC937" s="82"/>
      <c r="KPD937" s="82"/>
      <c r="KPE937" s="82"/>
      <c r="KPF937" s="82"/>
      <c r="KPG937" s="82"/>
      <c r="KPH937" s="82"/>
      <c r="KPI937" s="82"/>
      <c r="KPJ937" s="82"/>
      <c r="KPK937" s="82"/>
      <c r="KPL937" s="82"/>
      <c r="KPM937" s="82"/>
      <c r="KPN937" s="82"/>
      <c r="KPO937" s="82"/>
      <c r="KPP937" s="82"/>
      <c r="KPQ937" s="82"/>
      <c r="KPR937" s="82"/>
      <c r="KPS937" s="82"/>
      <c r="KPT937" s="82"/>
      <c r="KPU937" s="82"/>
      <c r="KPV937" s="82"/>
      <c r="KPW937" s="82"/>
      <c r="KPX937" s="82"/>
      <c r="KPY937" s="82"/>
      <c r="KPZ937" s="82"/>
      <c r="KQA937" s="82"/>
      <c r="KQB937" s="82"/>
      <c r="KQC937" s="82"/>
      <c r="KQD937" s="82"/>
      <c r="KQE937" s="82"/>
      <c r="KQF937" s="82"/>
      <c r="KQG937" s="82"/>
      <c r="KQH937" s="82"/>
      <c r="KQI937" s="82"/>
      <c r="KQJ937" s="82"/>
      <c r="KQK937" s="82"/>
      <c r="KQL937" s="82"/>
      <c r="KQM937" s="82"/>
      <c r="KQN937" s="82"/>
      <c r="KQO937" s="82"/>
      <c r="KQP937" s="82"/>
      <c r="KQQ937" s="82"/>
      <c r="KQR937" s="82"/>
      <c r="KQS937" s="82"/>
      <c r="KQT937" s="82"/>
      <c r="KQU937" s="82"/>
      <c r="KQV937" s="82"/>
      <c r="KQW937" s="82"/>
      <c r="KQX937" s="82"/>
      <c r="KQY937" s="82"/>
      <c r="KQZ937" s="82"/>
      <c r="KRA937" s="82"/>
      <c r="KRB937" s="82"/>
      <c r="KRC937" s="82"/>
      <c r="KRD937" s="82"/>
      <c r="KRE937" s="82"/>
      <c r="KRF937" s="82"/>
      <c r="KRG937" s="82"/>
      <c r="KRH937" s="82"/>
      <c r="KRI937" s="82"/>
      <c r="KRJ937" s="82"/>
      <c r="KRK937" s="82"/>
      <c r="KRL937" s="82"/>
      <c r="KRM937" s="82"/>
      <c r="KRN937" s="82"/>
      <c r="KRO937" s="82"/>
      <c r="KRP937" s="82"/>
      <c r="KRQ937" s="82"/>
      <c r="KRR937" s="82"/>
      <c r="KRS937" s="82"/>
      <c r="KRT937" s="82"/>
      <c r="KRU937" s="82"/>
      <c r="KRV937" s="82"/>
      <c r="KRW937" s="82"/>
      <c r="KRX937" s="82"/>
      <c r="KRY937" s="82"/>
      <c r="KRZ937" s="82"/>
      <c r="KSA937" s="82"/>
      <c r="KSB937" s="82"/>
      <c r="KSC937" s="82"/>
      <c r="KSD937" s="82"/>
      <c r="KSE937" s="82"/>
      <c r="KSF937" s="82"/>
      <c r="KSG937" s="82"/>
      <c r="KSH937" s="82"/>
      <c r="KSI937" s="82"/>
      <c r="KSJ937" s="82"/>
      <c r="KSK937" s="82"/>
      <c r="KSL937" s="82"/>
      <c r="KSM937" s="82"/>
      <c r="KSN937" s="82"/>
      <c r="KSO937" s="82"/>
      <c r="KSP937" s="82"/>
      <c r="KSQ937" s="82"/>
      <c r="KSR937" s="82"/>
      <c r="KSS937" s="82"/>
      <c r="KST937" s="82"/>
      <c r="KSU937" s="82"/>
      <c r="KSV937" s="82"/>
      <c r="KSW937" s="82"/>
      <c r="KSX937" s="82"/>
      <c r="KSY937" s="82"/>
      <c r="KSZ937" s="82"/>
      <c r="KTA937" s="82"/>
      <c r="KTB937" s="82"/>
      <c r="KTC937" s="82"/>
      <c r="KTD937" s="82"/>
      <c r="KTE937" s="82"/>
      <c r="KTF937" s="82"/>
      <c r="KTG937" s="82"/>
      <c r="KTH937" s="82"/>
      <c r="KTI937" s="82"/>
      <c r="KTJ937" s="82"/>
      <c r="KTK937" s="82"/>
      <c r="KTL937" s="82"/>
      <c r="KTM937" s="82"/>
      <c r="KTN937" s="82"/>
      <c r="KTO937" s="82"/>
      <c r="KTP937" s="82"/>
      <c r="KTQ937" s="82"/>
      <c r="KTR937" s="82"/>
      <c r="KTS937" s="82"/>
      <c r="KTT937" s="82"/>
      <c r="KTU937" s="82"/>
      <c r="KTV937" s="82"/>
      <c r="KTW937" s="82"/>
      <c r="KTX937" s="82"/>
      <c r="KTY937" s="82"/>
      <c r="KTZ937" s="82"/>
      <c r="KUA937" s="82"/>
      <c r="KUB937" s="82"/>
      <c r="KUC937" s="82"/>
      <c r="KUD937" s="82"/>
      <c r="KUE937" s="82"/>
      <c r="KUF937" s="82"/>
      <c r="KUG937" s="82"/>
      <c r="KUH937" s="82"/>
      <c r="KUI937" s="82"/>
      <c r="KUJ937" s="82"/>
      <c r="KUK937" s="82"/>
      <c r="KUL937" s="82"/>
      <c r="KUM937" s="82"/>
      <c r="KUN937" s="82"/>
      <c r="KUO937" s="82"/>
      <c r="KUP937" s="82"/>
      <c r="KUQ937" s="82"/>
      <c r="KUR937" s="82"/>
      <c r="KUS937" s="82"/>
      <c r="KUT937" s="82"/>
      <c r="KUU937" s="82"/>
      <c r="KUV937" s="82"/>
      <c r="KUW937" s="82"/>
      <c r="KUX937" s="82"/>
      <c r="KUY937" s="82"/>
      <c r="KUZ937" s="82"/>
      <c r="KVA937" s="82"/>
      <c r="KVB937" s="82"/>
      <c r="KVC937" s="82"/>
      <c r="KVD937" s="82"/>
      <c r="KVE937" s="82"/>
      <c r="KVF937" s="82"/>
      <c r="KVG937" s="82"/>
      <c r="KVH937" s="82"/>
      <c r="KVI937" s="82"/>
      <c r="KVJ937" s="82"/>
      <c r="KVK937" s="82"/>
      <c r="KVL937" s="82"/>
      <c r="KVM937" s="82"/>
      <c r="KVN937" s="82"/>
      <c r="KVO937" s="82"/>
      <c r="KVP937" s="82"/>
      <c r="KVQ937" s="82"/>
      <c r="KVR937" s="82"/>
      <c r="KVS937" s="82"/>
      <c r="KVT937" s="82"/>
      <c r="KVU937" s="82"/>
      <c r="KVV937" s="82"/>
      <c r="KVW937" s="82"/>
      <c r="KVX937" s="82"/>
      <c r="KVY937" s="82"/>
      <c r="KVZ937" s="82"/>
      <c r="KWA937" s="82"/>
      <c r="KWB937" s="82"/>
      <c r="KWC937" s="82"/>
      <c r="KWD937" s="82"/>
      <c r="KWE937" s="82"/>
      <c r="KWF937" s="82"/>
      <c r="KWG937" s="82"/>
      <c r="KWH937" s="82"/>
      <c r="KWI937" s="82"/>
      <c r="KWJ937" s="82"/>
      <c r="KWK937" s="82"/>
      <c r="KWL937" s="82"/>
      <c r="KWM937" s="82"/>
      <c r="KWN937" s="82"/>
      <c r="KWO937" s="82"/>
      <c r="KWP937" s="82"/>
      <c r="KWQ937" s="82"/>
      <c r="KWR937" s="82"/>
      <c r="KWS937" s="82"/>
      <c r="KWT937" s="82"/>
      <c r="KWU937" s="82"/>
      <c r="KWV937" s="82"/>
      <c r="KWW937" s="82"/>
      <c r="KWX937" s="82"/>
      <c r="KWY937" s="82"/>
      <c r="KWZ937" s="82"/>
      <c r="KXA937" s="82"/>
      <c r="KXB937" s="82"/>
      <c r="KXC937" s="82"/>
      <c r="KXD937" s="82"/>
      <c r="KXE937" s="82"/>
      <c r="KXF937" s="82"/>
      <c r="KXG937" s="82"/>
      <c r="KXH937" s="82"/>
      <c r="KXI937" s="82"/>
      <c r="KXJ937" s="82"/>
      <c r="KXK937" s="82"/>
      <c r="KXL937" s="82"/>
      <c r="KXM937" s="82"/>
      <c r="KXN937" s="82"/>
      <c r="KXO937" s="82"/>
      <c r="KXP937" s="82"/>
      <c r="KXQ937" s="82"/>
      <c r="KXR937" s="82"/>
      <c r="KXS937" s="82"/>
      <c r="KXT937" s="82"/>
      <c r="KXU937" s="82"/>
      <c r="KXV937" s="82"/>
      <c r="KXW937" s="82"/>
      <c r="KXX937" s="82"/>
      <c r="KXY937" s="82"/>
      <c r="KXZ937" s="82"/>
      <c r="KYA937" s="82"/>
      <c r="KYB937" s="82"/>
      <c r="KYC937" s="82"/>
      <c r="KYD937" s="82"/>
      <c r="KYE937" s="82"/>
      <c r="KYF937" s="82"/>
      <c r="KYG937" s="82"/>
      <c r="KYH937" s="82"/>
      <c r="KYI937" s="82"/>
      <c r="KYJ937" s="82"/>
      <c r="KYK937" s="82"/>
      <c r="KYL937" s="82"/>
      <c r="KYM937" s="82"/>
      <c r="KYN937" s="82"/>
      <c r="KYO937" s="82"/>
      <c r="KYP937" s="82"/>
      <c r="KYQ937" s="82"/>
      <c r="KYR937" s="82"/>
      <c r="KYS937" s="82"/>
      <c r="KYT937" s="82"/>
      <c r="KYU937" s="82"/>
      <c r="KYV937" s="82"/>
      <c r="KYW937" s="82"/>
      <c r="KYX937" s="82"/>
      <c r="KYY937" s="82"/>
      <c r="KYZ937" s="82"/>
      <c r="KZA937" s="82"/>
      <c r="KZB937" s="82"/>
      <c r="KZC937" s="82"/>
      <c r="KZD937" s="82"/>
      <c r="KZE937" s="82"/>
      <c r="KZF937" s="82"/>
      <c r="KZG937" s="82"/>
      <c r="KZH937" s="82"/>
      <c r="KZI937" s="82"/>
      <c r="KZJ937" s="82"/>
      <c r="KZK937" s="82"/>
      <c r="KZL937" s="82"/>
      <c r="KZM937" s="82"/>
      <c r="KZN937" s="82"/>
      <c r="KZO937" s="82"/>
      <c r="KZP937" s="82"/>
      <c r="KZQ937" s="82"/>
      <c r="KZR937" s="82"/>
      <c r="KZS937" s="82"/>
      <c r="KZT937" s="82"/>
      <c r="KZU937" s="82"/>
      <c r="KZV937" s="82"/>
      <c r="KZW937" s="82"/>
      <c r="KZX937" s="82"/>
      <c r="KZY937" s="82"/>
      <c r="KZZ937" s="82"/>
      <c r="LAA937" s="82"/>
      <c r="LAB937" s="82"/>
      <c r="LAC937" s="82"/>
      <c r="LAD937" s="82"/>
      <c r="LAE937" s="82"/>
      <c r="LAF937" s="82"/>
      <c r="LAG937" s="82"/>
      <c r="LAH937" s="82"/>
      <c r="LAI937" s="82"/>
      <c r="LAJ937" s="82"/>
      <c r="LAK937" s="82"/>
      <c r="LAL937" s="82"/>
      <c r="LAM937" s="82"/>
      <c r="LAN937" s="82"/>
      <c r="LAO937" s="82"/>
      <c r="LAP937" s="82"/>
      <c r="LAQ937" s="82"/>
      <c r="LAR937" s="82"/>
      <c r="LAS937" s="82"/>
      <c r="LAT937" s="82"/>
      <c r="LAU937" s="82"/>
      <c r="LAV937" s="82"/>
      <c r="LAW937" s="82"/>
      <c r="LAX937" s="82"/>
      <c r="LAY937" s="82"/>
      <c r="LAZ937" s="82"/>
      <c r="LBA937" s="82"/>
      <c r="LBB937" s="82"/>
      <c r="LBC937" s="82"/>
      <c r="LBD937" s="82"/>
      <c r="LBE937" s="82"/>
      <c r="LBF937" s="82"/>
      <c r="LBG937" s="82"/>
      <c r="LBH937" s="82"/>
      <c r="LBI937" s="82"/>
      <c r="LBJ937" s="82"/>
      <c r="LBK937" s="82"/>
      <c r="LBL937" s="82"/>
      <c r="LBM937" s="82"/>
      <c r="LBN937" s="82"/>
      <c r="LBO937" s="82"/>
      <c r="LBP937" s="82"/>
      <c r="LBQ937" s="82"/>
      <c r="LBR937" s="82"/>
      <c r="LBS937" s="82"/>
      <c r="LBT937" s="82"/>
      <c r="LBU937" s="82"/>
      <c r="LBV937" s="82"/>
      <c r="LBW937" s="82"/>
      <c r="LBX937" s="82"/>
      <c r="LBY937" s="82"/>
      <c r="LBZ937" s="82"/>
      <c r="LCA937" s="82"/>
      <c r="LCB937" s="82"/>
      <c r="LCC937" s="82"/>
      <c r="LCD937" s="82"/>
      <c r="LCE937" s="82"/>
      <c r="LCF937" s="82"/>
      <c r="LCG937" s="82"/>
      <c r="LCH937" s="82"/>
      <c r="LCI937" s="82"/>
      <c r="LCJ937" s="82"/>
      <c r="LCK937" s="82"/>
      <c r="LCL937" s="82"/>
      <c r="LCM937" s="82"/>
      <c r="LCN937" s="82"/>
      <c r="LCO937" s="82"/>
      <c r="LCP937" s="82"/>
      <c r="LCQ937" s="82"/>
      <c r="LCR937" s="82"/>
      <c r="LCS937" s="82"/>
      <c r="LCT937" s="82"/>
      <c r="LCU937" s="82"/>
      <c r="LCV937" s="82"/>
      <c r="LCW937" s="82"/>
      <c r="LCX937" s="82"/>
      <c r="LCY937" s="82"/>
      <c r="LCZ937" s="82"/>
      <c r="LDA937" s="82"/>
      <c r="LDB937" s="82"/>
      <c r="LDC937" s="82"/>
      <c r="LDD937" s="82"/>
      <c r="LDE937" s="82"/>
      <c r="LDF937" s="82"/>
      <c r="LDG937" s="82"/>
      <c r="LDH937" s="82"/>
      <c r="LDI937" s="82"/>
      <c r="LDJ937" s="82"/>
      <c r="LDK937" s="82"/>
      <c r="LDL937" s="82"/>
      <c r="LDM937" s="82"/>
      <c r="LDN937" s="82"/>
      <c r="LDO937" s="82"/>
      <c r="LDP937" s="82"/>
      <c r="LDQ937" s="82"/>
      <c r="LDR937" s="82"/>
      <c r="LDS937" s="82"/>
      <c r="LDT937" s="82"/>
      <c r="LDU937" s="82"/>
      <c r="LDV937" s="82"/>
      <c r="LDW937" s="82"/>
      <c r="LDX937" s="82"/>
      <c r="LDY937" s="82"/>
      <c r="LDZ937" s="82"/>
      <c r="LEA937" s="82"/>
      <c r="LEB937" s="82"/>
      <c r="LEC937" s="82"/>
      <c r="LED937" s="82"/>
      <c r="LEE937" s="82"/>
      <c r="LEF937" s="82"/>
      <c r="LEG937" s="82"/>
      <c r="LEH937" s="82"/>
      <c r="LEI937" s="82"/>
      <c r="LEJ937" s="82"/>
      <c r="LEK937" s="82"/>
      <c r="LEL937" s="82"/>
      <c r="LEM937" s="82"/>
      <c r="LEN937" s="82"/>
      <c r="LEO937" s="82"/>
      <c r="LEP937" s="82"/>
      <c r="LEQ937" s="82"/>
      <c r="LER937" s="82"/>
      <c r="LES937" s="82"/>
      <c r="LET937" s="82"/>
      <c r="LEU937" s="82"/>
      <c r="LEV937" s="82"/>
      <c r="LEW937" s="82"/>
      <c r="LEX937" s="82"/>
      <c r="LEY937" s="82"/>
      <c r="LEZ937" s="82"/>
      <c r="LFA937" s="82"/>
      <c r="LFB937" s="82"/>
      <c r="LFC937" s="82"/>
      <c r="LFD937" s="82"/>
      <c r="LFE937" s="82"/>
      <c r="LFF937" s="82"/>
      <c r="LFG937" s="82"/>
      <c r="LFH937" s="82"/>
      <c r="LFI937" s="82"/>
      <c r="LFJ937" s="82"/>
      <c r="LFK937" s="82"/>
      <c r="LFL937" s="82"/>
      <c r="LFM937" s="82"/>
      <c r="LFN937" s="82"/>
      <c r="LFO937" s="82"/>
      <c r="LFP937" s="82"/>
      <c r="LFQ937" s="82"/>
      <c r="LFR937" s="82"/>
      <c r="LFS937" s="82"/>
      <c r="LFT937" s="82"/>
      <c r="LFU937" s="82"/>
      <c r="LFV937" s="82"/>
      <c r="LFW937" s="82"/>
      <c r="LFX937" s="82"/>
      <c r="LFY937" s="82"/>
      <c r="LFZ937" s="82"/>
      <c r="LGA937" s="82"/>
      <c r="LGB937" s="82"/>
      <c r="LGC937" s="82"/>
      <c r="LGD937" s="82"/>
      <c r="LGE937" s="82"/>
      <c r="LGF937" s="82"/>
      <c r="LGG937" s="82"/>
      <c r="LGH937" s="82"/>
      <c r="LGI937" s="82"/>
      <c r="LGJ937" s="82"/>
      <c r="LGK937" s="82"/>
      <c r="LGL937" s="82"/>
      <c r="LGM937" s="82"/>
      <c r="LGN937" s="82"/>
      <c r="LGO937" s="82"/>
      <c r="LGP937" s="82"/>
      <c r="LGQ937" s="82"/>
      <c r="LGR937" s="82"/>
      <c r="LGS937" s="82"/>
      <c r="LGT937" s="82"/>
      <c r="LGU937" s="82"/>
      <c r="LGV937" s="82"/>
      <c r="LGW937" s="82"/>
      <c r="LGX937" s="82"/>
      <c r="LGY937" s="82"/>
      <c r="LGZ937" s="82"/>
      <c r="LHA937" s="82"/>
      <c r="LHB937" s="82"/>
      <c r="LHC937" s="82"/>
      <c r="LHD937" s="82"/>
      <c r="LHE937" s="82"/>
      <c r="LHF937" s="82"/>
      <c r="LHG937" s="82"/>
      <c r="LHH937" s="82"/>
      <c r="LHI937" s="82"/>
      <c r="LHJ937" s="82"/>
      <c r="LHK937" s="82"/>
      <c r="LHL937" s="82"/>
      <c r="LHM937" s="82"/>
      <c r="LHN937" s="82"/>
      <c r="LHO937" s="82"/>
      <c r="LHP937" s="82"/>
      <c r="LHQ937" s="82"/>
      <c r="LHR937" s="82"/>
      <c r="LHS937" s="82"/>
      <c r="LHT937" s="82"/>
      <c r="LHU937" s="82"/>
      <c r="LHV937" s="82"/>
      <c r="LHW937" s="82"/>
      <c r="LHX937" s="82"/>
      <c r="LHY937" s="82"/>
      <c r="LHZ937" s="82"/>
      <c r="LIA937" s="82"/>
      <c r="LIB937" s="82"/>
      <c r="LIC937" s="82"/>
      <c r="LID937" s="82"/>
      <c r="LIE937" s="82"/>
      <c r="LIF937" s="82"/>
      <c r="LIG937" s="82"/>
      <c r="LIH937" s="82"/>
      <c r="LII937" s="82"/>
      <c r="LIJ937" s="82"/>
      <c r="LIK937" s="82"/>
      <c r="LIL937" s="82"/>
      <c r="LIM937" s="82"/>
      <c r="LIN937" s="82"/>
      <c r="LIO937" s="82"/>
      <c r="LIP937" s="82"/>
      <c r="LIQ937" s="82"/>
      <c r="LIR937" s="82"/>
      <c r="LIS937" s="82"/>
      <c r="LIT937" s="82"/>
      <c r="LIU937" s="82"/>
      <c r="LIV937" s="82"/>
      <c r="LIW937" s="82"/>
      <c r="LIX937" s="82"/>
      <c r="LIY937" s="82"/>
      <c r="LIZ937" s="82"/>
      <c r="LJA937" s="82"/>
      <c r="LJB937" s="82"/>
      <c r="LJC937" s="82"/>
      <c r="LJD937" s="82"/>
      <c r="LJE937" s="82"/>
      <c r="LJF937" s="82"/>
      <c r="LJG937" s="82"/>
      <c r="LJH937" s="82"/>
      <c r="LJI937" s="82"/>
      <c r="LJJ937" s="82"/>
      <c r="LJK937" s="82"/>
      <c r="LJL937" s="82"/>
      <c r="LJM937" s="82"/>
      <c r="LJN937" s="82"/>
      <c r="LJO937" s="82"/>
      <c r="LJP937" s="82"/>
      <c r="LJQ937" s="82"/>
      <c r="LJR937" s="82"/>
      <c r="LJS937" s="82"/>
      <c r="LJT937" s="82"/>
      <c r="LJU937" s="82"/>
      <c r="LJV937" s="82"/>
      <c r="LJW937" s="82"/>
      <c r="LJX937" s="82"/>
      <c r="LJY937" s="82"/>
      <c r="LJZ937" s="82"/>
      <c r="LKA937" s="82"/>
      <c r="LKB937" s="82"/>
      <c r="LKC937" s="82"/>
      <c r="LKD937" s="82"/>
      <c r="LKE937" s="82"/>
      <c r="LKF937" s="82"/>
      <c r="LKG937" s="82"/>
      <c r="LKH937" s="82"/>
      <c r="LKI937" s="82"/>
      <c r="LKJ937" s="82"/>
      <c r="LKK937" s="82"/>
      <c r="LKL937" s="82"/>
      <c r="LKM937" s="82"/>
      <c r="LKN937" s="82"/>
      <c r="LKO937" s="82"/>
      <c r="LKP937" s="82"/>
      <c r="LKQ937" s="82"/>
      <c r="LKR937" s="82"/>
      <c r="LKS937" s="82"/>
      <c r="LKT937" s="82"/>
      <c r="LKU937" s="82"/>
      <c r="LKV937" s="82"/>
      <c r="LKW937" s="82"/>
      <c r="LKX937" s="82"/>
      <c r="LKY937" s="82"/>
      <c r="LKZ937" s="82"/>
      <c r="LLA937" s="82"/>
      <c r="LLB937" s="82"/>
      <c r="LLC937" s="82"/>
      <c r="LLD937" s="82"/>
      <c r="LLE937" s="82"/>
      <c r="LLF937" s="82"/>
      <c r="LLG937" s="82"/>
      <c r="LLH937" s="82"/>
      <c r="LLI937" s="82"/>
      <c r="LLJ937" s="82"/>
      <c r="LLK937" s="82"/>
      <c r="LLL937" s="82"/>
      <c r="LLM937" s="82"/>
      <c r="LLN937" s="82"/>
      <c r="LLO937" s="82"/>
      <c r="LLP937" s="82"/>
      <c r="LLQ937" s="82"/>
      <c r="LLR937" s="82"/>
      <c r="LLS937" s="82"/>
      <c r="LLT937" s="82"/>
      <c r="LLU937" s="82"/>
      <c r="LLV937" s="82"/>
      <c r="LLW937" s="82"/>
      <c r="LLX937" s="82"/>
      <c r="LLY937" s="82"/>
      <c r="LLZ937" s="82"/>
      <c r="LMA937" s="82"/>
      <c r="LMB937" s="82"/>
      <c r="LMC937" s="82"/>
      <c r="LMD937" s="82"/>
      <c r="LME937" s="82"/>
      <c r="LMF937" s="82"/>
      <c r="LMG937" s="82"/>
      <c r="LMH937" s="82"/>
      <c r="LMI937" s="82"/>
      <c r="LMJ937" s="82"/>
      <c r="LMK937" s="82"/>
      <c r="LML937" s="82"/>
      <c r="LMM937" s="82"/>
      <c r="LMN937" s="82"/>
      <c r="LMO937" s="82"/>
      <c r="LMP937" s="82"/>
      <c r="LMQ937" s="82"/>
      <c r="LMR937" s="82"/>
      <c r="LMS937" s="82"/>
      <c r="LMT937" s="82"/>
      <c r="LMU937" s="82"/>
      <c r="LMV937" s="82"/>
      <c r="LMW937" s="82"/>
      <c r="LMX937" s="82"/>
      <c r="LMY937" s="82"/>
      <c r="LMZ937" s="82"/>
      <c r="LNA937" s="82"/>
      <c r="LNB937" s="82"/>
      <c r="LNC937" s="82"/>
      <c r="LND937" s="82"/>
      <c r="LNE937" s="82"/>
      <c r="LNF937" s="82"/>
      <c r="LNG937" s="82"/>
      <c r="LNH937" s="82"/>
      <c r="LNI937" s="82"/>
      <c r="LNJ937" s="82"/>
      <c r="LNK937" s="82"/>
      <c r="LNL937" s="82"/>
      <c r="LNM937" s="82"/>
      <c r="LNN937" s="82"/>
      <c r="LNO937" s="82"/>
      <c r="LNP937" s="82"/>
      <c r="LNQ937" s="82"/>
      <c r="LNR937" s="82"/>
      <c r="LNS937" s="82"/>
      <c r="LNT937" s="82"/>
      <c r="LNU937" s="82"/>
      <c r="LNV937" s="82"/>
      <c r="LNW937" s="82"/>
      <c r="LNX937" s="82"/>
      <c r="LNY937" s="82"/>
      <c r="LNZ937" s="82"/>
      <c r="LOA937" s="82"/>
      <c r="LOB937" s="82"/>
      <c r="LOC937" s="82"/>
      <c r="LOD937" s="82"/>
      <c r="LOE937" s="82"/>
      <c r="LOF937" s="82"/>
      <c r="LOG937" s="82"/>
      <c r="LOH937" s="82"/>
      <c r="LOI937" s="82"/>
      <c r="LOJ937" s="82"/>
      <c r="LOK937" s="82"/>
      <c r="LOL937" s="82"/>
      <c r="LOM937" s="82"/>
      <c r="LON937" s="82"/>
      <c r="LOO937" s="82"/>
      <c r="LOP937" s="82"/>
      <c r="LOQ937" s="82"/>
      <c r="LOR937" s="82"/>
      <c r="LOS937" s="82"/>
      <c r="LOT937" s="82"/>
      <c r="LOU937" s="82"/>
      <c r="LOV937" s="82"/>
      <c r="LOW937" s="82"/>
      <c r="LOX937" s="82"/>
      <c r="LOY937" s="82"/>
      <c r="LOZ937" s="82"/>
      <c r="LPA937" s="82"/>
      <c r="LPB937" s="82"/>
      <c r="LPC937" s="82"/>
      <c r="LPD937" s="82"/>
      <c r="LPE937" s="82"/>
      <c r="LPF937" s="82"/>
      <c r="LPG937" s="82"/>
      <c r="LPH937" s="82"/>
      <c r="LPI937" s="82"/>
      <c r="LPJ937" s="82"/>
      <c r="LPK937" s="82"/>
      <c r="LPL937" s="82"/>
      <c r="LPM937" s="82"/>
      <c r="LPN937" s="82"/>
      <c r="LPO937" s="82"/>
      <c r="LPP937" s="82"/>
      <c r="LPQ937" s="82"/>
      <c r="LPR937" s="82"/>
      <c r="LPS937" s="82"/>
      <c r="LPT937" s="82"/>
      <c r="LPU937" s="82"/>
      <c r="LPV937" s="82"/>
      <c r="LPW937" s="82"/>
      <c r="LPX937" s="82"/>
      <c r="LPY937" s="82"/>
      <c r="LPZ937" s="82"/>
      <c r="LQA937" s="82"/>
      <c r="LQB937" s="82"/>
      <c r="LQC937" s="82"/>
      <c r="LQD937" s="82"/>
      <c r="LQE937" s="82"/>
      <c r="LQF937" s="82"/>
      <c r="LQG937" s="82"/>
      <c r="LQH937" s="82"/>
      <c r="LQI937" s="82"/>
      <c r="LQJ937" s="82"/>
      <c r="LQK937" s="82"/>
      <c r="LQL937" s="82"/>
      <c r="LQM937" s="82"/>
      <c r="LQN937" s="82"/>
      <c r="LQO937" s="82"/>
      <c r="LQP937" s="82"/>
      <c r="LQQ937" s="82"/>
      <c r="LQR937" s="82"/>
      <c r="LQS937" s="82"/>
      <c r="LQT937" s="82"/>
      <c r="LQU937" s="82"/>
      <c r="LQV937" s="82"/>
      <c r="LQW937" s="82"/>
      <c r="LQX937" s="82"/>
      <c r="LQY937" s="82"/>
      <c r="LQZ937" s="82"/>
      <c r="LRA937" s="82"/>
      <c r="LRB937" s="82"/>
      <c r="LRC937" s="82"/>
      <c r="LRD937" s="82"/>
      <c r="LRE937" s="82"/>
      <c r="LRF937" s="82"/>
      <c r="LRG937" s="82"/>
      <c r="LRH937" s="82"/>
      <c r="LRI937" s="82"/>
      <c r="LRJ937" s="82"/>
      <c r="LRK937" s="82"/>
      <c r="LRL937" s="82"/>
      <c r="LRM937" s="82"/>
      <c r="LRN937" s="82"/>
      <c r="LRO937" s="82"/>
      <c r="LRP937" s="82"/>
      <c r="LRQ937" s="82"/>
      <c r="LRR937" s="82"/>
      <c r="LRS937" s="82"/>
      <c r="LRT937" s="82"/>
      <c r="LRU937" s="82"/>
      <c r="LRV937" s="82"/>
      <c r="LRW937" s="82"/>
      <c r="LRX937" s="82"/>
      <c r="LRY937" s="82"/>
      <c r="LRZ937" s="82"/>
      <c r="LSA937" s="82"/>
      <c r="LSB937" s="82"/>
      <c r="LSC937" s="82"/>
      <c r="LSD937" s="82"/>
      <c r="LSE937" s="82"/>
      <c r="LSF937" s="82"/>
      <c r="LSG937" s="82"/>
      <c r="LSH937" s="82"/>
      <c r="LSI937" s="82"/>
      <c r="LSJ937" s="82"/>
      <c r="LSK937" s="82"/>
      <c r="LSL937" s="82"/>
      <c r="LSM937" s="82"/>
      <c r="LSN937" s="82"/>
      <c r="LSO937" s="82"/>
      <c r="LSP937" s="82"/>
      <c r="LSQ937" s="82"/>
      <c r="LSR937" s="82"/>
      <c r="LSS937" s="82"/>
      <c r="LST937" s="82"/>
      <c r="LSU937" s="82"/>
      <c r="LSV937" s="82"/>
      <c r="LSW937" s="82"/>
      <c r="LSX937" s="82"/>
      <c r="LSY937" s="82"/>
      <c r="LSZ937" s="82"/>
      <c r="LTA937" s="82"/>
      <c r="LTB937" s="82"/>
      <c r="LTC937" s="82"/>
      <c r="LTD937" s="82"/>
      <c r="LTE937" s="82"/>
      <c r="LTF937" s="82"/>
      <c r="LTG937" s="82"/>
      <c r="LTH937" s="82"/>
      <c r="LTI937" s="82"/>
      <c r="LTJ937" s="82"/>
      <c r="LTK937" s="82"/>
      <c r="LTL937" s="82"/>
      <c r="LTM937" s="82"/>
      <c r="LTN937" s="82"/>
      <c r="LTO937" s="82"/>
      <c r="LTP937" s="82"/>
      <c r="LTQ937" s="82"/>
      <c r="LTR937" s="82"/>
      <c r="LTS937" s="82"/>
      <c r="LTT937" s="82"/>
      <c r="LTU937" s="82"/>
      <c r="LTV937" s="82"/>
      <c r="LTW937" s="82"/>
      <c r="LTX937" s="82"/>
      <c r="LTY937" s="82"/>
      <c r="LTZ937" s="82"/>
      <c r="LUA937" s="82"/>
      <c r="LUB937" s="82"/>
      <c r="LUC937" s="82"/>
      <c r="LUD937" s="82"/>
      <c r="LUE937" s="82"/>
      <c r="LUF937" s="82"/>
      <c r="LUG937" s="82"/>
      <c r="LUH937" s="82"/>
      <c r="LUI937" s="82"/>
      <c r="LUJ937" s="82"/>
      <c r="LUK937" s="82"/>
      <c r="LUL937" s="82"/>
      <c r="LUM937" s="82"/>
      <c r="LUN937" s="82"/>
      <c r="LUO937" s="82"/>
      <c r="LUP937" s="82"/>
      <c r="LUQ937" s="82"/>
      <c r="LUR937" s="82"/>
      <c r="LUS937" s="82"/>
      <c r="LUT937" s="82"/>
      <c r="LUU937" s="82"/>
      <c r="LUV937" s="82"/>
      <c r="LUW937" s="82"/>
      <c r="LUX937" s="82"/>
      <c r="LUY937" s="82"/>
      <c r="LUZ937" s="82"/>
      <c r="LVA937" s="82"/>
      <c r="LVB937" s="82"/>
      <c r="LVC937" s="82"/>
      <c r="LVD937" s="82"/>
      <c r="LVE937" s="82"/>
      <c r="LVF937" s="82"/>
      <c r="LVG937" s="82"/>
      <c r="LVH937" s="82"/>
      <c r="LVI937" s="82"/>
      <c r="LVJ937" s="82"/>
      <c r="LVK937" s="82"/>
      <c r="LVL937" s="82"/>
      <c r="LVM937" s="82"/>
      <c r="LVN937" s="82"/>
      <c r="LVO937" s="82"/>
      <c r="LVP937" s="82"/>
      <c r="LVQ937" s="82"/>
      <c r="LVR937" s="82"/>
      <c r="LVS937" s="82"/>
      <c r="LVT937" s="82"/>
      <c r="LVU937" s="82"/>
      <c r="LVV937" s="82"/>
      <c r="LVW937" s="82"/>
      <c r="LVX937" s="82"/>
      <c r="LVY937" s="82"/>
      <c r="LVZ937" s="82"/>
      <c r="LWA937" s="82"/>
      <c r="LWB937" s="82"/>
      <c r="LWC937" s="82"/>
      <c r="LWD937" s="82"/>
      <c r="LWE937" s="82"/>
      <c r="LWF937" s="82"/>
      <c r="LWG937" s="82"/>
      <c r="LWH937" s="82"/>
      <c r="LWI937" s="82"/>
      <c r="LWJ937" s="82"/>
      <c r="LWK937" s="82"/>
      <c r="LWL937" s="82"/>
      <c r="LWM937" s="82"/>
      <c r="LWN937" s="82"/>
      <c r="LWO937" s="82"/>
      <c r="LWP937" s="82"/>
      <c r="LWQ937" s="82"/>
      <c r="LWR937" s="82"/>
      <c r="LWS937" s="82"/>
      <c r="LWT937" s="82"/>
      <c r="LWU937" s="82"/>
      <c r="LWV937" s="82"/>
      <c r="LWW937" s="82"/>
      <c r="LWX937" s="82"/>
      <c r="LWY937" s="82"/>
      <c r="LWZ937" s="82"/>
      <c r="LXA937" s="82"/>
      <c r="LXB937" s="82"/>
      <c r="LXC937" s="82"/>
      <c r="LXD937" s="82"/>
      <c r="LXE937" s="82"/>
      <c r="LXF937" s="82"/>
      <c r="LXG937" s="82"/>
      <c r="LXH937" s="82"/>
      <c r="LXI937" s="82"/>
      <c r="LXJ937" s="82"/>
      <c r="LXK937" s="82"/>
      <c r="LXL937" s="82"/>
      <c r="LXM937" s="82"/>
      <c r="LXN937" s="82"/>
      <c r="LXO937" s="82"/>
      <c r="LXP937" s="82"/>
      <c r="LXQ937" s="82"/>
      <c r="LXR937" s="82"/>
      <c r="LXS937" s="82"/>
      <c r="LXT937" s="82"/>
      <c r="LXU937" s="82"/>
      <c r="LXV937" s="82"/>
      <c r="LXW937" s="82"/>
      <c r="LXX937" s="82"/>
      <c r="LXY937" s="82"/>
      <c r="LXZ937" s="82"/>
      <c r="LYA937" s="82"/>
      <c r="LYB937" s="82"/>
      <c r="LYC937" s="82"/>
      <c r="LYD937" s="82"/>
      <c r="LYE937" s="82"/>
      <c r="LYF937" s="82"/>
      <c r="LYG937" s="82"/>
      <c r="LYH937" s="82"/>
      <c r="LYI937" s="82"/>
      <c r="LYJ937" s="82"/>
      <c r="LYK937" s="82"/>
      <c r="LYL937" s="82"/>
      <c r="LYM937" s="82"/>
      <c r="LYN937" s="82"/>
      <c r="LYO937" s="82"/>
      <c r="LYP937" s="82"/>
      <c r="LYQ937" s="82"/>
      <c r="LYR937" s="82"/>
      <c r="LYS937" s="82"/>
      <c r="LYT937" s="82"/>
      <c r="LYU937" s="82"/>
      <c r="LYV937" s="82"/>
      <c r="LYW937" s="82"/>
      <c r="LYX937" s="82"/>
      <c r="LYY937" s="82"/>
      <c r="LYZ937" s="82"/>
      <c r="LZA937" s="82"/>
      <c r="LZB937" s="82"/>
      <c r="LZC937" s="82"/>
      <c r="LZD937" s="82"/>
      <c r="LZE937" s="82"/>
      <c r="LZF937" s="82"/>
      <c r="LZG937" s="82"/>
      <c r="LZH937" s="82"/>
      <c r="LZI937" s="82"/>
      <c r="LZJ937" s="82"/>
      <c r="LZK937" s="82"/>
      <c r="LZL937" s="82"/>
      <c r="LZM937" s="82"/>
      <c r="LZN937" s="82"/>
      <c r="LZO937" s="82"/>
      <c r="LZP937" s="82"/>
      <c r="LZQ937" s="82"/>
      <c r="LZR937" s="82"/>
      <c r="LZS937" s="82"/>
      <c r="LZT937" s="82"/>
      <c r="LZU937" s="82"/>
      <c r="LZV937" s="82"/>
      <c r="LZW937" s="82"/>
      <c r="LZX937" s="82"/>
      <c r="LZY937" s="82"/>
      <c r="LZZ937" s="82"/>
      <c r="MAA937" s="82"/>
      <c r="MAB937" s="82"/>
      <c r="MAC937" s="82"/>
      <c r="MAD937" s="82"/>
      <c r="MAE937" s="82"/>
      <c r="MAF937" s="82"/>
      <c r="MAG937" s="82"/>
      <c r="MAH937" s="82"/>
      <c r="MAI937" s="82"/>
      <c r="MAJ937" s="82"/>
      <c r="MAK937" s="82"/>
      <c r="MAL937" s="82"/>
      <c r="MAM937" s="82"/>
      <c r="MAN937" s="82"/>
      <c r="MAO937" s="82"/>
      <c r="MAP937" s="82"/>
      <c r="MAQ937" s="82"/>
      <c r="MAR937" s="82"/>
      <c r="MAS937" s="82"/>
      <c r="MAT937" s="82"/>
      <c r="MAU937" s="82"/>
      <c r="MAV937" s="82"/>
      <c r="MAW937" s="82"/>
      <c r="MAX937" s="82"/>
      <c r="MAY937" s="82"/>
      <c r="MAZ937" s="82"/>
      <c r="MBA937" s="82"/>
      <c r="MBB937" s="82"/>
      <c r="MBC937" s="82"/>
      <c r="MBD937" s="82"/>
      <c r="MBE937" s="82"/>
      <c r="MBF937" s="82"/>
      <c r="MBG937" s="82"/>
      <c r="MBH937" s="82"/>
      <c r="MBI937" s="82"/>
      <c r="MBJ937" s="82"/>
      <c r="MBK937" s="82"/>
      <c r="MBL937" s="82"/>
      <c r="MBM937" s="82"/>
      <c r="MBN937" s="82"/>
      <c r="MBO937" s="82"/>
      <c r="MBP937" s="82"/>
      <c r="MBQ937" s="82"/>
      <c r="MBR937" s="82"/>
      <c r="MBS937" s="82"/>
      <c r="MBT937" s="82"/>
      <c r="MBU937" s="82"/>
      <c r="MBV937" s="82"/>
      <c r="MBW937" s="82"/>
      <c r="MBX937" s="82"/>
      <c r="MBY937" s="82"/>
      <c r="MBZ937" s="82"/>
      <c r="MCA937" s="82"/>
      <c r="MCB937" s="82"/>
      <c r="MCC937" s="82"/>
      <c r="MCD937" s="82"/>
      <c r="MCE937" s="82"/>
      <c r="MCF937" s="82"/>
      <c r="MCG937" s="82"/>
      <c r="MCH937" s="82"/>
      <c r="MCI937" s="82"/>
      <c r="MCJ937" s="82"/>
      <c r="MCK937" s="82"/>
      <c r="MCL937" s="82"/>
      <c r="MCM937" s="82"/>
      <c r="MCN937" s="82"/>
      <c r="MCO937" s="82"/>
      <c r="MCP937" s="82"/>
      <c r="MCQ937" s="82"/>
      <c r="MCR937" s="82"/>
      <c r="MCS937" s="82"/>
      <c r="MCT937" s="82"/>
      <c r="MCU937" s="82"/>
      <c r="MCV937" s="82"/>
      <c r="MCW937" s="82"/>
      <c r="MCX937" s="82"/>
      <c r="MCY937" s="82"/>
      <c r="MCZ937" s="82"/>
      <c r="MDA937" s="82"/>
      <c r="MDB937" s="82"/>
      <c r="MDC937" s="82"/>
      <c r="MDD937" s="82"/>
      <c r="MDE937" s="82"/>
      <c r="MDF937" s="82"/>
      <c r="MDG937" s="82"/>
      <c r="MDH937" s="82"/>
      <c r="MDI937" s="82"/>
      <c r="MDJ937" s="82"/>
      <c r="MDK937" s="82"/>
      <c r="MDL937" s="82"/>
      <c r="MDM937" s="82"/>
      <c r="MDN937" s="82"/>
      <c r="MDO937" s="82"/>
      <c r="MDP937" s="82"/>
      <c r="MDQ937" s="82"/>
      <c r="MDR937" s="82"/>
      <c r="MDS937" s="82"/>
      <c r="MDT937" s="82"/>
      <c r="MDU937" s="82"/>
      <c r="MDV937" s="82"/>
      <c r="MDW937" s="82"/>
      <c r="MDX937" s="82"/>
      <c r="MDY937" s="82"/>
      <c r="MDZ937" s="82"/>
      <c r="MEA937" s="82"/>
      <c r="MEB937" s="82"/>
      <c r="MEC937" s="82"/>
      <c r="MED937" s="82"/>
      <c r="MEE937" s="82"/>
      <c r="MEF937" s="82"/>
      <c r="MEG937" s="82"/>
      <c r="MEH937" s="82"/>
      <c r="MEI937" s="82"/>
      <c r="MEJ937" s="82"/>
      <c r="MEK937" s="82"/>
      <c r="MEL937" s="82"/>
      <c r="MEM937" s="82"/>
      <c r="MEN937" s="82"/>
      <c r="MEO937" s="82"/>
      <c r="MEP937" s="82"/>
      <c r="MEQ937" s="82"/>
      <c r="MER937" s="82"/>
      <c r="MES937" s="82"/>
      <c r="MET937" s="82"/>
      <c r="MEU937" s="82"/>
      <c r="MEV937" s="82"/>
      <c r="MEW937" s="82"/>
      <c r="MEX937" s="82"/>
      <c r="MEY937" s="82"/>
      <c r="MEZ937" s="82"/>
      <c r="MFA937" s="82"/>
      <c r="MFB937" s="82"/>
      <c r="MFC937" s="82"/>
      <c r="MFD937" s="82"/>
      <c r="MFE937" s="82"/>
      <c r="MFF937" s="82"/>
      <c r="MFG937" s="82"/>
      <c r="MFH937" s="82"/>
      <c r="MFI937" s="82"/>
      <c r="MFJ937" s="82"/>
      <c r="MFK937" s="82"/>
      <c r="MFL937" s="82"/>
      <c r="MFM937" s="82"/>
      <c r="MFN937" s="82"/>
      <c r="MFO937" s="82"/>
      <c r="MFP937" s="82"/>
      <c r="MFQ937" s="82"/>
      <c r="MFR937" s="82"/>
      <c r="MFS937" s="82"/>
      <c r="MFT937" s="82"/>
      <c r="MFU937" s="82"/>
      <c r="MFV937" s="82"/>
      <c r="MFW937" s="82"/>
      <c r="MFX937" s="82"/>
      <c r="MFY937" s="82"/>
      <c r="MFZ937" s="82"/>
      <c r="MGA937" s="82"/>
      <c r="MGB937" s="82"/>
      <c r="MGC937" s="82"/>
      <c r="MGD937" s="82"/>
      <c r="MGE937" s="82"/>
      <c r="MGF937" s="82"/>
      <c r="MGG937" s="82"/>
      <c r="MGH937" s="82"/>
      <c r="MGI937" s="82"/>
      <c r="MGJ937" s="82"/>
      <c r="MGK937" s="82"/>
      <c r="MGL937" s="82"/>
      <c r="MGM937" s="82"/>
      <c r="MGN937" s="82"/>
      <c r="MGO937" s="82"/>
      <c r="MGP937" s="82"/>
      <c r="MGQ937" s="82"/>
      <c r="MGR937" s="82"/>
      <c r="MGS937" s="82"/>
      <c r="MGT937" s="82"/>
      <c r="MGU937" s="82"/>
      <c r="MGV937" s="82"/>
      <c r="MGW937" s="82"/>
      <c r="MGX937" s="82"/>
      <c r="MGY937" s="82"/>
      <c r="MGZ937" s="82"/>
      <c r="MHA937" s="82"/>
      <c r="MHB937" s="82"/>
      <c r="MHC937" s="82"/>
      <c r="MHD937" s="82"/>
      <c r="MHE937" s="82"/>
      <c r="MHF937" s="82"/>
      <c r="MHG937" s="82"/>
      <c r="MHH937" s="82"/>
      <c r="MHI937" s="82"/>
      <c r="MHJ937" s="82"/>
      <c r="MHK937" s="82"/>
      <c r="MHL937" s="82"/>
      <c r="MHM937" s="82"/>
      <c r="MHN937" s="82"/>
      <c r="MHO937" s="82"/>
      <c r="MHP937" s="82"/>
      <c r="MHQ937" s="82"/>
      <c r="MHR937" s="82"/>
      <c r="MHS937" s="82"/>
      <c r="MHT937" s="82"/>
      <c r="MHU937" s="82"/>
      <c r="MHV937" s="82"/>
      <c r="MHW937" s="82"/>
      <c r="MHX937" s="82"/>
      <c r="MHY937" s="82"/>
      <c r="MHZ937" s="82"/>
      <c r="MIA937" s="82"/>
      <c r="MIB937" s="82"/>
      <c r="MIC937" s="82"/>
      <c r="MID937" s="82"/>
      <c r="MIE937" s="82"/>
      <c r="MIF937" s="82"/>
      <c r="MIG937" s="82"/>
      <c r="MIH937" s="82"/>
      <c r="MII937" s="82"/>
      <c r="MIJ937" s="82"/>
      <c r="MIK937" s="82"/>
      <c r="MIL937" s="82"/>
      <c r="MIM937" s="82"/>
      <c r="MIN937" s="82"/>
      <c r="MIO937" s="82"/>
      <c r="MIP937" s="82"/>
      <c r="MIQ937" s="82"/>
      <c r="MIR937" s="82"/>
      <c r="MIS937" s="82"/>
      <c r="MIT937" s="82"/>
      <c r="MIU937" s="82"/>
      <c r="MIV937" s="82"/>
      <c r="MIW937" s="82"/>
      <c r="MIX937" s="82"/>
      <c r="MIY937" s="82"/>
      <c r="MIZ937" s="82"/>
      <c r="MJA937" s="82"/>
      <c r="MJB937" s="82"/>
      <c r="MJC937" s="82"/>
      <c r="MJD937" s="82"/>
      <c r="MJE937" s="82"/>
      <c r="MJF937" s="82"/>
      <c r="MJG937" s="82"/>
      <c r="MJH937" s="82"/>
      <c r="MJI937" s="82"/>
      <c r="MJJ937" s="82"/>
      <c r="MJK937" s="82"/>
      <c r="MJL937" s="82"/>
      <c r="MJM937" s="82"/>
      <c r="MJN937" s="82"/>
      <c r="MJO937" s="82"/>
      <c r="MJP937" s="82"/>
      <c r="MJQ937" s="82"/>
      <c r="MJR937" s="82"/>
      <c r="MJS937" s="82"/>
      <c r="MJT937" s="82"/>
      <c r="MJU937" s="82"/>
      <c r="MJV937" s="82"/>
      <c r="MJW937" s="82"/>
      <c r="MJX937" s="82"/>
      <c r="MJY937" s="82"/>
      <c r="MJZ937" s="82"/>
      <c r="MKA937" s="82"/>
      <c r="MKB937" s="82"/>
      <c r="MKC937" s="82"/>
      <c r="MKD937" s="82"/>
      <c r="MKE937" s="82"/>
      <c r="MKF937" s="82"/>
      <c r="MKG937" s="82"/>
      <c r="MKH937" s="82"/>
      <c r="MKI937" s="82"/>
      <c r="MKJ937" s="82"/>
      <c r="MKK937" s="82"/>
      <c r="MKL937" s="82"/>
      <c r="MKM937" s="82"/>
      <c r="MKN937" s="82"/>
      <c r="MKO937" s="82"/>
      <c r="MKP937" s="82"/>
      <c r="MKQ937" s="82"/>
      <c r="MKR937" s="82"/>
      <c r="MKS937" s="82"/>
      <c r="MKT937" s="82"/>
      <c r="MKU937" s="82"/>
      <c r="MKV937" s="82"/>
      <c r="MKW937" s="82"/>
      <c r="MKX937" s="82"/>
      <c r="MKY937" s="82"/>
      <c r="MKZ937" s="82"/>
      <c r="MLA937" s="82"/>
      <c r="MLB937" s="82"/>
      <c r="MLC937" s="82"/>
      <c r="MLD937" s="82"/>
      <c r="MLE937" s="82"/>
      <c r="MLF937" s="82"/>
      <c r="MLG937" s="82"/>
      <c r="MLH937" s="82"/>
      <c r="MLI937" s="82"/>
      <c r="MLJ937" s="82"/>
      <c r="MLK937" s="82"/>
      <c r="MLL937" s="82"/>
      <c r="MLM937" s="82"/>
      <c r="MLN937" s="82"/>
      <c r="MLO937" s="82"/>
      <c r="MLP937" s="82"/>
      <c r="MLQ937" s="82"/>
      <c r="MLR937" s="82"/>
      <c r="MLS937" s="82"/>
      <c r="MLT937" s="82"/>
      <c r="MLU937" s="82"/>
      <c r="MLV937" s="82"/>
      <c r="MLW937" s="82"/>
      <c r="MLX937" s="82"/>
      <c r="MLY937" s="82"/>
      <c r="MLZ937" s="82"/>
      <c r="MMA937" s="82"/>
      <c r="MMB937" s="82"/>
      <c r="MMC937" s="82"/>
      <c r="MMD937" s="82"/>
      <c r="MME937" s="82"/>
      <c r="MMF937" s="82"/>
      <c r="MMG937" s="82"/>
      <c r="MMH937" s="82"/>
      <c r="MMI937" s="82"/>
      <c r="MMJ937" s="82"/>
      <c r="MMK937" s="82"/>
      <c r="MML937" s="82"/>
      <c r="MMM937" s="82"/>
      <c r="MMN937" s="82"/>
      <c r="MMO937" s="82"/>
      <c r="MMP937" s="82"/>
      <c r="MMQ937" s="82"/>
      <c r="MMR937" s="82"/>
      <c r="MMS937" s="82"/>
      <c r="MMT937" s="82"/>
      <c r="MMU937" s="82"/>
      <c r="MMV937" s="82"/>
      <c r="MMW937" s="82"/>
      <c r="MMX937" s="82"/>
      <c r="MMY937" s="82"/>
      <c r="MMZ937" s="82"/>
      <c r="MNA937" s="82"/>
      <c r="MNB937" s="82"/>
      <c r="MNC937" s="82"/>
      <c r="MND937" s="82"/>
      <c r="MNE937" s="82"/>
      <c r="MNF937" s="82"/>
      <c r="MNG937" s="82"/>
      <c r="MNH937" s="82"/>
      <c r="MNI937" s="82"/>
      <c r="MNJ937" s="82"/>
      <c r="MNK937" s="82"/>
      <c r="MNL937" s="82"/>
      <c r="MNM937" s="82"/>
      <c r="MNN937" s="82"/>
      <c r="MNO937" s="82"/>
      <c r="MNP937" s="82"/>
      <c r="MNQ937" s="82"/>
      <c r="MNR937" s="82"/>
      <c r="MNS937" s="82"/>
      <c r="MNT937" s="82"/>
      <c r="MNU937" s="82"/>
      <c r="MNV937" s="82"/>
      <c r="MNW937" s="82"/>
      <c r="MNX937" s="82"/>
      <c r="MNY937" s="82"/>
      <c r="MNZ937" s="82"/>
      <c r="MOA937" s="82"/>
      <c r="MOB937" s="82"/>
      <c r="MOC937" s="82"/>
      <c r="MOD937" s="82"/>
      <c r="MOE937" s="82"/>
      <c r="MOF937" s="82"/>
      <c r="MOG937" s="82"/>
      <c r="MOH937" s="82"/>
      <c r="MOI937" s="82"/>
      <c r="MOJ937" s="82"/>
      <c r="MOK937" s="82"/>
      <c r="MOL937" s="82"/>
      <c r="MOM937" s="82"/>
      <c r="MON937" s="82"/>
      <c r="MOO937" s="82"/>
      <c r="MOP937" s="82"/>
      <c r="MOQ937" s="82"/>
      <c r="MOR937" s="82"/>
      <c r="MOS937" s="82"/>
      <c r="MOT937" s="82"/>
      <c r="MOU937" s="82"/>
      <c r="MOV937" s="82"/>
      <c r="MOW937" s="82"/>
      <c r="MOX937" s="82"/>
      <c r="MOY937" s="82"/>
      <c r="MOZ937" s="82"/>
      <c r="MPA937" s="82"/>
      <c r="MPB937" s="82"/>
      <c r="MPC937" s="82"/>
      <c r="MPD937" s="82"/>
      <c r="MPE937" s="82"/>
      <c r="MPF937" s="82"/>
      <c r="MPG937" s="82"/>
      <c r="MPH937" s="82"/>
      <c r="MPI937" s="82"/>
      <c r="MPJ937" s="82"/>
      <c r="MPK937" s="82"/>
      <c r="MPL937" s="82"/>
      <c r="MPM937" s="82"/>
      <c r="MPN937" s="82"/>
      <c r="MPO937" s="82"/>
      <c r="MPP937" s="82"/>
      <c r="MPQ937" s="82"/>
      <c r="MPR937" s="82"/>
      <c r="MPS937" s="82"/>
      <c r="MPT937" s="82"/>
      <c r="MPU937" s="82"/>
      <c r="MPV937" s="82"/>
      <c r="MPW937" s="82"/>
      <c r="MPX937" s="82"/>
      <c r="MPY937" s="82"/>
      <c r="MPZ937" s="82"/>
      <c r="MQA937" s="82"/>
      <c r="MQB937" s="82"/>
      <c r="MQC937" s="82"/>
      <c r="MQD937" s="82"/>
      <c r="MQE937" s="82"/>
      <c r="MQF937" s="82"/>
      <c r="MQG937" s="82"/>
      <c r="MQH937" s="82"/>
      <c r="MQI937" s="82"/>
      <c r="MQJ937" s="82"/>
      <c r="MQK937" s="82"/>
      <c r="MQL937" s="82"/>
      <c r="MQM937" s="82"/>
      <c r="MQN937" s="82"/>
      <c r="MQO937" s="82"/>
      <c r="MQP937" s="82"/>
      <c r="MQQ937" s="82"/>
      <c r="MQR937" s="82"/>
      <c r="MQS937" s="82"/>
      <c r="MQT937" s="82"/>
      <c r="MQU937" s="82"/>
      <c r="MQV937" s="82"/>
      <c r="MQW937" s="82"/>
      <c r="MQX937" s="82"/>
      <c r="MQY937" s="82"/>
      <c r="MQZ937" s="82"/>
      <c r="MRA937" s="82"/>
      <c r="MRB937" s="82"/>
      <c r="MRC937" s="82"/>
      <c r="MRD937" s="82"/>
      <c r="MRE937" s="82"/>
      <c r="MRF937" s="82"/>
      <c r="MRG937" s="82"/>
      <c r="MRH937" s="82"/>
      <c r="MRI937" s="82"/>
      <c r="MRJ937" s="82"/>
      <c r="MRK937" s="82"/>
      <c r="MRL937" s="82"/>
      <c r="MRM937" s="82"/>
      <c r="MRN937" s="82"/>
      <c r="MRO937" s="82"/>
      <c r="MRP937" s="82"/>
      <c r="MRQ937" s="82"/>
      <c r="MRR937" s="82"/>
      <c r="MRS937" s="82"/>
      <c r="MRT937" s="82"/>
      <c r="MRU937" s="82"/>
      <c r="MRV937" s="82"/>
      <c r="MRW937" s="82"/>
      <c r="MRX937" s="82"/>
      <c r="MRY937" s="82"/>
      <c r="MRZ937" s="82"/>
      <c r="MSA937" s="82"/>
      <c r="MSB937" s="82"/>
      <c r="MSC937" s="82"/>
      <c r="MSD937" s="82"/>
      <c r="MSE937" s="82"/>
      <c r="MSF937" s="82"/>
      <c r="MSG937" s="82"/>
      <c r="MSH937" s="82"/>
      <c r="MSI937" s="82"/>
      <c r="MSJ937" s="82"/>
      <c r="MSK937" s="82"/>
      <c r="MSL937" s="82"/>
      <c r="MSM937" s="82"/>
      <c r="MSN937" s="82"/>
      <c r="MSO937" s="82"/>
      <c r="MSP937" s="82"/>
      <c r="MSQ937" s="82"/>
      <c r="MSR937" s="82"/>
      <c r="MSS937" s="82"/>
      <c r="MST937" s="82"/>
      <c r="MSU937" s="82"/>
      <c r="MSV937" s="82"/>
      <c r="MSW937" s="82"/>
      <c r="MSX937" s="82"/>
      <c r="MSY937" s="82"/>
      <c r="MSZ937" s="82"/>
      <c r="MTA937" s="82"/>
      <c r="MTB937" s="82"/>
      <c r="MTC937" s="82"/>
      <c r="MTD937" s="82"/>
      <c r="MTE937" s="82"/>
      <c r="MTF937" s="82"/>
      <c r="MTG937" s="82"/>
      <c r="MTH937" s="82"/>
      <c r="MTI937" s="82"/>
      <c r="MTJ937" s="82"/>
      <c r="MTK937" s="82"/>
      <c r="MTL937" s="82"/>
      <c r="MTM937" s="82"/>
      <c r="MTN937" s="82"/>
      <c r="MTO937" s="82"/>
      <c r="MTP937" s="82"/>
      <c r="MTQ937" s="82"/>
      <c r="MTR937" s="82"/>
      <c r="MTS937" s="82"/>
      <c r="MTT937" s="82"/>
      <c r="MTU937" s="82"/>
      <c r="MTV937" s="82"/>
      <c r="MTW937" s="82"/>
      <c r="MTX937" s="82"/>
      <c r="MTY937" s="82"/>
      <c r="MTZ937" s="82"/>
      <c r="MUA937" s="82"/>
      <c r="MUB937" s="82"/>
      <c r="MUC937" s="82"/>
      <c r="MUD937" s="82"/>
      <c r="MUE937" s="82"/>
      <c r="MUF937" s="82"/>
      <c r="MUG937" s="82"/>
      <c r="MUH937" s="82"/>
      <c r="MUI937" s="82"/>
      <c r="MUJ937" s="82"/>
      <c r="MUK937" s="82"/>
      <c r="MUL937" s="82"/>
      <c r="MUM937" s="82"/>
      <c r="MUN937" s="82"/>
      <c r="MUO937" s="82"/>
      <c r="MUP937" s="82"/>
      <c r="MUQ937" s="82"/>
      <c r="MUR937" s="82"/>
      <c r="MUS937" s="82"/>
      <c r="MUT937" s="82"/>
      <c r="MUU937" s="82"/>
      <c r="MUV937" s="82"/>
      <c r="MUW937" s="82"/>
      <c r="MUX937" s="82"/>
      <c r="MUY937" s="82"/>
      <c r="MUZ937" s="82"/>
      <c r="MVA937" s="82"/>
      <c r="MVB937" s="82"/>
      <c r="MVC937" s="82"/>
      <c r="MVD937" s="82"/>
      <c r="MVE937" s="82"/>
      <c r="MVF937" s="82"/>
      <c r="MVG937" s="82"/>
      <c r="MVH937" s="82"/>
      <c r="MVI937" s="82"/>
      <c r="MVJ937" s="82"/>
      <c r="MVK937" s="82"/>
      <c r="MVL937" s="82"/>
      <c r="MVM937" s="82"/>
      <c r="MVN937" s="82"/>
      <c r="MVO937" s="82"/>
      <c r="MVP937" s="82"/>
      <c r="MVQ937" s="82"/>
      <c r="MVR937" s="82"/>
      <c r="MVS937" s="82"/>
      <c r="MVT937" s="82"/>
      <c r="MVU937" s="82"/>
      <c r="MVV937" s="82"/>
      <c r="MVW937" s="82"/>
      <c r="MVX937" s="82"/>
      <c r="MVY937" s="82"/>
      <c r="MVZ937" s="82"/>
      <c r="MWA937" s="82"/>
      <c r="MWB937" s="82"/>
      <c r="MWC937" s="82"/>
      <c r="MWD937" s="82"/>
      <c r="MWE937" s="82"/>
      <c r="MWF937" s="82"/>
      <c r="MWG937" s="82"/>
      <c r="MWH937" s="82"/>
      <c r="MWI937" s="82"/>
      <c r="MWJ937" s="82"/>
      <c r="MWK937" s="82"/>
      <c r="MWL937" s="82"/>
      <c r="MWM937" s="82"/>
      <c r="MWN937" s="82"/>
      <c r="MWO937" s="82"/>
      <c r="MWP937" s="82"/>
      <c r="MWQ937" s="82"/>
      <c r="MWR937" s="82"/>
      <c r="MWS937" s="82"/>
      <c r="MWT937" s="82"/>
      <c r="MWU937" s="82"/>
      <c r="MWV937" s="82"/>
      <c r="MWW937" s="82"/>
      <c r="MWX937" s="82"/>
      <c r="MWY937" s="82"/>
      <c r="MWZ937" s="82"/>
      <c r="MXA937" s="82"/>
      <c r="MXB937" s="82"/>
      <c r="MXC937" s="82"/>
      <c r="MXD937" s="82"/>
      <c r="MXE937" s="82"/>
      <c r="MXF937" s="82"/>
      <c r="MXG937" s="82"/>
      <c r="MXH937" s="82"/>
      <c r="MXI937" s="82"/>
      <c r="MXJ937" s="82"/>
      <c r="MXK937" s="82"/>
      <c r="MXL937" s="82"/>
      <c r="MXM937" s="82"/>
      <c r="MXN937" s="82"/>
      <c r="MXO937" s="82"/>
      <c r="MXP937" s="82"/>
      <c r="MXQ937" s="82"/>
      <c r="MXR937" s="82"/>
      <c r="MXS937" s="82"/>
      <c r="MXT937" s="82"/>
      <c r="MXU937" s="82"/>
      <c r="MXV937" s="82"/>
      <c r="MXW937" s="82"/>
      <c r="MXX937" s="82"/>
      <c r="MXY937" s="82"/>
      <c r="MXZ937" s="82"/>
      <c r="MYA937" s="82"/>
      <c r="MYB937" s="82"/>
      <c r="MYC937" s="82"/>
      <c r="MYD937" s="82"/>
      <c r="MYE937" s="82"/>
      <c r="MYF937" s="82"/>
      <c r="MYG937" s="82"/>
      <c r="MYH937" s="82"/>
      <c r="MYI937" s="82"/>
      <c r="MYJ937" s="82"/>
      <c r="MYK937" s="82"/>
      <c r="MYL937" s="82"/>
      <c r="MYM937" s="82"/>
      <c r="MYN937" s="82"/>
      <c r="MYO937" s="82"/>
      <c r="MYP937" s="82"/>
      <c r="MYQ937" s="82"/>
      <c r="MYR937" s="82"/>
      <c r="MYS937" s="82"/>
      <c r="MYT937" s="82"/>
      <c r="MYU937" s="82"/>
      <c r="MYV937" s="82"/>
      <c r="MYW937" s="82"/>
      <c r="MYX937" s="82"/>
      <c r="MYY937" s="82"/>
      <c r="MYZ937" s="82"/>
      <c r="MZA937" s="82"/>
      <c r="MZB937" s="82"/>
      <c r="MZC937" s="82"/>
      <c r="MZD937" s="82"/>
      <c r="MZE937" s="82"/>
      <c r="MZF937" s="82"/>
      <c r="MZG937" s="82"/>
      <c r="MZH937" s="82"/>
      <c r="MZI937" s="82"/>
      <c r="MZJ937" s="82"/>
      <c r="MZK937" s="82"/>
      <c r="MZL937" s="82"/>
      <c r="MZM937" s="82"/>
      <c r="MZN937" s="82"/>
      <c r="MZO937" s="82"/>
      <c r="MZP937" s="82"/>
      <c r="MZQ937" s="82"/>
      <c r="MZR937" s="82"/>
      <c r="MZS937" s="82"/>
      <c r="MZT937" s="82"/>
      <c r="MZU937" s="82"/>
      <c r="MZV937" s="82"/>
      <c r="MZW937" s="82"/>
      <c r="MZX937" s="82"/>
      <c r="MZY937" s="82"/>
      <c r="MZZ937" s="82"/>
      <c r="NAA937" s="82"/>
      <c r="NAB937" s="82"/>
      <c r="NAC937" s="82"/>
      <c r="NAD937" s="82"/>
      <c r="NAE937" s="82"/>
      <c r="NAF937" s="82"/>
      <c r="NAG937" s="82"/>
      <c r="NAH937" s="82"/>
      <c r="NAI937" s="82"/>
      <c r="NAJ937" s="82"/>
      <c r="NAK937" s="82"/>
      <c r="NAL937" s="82"/>
      <c r="NAM937" s="82"/>
      <c r="NAN937" s="82"/>
      <c r="NAO937" s="82"/>
      <c r="NAP937" s="82"/>
      <c r="NAQ937" s="82"/>
      <c r="NAR937" s="82"/>
      <c r="NAS937" s="82"/>
      <c r="NAT937" s="82"/>
      <c r="NAU937" s="82"/>
      <c r="NAV937" s="82"/>
      <c r="NAW937" s="82"/>
      <c r="NAX937" s="82"/>
      <c r="NAY937" s="82"/>
      <c r="NAZ937" s="82"/>
      <c r="NBA937" s="82"/>
      <c r="NBB937" s="82"/>
      <c r="NBC937" s="82"/>
      <c r="NBD937" s="82"/>
      <c r="NBE937" s="82"/>
      <c r="NBF937" s="82"/>
      <c r="NBG937" s="82"/>
      <c r="NBH937" s="82"/>
      <c r="NBI937" s="82"/>
      <c r="NBJ937" s="82"/>
      <c r="NBK937" s="82"/>
      <c r="NBL937" s="82"/>
      <c r="NBM937" s="82"/>
      <c r="NBN937" s="82"/>
      <c r="NBO937" s="82"/>
      <c r="NBP937" s="82"/>
      <c r="NBQ937" s="82"/>
      <c r="NBR937" s="82"/>
      <c r="NBS937" s="82"/>
      <c r="NBT937" s="82"/>
      <c r="NBU937" s="82"/>
      <c r="NBV937" s="82"/>
      <c r="NBW937" s="82"/>
      <c r="NBX937" s="82"/>
      <c r="NBY937" s="82"/>
      <c r="NBZ937" s="82"/>
      <c r="NCA937" s="82"/>
      <c r="NCB937" s="82"/>
      <c r="NCC937" s="82"/>
      <c r="NCD937" s="82"/>
      <c r="NCE937" s="82"/>
      <c r="NCF937" s="82"/>
      <c r="NCG937" s="82"/>
      <c r="NCH937" s="82"/>
      <c r="NCI937" s="82"/>
      <c r="NCJ937" s="82"/>
      <c r="NCK937" s="82"/>
      <c r="NCL937" s="82"/>
      <c r="NCM937" s="82"/>
      <c r="NCN937" s="82"/>
      <c r="NCO937" s="82"/>
      <c r="NCP937" s="82"/>
      <c r="NCQ937" s="82"/>
      <c r="NCR937" s="82"/>
      <c r="NCS937" s="82"/>
      <c r="NCT937" s="82"/>
      <c r="NCU937" s="82"/>
      <c r="NCV937" s="82"/>
      <c r="NCW937" s="82"/>
      <c r="NCX937" s="82"/>
      <c r="NCY937" s="82"/>
      <c r="NCZ937" s="82"/>
      <c r="NDA937" s="82"/>
      <c r="NDB937" s="82"/>
      <c r="NDC937" s="82"/>
      <c r="NDD937" s="82"/>
      <c r="NDE937" s="82"/>
      <c r="NDF937" s="82"/>
      <c r="NDG937" s="82"/>
      <c r="NDH937" s="82"/>
      <c r="NDI937" s="82"/>
      <c r="NDJ937" s="82"/>
      <c r="NDK937" s="82"/>
      <c r="NDL937" s="82"/>
      <c r="NDM937" s="82"/>
      <c r="NDN937" s="82"/>
      <c r="NDO937" s="82"/>
      <c r="NDP937" s="82"/>
      <c r="NDQ937" s="82"/>
      <c r="NDR937" s="82"/>
      <c r="NDS937" s="82"/>
      <c r="NDT937" s="82"/>
      <c r="NDU937" s="82"/>
      <c r="NDV937" s="82"/>
      <c r="NDW937" s="82"/>
      <c r="NDX937" s="82"/>
      <c r="NDY937" s="82"/>
      <c r="NDZ937" s="82"/>
      <c r="NEA937" s="82"/>
      <c r="NEB937" s="82"/>
      <c r="NEC937" s="82"/>
      <c r="NED937" s="82"/>
      <c r="NEE937" s="82"/>
      <c r="NEF937" s="82"/>
      <c r="NEG937" s="82"/>
      <c r="NEH937" s="82"/>
      <c r="NEI937" s="82"/>
      <c r="NEJ937" s="82"/>
      <c r="NEK937" s="82"/>
      <c r="NEL937" s="82"/>
      <c r="NEM937" s="82"/>
      <c r="NEN937" s="82"/>
      <c r="NEO937" s="82"/>
      <c r="NEP937" s="82"/>
      <c r="NEQ937" s="82"/>
      <c r="NER937" s="82"/>
      <c r="NES937" s="82"/>
      <c r="NET937" s="82"/>
      <c r="NEU937" s="82"/>
      <c r="NEV937" s="82"/>
      <c r="NEW937" s="82"/>
      <c r="NEX937" s="82"/>
      <c r="NEY937" s="82"/>
      <c r="NEZ937" s="82"/>
      <c r="NFA937" s="82"/>
      <c r="NFB937" s="82"/>
      <c r="NFC937" s="82"/>
      <c r="NFD937" s="82"/>
      <c r="NFE937" s="82"/>
      <c r="NFF937" s="82"/>
      <c r="NFG937" s="82"/>
      <c r="NFH937" s="82"/>
      <c r="NFI937" s="82"/>
      <c r="NFJ937" s="82"/>
      <c r="NFK937" s="82"/>
      <c r="NFL937" s="82"/>
      <c r="NFM937" s="82"/>
      <c r="NFN937" s="82"/>
      <c r="NFO937" s="82"/>
      <c r="NFP937" s="82"/>
      <c r="NFQ937" s="82"/>
      <c r="NFR937" s="82"/>
      <c r="NFS937" s="82"/>
      <c r="NFT937" s="82"/>
      <c r="NFU937" s="82"/>
      <c r="NFV937" s="82"/>
      <c r="NFW937" s="82"/>
      <c r="NFX937" s="82"/>
      <c r="NFY937" s="82"/>
      <c r="NFZ937" s="82"/>
      <c r="NGA937" s="82"/>
      <c r="NGB937" s="82"/>
      <c r="NGC937" s="82"/>
      <c r="NGD937" s="82"/>
      <c r="NGE937" s="82"/>
      <c r="NGF937" s="82"/>
      <c r="NGG937" s="82"/>
      <c r="NGH937" s="82"/>
      <c r="NGI937" s="82"/>
      <c r="NGJ937" s="82"/>
      <c r="NGK937" s="82"/>
      <c r="NGL937" s="82"/>
      <c r="NGM937" s="82"/>
      <c r="NGN937" s="82"/>
      <c r="NGO937" s="82"/>
      <c r="NGP937" s="82"/>
      <c r="NGQ937" s="82"/>
      <c r="NGR937" s="82"/>
      <c r="NGS937" s="82"/>
      <c r="NGT937" s="82"/>
      <c r="NGU937" s="82"/>
      <c r="NGV937" s="82"/>
      <c r="NGW937" s="82"/>
      <c r="NGX937" s="82"/>
      <c r="NGY937" s="82"/>
      <c r="NGZ937" s="82"/>
      <c r="NHA937" s="82"/>
      <c r="NHB937" s="82"/>
      <c r="NHC937" s="82"/>
      <c r="NHD937" s="82"/>
      <c r="NHE937" s="82"/>
      <c r="NHF937" s="82"/>
      <c r="NHG937" s="82"/>
      <c r="NHH937" s="82"/>
      <c r="NHI937" s="82"/>
      <c r="NHJ937" s="82"/>
      <c r="NHK937" s="82"/>
      <c r="NHL937" s="82"/>
      <c r="NHM937" s="82"/>
      <c r="NHN937" s="82"/>
      <c r="NHO937" s="82"/>
      <c r="NHP937" s="82"/>
      <c r="NHQ937" s="82"/>
      <c r="NHR937" s="82"/>
      <c r="NHS937" s="82"/>
      <c r="NHT937" s="82"/>
      <c r="NHU937" s="82"/>
      <c r="NHV937" s="82"/>
      <c r="NHW937" s="82"/>
      <c r="NHX937" s="82"/>
      <c r="NHY937" s="82"/>
      <c r="NHZ937" s="82"/>
      <c r="NIA937" s="82"/>
      <c r="NIB937" s="82"/>
      <c r="NIC937" s="82"/>
      <c r="NID937" s="82"/>
      <c r="NIE937" s="82"/>
      <c r="NIF937" s="82"/>
      <c r="NIG937" s="82"/>
      <c r="NIH937" s="82"/>
      <c r="NII937" s="82"/>
      <c r="NIJ937" s="82"/>
      <c r="NIK937" s="82"/>
      <c r="NIL937" s="82"/>
      <c r="NIM937" s="82"/>
      <c r="NIN937" s="82"/>
      <c r="NIO937" s="82"/>
      <c r="NIP937" s="82"/>
      <c r="NIQ937" s="82"/>
      <c r="NIR937" s="82"/>
      <c r="NIS937" s="82"/>
      <c r="NIT937" s="82"/>
      <c r="NIU937" s="82"/>
      <c r="NIV937" s="82"/>
      <c r="NIW937" s="82"/>
      <c r="NIX937" s="82"/>
      <c r="NIY937" s="82"/>
      <c r="NIZ937" s="82"/>
      <c r="NJA937" s="82"/>
      <c r="NJB937" s="82"/>
      <c r="NJC937" s="82"/>
      <c r="NJD937" s="82"/>
      <c r="NJE937" s="82"/>
      <c r="NJF937" s="82"/>
      <c r="NJG937" s="82"/>
      <c r="NJH937" s="82"/>
      <c r="NJI937" s="82"/>
      <c r="NJJ937" s="82"/>
      <c r="NJK937" s="82"/>
      <c r="NJL937" s="82"/>
      <c r="NJM937" s="82"/>
      <c r="NJN937" s="82"/>
      <c r="NJO937" s="82"/>
      <c r="NJP937" s="82"/>
      <c r="NJQ937" s="82"/>
      <c r="NJR937" s="82"/>
      <c r="NJS937" s="82"/>
      <c r="NJT937" s="82"/>
      <c r="NJU937" s="82"/>
      <c r="NJV937" s="82"/>
      <c r="NJW937" s="82"/>
      <c r="NJX937" s="82"/>
      <c r="NJY937" s="82"/>
      <c r="NJZ937" s="82"/>
      <c r="NKA937" s="82"/>
      <c r="NKB937" s="82"/>
      <c r="NKC937" s="82"/>
      <c r="NKD937" s="82"/>
      <c r="NKE937" s="82"/>
      <c r="NKF937" s="82"/>
      <c r="NKG937" s="82"/>
      <c r="NKH937" s="82"/>
      <c r="NKI937" s="82"/>
      <c r="NKJ937" s="82"/>
      <c r="NKK937" s="82"/>
      <c r="NKL937" s="82"/>
      <c r="NKM937" s="82"/>
      <c r="NKN937" s="82"/>
      <c r="NKO937" s="82"/>
      <c r="NKP937" s="82"/>
      <c r="NKQ937" s="82"/>
      <c r="NKR937" s="82"/>
      <c r="NKS937" s="82"/>
      <c r="NKT937" s="82"/>
      <c r="NKU937" s="82"/>
      <c r="NKV937" s="82"/>
      <c r="NKW937" s="82"/>
      <c r="NKX937" s="82"/>
      <c r="NKY937" s="82"/>
      <c r="NKZ937" s="82"/>
      <c r="NLA937" s="82"/>
      <c r="NLB937" s="82"/>
      <c r="NLC937" s="82"/>
      <c r="NLD937" s="82"/>
      <c r="NLE937" s="82"/>
      <c r="NLF937" s="82"/>
      <c r="NLG937" s="82"/>
      <c r="NLH937" s="82"/>
      <c r="NLI937" s="82"/>
      <c r="NLJ937" s="82"/>
      <c r="NLK937" s="82"/>
      <c r="NLL937" s="82"/>
      <c r="NLM937" s="82"/>
      <c r="NLN937" s="82"/>
      <c r="NLO937" s="82"/>
      <c r="NLP937" s="82"/>
      <c r="NLQ937" s="82"/>
      <c r="NLR937" s="82"/>
      <c r="NLS937" s="82"/>
      <c r="NLT937" s="82"/>
      <c r="NLU937" s="82"/>
      <c r="NLV937" s="82"/>
      <c r="NLW937" s="82"/>
      <c r="NLX937" s="82"/>
      <c r="NLY937" s="82"/>
      <c r="NLZ937" s="82"/>
      <c r="NMA937" s="82"/>
      <c r="NMB937" s="82"/>
      <c r="NMC937" s="82"/>
      <c r="NMD937" s="82"/>
      <c r="NME937" s="82"/>
      <c r="NMF937" s="82"/>
      <c r="NMG937" s="82"/>
      <c r="NMH937" s="82"/>
      <c r="NMI937" s="82"/>
      <c r="NMJ937" s="82"/>
      <c r="NMK937" s="82"/>
      <c r="NML937" s="82"/>
      <c r="NMM937" s="82"/>
      <c r="NMN937" s="82"/>
      <c r="NMO937" s="82"/>
      <c r="NMP937" s="82"/>
      <c r="NMQ937" s="82"/>
      <c r="NMR937" s="82"/>
      <c r="NMS937" s="82"/>
      <c r="NMT937" s="82"/>
      <c r="NMU937" s="82"/>
      <c r="NMV937" s="82"/>
      <c r="NMW937" s="82"/>
      <c r="NMX937" s="82"/>
      <c r="NMY937" s="82"/>
      <c r="NMZ937" s="82"/>
      <c r="NNA937" s="82"/>
      <c r="NNB937" s="82"/>
      <c r="NNC937" s="82"/>
      <c r="NND937" s="82"/>
      <c r="NNE937" s="82"/>
      <c r="NNF937" s="82"/>
      <c r="NNG937" s="82"/>
      <c r="NNH937" s="82"/>
      <c r="NNI937" s="82"/>
      <c r="NNJ937" s="82"/>
      <c r="NNK937" s="82"/>
      <c r="NNL937" s="82"/>
      <c r="NNM937" s="82"/>
      <c r="NNN937" s="82"/>
      <c r="NNO937" s="82"/>
      <c r="NNP937" s="82"/>
      <c r="NNQ937" s="82"/>
      <c r="NNR937" s="82"/>
      <c r="NNS937" s="82"/>
      <c r="NNT937" s="82"/>
      <c r="NNU937" s="82"/>
      <c r="NNV937" s="82"/>
      <c r="NNW937" s="82"/>
      <c r="NNX937" s="82"/>
      <c r="NNY937" s="82"/>
      <c r="NNZ937" s="82"/>
      <c r="NOA937" s="82"/>
      <c r="NOB937" s="82"/>
      <c r="NOC937" s="82"/>
      <c r="NOD937" s="82"/>
      <c r="NOE937" s="82"/>
      <c r="NOF937" s="82"/>
      <c r="NOG937" s="82"/>
      <c r="NOH937" s="82"/>
      <c r="NOI937" s="82"/>
      <c r="NOJ937" s="82"/>
      <c r="NOK937" s="82"/>
      <c r="NOL937" s="82"/>
      <c r="NOM937" s="82"/>
      <c r="NON937" s="82"/>
      <c r="NOO937" s="82"/>
      <c r="NOP937" s="82"/>
      <c r="NOQ937" s="82"/>
      <c r="NOR937" s="82"/>
      <c r="NOS937" s="82"/>
      <c r="NOT937" s="82"/>
      <c r="NOU937" s="82"/>
      <c r="NOV937" s="82"/>
      <c r="NOW937" s="82"/>
      <c r="NOX937" s="82"/>
      <c r="NOY937" s="82"/>
      <c r="NOZ937" s="82"/>
      <c r="NPA937" s="82"/>
      <c r="NPB937" s="82"/>
      <c r="NPC937" s="82"/>
      <c r="NPD937" s="82"/>
      <c r="NPE937" s="82"/>
      <c r="NPF937" s="82"/>
      <c r="NPG937" s="82"/>
      <c r="NPH937" s="82"/>
      <c r="NPI937" s="82"/>
      <c r="NPJ937" s="82"/>
      <c r="NPK937" s="82"/>
      <c r="NPL937" s="82"/>
      <c r="NPM937" s="82"/>
      <c r="NPN937" s="82"/>
      <c r="NPO937" s="82"/>
      <c r="NPP937" s="82"/>
      <c r="NPQ937" s="82"/>
      <c r="NPR937" s="82"/>
      <c r="NPS937" s="82"/>
      <c r="NPT937" s="82"/>
      <c r="NPU937" s="82"/>
      <c r="NPV937" s="82"/>
      <c r="NPW937" s="82"/>
      <c r="NPX937" s="82"/>
      <c r="NPY937" s="82"/>
      <c r="NPZ937" s="82"/>
      <c r="NQA937" s="82"/>
      <c r="NQB937" s="82"/>
      <c r="NQC937" s="82"/>
      <c r="NQD937" s="82"/>
      <c r="NQE937" s="82"/>
      <c r="NQF937" s="82"/>
      <c r="NQG937" s="82"/>
      <c r="NQH937" s="82"/>
      <c r="NQI937" s="82"/>
      <c r="NQJ937" s="82"/>
      <c r="NQK937" s="82"/>
      <c r="NQL937" s="82"/>
      <c r="NQM937" s="82"/>
      <c r="NQN937" s="82"/>
      <c r="NQO937" s="82"/>
      <c r="NQP937" s="82"/>
      <c r="NQQ937" s="82"/>
      <c r="NQR937" s="82"/>
      <c r="NQS937" s="82"/>
      <c r="NQT937" s="82"/>
      <c r="NQU937" s="82"/>
      <c r="NQV937" s="82"/>
      <c r="NQW937" s="82"/>
      <c r="NQX937" s="82"/>
      <c r="NQY937" s="82"/>
      <c r="NQZ937" s="82"/>
      <c r="NRA937" s="82"/>
      <c r="NRB937" s="82"/>
      <c r="NRC937" s="82"/>
      <c r="NRD937" s="82"/>
      <c r="NRE937" s="82"/>
      <c r="NRF937" s="82"/>
      <c r="NRG937" s="82"/>
      <c r="NRH937" s="82"/>
      <c r="NRI937" s="82"/>
      <c r="NRJ937" s="82"/>
      <c r="NRK937" s="82"/>
      <c r="NRL937" s="82"/>
      <c r="NRM937" s="82"/>
      <c r="NRN937" s="82"/>
      <c r="NRO937" s="82"/>
      <c r="NRP937" s="82"/>
      <c r="NRQ937" s="82"/>
      <c r="NRR937" s="82"/>
      <c r="NRS937" s="82"/>
      <c r="NRT937" s="82"/>
      <c r="NRU937" s="82"/>
      <c r="NRV937" s="82"/>
      <c r="NRW937" s="82"/>
      <c r="NRX937" s="82"/>
      <c r="NRY937" s="82"/>
      <c r="NRZ937" s="82"/>
      <c r="NSA937" s="82"/>
      <c r="NSB937" s="82"/>
      <c r="NSC937" s="82"/>
      <c r="NSD937" s="82"/>
      <c r="NSE937" s="82"/>
      <c r="NSF937" s="82"/>
      <c r="NSG937" s="82"/>
      <c r="NSH937" s="82"/>
      <c r="NSI937" s="82"/>
      <c r="NSJ937" s="82"/>
      <c r="NSK937" s="82"/>
      <c r="NSL937" s="82"/>
      <c r="NSM937" s="82"/>
      <c r="NSN937" s="82"/>
      <c r="NSO937" s="82"/>
      <c r="NSP937" s="82"/>
      <c r="NSQ937" s="82"/>
      <c r="NSR937" s="82"/>
      <c r="NSS937" s="82"/>
      <c r="NST937" s="82"/>
      <c r="NSU937" s="82"/>
      <c r="NSV937" s="82"/>
      <c r="NSW937" s="82"/>
      <c r="NSX937" s="82"/>
      <c r="NSY937" s="82"/>
      <c r="NSZ937" s="82"/>
      <c r="NTA937" s="82"/>
      <c r="NTB937" s="82"/>
      <c r="NTC937" s="82"/>
      <c r="NTD937" s="82"/>
      <c r="NTE937" s="82"/>
      <c r="NTF937" s="82"/>
      <c r="NTG937" s="82"/>
      <c r="NTH937" s="82"/>
      <c r="NTI937" s="82"/>
      <c r="NTJ937" s="82"/>
      <c r="NTK937" s="82"/>
      <c r="NTL937" s="82"/>
      <c r="NTM937" s="82"/>
      <c r="NTN937" s="82"/>
      <c r="NTO937" s="82"/>
      <c r="NTP937" s="82"/>
      <c r="NTQ937" s="82"/>
      <c r="NTR937" s="82"/>
      <c r="NTS937" s="82"/>
      <c r="NTT937" s="82"/>
      <c r="NTU937" s="82"/>
      <c r="NTV937" s="82"/>
      <c r="NTW937" s="82"/>
      <c r="NTX937" s="82"/>
      <c r="NTY937" s="82"/>
      <c r="NTZ937" s="82"/>
      <c r="NUA937" s="82"/>
      <c r="NUB937" s="82"/>
      <c r="NUC937" s="82"/>
      <c r="NUD937" s="82"/>
      <c r="NUE937" s="82"/>
      <c r="NUF937" s="82"/>
      <c r="NUG937" s="82"/>
      <c r="NUH937" s="82"/>
      <c r="NUI937" s="82"/>
      <c r="NUJ937" s="82"/>
      <c r="NUK937" s="82"/>
      <c r="NUL937" s="82"/>
      <c r="NUM937" s="82"/>
      <c r="NUN937" s="82"/>
      <c r="NUO937" s="82"/>
      <c r="NUP937" s="82"/>
      <c r="NUQ937" s="82"/>
      <c r="NUR937" s="82"/>
      <c r="NUS937" s="82"/>
      <c r="NUT937" s="82"/>
      <c r="NUU937" s="82"/>
      <c r="NUV937" s="82"/>
      <c r="NUW937" s="82"/>
      <c r="NUX937" s="82"/>
      <c r="NUY937" s="82"/>
      <c r="NUZ937" s="82"/>
      <c r="NVA937" s="82"/>
      <c r="NVB937" s="82"/>
      <c r="NVC937" s="82"/>
      <c r="NVD937" s="82"/>
      <c r="NVE937" s="82"/>
      <c r="NVF937" s="82"/>
      <c r="NVG937" s="82"/>
      <c r="NVH937" s="82"/>
      <c r="NVI937" s="82"/>
      <c r="NVJ937" s="82"/>
      <c r="NVK937" s="82"/>
      <c r="NVL937" s="82"/>
      <c r="NVM937" s="82"/>
      <c r="NVN937" s="82"/>
      <c r="NVO937" s="82"/>
      <c r="NVP937" s="82"/>
      <c r="NVQ937" s="82"/>
      <c r="NVR937" s="82"/>
      <c r="NVS937" s="82"/>
      <c r="NVT937" s="82"/>
      <c r="NVU937" s="82"/>
      <c r="NVV937" s="82"/>
      <c r="NVW937" s="82"/>
      <c r="NVX937" s="82"/>
      <c r="NVY937" s="82"/>
      <c r="NVZ937" s="82"/>
      <c r="NWA937" s="82"/>
      <c r="NWB937" s="82"/>
      <c r="NWC937" s="82"/>
      <c r="NWD937" s="82"/>
      <c r="NWE937" s="82"/>
      <c r="NWF937" s="82"/>
      <c r="NWG937" s="82"/>
      <c r="NWH937" s="82"/>
      <c r="NWI937" s="82"/>
      <c r="NWJ937" s="82"/>
      <c r="NWK937" s="82"/>
      <c r="NWL937" s="82"/>
      <c r="NWM937" s="82"/>
      <c r="NWN937" s="82"/>
      <c r="NWO937" s="82"/>
      <c r="NWP937" s="82"/>
      <c r="NWQ937" s="82"/>
      <c r="NWR937" s="82"/>
      <c r="NWS937" s="82"/>
      <c r="NWT937" s="82"/>
      <c r="NWU937" s="82"/>
      <c r="NWV937" s="82"/>
      <c r="NWW937" s="82"/>
      <c r="NWX937" s="82"/>
      <c r="NWY937" s="82"/>
      <c r="NWZ937" s="82"/>
      <c r="NXA937" s="82"/>
      <c r="NXB937" s="82"/>
      <c r="NXC937" s="82"/>
      <c r="NXD937" s="82"/>
      <c r="NXE937" s="82"/>
      <c r="NXF937" s="82"/>
      <c r="NXG937" s="82"/>
      <c r="NXH937" s="82"/>
      <c r="NXI937" s="82"/>
      <c r="NXJ937" s="82"/>
      <c r="NXK937" s="82"/>
      <c r="NXL937" s="82"/>
      <c r="NXM937" s="82"/>
      <c r="NXN937" s="82"/>
      <c r="NXO937" s="82"/>
      <c r="NXP937" s="82"/>
      <c r="NXQ937" s="82"/>
      <c r="NXR937" s="82"/>
      <c r="NXS937" s="82"/>
      <c r="NXT937" s="82"/>
      <c r="NXU937" s="82"/>
      <c r="NXV937" s="82"/>
      <c r="NXW937" s="82"/>
      <c r="NXX937" s="82"/>
      <c r="NXY937" s="82"/>
      <c r="NXZ937" s="82"/>
      <c r="NYA937" s="82"/>
      <c r="NYB937" s="82"/>
      <c r="NYC937" s="82"/>
      <c r="NYD937" s="82"/>
      <c r="NYE937" s="82"/>
      <c r="NYF937" s="82"/>
      <c r="NYG937" s="82"/>
      <c r="NYH937" s="82"/>
      <c r="NYI937" s="82"/>
      <c r="NYJ937" s="82"/>
      <c r="NYK937" s="82"/>
      <c r="NYL937" s="82"/>
      <c r="NYM937" s="82"/>
      <c r="NYN937" s="82"/>
      <c r="NYO937" s="82"/>
      <c r="NYP937" s="82"/>
      <c r="NYQ937" s="82"/>
      <c r="NYR937" s="82"/>
      <c r="NYS937" s="82"/>
      <c r="NYT937" s="82"/>
      <c r="NYU937" s="82"/>
      <c r="NYV937" s="82"/>
      <c r="NYW937" s="82"/>
      <c r="NYX937" s="82"/>
      <c r="NYY937" s="82"/>
      <c r="NYZ937" s="82"/>
      <c r="NZA937" s="82"/>
      <c r="NZB937" s="82"/>
      <c r="NZC937" s="82"/>
      <c r="NZD937" s="82"/>
      <c r="NZE937" s="82"/>
      <c r="NZF937" s="82"/>
      <c r="NZG937" s="82"/>
      <c r="NZH937" s="82"/>
      <c r="NZI937" s="82"/>
      <c r="NZJ937" s="82"/>
      <c r="NZK937" s="82"/>
      <c r="NZL937" s="82"/>
      <c r="NZM937" s="82"/>
      <c r="NZN937" s="82"/>
      <c r="NZO937" s="82"/>
      <c r="NZP937" s="82"/>
      <c r="NZQ937" s="82"/>
      <c r="NZR937" s="82"/>
      <c r="NZS937" s="82"/>
      <c r="NZT937" s="82"/>
      <c r="NZU937" s="82"/>
      <c r="NZV937" s="82"/>
      <c r="NZW937" s="82"/>
      <c r="NZX937" s="82"/>
      <c r="NZY937" s="82"/>
      <c r="NZZ937" s="82"/>
      <c r="OAA937" s="82"/>
      <c r="OAB937" s="82"/>
      <c r="OAC937" s="82"/>
      <c r="OAD937" s="82"/>
      <c r="OAE937" s="82"/>
      <c r="OAF937" s="82"/>
      <c r="OAG937" s="82"/>
      <c r="OAH937" s="82"/>
      <c r="OAI937" s="82"/>
      <c r="OAJ937" s="82"/>
      <c r="OAK937" s="82"/>
      <c r="OAL937" s="82"/>
      <c r="OAM937" s="82"/>
      <c r="OAN937" s="82"/>
      <c r="OAO937" s="82"/>
      <c r="OAP937" s="82"/>
      <c r="OAQ937" s="82"/>
      <c r="OAR937" s="82"/>
      <c r="OAS937" s="82"/>
      <c r="OAT937" s="82"/>
      <c r="OAU937" s="82"/>
      <c r="OAV937" s="82"/>
      <c r="OAW937" s="82"/>
      <c r="OAX937" s="82"/>
      <c r="OAY937" s="82"/>
      <c r="OAZ937" s="82"/>
      <c r="OBA937" s="82"/>
      <c r="OBB937" s="82"/>
      <c r="OBC937" s="82"/>
      <c r="OBD937" s="82"/>
      <c r="OBE937" s="82"/>
      <c r="OBF937" s="82"/>
      <c r="OBG937" s="82"/>
      <c r="OBH937" s="82"/>
      <c r="OBI937" s="82"/>
      <c r="OBJ937" s="82"/>
      <c r="OBK937" s="82"/>
      <c r="OBL937" s="82"/>
      <c r="OBM937" s="82"/>
      <c r="OBN937" s="82"/>
      <c r="OBO937" s="82"/>
      <c r="OBP937" s="82"/>
      <c r="OBQ937" s="82"/>
      <c r="OBR937" s="82"/>
      <c r="OBS937" s="82"/>
      <c r="OBT937" s="82"/>
      <c r="OBU937" s="82"/>
      <c r="OBV937" s="82"/>
      <c r="OBW937" s="82"/>
      <c r="OBX937" s="82"/>
      <c r="OBY937" s="82"/>
      <c r="OBZ937" s="82"/>
      <c r="OCA937" s="82"/>
      <c r="OCB937" s="82"/>
      <c r="OCC937" s="82"/>
      <c r="OCD937" s="82"/>
      <c r="OCE937" s="82"/>
      <c r="OCF937" s="82"/>
      <c r="OCG937" s="82"/>
      <c r="OCH937" s="82"/>
      <c r="OCI937" s="82"/>
      <c r="OCJ937" s="82"/>
      <c r="OCK937" s="82"/>
      <c r="OCL937" s="82"/>
      <c r="OCM937" s="82"/>
      <c r="OCN937" s="82"/>
      <c r="OCO937" s="82"/>
      <c r="OCP937" s="82"/>
      <c r="OCQ937" s="82"/>
      <c r="OCR937" s="82"/>
      <c r="OCS937" s="82"/>
      <c r="OCT937" s="82"/>
      <c r="OCU937" s="82"/>
      <c r="OCV937" s="82"/>
      <c r="OCW937" s="82"/>
      <c r="OCX937" s="82"/>
      <c r="OCY937" s="82"/>
      <c r="OCZ937" s="82"/>
      <c r="ODA937" s="82"/>
      <c r="ODB937" s="82"/>
      <c r="ODC937" s="82"/>
      <c r="ODD937" s="82"/>
      <c r="ODE937" s="82"/>
      <c r="ODF937" s="82"/>
      <c r="ODG937" s="82"/>
      <c r="ODH937" s="82"/>
      <c r="ODI937" s="82"/>
      <c r="ODJ937" s="82"/>
      <c r="ODK937" s="82"/>
      <c r="ODL937" s="82"/>
      <c r="ODM937" s="82"/>
      <c r="ODN937" s="82"/>
      <c r="ODO937" s="82"/>
      <c r="ODP937" s="82"/>
      <c r="ODQ937" s="82"/>
      <c r="ODR937" s="82"/>
      <c r="ODS937" s="82"/>
      <c r="ODT937" s="82"/>
      <c r="ODU937" s="82"/>
      <c r="ODV937" s="82"/>
      <c r="ODW937" s="82"/>
      <c r="ODX937" s="82"/>
      <c r="ODY937" s="82"/>
      <c r="ODZ937" s="82"/>
      <c r="OEA937" s="82"/>
      <c r="OEB937" s="82"/>
      <c r="OEC937" s="82"/>
      <c r="OED937" s="82"/>
      <c r="OEE937" s="82"/>
      <c r="OEF937" s="82"/>
      <c r="OEG937" s="82"/>
      <c r="OEH937" s="82"/>
      <c r="OEI937" s="82"/>
      <c r="OEJ937" s="82"/>
      <c r="OEK937" s="82"/>
      <c r="OEL937" s="82"/>
      <c r="OEM937" s="82"/>
      <c r="OEN937" s="82"/>
      <c r="OEO937" s="82"/>
      <c r="OEP937" s="82"/>
      <c r="OEQ937" s="82"/>
      <c r="OER937" s="82"/>
      <c r="OES937" s="82"/>
      <c r="OET937" s="82"/>
      <c r="OEU937" s="82"/>
      <c r="OEV937" s="82"/>
      <c r="OEW937" s="82"/>
      <c r="OEX937" s="82"/>
      <c r="OEY937" s="82"/>
      <c r="OEZ937" s="82"/>
      <c r="OFA937" s="82"/>
      <c r="OFB937" s="82"/>
      <c r="OFC937" s="82"/>
      <c r="OFD937" s="82"/>
      <c r="OFE937" s="82"/>
      <c r="OFF937" s="82"/>
      <c r="OFG937" s="82"/>
      <c r="OFH937" s="82"/>
      <c r="OFI937" s="82"/>
      <c r="OFJ937" s="82"/>
      <c r="OFK937" s="82"/>
      <c r="OFL937" s="82"/>
      <c r="OFM937" s="82"/>
      <c r="OFN937" s="82"/>
      <c r="OFO937" s="82"/>
      <c r="OFP937" s="82"/>
      <c r="OFQ937" s="82"/>
      <c r="OFR937" s="82"/>
      <c r="OFS937" s="82"/>
      <c r="OFT937" s="82"/>
      <c r="OFU937" s="82"/>
      <c r="OFV937" s="82"/>
      <c r="OFW937" s="82"/>
      <c r="OFX937" s="82"/>
      <c r="OFY937" s="82"/>
      <c r="OFZ937" s="82"/>
      <c r="OGA937" s="82"/>
      <c r="OGB937" s="82"/>
      <c r="OGC937" s="82"/>
      <c r="OGD937" s="82"/>
      <c r="OGE937" s="82"/>
      <c r="OGF937" s="82"/>
      <c r="OGG937" s="82"/>
      <c r="OGH937" s="82"/>
      <c r="OGI937" s="82"/>
      <c r="OGJ937" s="82"/>
      <c r="OGK937" s="82"/>
      <c r="OGL937" s="82"/>
      <c r="OGM937" s="82"/>
      <c r="OGN937" s="82"/>
      <c r="OGO937" s="82"/>
      <c r="OGP937" s="82"/>
      <c r="OGQ937" s="82"/>
      <c r="OGR937" s="82"/>
      <c r="OGS937" s="82"/>
      <c r="OGT937" s="82"/>
      <c r="OGU937" s="82"/>
      <c r="OGV937" s="82"/>
      <c r="OGW937" s="82"/>
      <c r="OGX937" s="82"/>
      <c r="OGY937" s="82"/>
      <c r="OGZ937" s="82"/>
      <c r="OHA937" s="82"/>
      <c r="OHB937" s="82"/>
      <c r="OHC937" s="82"/>
      <c r="OHD937" s="82"/>
      <c r="OHE937" s="82"/>
      <c r="OHF937" s="82"/>
      <c r="OHG937" s="82"/>
      <c r="OHH937" s="82"/>
      <c r="OHI937" s="82"/>
      <c r="OHJ937" s="82"/>
      <c r="OHK937" s="82"/>
      <c r="OHL937" s="82"/>
      <c r="OHM937" s="82"/>
      <c r="OHN937" s="82"/>
      <c r="OHO937" s="82"/>
      <c r="OHP937" s="82"/>
      <c r="OHQ937" s="82"/>
      <c r="OHR937" s="82"/>
      <c r="OHS937" s="82"/>
      <c r="OHT937" s="82"/>
      <c r="OHU937" s="82"/>
      <c r="OHV937" s="82"/>
      <c r="OHW937" s="82"/>
      <c r="OHX937" s="82"/>
      <c r="OHY937" s="82"/>
      <c r="OHZ937" s="82"/>
      <c r="OIA937" s="82"/>
      <c r="OIB937" s="82"/>
      <c r="OIC937" s="82"/>
      <c r="OID937" s="82"/>
      <c r="OIE937" s="82"/>
      <c r="OIF937" s="82"/>
      <c r="OIG937" s="82"/>
      <c r="OIH937" s="82"/>
      <c r="OII937" s="82"/>
      <c r="OIJ937" s="82"/>
      <c r="OIK937" s="82"/>
      <c r="OIL937" s="82"/>
      <c r="OIM937" s="82"/>
      <c r="OIN937" s="82"/>
      <c r="OIO937" s="82"/>
      <c r="OIP937" s="82"/>
      <c r="OIQ937" s="82"/>
      <c r="OIR937" s="82"/>
      <c r="OIS937" s="82"/>
      <c r="OIT937" s="82"/>
      <c r="OIU937" s="82"/>
      <c r="OIV937" s="82"/>
      <c r="OIW937" s="82"/>
      <c r="OIX937" s="82"/>
      <c r="OIY937" s="82"/>
      <c r="OIZ937" s="82"/>
      <c r="OJA937" s="82"/>
      <c r="OJB937" s="82"/>
      <c r="OJC937" s="82"/>
      <c r="OJD937" s="82"/>
      <c r="OJE937" s="82"/>
      <c r="OJF937" s="82"/>
      <c r="OJG937" s="82"/>
      <c r="OJH937" s="82"/>
      <c r="OJI937" s="82"/>
      <c r="OJJ937" s="82"/>
      <c r="OJK937" s="82"/>
      <c r="OJL937" s="82"/>
      <c r="OJM937" s="82"/>
      <c r="OJN937" s="82"/>
      <c r="OJO937" s="82"/>
      <c r="OJP937" s="82"/>
      <c r="OJQ937" s="82"/>
      <c r="OJR937" s="82"/>
      <c r="OJS937" s="82"/>
      <c r="OJT937" s="82"/>
      <c r="OJU937" s="82"/>
      <c r="OJV937" s="82"/>
      <c r="OJW937" s="82"/>
      <c r="OJX937" s="82"/>
      <c r="OJY937" s="82"/>
      <c r="OJZ937" s="82"/>
      <c r="OKA937" s="82"/>
      <c r="OKB937" s="82"/>
      <c r="OKC937" s="82"/>
      <c r="OKD937" s="82"/>
      <c r="OKE937" s="82"/>
      <c r="OKF937" s="82"/>
      <c r="OKG937" s="82"/>
      <c r="OKH937" s="82"/>
      <c r="OKI937" s="82"/>
      <c r="OKJ937" s="82"/>
      <c r="OKK937" s="82"/>
      <c r="OKL937" s="82"/>
      <c r="OKM937" s="82"/>
      <c r="OKN937" s="82"/>
      <c r="OKO937" s="82"/>
      <c r="OKP937" s="82"/>
      <c r="OKQ937" s="82"/>
      <c r="OKR937" s="82"/>
      <c r="OKS937" s="82"/>
      <c r="OKT937" s="82"/>
      <c r="OKU937" s="82"/>
      <c r="OKV937" s="82"/>
      <c r="OKW937" s="82"/>
      <c r="OKX937" s="82"/>
      <c r="OKY937" s="82"/>
      <c r="OKZ937" s="82"/>
      <c r="OLA937" s="82"/>
      <c r="OLB937" s="82"/>
      <c r="OLC937" s="82"/>
      <c r="OLD937" s="82"/>
      <c r="OLE937" s="82"/>
      <c r="OLF937" s="82"/>
      <c r="OLG937" s="82"/>
      <c r="OLH937" s="82"/>
      <c r="OLI937" s="82"/>
      <c r="OLJ937" s="82"/>
      <c r="OLK937" s="82"/>
      <c r="OLL937" s="82"/>
      <c r="OLM937" s="82"/>
      <c r="OLN937" s="82"/>
      <c r="OLO937" s="82"/>
      <c r="OLP937" s="82"/>
      <c r="OLQ937" s="82"/>
      <c r="OLR937" s="82"/>
      <c r="OLS937" s="82"/>
      <c r="OLT937" s="82"/>
      <c r="OLU937" s="82"/>
      <c r="OLV937" s="82"/>
      <c r="OLW937" s="82"/>
      <c r="OLX937" s="82"/>
      <c r="OLY937" s="82"/>
      <c r="OLZ937" s="82"/>
      <c r="OMA937" s="82"/>
      <c r="OMB937" s="82"/>
      <c r="OMC937" s="82"/>
      <c r="OMD937" s="82"/>
      <c r="OME937" s="82"/>
      <c r="OMF937" s="82"/>
      <c r="OMG937" s="82"/>
      <c r="OMH937" s="82"/>
      <c r="OMI937" s="82"/>
      <c r="OMJ937" s="82"/>
      <c r="OMK937" s="82"/>
      <c r="OML937" s="82"/>
      <c r="OMM937" s="82"/>
      <c r="OMN937" s="82"/>
      <c r="OMO937" s="82"/>
      <c r="OMP937" s="82"/>
      <c r="OMQ937" s="82"/>
      <c r="OMR937" s="82"/>
      <c r="OMS937" s="82"/>
      <c r="OMT937" s="82"/>
      <c r="OMU937" s="82"/>
      <c r="OMV937" s="82"/>
      <c r="OMW937" s="82"/>
      <c r="OMX937" s="82"/>
      <c r="OMY937" s="82"/>
      <c r="OMZ937" s="82"/>
      <c r="ONA937" s="82"/>
      <c r="ONB937" s="82"/>
      <c r="ONC937" s="82"/>
      <c r="OND937" s="82"/>
      <c r="ONE937" s="82"/>
      <c r="ONF937" s="82"/>
      <c r="ONG937" s="82"/>
      <c r="ONH937" s="82"/>
      <c r="ONI937" s="82"/>
      <c r="ONJ937" s="82"/>
      <c r="ONK937" s="82"/>
      <c r="ONL937" s="82"/>
      <c r="ONM937" s="82"/>
      <c r="ONN937" s="82"/>
      <c r="ONO937" s="82"/>
      <c r="ONP937" s="82"/>
      <c r="ONQ937" s="82"/>
      <c r="ONR937" s="82"/>
      <c r="ONS937" s="82"/>
      <c r="ONT937" s="82"/>
      <c r="ONU937" s="82"/>
      <c r="ONV937" s="82"/>
      <c r="ONW937" s="82"/>
      <c r="ONX937" s="82"/>
      <c r="ONY937" s="82"/>
      <c r="ONZ937" s="82"/>
      <c r="OOA937" s="82"/>
      <c r="OOB937" s="82"/>
      <c r="OOC937" s="82"/>
      <c r="OOD937" s="82"/>
      <c r="OOE937" s="82"/>
      <c r="OOF937" s="82"/>
      <c r="OOG937" s="82"/>
      <c r="OOH937" s="82"/>
      <c r="OOI937" s="82"/>
      <c r="OOJ937" s="82"/>
      <c r="OOK937" s="82"/>
      <c r="OOL937" s="82"/>
      <c r="OOM937" s="82"/>
      <c r="OON937" s="82"/>
      <c r="OOO937" s="82"/>
      <c r="OOP937" s="82"/>
      <c r="OOQ937" s="82"/>
      <c r="OOR937" s="82"/>
      <c r="OOS937" s="82"/>
      <c r="OOT937" s="82"/>
      <c r="OOU937" s="82"/>
      <c r="OOV937" s="82"/>
      <c r="OOW937" s="82"/>
      <c r="OOX937" s="82"/>
      <c r="OOY937" s="82"/>
      <c r="OOZ937" s="82"/>
      <c r="OPA937" s="82"/>
      <c r="OPB937" s="82"/>
      <c r="OPC937" s="82"/>
      <c r="OPD937" s="82"/>
      <c r="OPE937" s="82"/>
      <c r="OPF937" s="82"/>
      <c r="OPG937" s="82"/>
      <c r="OPH937" s="82"/>
      <c r="OPI937" s="82"/>
      <c r="OPJ937" s="82"/>
      <c r="OPK937" s="82"/>
      <c r="OPL937" s="82"/>
      <c r="OPM937" s="82"/>
      <c r="OPN937" s="82"/>
      <c r="OPO937" s="82"/>
      <c r="OPP937" s="82"/>
      <c r="OPQ937" s="82"/>
      <c r="OPR937" s="82"/>
      <c r="OPS937" s="82"/>
      <c r="OPT937" s="82"/>
      <c r="OPU937" s="82"/>
      <c r="OPV937" s="82"/>
      <c r="OPW937" s="82"/>
      <c r="OPX937" s="82"/>
      <c r="OPY937" s="82"/>
      <c r="OPZ937" s="82"/>
      <c r="OQA937" s="82"/>
      <c r="OQB937" s="82"/>
      <c r="OQC937" s="82"/>
      <c r="OQD937" s="82"/>
      <c r="OQE937" s="82"/>
      <c r="OQF937" s="82"/>
      <c r="OQG937" s="82"/>
      <c r="OQH937" s="82"/>
      <c r="OQI937" s="82"/>
      <c r="OQJ937" s="82"/>
      <c r="OQK937" s="82"/>
      <c r="OQL937" s="82"/>
      <c r="OQM937" s="82"/>
      <c r="OQN937" s="82"/>
      <c r="OQO937" s="82"/>
      <c r="OQP937" s="82"/>
      <c r="OQQ937" s="82"/>
      <c r="OQR937" s="82"/>
      <c r="OQS937" s="82"/>
      <c r="OQT937" s="82"/>
      <c r="OQU937" s="82"/>
      <c r="OQV937" s="82"/>
      <c r="OQW937" s="82"/>
      <c r="OQX937" s="82"/>
      <c r="OQY937" s="82"/>
      <c r="OQZ937" s="82"/>
      <c r="ORA937" s="82"/>
      <c r="ORB937" s="82"/>
      <c r="ORC937" s="82"/>
      <c r="ORD937" s="82"/>
      <c r="ORE937" s="82"/>
      <c r="ORF937" s="82"/>
      <c r="ORG937" s="82"/>
      <c r="ORH937" s="82"/>
      <c r="ORI937" s="82"/>
      <c r="ORJ937" s="82"/>
      <c r="ORK937" s="82"/>
      <c r="ORL937" s="82"/>
      <c r="ORM937" s="82"/>
      <c r="ORN937" s="82"/>
      <c r="ORO937" s="82"/>
      <c r="ORP937" s="82"/>
      <c r="ORQ937" s="82"/>
      <c r="ORR937" s="82"/>
      <c r="ORS937" s="82"/>
      <c r="ORT937" s="82"/>
      <c r="ORU937" s="82"/>
      <c r="ORV937" s="82"/>
      <c r="ORW937" s="82"/>
      <c r="ORX937" s="82"/>
      <c r="ORY937" s="82"/>
      <c r="ORZ937" s="82"/>
      <c r="OSA937" s="82"/>
      <c r="OSB937" s="82"/>
      <c r="OSC937" s="82"/>
      <c r="OSD937" s="82"/>
      <c r="OSE937" s="82"/>
      <c r="OSF937" s="82"/>
      <c r="OSG937" s="82"/>
      <c r="OSH937" s="82"/>
      <c r="OSI937" s="82"/>
      <c r="OSJ937" s="82"/>
      <c r="OSK937" s="82"/>
      <c r="OSL937" s="82"/>
      <c r="OSM937" s="82"/>
      <c r="OSN937" s="82"/>
      <c r="OSO937" s="82"/>
      <c r="OSP937" s="82"/>
      <c r="OSQ937" s="82"/>
      <c r="OSR937" s="82"/>
      <c r="OSS937" s="82"/>
      <c r="OST937" s="82"/>
      <c r="OSU937" s="82"/>
      <c r="OSV937" s="82"/>
      <c r="OSW937" s="82"/>
      <c r="OSX937" s="82"/>
      <c r="OSY937" s="82"/>
      <c r="OSZ937" s="82"/>
      <c r="OTA937" s="82"/>
      <c r="OTB937" s="82"/>
      <c r="OTC937" s="82"/>
      <c r="OTD937" s="82"/>
      <c r="OTE937" s="82"/>
      <c r="OTF937" s="82"/>
      <c r="OTG937" s="82"/>
      <c r="OTH937" s="82"/>
      <c r="OTI937" s="82"/>
      <c r="OTJ937" s="82"/>
      <c r="OTK937" s="82"/>
      <c r="OTL937" s="82"/>
      <c r="OTM937" s="82"/>
      <c r="OTN937" s="82"/>
      <c r="OTO937" s="82"/>
      <c r="OTP937" s="82"/>
      <c r="OTQ937" s="82"/>
      <c r="OTR937" s="82"/>
      <c r="OTS937" s="82"/>
      <c r="OTT937" s="82"/>
      <c r="OTU937" s="82"/>
      <c r="OTV937" s="82"/>
      <c r="OTW937" s="82"/>
      <c r="OTX937" s="82"/>
      <c r="OTY937" s="82"/>
      <c r="OTZ937" s="82"/>
      <c r="OUA937" s="82"/>
      <c r="OUB937" s="82"/>
      <c r="OUC937" s="82"/>
      <c r="OUD937" s="82"/>
      <c r="OUE937" s="82"/>
      <c r="OUF937" s="82"/>
      <c r="OUG937" s="82"/>
      <c r="OUH937" s="82"/>
      <c r="OUI937" s="82"/>
      <c r="OUJ937" s="82"/>
      <c r="OUK937" s="82"/>
      <c r="OUL937" s="82"/>
      <c r="OUM937" s="82"/>
      <c r="OUN937" s="82"/>
      <c r="OUO937" s="82"/>
      <c r="OUP937" s="82"/>
      <c r="OUQ937" s="82"/>
      <c r="OUR937" s="82"/>
      <c r="OUS937" s="82"/>
      <c r="OUT937" s="82"/>
      <c r="OUU937" s="82"/>
      <c r="OUV937" s="82"/>
      <c r="OUW937" s="82"/>
      <c r="OUX937" s="82"/>
      <c r="OUY937" s="82"/>
      <c r="OUZ937" s="82"/>
      <c r="OVA937" s="82"/>
      <c r="OVB937" s="82"/>
      <c r="OVC937" s="82"/>
      <c r="OVD937" s="82"/>
      <c r="OVE937" s="82"/>
      <c r="OVF937" s="82"/>
      <c r="OVG937" s="82"/>
      <c r="OVH937" s="82"/>
      <c r="OVI937" s="82"/>
      <c r="OVJ937" s="82"/>
      <c r="OVK937" s="82"/>
      <c r="OVL937" s="82"/>
      <c r="OVM937" s="82"/>
      <c r="OVN937" s="82"/>
      <c r="OVO937" s="82"/>
      <c r="OVP937" s="82"/>
      <c r="OVQ937" s="82"/>
      <c r="OVR937" s="82"/>
      <c r="OVS937" s="82"/>
      <c r="OVT937" s="82"/>
      <c r="OVU937" s="82"/>
      <c r="OVV937" s="82"/>
      <c r="OVW937" s="82"/>
      <c r="OVX937" s="82"/>
      <c r="OVY937" s="82"/>
      <c r="OVZ937" s="82"/>
      <c r="OWA937" s="82"/>
      <c r="OWB937" s="82"/>
      <c r="OWC937" s="82"/>
      <c r="OWD937" s="82"/>
      <c r="OWE937" s="82"/>
      <c r="OWF937" s="82"/>
      <c r="OWG937" s="82"/>
      <c r="OWH937" s="82"/>
      <c r="OWI937" s="82"/>
      <c r="OWJ937" s="82"/>
      <c r="OWK937" s="82"/>
      <c r="OWL937" s="82"/>
      <c r="OWM937" s="82"/>
      <c r="OWN937" s="82"/>
      <c r="OWO937" s="82"/>
      <c r="OWP937" s="82"/>
      <c r="OWQ937" s="82"/>
      <c r="OWR937" s="82"/>
      <c r="OWS937" s="82"/>
      <c r="OWT937" s="82"/>
      <c r="OWU937" s="82"/>
      <c r="OWV937" s="82"/>
      <c r="OWW937" s="82"/>
      <c r="OWX937" s="82"/>
      <c r="OWY937" s="82"/>
      <c r="OWZ937" s="82"/>
      <c r="OXA937" s="82"/>
      <c r="OXB937" s="82"/>
      <c r="OXC937" s="82"/>
      <c r="OXD937" s="82"/>
      <c r="OXE937" s="82"/>
      <c r="OXF937" s="82"/>
      <c r="OXG937" s="82"/>
      <c r="OXH937" s="82"/>
      <c r="OXI937" s="82"/>
      <c r="OXJ937" s="82"/>
      <c r="OXK937" s="82"/>
      <c r="OXL937" s="82"/>
      <c r="OXM937" s="82"/>
      <c r="OXN937" s="82"/>
      <c r="OXO937" s="82"/>
      <c r="OXP937" s="82"/>
      <c r="OXQ937" s="82"/>
      <c r="OXR937" s="82"/>
      <c r="OXS937" s="82"/>
      <c r="OXT937" s="82"/>
      <c r="OXU937" s="82"/>
      <c r="OXV937" s="82"/>
      <c r="OXW937" s="82"/>
      <c r="OXX937" s="82"/>
      <c r="OXY937" s="82"/>
      <c r="OXZ937" s="82"/>
      <c r="OYA937" s="82"/>
      <c r="OYB937" s="82"/>
      <c r="OYC937" s="82"/>
      <c r="OYD937" s="82"/>
      <c r="OYE937" s="82"/>
      <c r="OYF937" s="82"/>
      <c r="OYG937" s="82"/>
      <c r="OYH937" s="82"/>
      <c r="OYI937" s="82"/>
      <c r="OYJ937" s="82"/>
      <c r="OYK937" s="82"/>
      <c r="OYL937" s="82"/>
      <c r="OYM937" s="82"/>
      <c r="OYN937" s="82"/>
      <c r="OYO937" s="82"/>
      <c r="OYP937" s="82"/>
      <c r="OYQ937" s="82"/>
      <c r="OYR937" s="82"/>
      <c r="OYS937" s="82"/>
      <c r="OYT937" s="82"/>
      <c r="OYU937" s="82"/>
      <c r="OYV937" s="82"/>
      <c r="OYW937" s="82"/>
      <c r="OYX937" s="82"/>
      <c r="OYY937" s="82"/>
      <c r="OYZ937" s="82"/>
      <c r="OZA937" s="82"/>
      <c r="OZB937" s="82"/>
      <c r="OZC937" s="82"/>
      <c r="OZD937" s="82"/>
      <c r="OZE937" s="82"/>
      <c r="OZF937" s="82"/>
      <c r="OZG937" s="82"/>
      <c r="OZH937" s="82"/>
      <c r="OZI937" s="82"/>
      <c r="OZJ937" s="82"/>
      <c r="OZK937" s="82"/>
      <c r="OZL937" s="82"/>
      <c r="OZM937" s="82"/>
      <c r="OZN937" s="82"/>
      <c r="OZO937" s="82"/>
      <c r="OZP937" s="82"/>
      <c r="OZQ937" s="82"/>
      <c r="OZR937" s="82"/>
      <c r="OZS937" s="82"/>
      <c r="OZT937" s="82"/>
      <c r="OZU937" s="82"/>
      <c r="OZV937" s="82"/>
      <c r="OZW937" s="82"/>
      <c r="OZX937" s="82"/>
      <c r="OZY937" s="82"/>
      <c r="OZZ937" s="82"/>
      <c r="PAA937" s="82"/>
      <c r="PAB937" s="82"/>
      <c r="PAC937" s="82"/>
      <c r="PAD937" s="82"/>
      <c r="PAE937" s="82"/>
      <c r="PAF937" s="82"/>
      <c r="PAG937" s="82"/>
      <c r="PAH937" s="82"/>
      <c r="PAI937" s="82"/>
      <c r="PAJ937" s="82"/>
      <c r="PAK937" s="82"/>
      <c r="PAL937" s="82"/>
      <c r="PAM937" s="82"/>
      <c r="PAN937" s="82"/>
      <c r="PAO937" s="82"/>
      <c r="PAP937" s="82"/>
      <c r="PAQ937" s="82"/>
      <c r="PAR937" s="82"/>
      <c r="PAS937" s="82"/>
      <c r="PAT937" s="82"/>
      <c r="PAU937" s="82"/>
      <c r="PAV937" s="82"/>
      <c r="PAW937" s="82"/>
      <c r="PAX937" s="82"/>
      <c r="PAY937" s="82"/>
      <c r="PAZ937" s="82"/>
      <c r="PBA937" s="82"/>
      <c r="PBB937" s="82"/>
      <c r="PBC937" s="82"/>
      <c r="PBD937" s="82"/>
      <c r="PBE937" s="82"/>
      <c r="PBF937" s="82"/>
      <c r="PBG937" s="82"/>
      <c r="PBH937" s="82"/>
      <c r="PBI937" s="82"/>
      <c r="PBJ937" s="82"/>
      <c r="PBK937" s="82"/>
      <c r="PBL937" s="82"/>
      <c r="PBM937" s="82"/>
      <c r="PBN937" s="82"/>
      <c r="PBO937" s="82"/>
      <c r="PBP937" s="82"/>
      <c r="PBQ937" s="82"/>
      <c r="PBR937" s="82"/>
      <c r="PBS937" s="82"/>
      <c r="PBT937" s="82"/>
      <c r="PBU937" s="82"/>
      <c r="PBV937" s="82"/>
      <c r="PBW937" s="82"/>
      <c r="PBX937" s="82"/>
      <c r="PBY937" s="82"/>
      <c r="PBZ937" s="82"/>
      <c r="PCA937" s="82"/>
      <c r="PCB937" s="82"/>
      <c r="PCC937" s="82"/>
      <c r="PCD937" s="82"/>
      <c r="PCE937" s="82"/>
      <c r="PCF937" s="82"/>
      <c r="PCG937" s="82"/>
      <c r="PCH937" s="82"/>
      <c r="PCI937" s="82"/>
      <c r="PCJ937" s="82"/>
      <c r="PCK937" s="82"/>
      <c r="PCL937" s="82"/>
      <c r="PCM937" s="82"/>
      <c r="PCN937" s="82"/>
      <c r="PCO937" s="82"/>
      <c r="PCP937" s="82"/>
      <c r="PCQ937" s="82"/>
      <c r="PCR937" s="82"/>
      <c r="PCS937" s="82"/>
      <c r="PCT937" s="82"/>
      <c r="PCU937" s="82"/>
      <c r="PCV937" s="82"/>
      <c r="PCW937" s="82"/>
      <c r="PCX937" s="82"/>
      <c r="PCY937" s="82"/>
      <c r="PCZ937" s="82"/>
      <c r="PDA937" s="82"/>
      <c r="PDB937" s="82"/>
      <c r="PDC937" s="82"/>
      <c r="PDD937" s="82"/>
      <c r="PDE937" s="82"/>
      <c r="PDF937" s="82"/>
      <c r="PDG937" s="82"/>
      <c r="PDH937" s="82"/>
      <c r="PDI937" s="82"/>
      <c r="PDJ937" s="82"/>
      <c r="PDK937" s="82"/>
      <c r="PDL937" s="82"/>
      <c r="PDM937" s="82"/>
      <c r="PDN937" s="82"/>
      <c r="PDO937" s="82"/>
      <c r="PDP937" s="82"/>
      <c r="PDQ937" s="82"/>
      <c r="PDR937" s="82"/>
      <c r="PDS937" s="82"/>
      <c r="PDT937" s="82"/>
      <c r="PDU937" s="82"/>
      <c r="PDV937" s="82"/>
      <c r="PDW937" s="82"/>
      <c r="PDX937" s="82"/>
      <c r="PDY937" s="82"/>
      <c r="PDZ937" s="82"/>
      <c r="PEA937" s="82"/>
      <c r="PEB937" s="82"/>
      <c r="PEC937" s="82"/>
      <c r="PED937" s="82"/>
      <c r="PEE937" s="82"/>
      <c r="PEF937" s="82"/>
      <c r="PEG937" s="82"/>
      <c r="PEH937" s="82"/>
      <c r="PEI937" s="82"/>
      <c r="PEJ937" s="82"/>
      <c r="PEK937" s="82"/>
      <c r="PEL937" s="82"/>
      <c r="PEM937" s="82"/>
      <c r="PEN937" s="82"/>
      <c r="PEO937" s="82"/>
      <c r="PEP937" s="82"/>
      <c r="PEQ937" s="82"/>
      <c r="PER937" s="82"/>
      <c r="PES937" s="82"/>
      <c r="PET937" s="82"/>
      <c r="PEU937" s="82"/>
      <c r="PEV937" s="82"/>
      <c r="PEW937" s="82"/>
      <c r="PEX937" s="82"/>
      <c r="PEY937" s="82"/>
      <c r="PEZ937" s="82"/>
      <c r="PFA937" s="82"/>
      <c r="PFB937" s="82"/>
      <c r="PFC937" s="82"/>
      <c r="PFD937" s="82"/>
      <c r="PFE937" s="82"/>
      <c r="PFF937" s="82"/>
      <c r="PFG937" s="82"/>
      <c r="PFH937" s="82"/>
      <c r="PFI937" s="82"/>
      <c r="PFJ937" s="82"/>
      <c r="PFK937" s="82"/>
      <c r="PFL937" s="82"/>
      <c r="PFM937" s="82"/>
      <c r="PFN937" s="82"/>
      <c r="PFO937" s="82"/>
      <c r="PFP937" s="82"/>
      <c r="PFQ937" s="82"/>
      <c r="PFR937" s="82"/>
      <c r="PFS937" s="82"/>
      <c r="PFT937" s="82"/>
      <c r="PFU937" s="82"/>
      <c r="PFV937" s="82"/>
      <c r="PFW937" s="82"/>
      <c r="PFX937" s="82"/>
      <c r="PFY937" s="82"/>
      <c r="PFZ937" s="82"/>
      <c r="PGA937" s="82"/>
      <c r="PGB937" s="82"/>
      <c r="PGC937" s="82"/>
      <c r="PGD937" s="82"/>
      <c r="PGE937" s="82"/>
      <c r="PGF937" s="82"/>
      <c r="PGG937" s="82"/>
      <c r="PGH937" s="82"/>
      <c r="PGI937" s="82"/>
      <c r="PGJ937" s="82"/>
      <c r="PGK937" s="82"/>
      <c r="PGL937" s="82"/>
      <c r="PGM937" s="82"/>
      <c r="PGN937" s="82"/>
      <c r="PGO937" s="82"/>
      <c r="PGP937" s="82"/>
      <c r="PGQ937" s="82"/>
      <c r="PGR937" s="82"/>
      <c r="PGS937" s="82"/>
      <c r="PGT937" s="82"/>
      <c r="PGU937" s="82"/>
      <c r="PGV937" s="82"/>
      <c r="PGW937" s="82"/>
      <c r="PGX937" s="82"/>
      <c r="PGY937" s="82"/>
      <c r="PGZ937" s="82"/>
      <c r="PHA937" s="82"/>
      <c r="PHB937" s="82"/>
      <c r="PHC937" s="82"/>
      <c r="PHD937" s="82"/>
      <c r="PHE937" s="82"/>
      <c r="PHF937" s="82"/>
      <c r="PHG937" s="82"/>
      <c r="PHH937" s="82"/>
      <c r="PHI937" s="82"/>
      <c r="PHJ937" s="82"/>
      <c r="PHK937" s="82"/>
      <c r="PHL937" s="82"/>
      <c r="PHM937" s="82"/>
      <c r="PHN937" s="82"/>
      <c r="PHO937" s="82"/>
      <c r="PHP937" s="82"/>
      <c r="PHQ937" s="82"/>
      <c r="PHR937" s="82"/>
      <c r="PHS937" s="82"/>
      <c r="PHT937" s="82"/>
      <c r="PHU937" s="82"/>
      <c r="PHV937" s="82"/>
      <c r="PHW937" s="82"/>
      <c r="PHX937" s="82"/>
      <c r="PHY937" s="82"/>
      <c r="PHZ937" s="82"/>
      <c r="PIA937" s="82"/>
      <c r="PIB937" s="82"/>
      <c r="PIC937" s="82"/>
      <c r="PID937" s="82"/>
      <c r="PIE937" s="82"/>
      <c r="PIF937" s="82"/>
      <c r="PIG937" s="82"/>
      <c r="PIH937" s="82"/>
      <c r="PII937" s="82"/>
      <c r="PIJ937" s="82"/>
      <c r="PIK937" s="82"/>
      <c r="PIL937" s="82"/>
      <c r="PIM937" s="82"/>
      <c r="PIN937" s="82"/>
      <c r="PIO937" s="82"/>
      <c r="PIP937" s="82"/>
      <c r="PIQ937" s="82"/>
      <c r="PIR937" s="82"/>
      <c r="PIS937" s="82"/>
      <c r="PIT937" s="82"/>
      <c r="PIU937" s="82"/>
      <c r="PIV937" s="82"/>
      <c r="PIW937" s="82"/>
      <c r="PIX937" s="82"/>
      <c r="PIY937" s="82"/>
      <c r="PIZ937" s="82"/>
      <c r="PJA937" s="82"/>
      <c r="PJB937" s="82"/>
      <c r="PJC937" s="82"/>
      <c r="PJD937" s="82"/>
      <c r="PJE937" s="82"/>
      <c r="PJF937" s="82"/>
      <c r="PJG937" s="82"/>
      <c r="PJH937" s="82"/>
      <c r="PJI937" s="82"/>
      <c r="PJJ937" s="82"/>
      <c r="PJK937" s="82"/>
      <c r="PJL937" s="82"/>
      <c r="PJM937" s="82"/>
      <c r="PJN937" s="82"/>
      <c r="PJO937" s="82"/>
      <c r="PJP937" s="82"/>
      <c r="PJQ937" s="82"/>
      <c r="PJR937" s="82"/>
      <c r="PJS937" s="82"/>
      <c r="PJT937" s="82"/>
      <c r="PJU937" s="82"/>
      <c r="PJV937" s="82"/>
      <c r="PJW937" s="82"/>
      <c r="PJX937" s="82"/>
      <c r="PJY937" s="82"/>
      <c r="PJZ937" s="82"/>
      <c r="PKA937" s="82"/>
      <c r="PKB937" s="82"/>
      <c r="PKC937" s="82"/>
      <c r="PKD937" s="82"/>
      <c r="PKE937" s="82"/>
      <c r="PKF937" s="82"/>
      <c r="PKG937" s="82"/>
      <c r="PKH937" s="82"/>
      <c r="PKI937" s="82"/>
      <c r="PKJ937" s="82"/>
      <c r="PKK937" s="82"/>
      <c r="PKL937" s="82"/>
      <c r="PKM937" s="82"/>
      <c r="PKN937" s="82"/>
      <c r="PKO937" s="82"/>
      <c r="PKP937" s="82"/>
      <c r="PKQ937" s="82"/>
      <c r="PKR937" s="82"/>
      <c r="PKS937" s="82"/>
      <c r="PKT937" s="82"/>
      <c r="PKU937" s="82"/>
      <c r="PKV937" s="82"/>
      <c r="PKW937" s="82"/>
      <c r="PKX937" s="82"/>
      <c r="PKY937" s="82"/>
      <c r="PKZ937" s="82"/>
      <c r="PLA937" s="82"/>
      <c r="PLB937" s="82"/>
      <c r="PLC937" s="82"/>
      <c r="PLD937" s="82"/>
      <c r="PLE937" s="82"/>
      <c r="PLF937" s="82"/>
      <c r="PLG937" s="82"/>
      <c r="PLH937" s="82"/>
      <c r="PLI937" s="82"/>
      <c r="PLJ937" s="82"/>
      <c r="PLK937" s="82"/>
      <c r="PLL937" s="82"/>
      <c r="PLM937" s="82"/>
      <c r="PLN937" s="82"/>
      <c r="PLO937" s="82"/>
      <c r="PLP937" s="82"/>
      <c r="PLQ937" s="82"/>
      <c r="PLR937" s="82"/>
      <c r="PLS937" s="82"/>
      <c r="PLT937" s="82"/>
      <c r="PLU937" s="82"/>
      <c r="PLV937" s="82"/>
      <c r="PLW937" s="82"/>
      <c r="PLX937" s="82"/>
      <c r="PLY937" s="82"/>
      <c r="PLZ937" s="82"/>
      <c r="PMA937" s="82"/>
      <c r="PMB937" s="82"/>
      <c r="PMC937" s="82"/>
      <c r="PMD937" s="82"/>
      <c r="PME937" s="82"/>
      <c r="PMF937" s="82"/>
      <c r="PMG937" s="82"/>
      <c r="PMH937" s="82"/>
      <c r="PMI937" s="82"/>
      <c r="PMJ937" s="82"/>
      <c r="PMK937" s="82"/>
      <c r="PML937" s="82"/>
      <c r="PMM937" s="82"/>
      <c r="PMN937" s="82"/>
      <c r="PMO937" s="82"/>
      <c r="PMP937" s="82"/>
      <c r="PMQ937" s="82"/>
      <c r="PMR937" s="82"/>
      <c r="PMS937" s="82"/>
      <c r="PMT937" s="82"/>
      <c r="PMU937" s="82"/>
      <c r="PMV937" s="82"/>
      <c r="PMW937" s="82"/>
      <c r="PMX937" s="82"/>
      <c r="PMY937" s="82"/>
      <c r="PMZ937" s="82"/>
      <c r="PNA937" s="82"/>
      <c r="PNB937" s="82"/>
      <c r="PNC937" s="82"/>
      <c r="PND937" s="82"/>
      <c r="PNE937" s="82"/>
      <c r="PNF937" s="82"/>
      <c r="PNG937" s="82"/>
      <c r="PNH937" s="82"/>
      <c r="PNI937" s="82"/>
      <c r="PNJ937" s="82"/>
      <c r="PNK937" s="82"/>
      <c r="PNL937" s="82"/>
      <c r="PNM937" s="82"/>
      <c r="PNN937" s="82"/>
      <c r="PNO937" s="82"/>
      <c r="PNP937" s="82"/>
      <c r="PNQ937" s="82"/>
      <c r="PNR937" s="82"/>
      <c r="PNS937" s="82"/>
      <c r="PNT937" s="82"/>
      <c r="PNU937" s="82"/>
      <c r="PNV937" s="82"/>
      <c r="PNW937" s="82"/>
      <c r="PNX937" s="82"/>
      <c r="PNY937" s="82"/>
      <c r="PNZ937" s="82"/>
      <c r="POA937" s="82"/>
      <c r="POB937" s="82"/>
      <c r="POC937" s="82"/>
      <c r="POD937" s="82"/>
      <c r="POE937" s="82"/>
      <c r="POF937" s="82"/>
      <c r="POG937" s="82"/>
      <c r="POH937" s="82"/>
      <c r="POI937" s="82"/>
      <c r="POJ937" s="82"/>
      <c r="POK937" s="82"/>
      <c r="POL937" s="82"/>
      <c r="POM937" s="82"/>
      <c r="PON937" s="82"/>
      <c r="POO937" s="82"/>
      <c r="POP937" s="82"/>
      <c r="POQ937" s="82"/>
      <c r="POR937" s="82"/>
      <c r="POS937" s="82"/>
      <c r="POT937" s="82"/>
      <c r="POU937" s="82"/>
      <c r="POV937" s="82"/>
      <c r="POW937" s="82"/>
      <c r="POX937" s="82"/>
      <c r="POY937" s="82"/>
      <c r="POZ937" s="82"/>
      <c r="PPA937" s="82"/>
      <c r="PPB937" s="82"/>
      <c r="PPC937" s="82"/>
      <c r="PPD937" s="82"/>
      <c r="PPE937" s="82"/>
      <c r="PPF937" s="82"/>
      <c r="PPG937" s="82"/>
      <c r="PPH937" s="82"/>
      <c r="PPI937" s="82"/>
      <c r="PPJ937" s="82"/>
      <c r="PPK937" s="82"/>
      <c r="PPL937" s="82"/>
      <c r="PPM937" s="82"/>
      <c r="PPN937" s="82"/>
      <c r="PPO937" s="82"/>
      <c r="PPP937" s="82"/>
      <c r="PPQ937" s="82"/>
      <c r="PPR937" s="82"/>
      <c r="PPS937" s="82"/>
      <c r="PPT937" s="82"/>
      <c r="PPU937" s="82"/>
      <c r="PPV937" s="82"/>
      <c r="PPW937" s="82"/>
      <c r="PPX937" s="82"/>
      <c r="PPY937" s="82"/>
      <c r="PPZ937" s="82"/>
      <c r="PQA937" s="82"/>
      <c r="PQB937" s="82"/>
      <c r="PQC937" s="82"/>
      <c r="PQD937" s="82"/>
      <c r="PQE937" s="82"/>
      <c r="PQF937" s="82"/>
      <c r="PQG937" s="82"/>
      <c r="PQH937" s="82"/>
      <c r="PQI937" s="82"/>
      <c r="PQJ937" s="82"/>
      <c r="PQK937" s="82"/>
      <c r="PQL937" s="82"/>
      <c r="PQM937" s="82"/>
      <c r="PQN937" s="82"/>
      <c r="PQO937" s="82"/>
      <c r="PQP937" s="82"/>
      <c r="PQQ937" s="82"/>
      <c r="PQR937" s="82"/>
      <c r="PQS937" s="82"/>
      <c r="PQT937" s="82"/>
      <c r="PQU937" s="82"/>
      <c r="PQV937" s="82"/>
      <c r="PQW937" s="82"/>
      <c r="PQX937" s="82"/>
      <c r="PQY937" s="82"/>
      <c r="PQZ937" s="82"/>
      <c r="PRA937" s="82"/>
      <c r="PRB937" s="82"/>
      <c r="PRC937" s="82"/>
      <c r="PRD937" s="82"/>
      <c r="PRE937" s="82"/>
      <c r="PRF937" s="82"/>
      <c r="PRG937" s="82"/>
      <c r="PRH937" s="82"/>
      <c r="PRI937" s="82"/>
      <c r="PRJ937" s="82"/>
      <c r="PRK937" s="82"/>
      <c r="PRL937" s="82"/>
      <c r="PRM937" s="82"/>
      <c r="PRN937" s="82"/>
      <c r="PRO937" s="82"/>
      <c r="PRP937" s="82"/>
      <c r="PRQ937" s="82"/>
      <c r="PRR937" s="82"/>
      <c r="PRS937" s="82"/>
      <c r="PRT937" s="82"/>
      <c r="PRU937" s="82"/>
      <c r="PRV937" s="82"/>
      <c r="PRW937" s="82"/>
      <c r="PRX937" s="82"/>
      <c r="PRY937" s="82"/>
      <c r="PRZ937" s="82"/>
      <c r="PSA937" s="82"/>
      <c r="PSB937" s="82"/>
      <c r="PSC937" s="82"/>
      <c r="PSD937" s="82"/>
      <c r="PSE937" s="82"/>
      <c r="PSF937" s="82"/>
      <c r="PSG937" s="82"/>
      <c r="PSH937" s="82"/>
      <c r="PSI937" s="82"/>
      <c r="PSJ937" s="82"/>
      <c r="PSK937" s="82"/>
      <c r="PSL937" s="82"/>
      <c r="PSM937" s="82"/>
      <c r="PSN937" s="82"/>
      <c r="PSO937" s="82"/>
      <c r="PSP937" s="82"/>
      <c r="PSQ937" s="82"/>
      <c r="PSR937" s="82"/>
      <c r="PSS937" s="82"/>
      <c r="PST937" s="82"/>
      <c r="PSU937" s="82"/>
      <c r="PSV937" s="82"/>
      <c r="PSW937" s="82"/>
      <c r="PSX937" s="82"/>
      <c r="PSY937" s="82"/>
      <c r="PSZ937" s="82"/>
      <c r="PTA937" s="82"/>
      <c r="PTB937" s="82"/>
      <c r="PTC937" s="82"/>
      <c r="PTD937" s="82"/>
      <c r="PTE937" s="82"/>
      <c r="PTF937" s="82"/>
      <c r="PTG937" s="82"/>
      <c r="PTH937" s="82"/>
      <c r="PTI937" s="82"/>
      <c r="PTJ937" s="82"/>
      <c r="PTK937" s="82"/>
      <c r="PTL937" s="82"/>
      <c r="PTM937" s="82"/>
      <c r="PTN937" s="82"/>
      <c r="PTO937" s="82"/>
      <c r="PTP937" s="82"/>
      <c r="PTQ937" s="82"/>
      <c r="PTR937" s="82"/>
      <c r="PTS937" s="82"/>
      <c r="PTT937" s="82"/>
      <c r="PTU937" s="82"/>
      <c r="PTV937" s="82"/>
      <c r="PTW937" s="82"/>
      <c r="PTX937" s="82"/>
      <c r="PTY937" s="82"/>
      <c r="PTZ937" s="82"/>
      <c r="PUA937" s="82"/>
      <c r="PUB937" s="82"/>
      <c r="PUC937" s="82"/>
      <c r="PUD937" s="82"/>
      <c r="PUE937" s="82"/>
      <c r="PUF937" s="82"/>
      <c r="PUG937" s="82"/>
      <c r="PUH937" s="82"/>
      <c r="PUI937" s="82"/>
      <c r="PUJ937" s="82"/>
      <c r="PUK937" s="82"/>
      <c r="PUL937" s="82"/>
      <c r="PUM937" s="82"/>
      <c r="PUN937" s="82"/>
      <c r="PUO937" s="82"/>
      <c r="PUP937" s="82"/>
      <c r="PUQ937" s="82"/>
      <c r="PUR937" s="82"/>
      <c r="PUS937" s="82"/>
      <c r="PUT937" s="82"/>
      <c r="PUU937" s="82"/>
      <c r="PUV937" s="82"/>
      <c r="PUW937" s="82"/>
      <c r="PUX937" s="82"/>
      <c r="PUY937" s="82"/>
      <c r="PUZ937" s="82"/>
      <c r="PVA937" s="82"/>
      <c r="PVB937" s="82"/>
      <c r="PVC937" s="82"/>
      <c r="PVD937" s="82"/>
      <c r="PVE937" s="82"/>
      <c r="PVF937" s="82"/>
      <c r="PVG937" s="82"/>
      <c r="PVH937" s="82"/>
      <c r="PVI937" s="82"/>
      <c r="PVJ937" s="82"/>
      <c r="PVK937" s="82"/>
      <c r="PVL937" s="82"/>
      <c r="PVM937" s="82"/>
      <c r="PVN937" s="82"/>
      <c r="PVO937" s="82"/>
      <c r="PVP937" s="82"/>
      <c r="PVQ937" s="82"/>
      <c r="PVR937" s="82"/>
      <c r="PVS937" s="82"/>
      <c r="PVT937" s="82"/>
      <c r="PVU937" s="82"/>
      <c r="PVV937" s="82"/>
      <c r="PVW937" s="82"/>
      <c r="PVX937" s="82"/>
      <c r="PVY937" s="82"/>
      <c r="PVZ937" s="82"/>
      <c r="PWA937" s="82"/>
      <c r="PWB937" s="82"/>
      <c r="PWC937" s="82"/>
      <c r="PWD937" s="82"/>
      <c r="PWE937" s="82"/>
      <c r="PWF937" s="82"/>
      <c r="PWG937" s="82"/>
      <c r="PWH937" s="82"/>
      <c r="PWI937" s="82"/>
      <c r="PWJ937" s="82"/>
      <c r="PWK937" s="82"/>
      <c r="PWL937" s="82"/>
      <c r="PWM937" s="82"/>
      <c r="PWN937" s="82"/>
      <c r="PWO937" s="82"/>
      <c r="PWP937" s="82"/>
      <c r="PWQ937" s="82"/>
      <c r="PWR937" s="82"/>
      <c r="PWS937" s="82"/>
      <c r="PWT937" s="82"/>
      <c r="PWU937" s="82"/>
      <c r="PWV937" s="82"/>
      <c r="PWW937" s="82"/>
      <c r="PWX937" s="82"/>
      <c r="PWY937" s="82"/>
      <c r="PWZ937" s="82"/>
      <c r="PXA937" s="82"/>
      <c r="PXB937" s="82"/>
      <c r="PXC937" s="82"/>
      <c r="PXD937" s="82"/>
      <c r="PXE937" s="82"/>
      <c r="PXF937" s="82"/>
      <c r="PXG937" s="82"/>
      <c r="PXH937" s="82"/>
      <c r="PXI937" s="82"/>
      <c r="PXJ937" s="82"/>
      <c r="PXK937" s="82"/>
      <c r="PXL937" s="82"/>
      <c r="PXM937" s="82"/>
      <c r="PXN937" s="82"/>
      <c r="PXO937" s="82"/>
      <c r="PXP937" s="82"/>
      <c r="PXQ937" s="82"/>
      <c r="PXR937" s="82"/>
      <c r="PXS937" s="82"/>
      <c r="PXT937" s="82"/>
      <c r="PXU937" s="82"/>
      <c r="PXV937" s="82"/>
      <c r="PXW937" s="82"/>
      <c r="PXX937" s="82"/>
      <c r="PXY937" s="82"/>
      <c r="PXZ937" s="82"/>
      <c r="PYA937" s="82"/>
      <c r="PYB937" s="82"/>
      <c r="PYC937" s="82"/>
      <c r="PYD937" s="82"/>
      <c r="PYE937" s="82"/>
      <c r="PYF937" s="82"/>
      <c r="PYG937" s="82"/>
      <c r="PYH937" s="82"/>
      <c r="PYI937" s="82"/>
      <c r="PYJ937" s="82"/>
      <c r="PYK937" s="82"/>
      <c r="PYL937" s="82"/>
      <c r="PYM937" s="82"/>
      <c r="PYN937" s="82"/>
      <c r="PYO937" s="82"/>
      <c r="PYP937" s="82"/>
      <c r="PYQ937" s="82"/>
      <c r="PYR937" s="82"/>
      <c r="PYS937" s="82"/>
      <c r="PYT937" s="82"/>
      <c r="PYU937" s="82"/>
      <c r="PYV937" s="82"/>
      <c r="PYW937" s="82"/>
      <c r="PYX937" s="82"/>
      <c r="PYY937" s="82"/>
      <c r="PYZ937" s="82"/>
      <c r="PZA937" s="82"/>
      <c r="PZB937" s="82"/>
      <c r="PZC937" s="82"/>
      <c r="PZD937" s="82"/>
      <c r="PZE937" s="82"/>
      <c r="PZF937" s="82"/>
      <c r="PZG937" s="82"/>
      <c r="PZH937" s="82"/>
      <c r="PZI937" s="82"/>
      <c r="PZJ937" s="82"/>
      <c r="PZK937" s="82"/>
      <c r="PZL937" s="82"/>
      <c r="PZM937" s="82"/>
      <c r="PZN937" s="82"/>
      <c r="PZO937" s="82"/>
      <c r="PZP937" s="82"/>
      <c r="PZQ937" s="82"/>
      <c r="PZR937" s="82"/>
      <c r="PZS937" s="82"/>
      <c r="PZT937" s="82"/>
      <c r="PZU937" s="82"/>
      <c r="PZV937" s="82"/>
      <c r="PZW937" s="82"/>
      <c r="PZX937" s="82"/>
      <c r="PZY937" s="82"/>
      <c r="PZZ937" s="82"/>
      <c r="QAA937" s="82"/>
      <c r="QAB937" s="82"/>
      <c r="QAC937" s="82"/>
      <c r="QAD937" s="82"/>
      <c r="QAE937" s="82"/>
      <c r="QAF937" s="82"/>
      <c r="QAG937" s="82"/>
      <c r="QAH937" s="82"/>
      <c r="QAI937" s="82"/>
      <c r="QAJ937" s="82"/>
      <c r="QAK937" s="82"/>
      <c r="QAL937" s="82"/>
      <c r="QAM937" s="82"/>
      <c r="QAN937" s="82"/>
      <c r="QAO937" s="82"/>
      <c r="QAP937" s="82"/>
      <c r="QAQ937" s="82"/>
      <c r="QAR937" s="82"/>
      <c r="QAS937" s="82"/>
      <c r="QAT937" s="82"/>
      <c r="QAU937" s="82"/>
      <c r="QAV937" s="82"/>
      <c r="QAW937" s="82"/>
      <c r="QAX937" s="82"/>
      <c r="QAY937" s="82"/>
      <c r="QAZ937" s="82"/>
      <c r="QBA937" s="82"/>
      <c r="QBB937" s="82"/>
      <c r="QBC937" s="82"/>
      <c r="QBD937" s="82"/>
      <c r="QBE937" s="82"/>
      <c r="QBF937" s="82"/>
      <c r="QBG937" s="82"/>
      <c r="QBH937" s="82"/>
      <c r="QBI937" s="82"/>
      <c r="QBJ937" s="82"/>
      <c r="QBK937" s="82"/>
      <c r="QBL937" s="82"/>
      <c r="QBM937" s="82"/>
      <c r="QBN937" s="82"/>
      <c r="QBO937" s="82"/>
      <c r="QBP937" s="82"/>
      <c r="QBQ937" s="82"/>
      <c r="QBR937" s="82"/>
      <c r="QBS937" s="82"/>
      <c r="QBT937" s="82"/>
      <c r="QBU937" s="82"/>
      <c r="QBV937" s="82"/>
      <c r="QBW937" s="82"/>
      <c r="QBX937" s="82"/>
      <c r="QBY937" s="82"/>
      <c r="QBZ937" s="82"/>
      <c r="QCA937" s="82"/>
      <c r="QCB937" s="82"/>
      <c r="QCC937" s="82"/>
      <c r="QCD937" s="82"/>
      <c r="QCE937" s="82"/>
      <c r="QCF937" s="82"/>
      <c r="QCG937" s="82"/>
      <c r="QCH937" s="82"/>
      <c r="QCI937" s="82"/>
      <c r="QCJ937" s="82"/>
      <c r="QCK937" s="82"/>
      <c r="QCL937" s="82"/>
      <c r="QCM937" s="82"/>
      <c r="QCN937" s="82"/>
      <c r="QCO937" s="82"/>
      <c r="QCP937" s="82"/>
      <c r="QCQ937" s="82"/>
      <c r="QCR937" s="82"/>
      <c r="QCS937" s="82"/>
      <c r="QCT937" s="82"/>
      <c r="QCU937" s="82"/>
      <c r="QCV937" s="82"/>
      <c r="QCW937" s="82"/>
      <c r="QCX937" s="82"/>
      <c r="QCY937" s="82"/>
      <c r="QCZ937" s="82"/>
      <c r="QDA937" s="82"/>
      <c r="QDB937" s="82"/>
      <c r="QDC937" s="82"/>
      <c r="QDD937" s="82"/>
      <c r="QDE937" s="82"/>
      <c r="QDF937" s="82"/>
      <c r="QDG937" s="82"/>
      <c r="QDH937" s="82"/>
      <c r="QDI937" s="82"/>
      <c r="QDJ937" s="82"/>
      <c r="QDK937" s="82"/>
      <c r="QDL937" s="82"/>
      <c r="QDM937" s="82"/>
      <c r="QDN937" s="82"/>
      <c r="QDO937" s="82"/>
      <c r="QDP937" s="82"/>
      <c r="QDQ937" s="82"/>
      <c r="QDR937" s="82"/>
      <c r="QDS937" s="82"/>
      <c r="QDT937" s="82"/>
      <c r="QDU937" s="82"/>
      <c r="QDV937" s="82"/>
      <c r="QDW937" s="82"/>
      <c r="QDX937" s="82"/>
      <c r="QDY937" s="82"/>
      <c r="QDZ937" s="82"/>
      <c r="QEA937" s="82"/>
      <c r="QEB937" s="82"/>
      <c r="QEC937" s="82"/>
      <c r="QED937" s="82"/>
      <c r="QEE937" s="82"/>
      <c r="QEF937" s="82"/>
      <c r="QEG937" s="82"/>
      <c r="QEH937" s="82"/>
      <c r="QEI937" s="82"/>
      <c r="QEJ937" s="82"/>
      <c r="QEK937" s="82"/>
      <c r="QEL937" s="82"/>
      <c r="QEM937" s="82"/>
      <c r="QEN937" s="82"/>
      <c r="QEO937" s="82"/>
      <c r="QEP937" s="82"/>
      <c r="QEQ937" s="82"/>
      <c r="QER937" s="82"/>
      <c r="QES937" s="82"/>
      <c r="QET937" s="82"/>
      <c r="QEU937" s="82"/>
      <c r="QEV937" s="82"/>
      <c r="QEW937" s="82"/>
      <c r="QEX937" s="82"/>
      <c r="QEY937" s="82"/>
      <c r="QEZ937" s="82"/>
      <c r="QFA937" s="82"/>
      <c r="QFB937" s="82"/>
      <c r="QFC937" s="82"/>
      <c r="QFD937" s="82"/>
      <c r="QFE937" s="82"/>
      <c r="QFF937" s="82"/>
      <c r="QFG937" s="82"/>
      <c r="QFH937" s="82"/>
      <c r="QFI937" s="82"/>
      <c r="QFJ937" s="82"/>
      <c r="QFK937" s="82"/>
      <c r="QFL937" s="82"/>
      <c r="QFM937" s="82"/>
      <c r="QFN937" s="82"/>
      <c r="QFO937" s="82"/>
      <c r="QFP937" s="82"/>
      <c r="QFQ937" s="82"/>
      <c r="QFR937" s="82"/>
      <c r="QFS937" s="82"/>
      <c r="QFT937" s="82"/>
      <c r="QFU937" s="82"/>
      <c r="QFV937" s="82"/>
      <c r="QFW937" s="82"/>
      <c r="QFX937" s="82"/>
      <c r="QFY937" s="82"/>
      <c r="QFZ937" s="82"/>
      <c r="QGA937" s="82"/>
      <c r="QGB937" s="82"/>
      <c r="QGC937" s="82"/>
      <c r="QGD937" s="82"/>
      <c r="QGE937" s="82"/>
      <c r="QGF937" s="82"/>
      <c r="QGG937" s="82"/>
      <c r="QGH937" s="82"/>
      <c r="QGI937" s="82"/>
      <c r="QGJ937" s="82"/>
      <c r="QGK937" s="82"/>
      <c r="QGL937" s="82"/>
      <c r="QGM937" s="82"/>
      <c r="QGN937" s="82"/>
      <c r="QGO937" s="82"/>
      <c r="QGP937" s="82"/>
      <c r="QGQ937" s="82"/>
      <c r="QGR937" s="82"/>
      <c r="QGS937" s="82"/>
      <c r="QGT937" s="82"/>
      <c r="QGU937" s="82"/>
      <c r="QGV937" s="82"/>
      <c r="QGW937" s="82"/>
      <c r="QGX937" s="82"/>
      <c r="QGY937" s="82"/>
      <c r="QGZ937" s="82"/>
      <c r="QHA937" s="82"/>
      <c r="QHB937" s="82"/>
      <c r="QHC937" s="82"/>
      <c r="QHD937" s="82"/>
      <c r="QHE937" s="82"/>
      <c r="QHF937" s="82"/>
      <c r="QHG937" s="82"/>
      <c r="QHH937" s="82"/>
      <c r="QHI937" s="82"/>
      <c r="QHJ937" s="82"/>
      <c r="QHK937" s="82"/>
      <c r="QHL937" s="82"/>
      <c r="QHM937" s="82"/>
      <c r="QHN937" s="82"/>
      <c r="QHO937" s="82"/>
      <c r="QHP937" s="82"/>
      <c r="QHQ937" s="82"/>
      <c r="QHR937" s="82"/>
      <c r="QHS937" s="82"/>
      <c r="QHT937" s="82"/>
      <c r="QHU937" s="82"/>
      <c r="QHV937" s="82"/>
      <c r="QHW937" s="82"/>
      <c r="QHX937" s="82"/>
      <c r="QHY937" s="82"/>
      <c r="QHZ937" s="82"/>
      <c r="QIA937" s="82"/>
      <c r="QIB937" s="82"/>
      <c r="QIC937" s="82"/>
      <c r="QID937" s="82"/>
      <c r="QIE937" s="82"/>
      <c r="QIF937" s="82"/>
      <c r="QIG937" s="82"/>
      <c r="QIH937" s="82"/>
      <c r="QII937" s="82"/>
      <c r="QIJ937" s="82"/>
      <c r="QIK937" s="82"/>
      <c r="QIL937" s="82"/>
      <c r="QIM937" s="82"/>
      <c r="QIN937" s="82"/>
      <c r="QIO937" s="82"/>
      <c r="QIP937" s="82"/>
      <c r="QIQ937" s="82"/>
      <c r="QIR937" s="82"/>
      <c r="QIS937" s="82"/>
      <c r="QIT937" s="82"/>
      <c r="QIU937" s="82"/>
      <c r="QIV937" s="82"/>
      <c r="QIW937" s="82"/>
      <c r="QIX937" s="82"/>
      <c r="QIY937" s="82"/>
      <c r="QIZ937" s="82"/>
      <c r="QJA937" s="82"/>
      <c r="QJB937" s="82"/>
      <c r="QJC937" s="82"/>
      <c r="QJD937" s="82"/>
      <c r="QJE937" s="82"/>
      <c r="QJF937" s="82"/>
      <c r="QJG937" s="82"/>
      <c r="QJH937" s="82"/>
      <c r="QJI937" s="82"/>
      <c r="QJJ937" s="82"/>
      <c r="QJK937" s="82"/>
      <c r="QJL937" s="82"/>
      <c r="QJM937" s="82"/>
      <c r="QJN937" s="82"/>
      <c r="QJO937" s="82"/>
      <c r="QJP937" s="82"/>
      <c r="QJQ937" s="82"/>
      <c r="QJR937" s="82"/>
      <c r="QJS937" s="82"/>
      <c r="QJT937" s="82"/>
      <c r="QJU937" s="82"/>
      <c r="QJV937" s="82"/>
      <c r="QJW937" s="82"/>
      <c r="QJX937" s="82"/>
      <c r="QJY937" s="82"/>
      <c r="QJZ937" s="82"/>
      <c r="QKA937" s="82"/>
      <c r="QKB937" s="82"/>
      <c r="QKC937" s="82"/>
      <c r="QKD937" s="82"/>
      <c r="QKE937" s="82"/>
      <c r="QKF937" s="82"/>
      <c r="QKG937" s="82"/>
      <c r="QKH937" s="82"/>
      <c r="QKI937" s="82"/>
      <c r="QKJ937" s="82"/>
      <c r="QKK937" s="82"/>
      <c r="QKL937" s="82"/>
      <c r="QKM937" s="82"/>
      <c r="QKN937" s="82"/>
      <c r="QKO937" s="82"/>
      <c r="QKP937" s="82"/>
      <c r="QKQ937" s="82"/>
      <c r="QKR937" s="82"/>
      <c r="QKS937" s="82"/>
      <c r="QKT937" s="82"/>
      <c r="QKU937" s="82"/>
      <c r="QKV937" s="82"/>
      <c r="QKW937" s="82"/>
      <c r="QKX937" s="82"/>
      <c r="QKY937" s="82"/>
      <c r="QKZ937" s="82"/>
      <c r="QLA937" s="82"/>
      <c r="QLB937" s="82"/>
      <c r="QLC937" s="82"/>
      <c r="QLD937" s="82"/>
      <c r="QLE937" s="82"/>
      <c r="QLF937" s="82"/>
      <c r="QLG937" s="82"/>
      <c r="QLH937" s="82"/>
      <c r="QLI937" s="82"/>
      <c r="QLJ937" s="82"/>
      <c r="QLK937" s="82"/>
      <c r="QLL937" s="82"/>
      <c r="QLM937" s="82"/>
      <c r="QLN937" s="82"/>
      <c r="QLO937" s="82"/>
      <c r="QLP937" s="82"/>
      <c r="QLQ937" s="82"/>
      <c r="QLR937" s="82"/>
      <c r="QLS937" s="82"/>
      <c r="QLT937" s="82"/>
      <c r="QLU937" s="82"/>
      <c r="QLV937" s="82"/>
      <c r="QLW937" s="82"/>
      <c r="QLX937" s="82"/>
      <c r="QLY937" s="82"/>
      <c r="QLZ937" s="82"/>
      <c r="QMA937" s="82"/>
      <c r="QMB937" s="82"/>
      <c r="QMC937" s="82"/>
      <c r="QMD937" s="82"/>
      <c r="QME937" s="82"/>
      <c r="QMF937" s="82"/>
      <c r="QMG937" s="82"/>
      <c r="QMH937" s="82"/>
      <c r="QMI937" s="82"/>
      <c r="QMJ937" s="82"/>
      <c r="QMK937" s="82"/>
      <c r="QML937" s="82"/>
      <c r="QMM937" s="82"/>
      <c r="QMN937" s="82"/>
      <c r="QMO937" s="82"/>
      <c r="QMP937" s="82"/>
      <c r="QMQ937" s="82"/>
      <c r="QMR937" s="82"/>
      <c r="QMS937" s="82"/>
      <c r="QMT937" s="82"/>
      <c r="QMU937" s="82"/>
      <c r="QMV937" s="82"/>
      <c r="QMW937" s="82"/>
      <c r="QMX937" s="82"/>
      <c r="QMY937" s="82"/>
      <c r="QMZ937" s="82"/>
      <c r="QNA937" s="82"/>
      <c r="QNB937" s="82"/>
      <c r="QNC937" s="82"/>
      <c r="QND937" s="82"/>
      <c r="QNE937" s="82"/>
      <c r="QNF937" s="82"/>
      <c r="QNG937" s="82"/>
      <c r="QNH937" s="82"/>
      <c r="QNI937" s="82"/>
      <c r="QNJ937" s="82"/>
      <c r="QNK937" s="82"/>
      <c r="QNL937" s="82"/>
      <c r="QNM937" s="82"/>
      <c r="QNN937" s="82"/>
      <c r="QNO937" s="82"/>
      <c r="QNP937" s="82"/>
      <c r="QNQ937" s="82"/>
      <c r="QNR937" s="82"/>
      <c r="QNS937" s="82"/>
      <c r="QNT937" s="82"/>
      <c r="QNU937" s="82"/>
      <c r="QNV937" s="82"/>
      <c r="QNW937" s="82"/>
      <c r="QNX937" s="82"/>
      <c r="QNY937" s="82"/>
      <c r="QNZ937" s="82"/>
      <c r="QOA937" s="82"/>
      <c r="QOB937" s="82"/>
      <c r="QOC937" s="82"/>
      <c r="QOD937" s="82"/>
      <c r="QOE937" s="82"/>
      <c r="QOF937" s="82"/>
      <c r="QOG937" s="82"/>
      <c r="QOH937" s="82"/>
      <c r="QOI937" s="82"/>
      <c r="QOJ937" s="82"/>
      <c r="QOK937" s="82"/>
      <c r="QOL937" s="82"/>
      <c r="QOM937" s="82"/>
      <c r="QON937" s="82"/>
      <c r="QOO937" s="82"/>
      <c r="QOP937" s="82"/>
      <c r="QOQ937" s="82"/>
      <c r="QOR937" s="82"/>
      <c r="QOS937" s="82"/>
      <c r="QOT937" s="82"/>
      <c r="QOU937" s="82"/>
      <c r="QOV937" s="82"/>
      <c r="QOW937" s="82"/>
      <c r="QOX937" s="82"/>
      <c r="QOY937" s="82"/>
      <c r="QOZ937" s="82"/>
      <c r="QPA937" s="82"/>
      <c r="QPB937" s="82"/>
      <c r="QPC937" s="82"/>
      <c r="QPD937" s="82"/>
      <c r="QPE937" s="82"/>
      <c r="QPF937" s="82"/>
      <c r="QPG937" s="82"/>
      <c r="QPH937" s="82"/>
      <c r="QPI937" s="82"/>
      <c r="QPJ937" s="82"/>
      <c r="QPK937" s="82"/>
      <c r="QPL937" s="82"/>
      <c r="QPM937" s="82"/>
      <c r="QPN937" s="82"/>
      <c r="QPO937" s="82"/>
      <c r="QPP937" s="82"/>
      <c r="QPQ937" s="82"/>
      <c r="QPR937" s="82"/>
      <c r="QPS937" s="82"/>
      <c r="QPT937" s="82"/>
      <c r="QPU937" s="82"/>
      <c r="QPV937" s="82"/>
      <c r="QPW937" s="82"/>
      <c r="QPX937" s="82"/>
      <c r="QPY937" s="82"/>
      <c r="QPZ937" s="82"/>
      <c r="QQA937" s="82"/>
      <c r="QQB937" s="82"/>
      <c r="QQC937" s="82"/>
      <c r="QQD937" s="82"/>
      <c r="QQE937" s="82"/>
      <c r="QQF937" s="82"/>
      <c r="QQG937" s="82"/>
      <c r="QQH937" s="82"/>
      <c r="QQI937" s="82"/>
      <c r="QQJ937" s="82"/>
      <c r="QQK937" s="82"/>
      <c r="QQL937" s="82"/>
      <c r="QQM937" s="82"/>
      <c r="QQN937" s="82"/>
      <c r="QQO937" s="82"/>
      <c r="QQP937" s="82"/>
      <c r="QQQ937" s="82"/>
      <c r="QQR937" s="82"/>
      <c r="QQS937" s="82"/>
      <c r="QQT937" s="82"/>
      <c r="QQU937" s="82"/>
      <c r="QQV937" s="82"/>
      <c r="QQW937" s="82"/>
      <c r="QQX937" s="82"/>
      <c r="QQY937" s="82"/>
      <c r="QQZ937" s="82"/>
      <c r="QRA937" s="82"/>
      <c r="QRB937" s="82"/>
      <c r="QRC937" s="82"/>
      <c r="QRD937" s="82"/>
      <c r="QRE937" s="82"/>
      <c r="QRF937" s="82"/>
      <c r="QRG937" s="82"/>
      <c r="QRH937" s="82"/>
      <c r="QRI937" s="82"/>
      <c r="QRJ937" s="82"/>
      <c r="QRK937" s="82"/>
      <c r="QRL937" s="82"/>
      <c r="QRM937" s="82"/>
      <c r="QRN937" s="82"/>
      <c r="QRO937" s="82"/>
      <c r="QRP937" s="82"/>
      <c r="QRQ937" s="82"/>
      <c r="QRR937" s="82"/>
      <c r="QRS937" s="82"/>
      <c r="QRT937" s="82"/>
      <c r="QRU937" s="82"/>
      <c r="QRV937" s="82"/>
      <c r="QRW937" s="82"/>
      <c r="QRX937" s="82"/>
      <c r="QRY937" s="82"/>
      <c r="QRZ937" s="82"/>
      <c r="QSA937" s="82"/>
      <c r="QSB937" s="82"/>
      <c r="QSC937" s="82"/>
      <c r="QSD937" s="82"/>
      <c r="QSE937" s="82"/>
      <c r="QSF937" s="82"/>
      <c r="QSG937" s="82"/>
      <c r="QSH937" s="82"/>
      <c r="QSI937" s="82"/>
      <c r="QSJ937" s="82"/>
      <c r="QSK937" s="82"/>
      <c r="QSL937" s="82"/>
      <c r="QSM937" s="82"/>
      <c r="QSN937" s="82"/>
      <c r="QSO937" s="82"/>
      <c r="QSP937" s="82"/>
      <c r="QSQ937" s="82"/>
      <c r="QSR937" s="82"/>
      <c r="QSS937" s="82"/>
      <c r="QST937" s="82"/>
      <c r="QSU937" s="82"/>
      <c r="QSV937" s="82"/>
      <c r="QSW937" s="82"/>
      <c r="QSX937" s="82"/>
      <c r="QSY937" s="82"/>
      <c r="QSZ937" s="82"/>
      <c r="QTA937" s="82"/>
      <c r="QTB937" s="82"/>
      <c r="QTC937" s="82"/>
      <c r="QTD937" s="82"/>
      <c r="QTE937" s="82"/>
      <c r="QTF937" s="82"/>
      <c r="QTG937" s="82"/>
      <c r="QTH937" s="82"/>
      <c r="QTI937" s="82"/>
      <c r="QTJ937" s="82"/>
      <c r="QTK937" s="82"/>
      <c r="QTL937" s="82"/>
      <c r="QTM937" s="82"/>
      <c r="QTN937" s="82"/>
      <c r="QTO937" s="82"/>
      <c r="QTP937" s="82"/>
      <c r="QTQ937" s="82"/>
      <c r="QTR937" s="82"/>
      <c r="QTS937" s="82"/>
      <c r="QTT937" s="82"/>
      <c r="QTU937" s="82"/>
      <c r="QTV937" s="82"/>
      <c r="QTW937" s="82"/>
      <c r="QTX937" s="82"/>
      <c r="QTY937" s="82"/>
      <c r="QTZ937" s="82"/>
      <c r="QUA937" s="82"/>
      <c r="QUB937" s="82"/>
      <c r="QUC937" s="82"/>
      <c r="QUD937" s="82"/>
      <c r="QUE937" s="82"/>
      <c r="QUF937" s="82"/>
      <c r="QUG937" s="82"/>
      <c r="QUH937" s="82"/>
      <c r="QUI937" s="82"/>
      <c r="QUJ937" s="82"/>
      <c r="QUK937" s="82"/>
      <c r="QUL937" s="82"/>
      <c r="QUM937" s="82"/>
      <c r="QUN937" s="82"/>
      <c r="QUO937" s="82"/>
      <c r="QUP937" s="82"/>
      <c r="QUQ937" s="82"/>
      <c r="QUR937" s="82"/>
      <c r="QUS937" s="82"/>
      <c r="QUT937" s="82"/>
      <c r="QUU937" s="82"/>
      <c r="QUV937" s="82"/>
      <c r="QUW937" s="82"/>
      <c r="QUX937" s="82"/>
      <c r="QUY937" s="82"/>
      <c r="QUZ937" s="82"/>
      <c r="QVA937" s="82"/>
      <c r="QVB937" s="82"/>
      <c r="QVC937" s="82"/>
      <c r="QVD937" s="82"/>
      <c r="QVE937" s="82"/>
      <c r="QVF937" s="82"/>
      <c r="QVG937" s="82"/>
      <c r="QVH937" s="82"/>
      <c r="QVI937" s="82"/>
      <c r="QVJ937" s="82"/>
      <c r="QVK937" s="82"/>
      <c r="QVL937" s="82"/>
      <c r="QVM937" s="82"/>
      <c r="QVN937" s="82"/>
      <c r="QVO937" s="82"/>
      <c r="QVP937" s="82"/>
      <c r="QVQ937" s="82"/>
      <c r="QVR937" s="82"/>
      <c r="QVS937" s="82"/>
      <c r="QVT937" s="82"/>
      <c r="QVU937" s="82"/>
      <c r="QVV937" s="82"/>
      <c r="QVW937" s="82"/>
      <c r="QVX937" s="82"/>
      <c r="QVY937" s="82"/>
      <c r="QVZ937" s="82"/>
      <c r="QWA937" s="82"/>
      <c r="QWB937" s="82"/>
      <c r="QWC937" s="82"/>
      <c r="QWD937" s="82"/>
      <c r="QWE937" s="82"/>
      <c r="QWF937" s="82"/>
      <c r="QWG937" s="82"/>
      <c r="QWH937" s="82"/>
      <c r="QWI937" s="82"/>
      <c r="QWJ937" s="82"/>
      <c r="QWK937" s="82"/>
      <c r="QWL937" s="82"/>
      <c r="QWM937" s="82"/>
      <c r="QWN937" s="82"/>
      <c r="QWO937" s="82"/>
      <c r="QWP937" s="82"/>
      <c r="QWQ937" s="82"/>
      <c r="QWR937" s="82"/>
      <c r="QWS937" s="82"/>
      <c r="QWT937" s="82"/>
      <c r="QWU937" s="82"/>
      <c r="QWV937" s="82"/>
      <c r="QWW937" s="82"/>
      <c r="QWX937" s="82"/>
      <c r="QWY937" s="82"/>
      <c r="QWZ937" s="82"/>
      <c r="QXA937" s="82"/>
      <c r="QXB937" s="82"/>
      <c r="QXC937" s="82"/>
      <c r="QXD937" s="82"/>
      <c r="QXE937" s="82"/>
      <c r="QXF937" s="82"/>
      <c r="QXG937" s="82"/>
      <c r="QXH937" s="82"/>
      <c r="QXI937" s="82"/>
      <c r="QXJ937" s="82"/>
      <c r="QXK937" s="82"/>
      <c r="QXL937" s="82"/>
      <c r="QXM937" s="82"/>
      <c r="QXN937" s="82"/>
      <c r="QXO937" s="82"/>
      <c r="QXP937" s="82"/>
      <c r="QXQ937" s="82"/>
      <c r="QXR937" s="82"/>
      <c r="QXS937" s="82"/>
      <c r="QXT937" s="82"/>
      <c r="QXU937" s="82"/>
      <c r="QXV937" s="82"/>
      <c r="QXW937" s="82"/>
      <c r="QXX937" s="82"/>
      <c r="QXY937" s="82"/>
      <c r="QXZ937" s="82"/>
      <c r="QYA937" s="82"/>
      <c r="QYB937" s="82"/>
      <c r="QYC937" s="82"/>
      <c r="QYD937" s="82"/>
      <c r="QYE937" s="82"/>
      <c r="QYF937" s="82"/>
      <c r="QYG937" s="82"/>
      <c r="QYH937" s="82"/>
      <c r="QYI937" s="82"/>
      <c r="QYJ937" s="82"/>
      <c r="QYK937" s="82"/>
      <c r="QYL937" s="82"/>
      <c r="QYM937" s="82"/>
      <c r="QYN937" s="82"/>
      <c r="QYO937" s="82"/>
      <c r="QYP937" s="82"/>
      <c r="QYQ937" s="82"/>
      <c r="QYR937" s="82"/>
      <c r="QYS937" s="82"/>
      <c r="QYT937" s="82"/>
      <c r="QYU937" s="82"/>
      <c r="QYV937" s="82"/>
      <c r="QYW937" s="82"/>
      <c r="QYX937" s="82"/>
      <c r="QYY937" s="82"/>
      <c r="QYZ937" s="82"/>
      <c r="QZA937" s="82"/>
      <c r="QZB937" s="82"/>
      <c r="QZC937" s="82"/>
      <c r="QZD937" s="82"/>
      <c r="QZE937" s="82"/>
      <c r="QZF937" s="82"/>
      <c r="QZG937" s="82"/>
      <c r="QZH937" s="82"/>
      <c r="QZI937" s="82"/>
      <c r="QZJ937" s="82"/>
      <c r="QZK937" s="82"/>
      <c r="QZL937" s="82"/>
      <c r="QZM937" s="82"/>
      <c r="QZN937" s="82"/>
      <c r="QZO937" s="82"/>
      <c r="QZP937" s="82"/>
      <c r="QZQ937" s="82"/>
      <c r="QZR937" s="82"/>
      <c r="QZS937" s="82"/>
      <c r="QZT937" s="82"/>
      <c r="QZU937" s="82"/>
      <c r="QZV937" s="82"/>
      <c r="QZW937" s="82"/>
      <c r="QZX937" s="82"/>
      <c r="QZY937" s="82"/>
      <c r="QZZ937" s="82"/>
      <c r="RAA937" s="82"/>
      <c r="RAB937" s="82"/>
      <c r="RAC937" s="82"/>
      <c r="RAD937" s="82"/>
      <c r="RAE937" s="82"/>
      <c r="RAF937" s="82"/>
      <c r="RAG937" s="82"/>
      <c r="RAH937" s="82"/>
      <c r="RAI937" s="82"/>
      <c r="RAJ937" s="82"/>
      <c r="RAK937" s="82"/>
      <c r="RAL937" s="82"/>
      <c r="RAM937" s="82"/>
      <c r="RAN937" s="82"/>
      <c r="RAO937" s="82"/>
      <c r="RAP937" s="82"/>
      <c r="RAQ937" s="82"/>
      <c r="RAR937" s="82"/>
      <c r="RAS937" s="82"/>
      <c r="RAT937" s="82"/>
      <c r="RAU937" s="82"/>
      <c r="RAV937" s="82"/>
      <c r="RAW937" s="82"/>
      <c r="RAX937" s="82"/>
      <c r="RAY937" s="82"/>
      <c r="RAZ937" s="82"/>
      <c r="RBA937" s="82"/>
      <c r="RBB937" s="82"/>
      <c r="RBC937" s="82"/>
      <c r="RBD937" s="82"/>
      <c r="RBE937" s="82"/>
      <c r="RBF937" s="82"/>
      <c r="RBG937" s="82"/>
      <c r="RBH937" s="82"/>
      <c r="RBI937" s="82"/>
      <c r="RBJ937" s="82"/>
      <c r="RBK937" s="82"/>
      <c r="RBL937" s="82"/>
      <c r="RBM937" s="82"/>
      <c r="RBN937" s="82"/>
      <c r="RBO937" s="82"/>
      <c r="RBP937" s="82"/>
      <c r="RBQ937" s="82"/>
      <c r="RBR937" s="82"/>
      <c r="RBS937" s="82"/>
      <c r="RBT937" s="82"/>
      <c r="RBU937" s="82"/>
      <c r="RBV937" s="82"/>
      <c r="RBW937" s="82"/>
      <c r="RBX937" s="82"/>
      <c r="RBY937" s="82"/>
      <c r="RBZ937" s="82"/>
      <c r="RCA937" s="82"/>
      <c r="RCB937" s="82"/>
      <c r="RCC937" s="82"/>
      <c r="RCD937" s="82"/>
      <c r="RCE937" s="82"/>
      <c r="RCF937" s="82"/>
      <c r="RCG937" s="82"/>
      <c r="RCH937" s="82"/>
      <c r="RCI937" s="82"/>
      <c r="RCJ937" s="82"/>
      <c r="RCK937" s="82"/>
      <c r="RCL937" s="82"/>
      <c r="RCM937" s="82"/>
      <c r="RCN937" s="82"/>
      <c r="RCO937" s="82"/>
      <c r="RCP937" s="82"/>
      <c r="RCQ937" s="82"/>
      <c r="RCR937" s="82"/>
      <c r="RCS937" s="82"/>
      <c r="RCT937" s="82"/>
      <c r="RCU937" s="82"/>
      <c r="RCV937" s="82"/>
      <c r="RCW937" s="82"/>
      <c r="RCX937" s="82"/>
      <c r="RCY937" s="82"/>
      <c r="RCZ937" s="82"/>
      <c r="RDA937" s="82"/>
      <c r="RDB937" s="82"/>
      <c r="RDC937" s="82"/>
      <c r="RDD937" s="82"/>
      <c r="RDE937" s="82"/>
      <c r="RDF937" s="82"/>
      <c r="RDG937" s="82"/>
      <c r="RDH937" s="82"/>
      <c r="RDI937" s="82"/>
      <c r="RDJ937" s="82"/>
      <c r="RDK937" s="82"/>
      <c r="RDL937" s="82"/>
      <c r="RDM937" s="82"/>
      <c r="RDN937" s="82"/>
      <c r="RDO937" s="82"/>
      <c r="RDP937" s="82"/>
      <c r="RDQ937" s="82"/>
      <c r="RDR937" s="82"/>
      <c r="RDS937" s="82"/>
      <c r="RDT937" s="82"/>
      <c r="RDU937" s="82"/>
      <c r="RDV937" s="82"/>
      <c r="RDW937" s="82"/>
      <c r="RDX937" s="82"/>
      <c r="RDY937" s="82"/>
      <c r="RDZ937" s="82"/>
      <c r="REA937" s="82"/>
      <c r="REB937" s="82"/>
      <c r="REC937" s="82"/>
      <c r="RED937" s="82"/>
      <c r="REE937" s="82"/>
      <c r="REF937" s="82"/>
      <c r="REG937" s="82"/>
      <c r="REH937" s="82"/>
      <c r="REI937" s="82"/>
      <c r="REJ937" s="82"/>
      <c r="REK937" s="82"/>
      <c r="REL937" s="82"/>
      <c r="REM937" s="82"/>
      <c r="REN937" s="82"/>
      <c r="REO937" s="82"/>
      <c r="REP937" s="82"/>
      <c r="REQ937" s="82"/>
      <c r="RER937" s="82"/>
      <c r="RES937" s="82"/>
      <c r="RET937" s="82"/>
      <c r="REU937" s="82"/>
      <c r="REV937" s="82"/>
      <c r="REW937" s="82"/>
      <c r="REX937" s="82"/>
      <c r="REY937" s="82"/>
      <c r="REZ937" s="82"/>
      <c r="RFA937" s="82"/>
      <c r="RFB937" s="82"/>
      <c r="RFC937" s="82"/>
      <c r="RFD937" s="82"/>
      <c r="RFE937" s="82"/>
      <c r="RFF937" s="82"/>
      <c r="RFG937" s="82"/>
      <c r="RFH937" s="82"/>
      <c r="RFI937" s="82"/>
      <c r="RFJ937" s="82"/>
      <c r="RFK937" s="82"/>
      <c r="RFL937" s="82"/>
      <c r="RFM937" s="82"/>
      <c r="RFN937" s="82"/>
      <c r="RFO937" s="82"/>
      <c r="RFP937" s="82"/>
      <c r="RFQ937" s="82"/>
      <c r="RFR937" s="82"/>
      <c r="RFS937" s="82"/>
      <c r="RFT937" s="82"/>
      <c r="RFU937" s="82"/>
      <c r="RFV937" s="82"/>
      <c r="RFW937" s="82"/>
      <c r="RFX937" s="82"/>
      <c r="RFY937" s="82"/>
      <c r="RFZ937" s="82"/>
      <c r="RGA937" s="82"/>
      <c r="RGB937" s="82"/>
      <c r="RGC937" s="82"/>
      <c r="RGD937" s="82"/>
      <c r="RGE937" s="82"/>
      <c r="RGF937" s="82"/>
      <c r="RGG937" s="82"/>
      <c r="RGH937" s="82"/>
      <c r="RGI937" s="82"/>
      <c r="RGJ937" s="82"/>
      <c r="RGK937" s="82"/>
      <c r="RGL937" s="82"/>
      <c r="RGM937" s="82"/>
      <c r="RGN937" s="82"/>
      <c r="RGO937" s="82"/>
      <c r="RGP937" s="82"/>
      <c r="RGQ937" s="82"/>
      <c r="RGR937" s="82"/>
      <c r="RGS937" s="82"/>
      <c r="RGT937" s="82"/>
      <c r="RGU937" s="82"/>
      <c r="RGV937" s="82"/>
      <c r="RGW937" s="82"/>
      <c r="RGX937" s="82"/>
      <c r="RGY937" s="82"/>
      <c r="RGZ937" s="82"/>
      <c r="RHA937" s="82"/>
      <c r="RHB937" s="82"/>
      <c r="RHC937" s="82"/>
      <c r="RHD937" s="82"/>
      <c r="RHE937" s="82"/>
      <c r="RHF937" s="82"/>
      <c r="RHG937" s="82"/>
      <c r="RHH937" s="82"/>
      <c r="RHI937" s="82"/>
      <c r="RHJ937" s="82"/>
      <c r="RHK937" s="82"/>
      <c r="RHL937" s="82"/>
      <c r="RHM937" s="82"/>
      <c r="RHN937" s="82"/>
      <c r="RHO937" s="82"/>
      <c r="RHP937" s="82"/>
      <c r="RHQ937" s="82"/>
      <c r="RHR937" s="82"/>
      <c r="RHS937" s="82"/>
      <c r="RHT937" s="82"/>
      <c r="RHU937" s="82"/>
      <c r="RHV937" s="82"/>
      <c r="RHW937" s="82"/>
      <c r="RHX937" s="82"/>
      <c r="RHY937" s="82"/>
      <c r="RHZ937" s="82"/>
      <c r="RIA937" s="82"/>
      <c r="RIB937" s="82"/>
      <c r="RIC937" s="82"/>
      <c r="RID937" s="82"/>
      <c r="RIE937" s="82"/>
      <c r="RIF937" s="82"/>
      <c r="RIG937" s="82"/>
      <c r="RIH937" s="82"/>
      <c r="RII937" s="82"/>
      <c r="RIJ937" s="82"/>
      <c r="RIK937" s="82"/>
      <c r="RIL937" s="82"/>
      <c r="RIM937" s="82"/>
      <c r="RIN937" s="82"/>
      <c r="RIO937" s="82"/>
      <c r="RIP937" s="82"/>
      <c r="RIQ937" s="82"/>
      <c r="RIR937" s="82"/>
      <c r="RIS937" s="82"/>
      <c r="RIT937" s="82"/>
      <c r="RIU937" s="82"/>
      <c r="RIV937" s="82"/>
      <c r="RIW937" s="82"/>
      <c r="RIX937" s="82"/>
      <c r="RIY937" s="82"/>
      <c r="RIZ937" s="82"/>
      <c r="RJA937" s="82"/>
      <c r="RJB937" s="82"/>
      <c r="RJC937" s="82"/>
      <c r="RJD937" s="82"/>
      <c r="RJE937" s="82"/>
      <c r="RJF937" s="82"/>
      <c r="RJG937" s="82"/>
      <c r="RJH937" s="82"/>
      <c r="RJI937" s="82"/>
      <c r="RJJ937" s="82"/>
      <c r="RJK937" s="82"/>
      <c r="RJL937" s="82"/>
      <c r="RJM937" s="82"/>
      <c r="RJN937" s="82"/>
      <c r="RJO937" s="82"/>
      <c r="RJP937" s="82"/>
      <c r="RJQ937" s="82"/>
      <c r="RJR937" s="82"/>
      <c r="RJS937" s="82"/>
      <c r="RJT937" s="82"/>
      <c r="RJU937" s="82"/>
      <c r="RJV937" s="82"/>
      <c r="RJW937" s="82"/>
      <c r="RJX937" s="82"/>
      <c r="RJY937" s="82"/>
      <c r="RJZ937" s="82"/>
      <c r="RKA937" s="82"/>
      <c r="RKB937" s="82"/>
      <c r="RKC937" s="82"/>
      <c r="RKD937" s="82"/>
      <c r="RKE937" s="82"/>
      <c r="RKF937" s="82"/>
      <c r="RKG937" s="82"/>
      <c r="RKH937" s="82"/>
      <c r="RKI937" s="82"/>
      <c r="RKJ937" s="82"/>
      <c r="RKK937" s="82"/>
      <c r="RKL937" s="82"/>
      <c r="RKM937" s="82"/>
      <c r="RKN937" s="82"/>
      <c r="RKO937" s="82"/>
      <c r="RKP937" s="82"/>
      <c r="RKQ937" s="82"/>
      <c r="RKR937" s="82"/>
      <c r="RKS937" s="82"/>
      <c r="RKT937" s="82"/>
      <c r="RKU937" s="82"/>
      <c r="RKV937" s="82"/>
      <c r="RKW937" s="82"/>
      <c r="RKX937" s="82"/>
      <c r="RKY937" s="82"/>
      <c r="RKZ937" s="82"/>
      <c r="RLA937" s="82"/>
      <c r="RLB937" s="82"/>
      <c r="RLC937" s="82"/>
      <c r="RLD937" s="82"/>
      <c r="RLE937" s="82"/>
      <c r="RLF937" s="82"/>
      <c r="RLG937" s="82"/>
      <c r="RLH937" s="82"/>
      <c r="RLI937" s="82"/>
      <c r="RLJ937" s="82"/>
      <c r="RLK937" s="82"/>
      <c r="RLL937" s="82"/>
      <c r="RLM937" s="82"/>
      <c r="RLN937" s="82"/>
      <c r="RLO937" s="82"/>
      <c r="RLP937" s="82"/>
      <c r="RLQ937" s="82"/>
      <c r="RLR937" s="82"/>
      <c r="RLS937" s="82"/>
      <c r="RLT937" s="82"/>
      <c r="RLU937" s="82"/>
      <c r="RLV937" s="82"/>
      <c r="RLW937" s="82"/>
      <c r="RLX937" s="82"/>
      <c r="RLY937" s="82"/>
      <c r="RLZ937" s="82"/>
      <c r="RMA937" s="82"/>
      <c r="RMB937" s="82"/>
      <c r="RMC937" s="82"/>
      <c r="RMD937" s="82"/>
      <c r="RME937" s="82"/>
      <c r="RMF937" s="82"/>
      <c r="RMG937" s="82"/>
      <c r="RMH937" s="82"/>
      <c r="RMI937" s="82"/>
      <c r="RMJ937" s="82"/>
      <c r="RMK937" s="82"/>
      <c r="RML937" s="82"/>
      <c r="RMM937" s="82"/>
      <c r="RMN937" s="82"/>
      <c r="RMO937" s="82"/>
      <c r="RMP937" s="82"/>
      <c r="RMQ937" s="82"/>
      <c r="RMR937" s="82"/>
      <c r="RMS937" s="82"/>
      <c r="RMT937" s="82"/>
      <c r="RMU937" s="82"/>
      <c r="RMV937" s="82"/>
      <c r="RMW937" s="82"/>
      <c r="RMX937" s="82"/>
      <c r="RMY937" s="82"/>
      <c r="RMZ937" s="82"/>
      <c r="RNA937" s="82"/>
      <c r="RNB937" s="82"/>
      <c r="RNC937" s="82"/>
      <c r="RND937" s="82"/>
      <c r="RNE937" s="82"/>
      <c r="RNF937" s="82"/>
      <c r="RNG937" s="82"/>
      <c r="RNH937" s="82"/>
      <c r="RNI937" s="82"/>
      <c r="RNJ937" s="82"/>
      <c r="RNK937" s="82"/>
      <c r="RNL937" s="82"/>
      <c r="RNM937" s="82"/>
      <c r="RNN937" s="82"/>
      <c r="RNO937" s="82"/>
      <c r="RNP937" s="82"/>
      <c r="RNQ937" s="82"/>
      <c r="RNR937" s="82"/>
      <c r="RNS937" s="82"/>
      <c r="RNT937" s="82"/>
      <c r="RNU937" s="82"/>
      <c r="RNV937" s="82"/>
      <c r="RNW937" s="82"/>
      <c r="RNX937" s="82"/>
      <c r="RNY937" s="82"/>
      <c r="RNZ937" s="82"/>
      <c r="ROA937" s="82"/>
      <c r="ROB937" s="82"/>
      <c r="ROC937" s="82"/>
      <c r="ROD937" s="82"/>
      <c r="ROE937" s="82"/>
      <c r="ROF937" s="82"/>
      <c r="ROG937" s="82"/>
      <c r="ROH937" s="82"/>
      <c r="ROI937" s="82"/>
      <c r="ROJ937" s="82"/>
      <c r="ROK937" s="82"/>
      <c r="ROL937" s="82"/>
      <c r="ROM937" s="82"/>
      <c r="RON937" s="82"/>
      <c r="ROO937" s="82"/>
      <c r="ROP937" s="82"/>
      <c r="ROQ937" s="82"/>
      <c r="ROR937" s="82"/>
      <c r="ROS937" s="82"/>
      <c r="ROT937" s="82"/>
      <c r="ROU937" s="82"/>
      <c r="ROV937" s="82"/>
      <c r="ROW937" s="82"/>
      <c r="ROX937" s="82"/>
      <c r="ROY937" s="82"/>
      <c r="ROZ937" s="82"/>
      <c r="RPA937" s="82"/>
      <c r="RPB937" s="82"/>
      <c r="RPC937" s="82"/>
      <c r="RPD937" s="82"/>
      <c r="RPE937" s="82"/>
      <c r="RPF937" s="82"/>
      <c r="RPG937" s="82"/>
      <c r="RPH937" s="82"/>
      <c r="RPI937" s="82"/>
      <c r="RPJ937" s="82"/>
      <c r="RPK937" s="82"/>
      <c r="RPL937" s="82"/>
      <c r="RPM937" s="82"/>
      <c r="RPN937" s="82"/>
      <c r="RPO937" s="82"/>
      <c r="RPP937" s="82"/>
      <c r="RPQ937" s="82"/>
      <c r="RPR937" s="82"/>
      <c r="RPS937" s="82"/>
      <c r="RPT937" s="82"/>
      <c r="RPU937" s="82"/>
      <c r="RPV937" s="82"/>
      <c r="RPW937" s="82"/>
      <c r="RPX937" s="82"/>
      <c r="RPY937" s="82"/>
      <c r="RPZ937" s="82"/>
      <c r="RQA937" s="82"/>
      <c r="RQB937" s="82"/>
      <c r="RQC937" s="82"/>
      <c r="RQD937" s="82"/>
      <c r="RQE937" s="82"/>
      <c r="RQF937" s="82"/>
      <c r="RQG937" s="82"/>
      <c r="RQH937" s="82"/>
      <c r="RQI937" s="82"/>
      <c r="RQJ937" s="82"/>
      <c r="RQK937" s="82"/>
      <c r="RQL937" s="82"/>
      <c r="RQM937" s="82"/>
      <c r="RQN937" s="82"/>
      <c r="RQO937" s="82"/>
      <c r="RQP937" s="82"/>
      <c r="RQQ937" s="82"/>
      <c r="RQR937" s="82"/>
      <c r="RQS937" s="82"/>
      <c r="RQT937" s="82"/>
      <c r="RQU937" s="82"/>
      <c r="RQV937" s="82"/>
      <c r="RQW937" s="82"/>
      <c r="RQX937" s="82"/>
      <c r="RQY937" s="82"/>
      <c r="RQZ937" s="82"/>
      <c r="RRA937" s="82"/>
      <c r="RRB937" s="82"/>
      <c r="RRC937" s="82"/>
      <c r="RRD937" s="82"/>
      <c r="RRE937" s="82"/>
      <c r="RRF937" s="82"/>
      <c r="RRG937" s="82"/>
      <c r="RRH937" s="82"/>
      <c r="RRI937" s="82"/>
      <c r="RRJ937" s="82"/>
      <c r="RRK937" s="82"/>
      <c r="RRL937" s="82"/>
      <c r="RRM937" s="82"/>
      <c r="RRN937" s="82"/>
      <c r="RRO937" s="82"/>
      <c r="RRP937" s="82"/>
      <c r="RRQ937" s="82"/>
      <c r="RRR937" s="82"/>
      <c r="RRS937" s="82"/>
      <c r="RRT937" s="82"/>
      <c r="RRU937" s="82"/>
      <c r="RRV937" s="82"/>
      <c r="RRW937" s="82"/>
      <c r="RRX937" s="82"/>
      <c r="RRY937" s="82"/>
      <c r="RRZ937" s="82"/>
      <c r="RSA937" s="82"/>
      <c r="RSB937" s="82"/>
      <c r="RSC937" s="82"/>
      <c r="RSD937" s="82"/>
      <c r="RSE937" s="82"/>
      <c r="RSF937" s="82"/>
      <c r="RSG937" s="82"/>
      <c r="RSH937" s="82"/>
      <c r="RSI937" s="82"/>
      <c r="RSJ937" s="82"/>
      <c r="RSK937" s="82"/>
      <c r="RSL937" s="82"/>
      <c r="RSM937" s="82"/>
      <c r="RSN937" s="82"/>
      <c r="RSO937" s="82"/>
      <c r="RSP937" s="82"/>
      <c r="RSQ937" s="82"/>
      <c r="RSR937" s="82"/>
      <c r="RSS937" s="82"/>
      <c r="RST937" s="82"/>
      <c r="RSU937" s="82"/>
      <c r="RSV937" s="82"/>
      <c r="RSW937" s="82"/>
      <c r="RSX937" s="82"/>
      <c r="RSY937" s="82"/>
      <c r="RSZ937" s="82"/>
      <c r="RTA937" s="82"/>
      <c r="RTB937" s="82"/>
      <c r="RTC937" s="82"/>
      <c r="RTD937" s="82"/>
      <c r="RTE937" s="82"/>
      <c r="RTF937" s="82"/>
      <c r="RTG937" s="82"/>
      <c r="RTH937" s="82"/>
      <c r="RTI937" s="82"/>
      <c r="RTJ937" s="82"/>
      <c r="RTK937" s="82"/>
      <c r="RTL937" s="82"/>
      <c r="RTM937" s="82"/>
      <c r="RTN937" s="82"/>
      <c r="RTO937" s="82"/>
      <c r="RTP937" s="82"/>
      <c r="RTQ937" s="82"/>
      <c r="RTR937" s="82"/>
      <c r="RTS937" s="82"/>
      <c r="RTT937" s="82"/>
      <c r="RTU937" s="82"/>
      <c r="RTV937" s="82"/>
      <c r="RTW937" s="82"/>
      <c r="RTX937" s="82"/>
      <c r="RTY937" s="82"/>
      <c r="RTZ937" s="82"/>
      <c r="RUA937" s="82"/>
      <c r="RUB937" s="82"/>
      <c r="RUC937" s="82"/>
      <c r="RUD937" s="82"/>
      <c r="RUE937" s="82"/>
      <c r="RUF937" s="82"/>
      <c r="RUG937" s="82"/>
      <c r="RUH937" s="82"/>
      <c r="RUI937" s="82"/>
      <c r="RUJ937" s="82"/>
      <c r="RUK937" s="82"/>
      <c r="RUL937" s="82"/>
      <c r="RUM937" s="82"/>
      <c r="RUN937" s="82"/>
      <c r="RUO937" s="82"/>
      <c r="RUP937" s="82"/>
      <c r="RUQ937" s="82"/>
      <c r="RUR937" s="82"/>
      <c r="RUS937" s="82"/>
      <c r="RUT937" s="82"/>
      <c r="RUU937" s="82"/>
      <c r="RUV937" s="82"/>
      <c r="RUW937" s="82"/>
      <c r="RUX937" s="82"/>
      <c r="RUY937" s="82"/>
      <c r="RUZ937" s="82"/>
      <c r="RVA937" s="82"/>
      <c r="RVB937" s="82"/>
      <c r="RVC937" s="82"/>
      <c r="RVD937" s="82"/>
      <c r="RVE937" s="82"/>
      <c r="RVF937" s="82"/>
      <c r="RVG937" s="82"/>
      <c r="RVH937" s="82"/>
      <c r="RVI937" s="82"/>
      <c r="RVJ937" s="82"/>
      <c r="RVK937" s="82"/>
      <c r="RVL937" s="82"/>
      <c r="RVM937" s="82"/>
      <c r="RVN937" s="82"/>
      <c r="RVO937" s="82"/>
      <c r="RVP937" s="82"/>
      <c r="RVQ937" s="82"/>
      <c r="RVR937" s="82"/>
      <c r="RVS937" s="82"/>
      <c r="RVT937" s="82"/>
      <c r="RVU937" s="82"/>
      <c r="RVV937" s="82"/>
      <c r="RVW937" s="82"/>
      <c r="RVX937" s="82"/>
      <c r="RVY937" s="82"/>
      <c r="RVZ937" s="82"/>
      <c r="RWA937" s="82"/>
      <c r="RWB937" s="82"/>
      <c r="RWC937" s="82"/>
      <c r="RWD937" s="82"/>
      <c r="RWE937" s="82"/>
      <c r="RWF937" s="82"/>
      <c r="RWG937" s="82"/>
      <c r="RWH937" s="82"/>
      <c r="RWI937" s="82"/>
      <c r="RWJ937" s="82"/>
      <c r="RWK937" s="82"/>
      <c r="RWL937" s="82"/>
      <c r="RWM937" s="82"/>
      <c r="RWN937" s="82"/>
      <c r="RWO937" s="82"/>
      <c r="RWP937" s="82"/>
      <c r="RWQ937" s="82"/>
      <c r="RWR937" s="82"/>
      <c r="RWS937" s="82"/>
      <c r="RWT937" s="82"/>
      <c r="RWU937" s="82"/>
      <c r="RWV937" s="82"/>
      <c r="RWW937" s="82"/>
      <c r="RWX937" s="82"/>
      <c r="RWY937" s="82"/>
      <c r="RWZ937" s="82"/>
      <c r="RXA937" s="82"/>
      <c r="RXB937" s="82"/>
      <c r="RXC937" s="82"/>
      <c r="RXD937" s="82"/>
      <c r="RXE937" s="82"/>
      <c r="RXF937" s="82"/>
      <c r="RXG937" s="82"/>
      <c r="RXH937" s="82"/>
      <c r="RXI937" s="82"/>
      <c r="RXJ937" s="82"/>
      <c r="RXK937" s="82"/>
      <c r="RXL937" s="82"/>
      <c r="RXM937" s="82"/>
      <c r="RXN937" s="82"/>
      <c r="RXO937" s="82"/>
      <c r="RXP937" s="82"/>
      <c r="RXQ937" s="82"/>
      <c r="RXR937" s="82"/>
      <c r="RXS937" s="82"/>
      <c r="RXT937" s="82"/>
      <c r="RXU937" s="82"/>
      <c r="RXV937" s="82"/>
      <c r="RXW937" s="82"/>
      <c r="RXX937" s="82"/>
      <c r="RXY937" s="82"/>
      <c r="RXZ937" s="82"/>
      <c r="RYA937" s="82"/>
      <c r="RYB937" s="82"/>
      <c r="RYC937" s="82"/>
      <c r="RYD937" s="82"/>
      <c r="RYE937" s="82"/>
      <c r="RYF937" s="82"/>
      <c r="RYG937" s="82"/>
      <c r="RYH937" s="82"/>
      <c r="RYI937" s="82"/>
      <c r="RYJ937" s="82"/>
      <c r="RYK937" s="82"/>
      <c r="RYL937" s="82"/>
      <c r="RYM937" s="82"/>
      <c r="RYN937" s="82"/>
      <c r="RYO937" s="82"/>
      <c r="RYP937" s="82"/>
      <c r="RYQ937" s="82"/>
      <c r="RYR937" s="82"/>
      <c r="RYS937" s="82"/>
      <c r="RYT937" s="82"/>
      <c r="RYU937" s="82"/>
      <c r="RYV937" s="82"/>
      <c r="RYW937" s="82"/>
      <c r="RYX937" s="82"/>
      <c r="RYY937" s="82"/>
      <c r="RYZ937" s="82"/>
      <c r="RZA937" s="82"/>
      <c r="RZB937" s="82"/>
      <c r="RZC937" s="82"/>
      <c r="RZD937" s="82"/>
      <c r="RZE937" s="82"/>
      <c r="RZF937" s="82"/>
      <c r="RZG937" s="82"/>
      <c r="RZH937" s="82"/>
      <c r="RZI937" s="82"/>
      <c r="RZJ937" s="82"/>
      <c r="RZK937" s="82"/>
      <c r="RZL937" s="82"/>
      <c r="RZM937" s="82"/>
      <c r="RZN937" s="82"/>
      <c r="RZO937" s="82"/>
      <c r="RZP937" s="82"/>
      <c r="RZQ937" s="82"/>
      <c r="RZR937" s="82"/>
      <c r="RZS937" s="82"/>
      <c r="RZT937" s="82"/>
      <c r="RZU937" s="82"/>
      <c r="RZV937" s="82"/>
      <c r="RZW937" s="82"/>
      <c r="RZX937" s="82"/>
      <c r="RZY937" s="82"/>
      <c r="RZZ937" s="82"/>
      <c r="SAA937" s="82"/>
      <c r="SAB937" s="82"/>
      <c r="SAC937" s="82"/>
      <c r="SAD937" s="82"/>
      <c r="SAE937" s="82"/>
      <c r="SAF937" s="82"/>
      <c r="SAG937" s="82"/>
      <c r="SAH937" s="82"/>
      <c r="SAI937" s="82"/>
      <c r="SAJ937" s="82"/>
      <c r="SAK937" s="82"/>
      <c r="SAL937" s="82"/>
      <c r="SAM937" s="82"/>
      <c r="SAN937" s="82"/>
      <c r="SAO937" s="82"/>
      <c r="SAP937" s="82"/>
      <c r="SAQ937" s="82"/>
      <c r="SAR937" s="82"/>
      <c r="SAS937" s="82"/>
      <c r="SAT937" s="82"/>
      <c r="SAU937" s="82"/>
      <c r="SAV937" s="82"/>
      <c r="SAW937" s="82"/>
      <c r="SAX937" s="82"/>
      <c r="SAY937" s="82"/>
      <c r="SAZ937" s="82"/>
      <c r="SBA937" s="82"/>
      <c r="SBB937" s="82"/>
      <c r="SBC937" s="82"/>
      <c r="SBD937" s="82"/>
      <c r="SBE937" s="82"/>
      <c r="SBF937" s="82"/>
      <c r="SBG937" s="82"/>
      <c r="SBH937" s="82"/>
      <c r="SBI937" s="82"/>
      <c r="SBJ937" s="82"/>
      <c r="SBK937" s="82"/>
      <c r="SBL937" s="82"/>
      <c r="SBM937" s="82"/>
      <c r="SBN937" s="82"/>
      <c r="SBO937" s="82"/>
      <c r="SBP937" s="82"/>
      <c r="SBQ937" s="82"/>
      <c r="SBR937" s="82"/>
      <c r="SBS937" s="82"/>
      <c r="SBT937" s="82"/>
      <c r="SBU937" s="82"/>
      <c r="SBV937" s="82"/>
      <c r="SBW937" s="82"/>
      <c r="SBX937" s="82"/>
      <c r="SBY937" s="82"/>
      <c r="SBZ937" s="82"/>
      <c r="SCA937" s="82"/>
      <c r="SCB937" s="82"/>
      <c r="SCC937" s="82"/>
      <c r="SCD937" s="82"/>
      <c r="SCE937" s="82"/>
      <c r="SCF937" s="82"/>
      <c r="SCG937" s="82"/>
      <c r="SCH937" s="82"/>
      <c r="SCI937" s="82"/>
      <c r="SCJ937" s="82"/>
      <c r="SCK937" s="82"/>
      <c r="SCL937" s="82"/>
      <c r="SCM937" s="82"/>
      <c r="SCN937" s="82"/>
      <c r="SCO937" s="82"/>
      <c r="SCP937" s="82"/>
      <c r="SCQ937" s="82"/>
      <c r="SCR937" s="82"/>
      <c r="SCS937" s="82"/>
      <c r="SCT937" s="82"/>
      <c r="SCU937" s="82"/>
      <c r="SCV937" s="82"/>
      <c r="SCW937" s="82"/>
      <c r="SCX937" s="82"/>
      <c r="SCY937" s="82"/>
      <c r="SCZ937" s="82"/>
      <c r="SDA937" s="82"/>
      <c r="SDB937" s="82"/>
      <c r="SDC937" s="82"/>
      <c r="SDD937" s="82"/>
      <c r="SDE937" s="82"/>
      <c r="SDF937" s="82"/>
      <c r="SDG937" s="82"/>
      <c r="SDH937" s="82"/>
      <c r="SDI937" s="82"/>
      <c r="SDJ937" s="82"/>
      <c r="SDK937" s="82"/>
      <c r="SDL937" s="82"/>
      <c r="SDM937" s="82"/>
      <c r="SDN937" s="82"/>
      <c r="SDO937" s="82"/>
      <c r="SDP937" s="82"/>
      <c r="SDQ937" s="82"/>
      <c r="SDR937" s="82"/>
      <c r="SDS937" s="82"/>
      <c r="SDT937" s="82"/>
      <c r="SDU937" s="82"/>
      <c r="SDV937" s="82"/>
      <c r="SDW937" s="82"/>
      <c r="SDX937" s="82"/>
      <c r="SDY937" s="82"/>
      <c r="SDZ937" s="82"/>
      <c r="SEA937" s="82"/>
      <c r="SEB937" s="82"/>
      <c r="SEC937" s="82"/>
      <c r="SED937" s="82"/>
      <c r="SEE937" s="82"/>
      <c r="SEF937" s="82"/>
      <c r="SEG937" s="82"/>
      <c r="SEH937" s="82"/>
      <c r="SEI937" s="82"/>
      <c r="SEJ937" s="82"/>
      <c r="SEK937" s="82"/>
      <c r="SEL937" s="82"/>
      <c r="SEM937" s="82"/>
      <c r="SEN937" s="82"/>
      <c r="SEO937" s="82"/>
      <c r="SEP937" s="82"/>
      <c r="SEQ937" s="82"/>
      <c r="SER937" s="82"/>
      <c r="SES937" s="82"/>
      <c r="SET937" s="82"/>
      <c r="SEU937" s="82"/>
      <c r="SEV937" s="82"/>
      <c r="SEW937" s="82"/>
      <c r="SEX937" s="82"/>
      <c r="SEY937" s="82"/>
      <c r="SEZ937" s="82"/>
      <c r="SFA937" s="82"/>
      <c r="SFB937" s="82"/>
      <c r="SFC937" s="82"/>
      <c r="SFD937" s="82"/>
      <c r="SFE937" s="82"/>
      <c r="SFF937" s="82"/>
      <c r="SFG937" s="82"/>
      <c r="SFH937" s="82"/>
      <c r="SFI937" s="82"/>
      <c r="SFJ937" s="82"/>
      <c r="SFK937" s="82"/>
      <c r="SFL937" s="82"/>
      <c r="SFM937" s="82"/>
      <c r="SFN937" s="82"/>
      <c r="SFO937" s="82"/>
      <c r="SFP937" s="82"/>
      <c r="SFQ937" s="82"/>
      <c r="SFR937" s="82"/>
      <c r="SFS937" s="82"/>
      <c r="SFT937" s="82"/>
      <c r="SFU937" s="82"/>
      <c r="SFV937" s="82"/>
      <c r="SFW937" s="82"/>
      <c r="SFX937" s="82"/>
      <c r="SFY937" s="82"/>
      <c r="SFZ937" s="82"/>
      <c r="SGA937" s="82"/>
      <c r="SGB937" s="82"/>
      <c r="SGC937" s="82"/>
      <c r="SGD937" s="82"/>
      <c r="SGE937" s="82"/>
      <c r="SGF937" s="82"/>
      <c r="SGG937" s="82"/>
      <c r="SGH937" s="82"/>
      <c r="SGI937" s="82"/>
      <c r="SGJ937" s="82"/>
      <c r="SGK937" s="82"/>
      <c r="SGL937" s="82"/>
      <c r="SGM937" s="82"/>
      <c r="SGN937" s="82"/>
      <c r="SGO937" s="82"/>
      <c r="SGP937" s="82"/>
      <c r="SGQ937" s="82"/>
      <c r="SGR937" s="82"/>
      <c r="SGS937" s="82"/>
      <c r="SGT937" s="82"/>
      <c r="SGU937" s="82"/>
      <c r="SGV937" s="82"/>
      <c r="SGW937" s="82"/>
      <c r="SGX937" s="82"/>
      <c r="SGY937" s="82"/>
      <c r="SGZ937" s="82"/>
      <c r="SHA937" s="82"/>
      <c r="SHB937" s="82"/>
      <c r="SHC937" s="82"/>
      <c r="SHD937" s="82"/>
      <c r="SHE937" s="82"/>
      <c r="SHF937" s="82"/>
      <c r="SHG937" s="82"/>
      <c r="SHH937" s="82"/>
      <c r="SHI937" s="82"/>
      <c r="SHJ937" s="82"/>
      <c r="SHK937" s="82"/>
      <c r="SHL937" s="82"/>
      <c r="SHM937" s="82"/>
      <c r="SHN937" s="82"/>
      <c r="SHO937" s="82"/>
      <c r="SHP937" s="82"/>
      <c r="SHQ937" s="82"/>
      <c r="SHR937" s="82"/>
      <c r="SHS937" s="82"/>
      <c r="SHT937" s="82"/>
      <c r="SHU937" s="82"/>
      <c r="SHV937" s="82"/>
      <c r="SHW937" s="82"/>
      <c r="SHX937" s="82"/>
      <c r="SHY937" s="82"/>
      <c r="SHZ937" s="82"/>
      <c r="SIA937" s="82"/>
      <c r="SIB937" s="82"/>
      <c r="SIC937" s="82"/>
      <c r="SID937" s="82"/>
      <c r="SIE937" s="82"/>
      <c r="SIF937" s="82"/>
      <c r="SIG937" s="82"/>
      <c r="SIH937" s="82"/>
      <c r="SII937" s="82"/>
      <c r="SIJ937" s="82"/>
      <c r="SIK937" s="82"/>
      <c r="SIL937" s="82"/>
      <c r="SIM937" s="82"/>
      <c r="SIN937" s="82"/>
      <c r="SIO937" s="82"/>
      <c r="SIP937" s="82"/>
      <c r="SIQ937" s="82"/>
      <c r="SIR937" s="82"/>
      <c r="SIS937" s="82"/>
      <c r="SIT937" s="82"/>
      <c r="SIU937" s="82"/>
      <c r="SIV937" s="82"/>
      <c r="SIW937" s="82"/>
      <c r="SIX937" s="82"/>
      <c r="SIY937" s="82"/>
      <c r="SIZ937" s="82"/>
      <c r="SJA937" s="82"/>
      <c r="SJB937" s="82"/>
      <c r="SJC937" s="82"/>
      <c r="SJD937" s="82"/>
      <c r="SJE937" s="82"/>
      <c r="SJF937" s="82"/>
      <c r="SJG937" s="82"/>
      <c r="SJH937" s="82"/>
      <c r="SJI937" s="82"/>
      <c r="SJJ937" s="82"/>
      <c r="SJK937" s="82"/>
      <c r="SJL937" s="82"/>
      <c r="SJM937" s="82"/>
      <c r="SJN937" s="82"/>
      <c r="SJO937" s="82"/>
      <c r="SJP937" s="82"/>
      <c r="SJQ937" s="82"/>
      <c r="SJR937" s="82"/>
      <c r="SJS937" s="82"/>
      <c r="SJT937" s="82"/>
      <c r="SJU937" s="82"/>
      <c r="SJV937" s="82"/>
      <c r="SJW937" s="82"/>
      <c r="SJX937" s="82"/>
      <c r="SJY937" s="82"/>
      <c r="SJZ937" s="82"/>
      <c r="SKA937" s="82"/>
      <c r="SKB937" s="82"/>
      <c r="SKC937" s="82"/>
      <c r="SKD937" s="82"/>
      <c r="SKE937" s="82"/>
      <c r="SKF937" s="82"/>
      <c r="SKG937" s="82"/>
      <c r="SKH937" s="82"/>
      <c r="SKI937" s="82"/>
      <c r="SKJ937" s="82"/>
      <c r="SKK937" s="82"/>
      <c r="SKL937" s="82"/>
      <c r="SKM937" s="82"/>
      <c r="SKN937" s="82"/>
      <c r="SKO937" s="82"/>
      <c r="SKP937" s="82"/>
      <c r="SKQ937" s="82"/>
      <c r="SKR937" s="82"/>
      <c r="SKS937" s="82"/>
      <c r="SKT937" s="82"/>
      <c r="SKU937" s="82"/>
      <c r="SKV937" s="82"/>
      <c r="SKW937" s="82"/>
      <c r="SKX937" s="82"/>
      <c r="SKY937" s="82"/>
      <c r="SKZ937" s="82"/>
      <c r="SLA937" s="82"/>
      <c r="SLB937" s="82"/>
      <c r="SLC937" s="82"/>
      <c r="SLD937" s="82"/>
      <c r="SLE937" s="82"/>
      <c r="SLF937" s="82"/>
      <c r="SLG937" s="82"/>
      <c r="SLH937" s="82"/>
      <c r="SLI937" s="82"/>
      <c r="SLJ937" s="82"/>
      <c r="SLK937" s="82"/>
      <c r="SLL937" s="82"/>
      <c r="SLM937" s="82"/>
      <c r="SLN937" s="82"/>
      <c r="SLO937" s="82"/>
      <c r="SLP937" s="82"/>
      <c r="SLQ937" s="82"/>
      <c r="SLR937" s="82"/>
      <c r="SLS937" s="82"/>
      <c r="SLT937" s="82"/>
      <c r="SLU937" s="82"/>
      <c r="SLV937" s="82"/>
      <c r="SLW937" s="82"/>
      <c r="SLX937" s="82"/>
      <c r="SLY937" s="82"/>
      <c r="SLZ937" s="82"/>
      <c r="SMA937" s="82"/>
      <c r="SMB937" s="82"/>
      <c r="SMC937" s="82"/>
      <c r="SMD937" s="82"/>
      <c r="SME937" s="82"/>
      <c r="SMF937" s="82"/>
      <c r="SMG937" s="82"/>
      <c r="SMH937" s="82"/>
      <c r="SMI937" s="82"/>
      <c r="SMJ937" s="82"/>
      <c r="SMK937" s="82"/>
      <c r="SML937" s="82"/>
      <c r="SMM937" s="82"/>
      <c r="SMN937" s="82"/>
      <c r="SMO937" s="82"/>
      <c r="SMP937" s="82"/>
      <c r="SMQ937" s="82"/>
      <c r="SMR937" s="82"/>
      <c r="SMS937" s="82"/>
      <c r="SMT937" s="82"/>
      <c r="SMU937" s="82"/>
      <c r="SMV937" s="82"/>
      <c r="SMW937" s="82"/>
      <c r="SMX937" s="82"/>
      <c r="SMY937" s="82"/>
      <c r="SMZ937" s="82"/>
      <c r="SNA937" s="82"/>
      <c r="SNB937" s="82"/>
      <c r="SNC937" s="82"/>
      <c r="SND937" s="82"/>
      <c r="SNE937" s="82"/>
      <c r="SNF937" s="82"/>
      <c r="SNG937" s="82"/>
      <c r="SNH937" s="82"/>
      <c r="SNI937" s="82"/>
      <c r="SNJ937" s="82"/>
      <c r="SNK937" s="82"/>
      <c r="SNL937" s="82"/>
      <c r="SNM937" s="82"/>
      <c r="SNN937" s="82"/>
      <c r="SNO937" s="82"/>
      <c r="SNP937" s="82"/>
      <c r="SNQ937" s="82"/>
      <c r="SNR937" s="82"/>
      <c r="SNS937" s="82"/>
      <c r="SNT937" s="82"/>
      <c r="SNU937" s="82"/>
      <c r="SNV937" s="82"/>
      <c r="SNW937" s="82"/>
      <c r="SNX937" s="82"/>
      <c r="SNY937" s="82"/>
      <c r="SNZ937" s="82"/>
      <c r="SOA937" s="82"/>
      <c r="SOB937" s="82"/>
      <c r="SOC937" s="82"/>
      <c r="SOD937" s="82"/>
      <c r="SOE937" s="82"/>
      <c r="SOF937" s="82"/>
      <c r="SOG937" s="82"/>
      <c r="SOH937" s="82"/>
      <c r="SOI937" s="82"/>
      <c r="SOJ937" s="82"/>
      <c r="SOK937" s="82"/>
      <c r="SOL937" s="82"/>
      <c r="SOM937" s="82"/>
      <c r="SON937" s="82"/>
      <c r="SOO937" s="82"/>
      <c r="SOP937" s="82"/>
      <c r="SOQ937" s="82"/>
      <c r="SOR937" s="82"/>
      <c r="SOS937" s="82"/>
      <c r="SOT937" s="82"/>
      <c r="SOU937" s="82"/>
      <c r="SOV937" s="82"/>
      <c r="SOW937" s="82"/>
      <c r="SOX937" s="82"/>
      <c r="SOY937" s="82"/>
      <c r="SOZ937" s="82"/>
      <c r="SPA937" s="82"/>
      <c r="SPB937" s="82"/>
      <c r="SPC937" s="82"/>
      <c r="SPD937" s="82"/>
      <c r="SPE937" s="82"/>
      <c r="SPF937" s="82"/>
      <c r="SPG937" s="82"/>
      <c r="SPH937" s="82"/>
      <c r="SPI937" s="82"/>
      <c r="SPJ937" s="82"/>
      <c r="SPK937" s="82"/>
      <c r="SPL937" s="82"/>
      <c r="SPM937" s="82"/>
      <c r="SPN937" s="82"/>
      <c r="SPO937" s="82"/>
      <c r="SPP937" s="82"/>
      <c r="SPQ937" s="82"/>
      <c r="SPR937" s="82"/>
      <c r="SPS937" s="82"/>
      <c r="SPT937" s="82"/>
      <c r="SPU937" s="82"/>
      <c r="SPV937" s="82"/>
      <c r="SPW937" s="82"/>
      <c r="SPX937" s="82"/>
      <c r="SPY937" s="82"/>
      <c r="SPZ937" s="82"/>
      <c r="SQA937" s="82"/>
      <c r="SQB937" s="82"/>
      <c r="SQC937" s="82"/>
      <c r="SQD937" s="82"/>
      <c r="SQE937" s="82"/>
      <c r="SQF937" s="82"/>
      <c r="SQG937" s="82"/>
      <c r="SQH937" s="82"/>
      <c r="SQI937" s="82"/>
      <c r="SQJ937" s="82"/>
      <c r="SQK937" s="82"/>
      <c r="SQL937" s="82"/>
      <c r="SQM937" s="82"/>
      <c r="SQN937" s="82"/>
      <c r="SQO937" s="82"/>
      <c r="SQP937" s="82"/>
      <c r="SQQ937" s="82"/>
      <c r="SQR937" s="82"/>
      <c r="SQS937" s="82"/>
      <c r="SQT937" s="82"/>
      <c r="SQU937" s="82"/>
      <c r="SQV937" s="82"/>
      <c r="SQW937" s="82"/>
      <c r="SQX937" s="82"/>
      <c r="SQY937" s="82"/>
      <c r="SQZ937" s="82"/>
      <c r="SRA937" s="82"/>
      <c r="SRB937" s="82"/>
      <c r="SRC937" s="82"/>
      <c r="SRD937" s="82"/>
      <c r="SRE937" s="82"/>
      <c r="SRF937" s="82"/>
      <c r="SRG937" s="82"/>
      <c r="SRH937" s="82"/>
      <c r="SRI937" s="82"/>
      <c r="SRJ937" s="82"/>
      <c r="SRK937" s="82"/>
      <c r="SRL937" s="82"/>
      <c r="SRM937" s="82"/>
      <c r="SRN937" s="82"/>
      <c r="SRO937" s="82"/>
      <c r="SRP937" s="82"/>
      <c r="SRQ937" s="82"/>
      <c r="SRR937" s="82"/>
      <c r="SRS937" s="82"/>
      <c r="SRT937" s="82"/>
      <c r="SRU937" s="82"/>
      <c r="SRV937" s="82"/>
      <c r="SRW937" s="82"/>
      <c r="SRX937" s="82"/>
      <c r="SRY937" s="82"/>
      <c r="SRZ937" s="82"/>
      <c r="SSA937" s="82"/>
      <c r="SSB937" s="82"/>
      <c r="SSC937" s="82"/>
      <c r="SSD937" s="82"/>
      <c r="SSE937" s="82"/>
      <c r="SSF937" s="82"/>
      <c r="SSG937" s="82"/>
      <c r="SSH937" s="82"/>
      <c r="SSI937" s="82"/>
      <c r="SSJ937" s="82"/>
      <c r="SSK937" s="82"/>
      <c r="SSL937" s="82"/>
      <c r="SSM937" s="82"/>
      <c r="SSN937" s="82"/>
      <c r="SSO937" s="82"/>
      <c r="SSP937" s="82"/>
      <c r="SSQ937" s="82"/>
      <c r="SSR937" s="82"/>
      <c r="SSS937" s="82"/>
      <c r="SST937" s="82"/>
      <c r="SSU937" s="82"/>
      <c r="SSV937" s="82"/>
      <c r="SSW937" s="82"/>
      <c r="SSX937" s="82"/>
      <c r="SSY937" s="82"/>
      <c r="SSZ937" s="82"/>
      <c r="STA937" s="82"/>
      <c r="STB937" s="82"/>
      <c r="STC937" s="82"/>
      <c r="STD937" s="82"/>
      <c r="STE937" s="82"/>
      <c r="STF937" s="82"/>
      <c r="STG937" s="82"/>
      <c r="STH937" s="82"/>
      <c r="STI937" s="82"/>
      <c r="STJ937" s="82"/>
      <c r="STK937" s="82"/>
      <c r="STL937" s="82"/>
      <c r="STM937" s="82"/>
      <c r="STN937" s="82"/>
      <c r="STO937" s="82"/>
      <c r="STP937" s="82"/>
      <c r="STQ937" s="82"/>
      <c r="STR937" s="82"/>
      <c r="STS937" s="82"/>
      <c r="STT937" s="82"/>
      <c r="STU937" s="82"/>
      <c r="STV937" s="82"/>
      <c r="STW937" s="82"/>
      <c r="STX937" s="82"/>
      <c r="STY937" s="82"/>
      <c r="STZ937" s="82"/>
      <c r="SUA937" s="82"/>
      <c r="SUB937" s="82"/>
      <c r="SUC937" s="82"/>
      <c r="SUD937" s="82"/>
      <c r="SUE937" s="82"/>
      <c r="SUF937" s="82"/>
      <c r="SUG937" s="82"/>
      <c r="SUH937" s="82"/>
      <c r="SUI937" s="82"/>
      <c r="SUJ937" s="82"/>
      <c r="SUK937" s="82"/>
      <c r="SUL937" s="82"/>
      <c r="SUM937" s="82"/>
      <c r="SUN937" s="82"/>
      <c r="SUO937" s="82"/>
      <c r="SUP937" s="82"/>
      <c r="SUQ937" s="82"/>
      <c r="SUR937" s="82"/>
      <c r="SUS937" s="82"/>
      <c r="SUT937" s="82"/>
      <c r="SUU937" s="82"/>
      <c r="SUV937" s="82"/>
      <c r="SUW937" s="82"/>
      <c r="SUX937" s="82"/>
      <c r="SUY937" s="82"/>
      <c r="SUZ937" s="82"/>
      <c r="SVA937" s="82"/>
      <c r="SVB937" s="82"/>
      <c r="SVC937" s="82"/>
      <c r="SVD937" s="82"/>
      <c r="SVE937" s="82"/>
      <c r="SVF937" s="82"/>
      <c r="SVG937" s="82"/>
      <c r="SVH937" s="82"/>
      <c r="SVI937" s="82"/>
      <c r="SVJ937" s="82"/>
      <c r="SVK937" s="82"/>
      <c r="SVL937" s="82"/>
      <c r="SVM937" s="82"/>
      <c r="SVN937" s="82"/>
      <c r="SVO937" s="82"/>
      <c r="SVP937" s="82"/>
      <c r="SVQ937" s="82"/>
      <c r="SVR937" s="82"/>
      <c r="SVS937" s="82"/>
      <c r="SVT937" s="82"/>
      <c r="SVU937" s="82"/>
      <c r="SVV937" s="82"/>
      <c r="SVW937" s="82"/>
      <c r="SVX937" s="82"/>
      <c r="SVY937" s="82"/>
      <c r="SVZ937" s="82"/>
      <c r="SWA937" s="82"/>
      <c r="SWB937" s="82"/>
      <c r="SWC937" s="82"/>
      <c r="SWD937" s="82"/>
      <c r="SWE937" s="82"/>
      <c r="SWF937" s="82"/>
      <c r="SWG937" s="82"/>
      <c r="SWH937" s="82"/>
      <c r="SWI937" s="82"/>
      <c r="SWJ937" s="82"/>
      <c r="SWK937" s="82"/>
      <c r="SWL937" s="82"/>
      <c r="SWM937" s="82"/>
      <c r="SWN937" s="82"/>
      <c r="SWO937" s="82"/>
      <c r="SWP937" s="82"/>
      <c r="SWQ937" s="82"/>
      <c r="SWR937" s="82"/>
      <c r="SWS937" s="82"/>
      <c r="SWT937" s="82"/>
      <c r="SWU937" s="82"/>
      <c r="SWV937" s="82"/>
      <c r="SWW937" s="82"/>
      <c r="SWX937" s="82"/>
      <c r="SWY937" s="82"/>
      <c r="SWZ937" s="82"/>
      <c r="SXA937" s="82"/>
      <c r="SXB937" s="82"/>
      <c r="SXC937" s="82"/>
      <c r="SXD937" s="82"/>
      <c r="SXE937" s="82"/>
      <c r="SXF937" s="82"/>
      <c r="SXG937" s="82"/>
      <c r="SXH937" s="82"/>
      <c r="SXI937" s="82"/>
      <c r="SXJ937" s="82"/>
      <c r="SXK937" s="82"/>
      <c r="SXL937" s="82"/>
      <c r="SXM937" s="82"/>
      <c r="SXN937" s="82"/>
      <c r="SXO937" s="82"/>
      <c r="SXP937" s="82"/>
      <c r="SXQ937" s="82"/>
      <c r="SXR937" s="82"/>
      <c r="SXS937" s="82"/>
      <c r="SXT937" s="82"/>
      <c r="SXU937" s="82"/>
      <c r="SXV937" s="82"/>
      <c r="SXW937" s="82"/>
      <c r="SXX937" s="82"/>
      <c r="SXY937" s="82"/>
      <c r="SXZ937" s="82"/>
      <c r="SYA937" s="82"/>
      <c r="SYB937" s="82"/>
      <c r="SYC937" s="82"/>
      <c r="SYD937" s="82"/>
      <c r="SYE937" s="82"/>
      <c r="SYF937" s="82"/>
      <c r="SYG937" s="82"/>
      <c r="SYH937" s="82"/>
      <c r="SYI937" s="82"/>
      <c r="SYJ937" s="82"/>
      <c r="SYK937" s="82"/>
      <c r="SYL937" s="82"/>
      <c r="SYM937" s="82"/>
      <c r="SYN937" s="82"/>
      <c r="SYO937" s="82"/>
      <c r="SYP937" s="82"/>
      <c r="SYQ937" s="82"/>
      <c r="SYR937" s="82"/>
      <c r="SYS937" s="82"/>
      <c r="SYT937" s="82"/>
      <c r="SYU937" s="82"/>
      <c r="SYV937" s="82"/>
      <c r="SYW937" s="82"/>
      <c r="SYX937" s="82"/>
      <c r="SYY937" s="82"/>
      <c r="SYZ937" s="82"/>
      <c r="SZA937" s="82"/>
      <c r="SZB937" s="82"/>
      <c r="SZC937" s="82"/>
      <c r="SZD937" s="82"/>
      <c r="SZE937" s="82"/>
      <c r="SZF937" s="82"/>
      <c r="SZG937" s="82"/>
      <c r="SZH937" s="82"/>
      <c r="SZI937" s="82"/>
      <c r="SZJ937" s="82"/>
      <c r="SZK937" s="82"/>
      <c r="SZL937" s="82"/>
      <c r="SZM937" s="82"/>
      <c r="SZN937" s="82"/>
      <c r="SZO937" s="82"/>
      <c r="SZP937" s="82"/>
      <c r="SZQ937" s="82"/>
      <c r="SZR937" s="82"/>
      <c r="SZS937" s="82"/>
      <c r="SZT937" s="82"/>
      <c r="SZU937" s="82"/>
      <c r="SZV937" s="82"/>
      <c r="SZW937" s="82"/>
      <c r="SZX937" s="82"/>
      <c r="SZY937" s="82"/>
      <c r="SZZ937" s="82"/>
      <c r="TAA937" s="82"/>
      <c r="TAB937" s="82"/>
      <c r="TAC937" s="82"/>
      <c r="TAD937" s="82"/>
      <c r="TAE937" s="82"/>
      <c r="TAF937" s="82"/>
      <c r="TAG937" s="82"/>
      <c r="TAH937" s="82"/>
      <c r="TAI937" s="82"/>
      <c r="TAJ937" s="82"/>
      <c r="TAK937" s="82"/>
      <c r="TAL937" s="82"/>
      <c r="TAM937" s="82"/>
      <c r="TAN937" s="82"/>
      <c r="TAO937" s="82"/>
      <c r="TAP937" s="82"/>
      <c r="TAQ937" s="82"/>
      <c r="TAR937" s="82"/>
      <c r="TAS937" s="82"/>
      <c r="TAT937" s="82"/>
      <c r="TAU937" s="82"/>
      <c r="TAV937" s="82"/>
      <c r="TAW937" s="82"/>
      <c r="TAX937" s="82"/>
      <c r="TAY937" s="82"/>
      <c r="TAZ937" s="82"/>
      <c r="TBA937" s="82"/>
      <c r="TBB937" s="82"/>
      <c r="TBC937" s="82"/>
      <c r="TBD937" s="82"/>
      <c r="TBE937" s="82"/>
      <c r="TBF937" s="82"/>
      <c r="TBG937" s="82"/>
      <c r="TBH937" s="82"/>
      <c r="TBI937" s="82"/>
      <c r="TBJ937" s="82"/>
      <c r="TBK937" s="82"/>
      <c r="TBL937" s="82"/>
      <c r="TBM937" s="82"/>
      <c r="TBN937" s="82"/>
      <c r="TBO937" s="82"/>
      <c r="TBP937" s="82"/>
      <c r="TBQ937" s="82"/>
      <c r="TBR937" s="82"/>
      <c r="TBS937" s="82"/>
      <c r="TBT937" s="82"/>
      <c r="TBU937" s="82"/>
      <c r="TBV937" s="82"/>
      <c r="TBW937" s="82"/>
      <c r="TBX937" s="82"/>
      <c r="TBY937" s="82"/>
      <c r="TBZ937" s="82"/>
      <c r="TCA937" s="82"/>
      <c r="TCB937" s="82"/>
      <c r="TCC937" s="82"/>
      <c r="TCD937" s="82"/>
      <c r="TCE937" s="82"/>
      <c r="TCF937" s="82"/>
      <c r="TCG937" s="82"/>
      <c r="TCH937" s="82"/>
      <c r="TCI937" s="82"/>
      <c r="TCJ937" s="82"/>
      <c r="TCK937" s="82"/>
      <c r="TCL937" s="82"/>
      <c r="TCM937" s="82"/>
      <c r="TCN937" s="82"/>
      <c r="TCO937" s="82"/>
      <c r="TCP937" s="82"/>
      <c r="TCQ937" s="82"/>
      <c r="TCR937" s="82"/>
      <c r="TCS937" s="82"/>
      <c r="TCT937" s="82"/>
      <c r="TCU937" s="82"/>
      <c r="TCV937" s="82"/>
      <c r="TCW937" s="82"/>
      <c r="TCX937" s="82"/>
      <c r="TCY937" s="82"/>
      <c r="TCZ937" s="82"/>
      <c r="TDA937" s="82"/>
      <c r="TDB937" s="82"/>
      <c r="TDC937" s="82"/>
      <c r="TDD937" s="82"/>
      <c r="TDE937" s="82"/>
      <c r="TDF937" s="82"/>
      <c r="TDG937" s="82"/>
      <c r="TDH937" s="82"/>
      <c r="TDI937" s="82"/>
      <c r="TDJ937" s="82"/>
      <c r="TDK937" s="82"/>
      <c r="TDL937" s="82"/>
      <c r="TDM937" s="82"/>
      <c r="TDN937" s="82"/>
      <c r="TDO937" s="82"/>
      <c r="TDP937" s="82"/>
      <c r="TDQ937" s="82"/>
      <c r="TDR937" s="82"/>
      <c r="TDS937" s="82"/>
      <c r="TDT937" s="82"/>
      <c r="TDU937" s="82"/>
      <c r="TDV937" s="82"/>
      <c r="TDW937" s="82"/>
      <c r="TDX937" s="82"/>
      <c r="TDY937" s="82"/>
      <c r="TDZ937" s="82"/>
      <c r="TEA937" s="82"/>
      <c r="TEB937" s="82"/>
      <c r="TEC937" s="82"/>
      <c r="TED937" s="82"/>
      <c r="TEE937" s="82"/>
      <c r="TEF937" s="82"/>
      <c r="TEG937" s="82"/>
      <c r="TEH937" s="82"/>
      <c r="TEI937" s="82"/>
      <c r="TEJ937" s="82"/>
      <c r="TEK937" s="82"/>
      <c r="TEL937" s="82"/>
      <c r="TEM937" s="82"/>
      <c r="TEN937" s="82"/>
      <c r="TEO937" s="82"/>
      <c r="TEP937" s="82"/>
      <c r="TEQ937" s="82"/>
      <c r="TER937" s="82"/>
      <c r="TES937" s="82"/>
      <c r="TET937" s="82"/>
      <c r="TEU937" s="82"/>
      <c r="TEV937" s="82"/>
      <c r="TEW937" s="82"/>
      <c r="TEX937" s="82"/>
      <c r="TEY937" s="82"/>
      <c r="TEZ937" s="82"/>
      <c r="TFA937" s="82"/>
      <c r="TFB937" s="82"/>
      <c r="TFC937" s="82"/>
      <c r="TFD937" s="82"/>
      <c r="TFE937" s="82"/>
      <c r="TFF937" s="82"/>
      <c r="TFG937" s="82"/>
      <c r="TFH937" s="82"/>
      <c r="TFI937" s="82"/>
      <c r="TFJ937" s="82"/>
      <c r="TFK937" s="82"/>
      <c r="TFL937" s="82"/>
      <c r="TFM937" s="82"/>
      <c r="TFN937" s="82"/>
      <c r="TFO937" s="82"/>
      <c r="TFP937" s="82"/>
      <c r="TFQ937" s="82"/>
      <c r="TFR937" s="82"/>
      <c r="TFS937" s="82"/>
      <c r="TFT937" s="82"/>
      <c r="TFU937" s="82"/>
      <c r="TFV937" s="82"/>
      <c r="TFW937" s="82"/>
      <c r="TFX937" s="82"/>
      <c r="TFY937" s="82"/>
      <c r="TFZ937" s="82"/>
      <c r="TGA937" s="82"/>
      <c r="TGB937" s="82"/>
      <c r="TGC937" s="82"/>
      <c r="TGD937" s="82"/>
      <c r="TGE937" s="82"/>
      <c r="TGF937" s="82"/>
      <c r="TGG937" s="82"/>
      <c r="TGH937" s="82"/>
      <c r="TGI937" s="82"/>
      <c r="TGJ937" s="82"/>
      <c r="TGK937" s="82"/>
      <c r="TGL937" s="82"/>
      <c r="TGM937" s="82"/>
      <c r="TGN937" s="82"/>
      <c r="TGO937" s="82"/>
      <c r="TGP937" s="82"/>
      <c r="TGQ937" s="82"/>
      <c r="TGR937" s="82"/>
      <c r="TGS937" s="82"/>
      <c r="TGT937" s="82"/>
      <c r="TGU937" s="82"/>
      <c r="TGV937" s="82"/>
      <c r="TGW937" s="82"/>
      <c r="TGX937" s="82"/>
      <c r="TGY937" s="82"/>
      <c r="TGZ937" s="82"/>
      <c r="THA937" s="82"/>
      <c r="THB937" s="82"/>
      <c r="THC937" s="82"/>
      <c r="THD937" s="82"/>
      <c r="THE937" s="82"/>
      <c r="THF937" s="82"/>
      <c r="THG937" s="82"/>
      <c r="THH937" s="82"/>
      <c r="THI937" s="82"/>
      <c r="THJ937" s="82"/>
      <c r="THK937" s="82"/>
      <c r="THL937" s="82"/>
      <c r="THM937" s="82"/>
      <c r="THN937" s="82"/>
      <c r="THO937" s="82"/>
      <c r="THP937" s="82"/>
      <c r="THQ937" s="82"/>
      <c r="THR937" s="82"/>
      <c r="THS937" s="82"/>
      <c r="THT937" s="82"/>
      <c r="THU937" s="82"/>
      <c r="THV937" s="82"/>
      <c r="THW937" s="82"/>
      <c r="THX937" s="82"/>
      <c r="THY937" s="82"/>
      <c r="THZ937" s="82"/>
      <c r="TIA937" s="82"/>
      <c r="TIB937" s="82"/>
      <c r="TIC937" s="82"/>
      <c r="TID937" s="82"/>
      <c r="TIE937" s="82"/>
      <c r="TIF937" s="82"/>
      <c r="TIG937" s="82"/>
      <c r="TIH937" s="82"/>
      <c r="TII937" s="82"/>
      <c r="TIJ937" s="82"/>
      <c r="TIK937" s="82"/>
      <c r="TIL937" s="82"/>
      <c r="TIM937" s="82"/>
      <c r="TIN937" s="82"/>
      <c r="TIO937" s="82"/>
      <c r="TIP937" s="82"/>
      <c r="TIQ937" s="82"/>
      <c r="TIR937" s="82"/>
      <c r="TIS937" s="82"/>
      <c r="TIT937" s="82"/>
      <c r="TIU937" s="82"/>
      <c r="TIV937" s="82"/>
      <c r="TIW937" s="82"/>
      <c r="TIX937" s="82"/>
      <c r="TIY937" s="82"/>
      <c r="TIZ937" s="82"/>
      <c r="TJA937" s="82"/>
      <c r="TJB937" s="82"/>
      <c r="TJC937" s="82"/>
      <c r="TJD937" s="82"/>
      <c r="TJE937" s="82"/>
      <c r="TJF937" s="82"/>
      <c r="TJG937" s="82"/>
      <c r="TJH937" s="82"/>
      <c r="TJI937" s="82"/>
      <c r="TJJ937" s="82"/>
      <c r="TJK937" s="82"/>
      <c r="TJL937" s="82"/>
      <c r="TJM937" s="82"/>
      <c r="TJN937" s="82"/>
      <c r="TJO937" s="82"/>
      <c r="TJP937" s="82"/>
      <c r="TJQ937" s="82"/>
      <c r="TJR937" s="82"/>
      <c r="TJS937" s="82"/>
      <c r="TJT937" s="82"/>
      <c r="TJU937" s="82"/>
      <c r="TJV937" s="82"/>
      <c r="TJW937" s="82"/>
      <c r="TJX937" s="82"/>
      <c r="TJY937" s="82"/>
      <c r="TJZ937" s="82"/>
      <c r="TKA937" s="82"/>
      <c r="TKB937" s="82"/>
      <c r="TKC937" s="82"/>
      <c r="TKD937" s="82"/>
      <c r="TKE937" s="82"/>
      <c r="TKF937" s="82"/>
      <c r="TKG937" s="82"/>
      <c r="TKH937" s="82"/>
      <c r="TKI937" s="82"/>
      <c r="TKJ937" s="82"/>
      <c r="TKK937" s="82"/>
      <c r="TKL937" s="82"/>
      <c r="TKM937" s="82"/>
      <c r="TKN937" s="82"/>
      <c r="TKO937" s="82"/>
      <c r="TKP937" s="82"/>
      <c r="TKQ937" s="82"/>
      <c r="TKR937" s="82"/>
      <c r="TKS937" s="82"/>
      <c r="TKT937" s="82"/>
      <c r="TKU937" s="82"/>
      <c r="TKV937" s="82"/>
      <c r="TKW937" s="82"/>
      <c r="TKX937" s="82"/>
      <c r="TKY937" s="82"/>
      <c r="TKZ937" s="82"/>
      <c r="TLA937" s="82"/>
      <c r="TLB937" s="82"/>
      <c r="TLC937" s="82"/>
      <c r="TLD937" s="82"/>
      <c r="TLE937" s="82"/>
      <c r="TLF937" s="82"/>
      <c r="TLG937" s="82"/>
      <c r="TLH937" s="82"/>
      <c r="TLI937" s="82"/>
      <c r="TLJ937" s="82"/>
      <c r="TLK937" s="82"/>
      <c r="TLL937" s="82"/>
      <c r="TLM937" s="82"/>
      <c r="TLN937" s="82"/>
      <c r="TLO937" s="82"/>
      <c r="TLP937" s="82"/>
      <c r="TLQ937" s="82"/>
      <c r="TLR937" s="82"/>
      <c r="TLS937" s="82"/>
      <c r="TLT937" s="82"/>
      <c r="TLU937" s="82"/>
      <c r="TLV937" s="82"/>
      <c r="TLW937" s="82"/>
      <c r="TLX937" s="82"/>
      <c r="TLY937" s="82"/>
      <c r="TLZ937" s="82"/>
      <c r="TMA937" s="82"/>
      <c r="TMB937" s="82"/>
      <c r="TMC937" s="82"/>
      <c r="TMD937" s="82"/>
      <c r="TME937" s="82"/>
      <c r="TMF937" s="82"/>
      <c r="TMG937" s="82"/>
      <c r="TMH937" s="82"/>
      <c r="TMI937" s="82"/>
      <c r="TMJ937" s="82"/>
      <c r="TMK937" s="82"/>
      <c r="TML937" s="82"/>
      <c r="TMM937" s="82"/>
      <c r="TMN937" s="82"/>
      <c r="TMO937" s="82"/>
      <c r="TMP937" s="82"/>
      <c r="TMQ937" s="82"/>
      <c r="TMR937" s="82"/>
      <c r="TMS937" s="82"/>
      <c r="TMT937" s="82"/>
      <c r="TMU937" s="82"/>
      <c r="TMV937" s="82"/>
      <c r="TMW937" s="82"/>
      <c r="TMX937" s="82"/>
      <c r="TMY937" s="82"/>
      <c r="TMZ937" s="82"/>
      <c r="TNA937" s="82"/>
      <c r="TNB937" s="82"/>
      <c r="TNC937" s="82"/>
      <c r="TND937" s="82"/>
      <c r="TNE937" s="82"/>
      <c r="TNF937" s="82"/>
      <c r="TNG937" s="82"/>
      <c r="TNH937" s="82"/>
      <c r="TNI937" s="82"/>
      <c r="TNJ937" s="82"/>
      <c r="TNK937" s="82"/>
      <c r="TNL937" s="82"/>
      <c r="TNM937" s="82"/>
      <c r="TNN937" s="82"/>
      <c r="TNO937" s="82"/>
      <c r="TNP937" s="82"/>
      <c r="TNQ937" s="82"/>
      <c r="TNR937" s="82"/>
      <c r="TNS937" s="82"/>
      <c r="TNT937" s="82"/>
      <c r="TNU937" s="82"/>
      <c r="TNV937" s="82"/>
      <c r="TNW937" s="82"/>
      <c r="TNX937" s="82"/>
      <c r="TNY937" s="82"/>
      <c r="TNZ937" s="82"/>
      <c r="TOA937" s="82"/>
      <c r="TOB937" s="82"/>
      <c r="TOC937" s="82"/>
      <c r="TOD937" s="82"/>
      <c r="TOE937" s="82"/>
      <c r="TOF937" s="82"/>
      <c r="TOG937" s="82"/>
      <c r="TOH937" s="82"/>
      <c r="TOI937" s="82"/>
      <c r="TOJ937" s="82"/>
      <c r="TOK937" s="82"/>
      <c r="TOL937" s="82"/>
      <c r="TOM937" s="82"/>
      <c r="TON937" s="82"/>
      <c r="TOO937" s="82"/>
      <c r="TOP937" s="82"/>
      <c r="TOQ937" s="82"/>
      <c r="TOR937" s="82"/>
      <c r="TOS937" s="82"/>
      <c r="TOT937" s="82"/>
      <c r="TOU937" s="82"/>
      <c r="TOV937" s="82"/>
      <c r="TOW937" s="82"/>
      <c r="TOX937" s="82"/>
      <c r="TOY937" s="82"/>
      <c r="TOZ937" s="82"/>
      <c r="TPA937" s="82"/>
      <c r="TPB937" s="82"/>
      <c r="TPC937" s="82"/>
      <c r="TPD937" s="82"/>
      <c r="TPE937" s="82"/>
      <c r="TPF937" s="82"/>
      <c r="TPG937" s="82"/>
      <c r="TPH937" s="82"/>
      <c r="TPI937" s="82"/>
      <c r="TPJ937" s="82"/>
      <c r="TPK937" s="82"/>
      <c r="TPL937" s="82"/>
      <c r="TPM937" s="82"/>
      <c r="TPN937" s="82"/>
      <c r="TPO937" s="82"/>
      <c r="TPP937" s="82"/>
      <c r="TPQ937" s="82"/>
      <c r="TPR937" s="82"/>
      <c r="TPS937" s="82"/>
      <c r="TPT937" s="82"/>
      <c r="TPU937" s="82"/>
      <c r="TPV937" s="82"/>
      <c r="TPW937" s="82"/>
      <c r="TPX937" s="82"/>
      <c r="TPY937" s="82"/>
      <c r="TPZ937" s="82"/>
      <c r="TQA937" s="82"/>
      <c r="TQB937" s="82"/>
      <c r="TQC937" s="82"/>
      <c r="TQD937" s="82"/>
      <c r="TQE937" s="82"/>
      <c r="TQF937" s="82"/>
      <c r="TQG937" s="82"/>
      <c r="TQH937" s="82"/>
      <c r="TQI937" s="82"/>
      <c r="TQJ937" s="82"/>
      <c r="TQK937" s="82"/>
      <c r="TQL937" s="82"/>
      <c r="TQM937" s="82"/>
      <c r="TQN937" s="82"/>
      <c r="TQO937" s="82"/>
      <c r="TQP937" s="82"/>
      <c r="TQQ937" s="82"/>
      <c r="TQR937" s="82"/>
      <c r="TQS937" s="82"/>
      <c r="TQT937" s="82"/>
      <c r="TQU937" s="82"/>
      <c r="TQV937" s="82"/>
      <c r="TQW937" s="82"/>
      <c r="TQX937" s="82"/>
      <c r="TQY937" s="82"/>
      <c r="TQZ937" s="82"/>
      <c r="TRA937" s="82"/>
      <c r="TRB937" s="82"/>
      <c r="TRC937" s="82"/>
      <c r="TRD937" s="82"/>
      <c r="TRE937" s="82"/>
      <c r="TRF937" s="82"/>
      <c r="TRG937" s="82"/>
      <c r="TRH937" s="82"/>
      <c r="TRI937" s="82"/>
      <c r="TRJ937" s="82"/>
      <c r="TRK937" s="82"/>
      <c r="TRL937" s="82"/>
      <c r="TRM937" s="82"/>
      <c r="TRN937" s="82"/>
      <c r="TRO937" s="82"/>
      <c r="TRP937" s="82"/>
      <c r="TRQ937" s="82"/>
      <c r="TRR937" s="82"/>
      <c r="TRS937" s="82"/>
      <c r="TRT937" s="82"/>
      <c r="TRU937" s="82"/>
      <c r="TRV937" s="82"/>
      <c r="TRW937" s="82"/>
      <c r="TRX937" s="82"/>
      <c r="TRY937" s="82"/>
      <c r="TRZ937" s="82"/>
      <c r="TSA937" s="82"/>
      <c r="TSB937" s="82"/>
      <c r="TSC937" s="82"/>
      <c r="TSD937" s="82"/>
      <c r="TSE937" s="82"/>
      <c r="TSF937" s="82"/>
      <c r="TSG937" s="82"/>
      <c r="TSH937" s="82"/>
      <c r="TSI937" s="82"/>
      <c r="TSJ937" s="82"/>
      <c r="TSK937" s="82"/>
      <c r="TSL937" s="82"/>
      <c r="TSM937" s="82"/>
      <c r="TSN937" s="82"/>
      <c r="TSO937" s="82"/>
      <c r="TSP937" s="82"/>
      <c r="TSQ937" s="82"/>
      <c r="TSR937" s="82"/>
      <c r="TSS937" s="82"/>
      <c r="TST937" s="82"/>
      <c r="TSU937" s="82"/>
      <c r="TSV937" s="82"/>
      <c r="TSW937" s="82"/>
      <c r="TSX937" s="82"/>
      <c r="TSY937" s="82"/>
      <c r="TSZ937" s="82"/>
      <c r="TTA937" s="82"/>
      <c r="TTB937" s="82"/>
      <c r="TTC937" s="82"/>
      <c r="TTD937" s="82"/>
      <c r="TTE937" s="82"/>
      <c r="TTF937" s="82"/>
      <c r="TTG937" s="82"/>
      <c r="TTH937" s="82"/>
      <c r="TTI937" s="82"/>
      <c r="TTJ937" s="82"/>
      <c r="TTK937" s="82"/>
      <c r="TTL937" s="82"/>
      <c r="TTM937" s="82"/>
      <c r="TTN937" s="82"/>
      <c r="TTO937" s="82"/>
      <c r="TTP937" s="82"/>
      <c r="TTQ937" s="82"/>
      <c r="TTR937" s="82"/>
      <c r="TTS937" s="82"/>
      <c r="TTT937" s="82"/>
      <c r="TTU937" s="82"/>
      <c r="TTV937" s="82"/>
      <c r="TTW937" s="82"/>
      <c r="TTX937" s="82"/>
      <c r="TTY937" s="82"/>
      <c r="TTZ937" s="82"/>
      <c r="TUA937" s="82"/>
      <c r="TUB937" s="82"/>
      <c r="TUC937" s="82"/>
      <c r="TUD937" s="82"/>
      <c r="TUE937" s="82"/>
      <c r="TUF937" s="82"/>
      <c r="TUG937" s="82"/>
      <c r="TUH937" s="82"/>
      <c r="TUI937" s="82"/>
      <c r="TUJ937" s="82"/>
      <c r="TUK937" s="82"/>
      <c r="TUL937" s="82"/>
      <c r="TUM937" s="82"/>
      <c r="TUN937" s="82"/>
      <c r="TUO937" s="82"/>
      <c r="TUP937" s="82"/>
      <c r="TUQ937" s="82"/>
      <c r="TUR937" s="82"/>
      <c r="TUS937" s="82"/>
      <c r="TUT937" s="82"/>
      <c r="TUU937" s="82"/>
      <c r="TUV937" s="82"/>
      <c r="TUW937" s="82"/>
      <c r="TUX937" s="82"/>
      <c r="TUY937" s="82"/>
      <c r="TUZ937" s="82"/>
      <c r="TVA937" s="82"/>
      <c r="TVB937" s="82"/>
      <c r="TVC937" s="82"/>
      <c r="TVD937" s="82"/>
      <c r="TVE937" s="82"/>
      <c r="TVF937" s="82"/>
      <c r="TVG937" s="82"/>
      <c r="TVH937" s="82"/>
      <c r="TVI937" s="82"/>
      <c r="TVJ937" s="82"/>
      <c r="TVK937" s="82"/>
      <c r="TVL937" s="82"/>
      <c r="TVM937" s="82"/>
      <c r="TVN937" s="82"/>
      <c r="TVO937" s="82"/>
      <c r="TVP937" s="82"/>
      <c r="TVQ937" s="82"/>
      <c r="TVR937" s="82"/>
      <c r="TVS937" s="82"/>
      <c r="TVT937" s="82"/>
      <c r="TVU937" s="82"/>
      <c r="TVV937" s="82"/>
      <c r="TVW937" s="82"/>
      <c r="TVX937" s="82"/>
      <c r="TVY937" s="82"/>
      <c r="TVZ937" s="82"/>
      <c r="TWA937" s="82"/>
      <c r="TWB937" s="82"/>
      <c r="TWC937" s="82"/>
      <c r="TWD937" s="82"/>
      <c r="TWE937" s="82"/>
      <c r="TWF937" s="82"/>
      <c r="TWG937" s="82"/>
      <c r="TWH937" s="82"/>
      <c r="TWI937" s="82"/>
      <c r="TWJ937" s="82"/>
      <c r="TWK937" s="82"/>
      <c r="TWL937" s="82"/>
      <c r="TWM937" s="82"/>
      <c r="TWN937" s="82"/>
      <c r="TWO937" s="82"/>
      <c r="TWP937" s="82"/>
      <c r="TWQ937" s="82"/>
      <c r="TWR937" s="82"/>
      <c r="TWS937" s="82"/>
      <c r="TWT937" s="82"/>
      <c r="TWU937" s="82"/>
      <c r="TWV937" s="82"/>
      <c r="TWW937" s="82"/>
      <c r="TWX937" s="82"/>
      <c r="TWY937" s="82"/>
      <c r="TWZ937" s="82"/>
      <c r="TXA937" s="82"/>
      <c r="TXB937" s="82"/>
      <c r="TXC937" s="82"/>
      <c r="TXD937" s="82"/>
      <c r="TXE937" s="82"/>
      <c r="TXF937" s="82"/>
      <c r="TXG937" s="82"/>
      <c r="TXH937" s="82"/>
      <c r="TXI937" s="82"/>
      <c r="TXJ937" s="82"/>
      <c r="TXK937" s="82"/>
      <c r="TXL937" s="82"/>
      <c r="TXM937" s="82"/>
      <c r="TXN937" s="82"/>
      <c r="TXO937" s="82"/>
      <c r="TXP937" s="82"/>
      <c r="TXQ937" s="82"/>
      <c r="TXR937" s="82"/>
      <c r="TXS937" s="82"/>
      <c r="TXT937" s="82"/>
      <c r="TXU937" s="82"/>
      <c r="TXV937" s="82"/>
      <c r="TXW937" s="82"/>
      <c r="TXX937" s="82"/>
      <c r="TXY937" s="82"/>
      <c r="TXZ937" s="82"/>
      <c r="TYA937" s="82"/>
      <c r="TYB937" s="82"/>
      <c r="TYC937" s="82"/>
      <c r="TYD937" s="82"/>
      <c r="TYE937" s="82"/>
      <c r="TYF937" s="82"/>
      <c r="TYG937" s="82"/>
      <c r="TYH937" s="82"/>
      <c r="TYI937" s="82"/>
      <c r="TYJ937" s="82"/>
      <c r="TYK937" s="82"/>
      <c r="TYL937" s="82"/>
      <c r="TYM937" s="82"/>
      <c r="TYN937" s="82"/>
      <c r="TYO937" s="82"/>
      <c r="TYP937" s="82"/>
      <c r="TYQ937" s="82"/>
      <c r="TYR937" s="82"/>
      <c r="TYS937" s="82"/>
      <c r="TYT937" s="82"/>
      <c r="TYU937" s="82"/>
      <c r="TYV937" s="82"/>
      <c r="TYW937" s="82"/>
      <c r="TYX937" s="82"/>
      <c r="TYY937" s="82"/>
      <c r="TYZ937" s="82"/>
      <c r="TZA937" s="82"/>
      <c r="TZB937" s="82"/>
      <c r="TZC937" s="82"/>
      <c r="TZD937" s="82"/>
      <c r="TZE937" s="82"/>
      <c r="TZF937" s="82"/>
      <c r="TZG937" s="82"/>
      <c r="TZH937" s="82"/>
      <c r="TZI937" s="82"/>
      <c r="TZJ937" s="82"/>
      <c r="TZK937" s="82"/>
      <c r="TZL937" s="82"/>
      <c r="TZM937" s="82"/>
      <c r="TZN937" s="82"/>
      <c r="TZO937" s="82"/>
      <c r="TZP937" s="82"/>
      <c r="TZQ937" s="82"/>
      <c r="TZR937" s="82"/>
      <c r="TZS937" s="82"/>
      <c r="TZT937" s="82"/>
      <c r="TZU937" s="82"/>
      <c r="TZV937" s="82"/>
      <c r="TZW937" s="82"/>
      <c r="TZX937" s="82"/>
      <c r="TZY937" s="82"/>
      <c r="TZZ937" s="82"/>
      <c r="UAA937" s="82"/>
      <c r="UAB937" s="82"/>
      <c r="UAC937" s="82"/>
      <c r="UAD937" s="82"/>
      <c r="UAE937" s="82"/>
      <c r="UAF937" s="82"/>
      <c r="UAG937" s="82"/>
      <c r="UAH937" s="82"/>
      <c r="UAI937" s="82"/>
      <c r="UAJ937" s="82"/>
      <c r="UAK937" s="82"/>
      <c r="UAL937" s="82"/>
      <c r="UAM937" s="82"/>
      <c r="UAN937" s="82"/>
      <c r="UAO937" s="82"/>
      <c r="UAP937" s="82"/>
      <c r="UAQ937" s="82"/>
      <c r="UAR937" s="82"/>
      <c r="UAS937" s="82"/>
      <c r="UAT937" s="82"/>
      <c r="UAU937" s="82"/>
      <c r="UAV937" s="82"/>
      <c r="UAW937" s="82"/>
      <c r="UAX937" s="82"/>
      <c r="UAY937" s="82"/>
      <c r="UAZ937" s="82"/>
      <c r="UBA937" s="82"/>
      <c r="UBB937" s="82"/>
      <c r="UBC937" s="82"/>
      <c r="UBD937" s="82"/>
      <c r="UBE937" s="82"/>
      <c r="UBF937" s="82"/>
      <c r="UBG937" s="82"/>
      <c r="UBH937" s="82"/>
      <c r="UBI937" s="82"/>
      <c r="UBJ937" s="82"/>
      <c r="UBK937" s="82"/>
      <c r="UBL937" s="82"/>
      <c r="UBM937" s="82"/>
      <c r="UBN937" s="82"/>
      <c r="UBO937" s="82"/>
      <c r="UBP937" s="82"/>
      <c r="UBQ937" s="82"/>
      <c r="UBR937" s="82"/>
      <c r="UBS937" s="82"/>
      <c r="UBT937" s="82"/>
      <c r="UBU937" s="82"/>
      <c r="UBV937" s="82"/>
      <c r="UBW937" s="82"/>
      <c r="UBX937" s="82"/>
      <c r="UBY937" s="82"/>
      <c r="UBZ937" s="82"/>
      <c r="UCA937" s="82"/>
      <c r="UCB937" s="82"/>
      <c r="UCC937" s="82"/>
      <c r="UCD937" s="82"/>
      <c r="UCE937" s="82"/>
      <c r="UCF937" s="82"/>
      <c r="UCG937" s="82"/>
      <c r="UCH937" s="82"/>
      <c r="UCI937" s="82"/>
      <c r="UCJ937" s="82"/>
      <c r="UCK937" s="82"/>
      <c r="UCL937" s="82"/>
      <c r="UCM937" s="82"/>
      <c r="UCN937" s="82"/>
      <c r="UCO937" s="82"/>
      <c r="UCP937" s="82"/>
      <c r="UCQ937" s="82"/>
      <c r="UCR937" s="82"/>
      <c r="UCS937" s="82"/>
      <c r="UCT937" s="82"/>
      <c r="UCU937" s="82"/>
      <c r="UCV937" s="82"/>
      <c r="UCW937" s="82"/>
      <c r="UCX937" s="82"/>
      <c r="UCY937" s="82"/>
      <c r="UCZ937" s="82"/>
      <c r="UDA937" s="82"/>
      <c r="UDB937" s="82"/>
      <c r="UDC937" s="82"/>
      <c r="UDD937" s="82"/>
      <c r="UDE937" s="82"/>
      <c r="UDF937" s="82"/>
      <c r="UDG937" s="82"/>
      <c r="UDH937" s="82"/>
      <c r="UDI937" s="82"/>
      <c r="UDJ937" s="82"/>
      <c r="UDK937" s="82"/>
      <c r="UDL937" s="82"/>
      <c r="UDM937" s="82"/>
      <c r="UDN937" s="82"/>
      <c r="UDO937" s="82"/>
      <c r="UDP937" s="82"/>
      <c r="UDQ937" s="82"/>
      <c r="UDR937" s="82"/>
      <c r="UDS937" s="82"/>
      <c r="UDT937" s="82"/>
      <c r="UDU937" s="82"/>
      <c r="UDV937" s="82"/>
      <c r="UDW937" s="82"/>
      <c r="UDX937" s="82"/>
      <c r="UDY937" s="82"/>
      <c r="UDZ937" s="82"/>
      <c r="UEA937" s="82"/>
      <c r="UEB937" s="82"/>
      <c r="UEC937" s="82"/>
      <c r="UED937" s="82"/>
      <c r="UEE937" s="82"/>
      <c r="UEF937" s="82"/>
      <c r="UEG937" s="82"/>
      <c r="UEH937" s="82"/>
      <c r="UEI937" s="82"/>
      <c r="UEJ937" s="82"/>
      <c r="UEK937" s="82"/>
      <c r="UEL937" s="82"/>
      <c r="UEM937" s="82"/>
      <c r="UEN937" s="82"/>
      <c r="UEO937" s="82"/>
      <c r="UEP937" s="82"/>
      <c r="UEQ937" s="82"/>
      <c r="UER937" s="82"/>
      <c r="UES937" s="82"/>
      <c r="UET937" s="82"/>
      <c r="UEU937" s="82"/>
      <c r="UEV937" s="82"/>
      <c r="UEW937" s="82"/>
      <c r="UEX937" s="82"/>
      <c r="UEY937" s="82"/>
      <c r="UEZ937" s="82"/>
      <c r="UFA937" s="82"/>
      <c r="UFB937" s="82"/>
      <c r="UFC937" s="82"/>
      <c r="UFD937" s="82"/>
      <c r="UFE937" s="82"/>
      <c r="UFF937" s="82"/>
      <c r="UFG937" s="82"/>
      <c r="UFH937" s="82"/>
      <c r="UFI937" s="82"/>
      <c r="UFJ937" s="82"/>
      <c r="UFK937" s="82"/>
      <c r="UFL937" s="82"/>
      <c r="UFM937" s="82"/>
      <c r="UFN937" s="82"/>
      <c r="UFO937" s="82"/>
      <c r="UFP937" s="82"/>
      <c r="UFQ937" s="82"/>
      <c r="UFR937" s="82"/>
      <c r="UFS937" s="82"/>
      <c r="UFT937" s="82"/>
      <c r="UFU937" s="82"/>
      <c r="UFV937" s="82"/>
      <c r="UFW937" s="82"/>
      <c r="UFX937" s="82"/>
      <c r="UFY937" s="82"/>
      <c r="UFZ937" s="82"/>
      <c r="UGA937" s="82"/>
      <c r="UGB937" s="82"/>
      <c r="UGC937" s="82"/>
      <c r="UGD937" s="82"/>
      <c r="UGE937" s="82"/>
      <c r="UGF937" s="82"/>
      <c r="UGG937" s="82"/>
      <c r="UGH937" s="82"/>
      <c r="UGI937" s="82"/>
      <c r="UGJ937" s="82"/>
      <c r="UGK937" s="82"/>
      <c r="UGL937" s="82"/>
      <c r="UGM937" s="82"/>
      <c r="UGN937" s="82"/>
      <c r="UGO937" s="82"/>
      <c r="UGP937" s="82"/>
      <c r="UGQ937" s="82"/>
      <c r="UGR937" s="82"/>
      <c r="UGS937" s="82"/>
      <c r="UGT937" s="82"/>
      <c r="UGU937" s="82"/>
      <c r="UGV937" s="82"/>
      <c r="UGW937" s="82"/>
      <c r="UGX937" s="82"/>
      <c r="UGY937" s="82"/>
      <c r="UGZ937" s="82"/>
      <c r="UHA937" s="82"/>
      <c r="UHB937" s="82"/>
      <c r="UHC937" s="82"/>
      <c r="UHD937" s="82"/>
      <c r="UHE937" s="82"/>
      <c r="UHF937" s="82"/>
      <c r="UHG937" s="82"/>
      <c r="UHH937" s="82"/>
      <c r="UHI937" s="82"/>
      <c r="UHJ937" s="82"/>
      <c r="UHK937" s="82"/>
      <c r="UHL937" s="82"/>
      <c r="UHM937" s="82"/>
      <c r="UHN937" s="82"/>
      <c r="UHO937" s="82"/>
      <c r="UHP937" s="82"/>
      <c r="UHQ937" s="82"/>
      <c r="UHR937" s="82"/>
      <c r="UHS937" s="82"/>
      <c r="UHT937" s="82"/>
      <c r="UHU937" s="82"/>
      <c r="UHV937" s="82"/>
      <c r="UHW937" s="82"/>
      <c r="UHX937" s="82"/>
      <c r="UHY937" s="82"/>
      <c r="UHZ937" s="82"/>
      <c r="UIA937" s="82"/>
      <c r="UIB937" s="82"/>
      <c r="UIC937" s="82"/>
      <c r="UID937" s="82"/>
      <c r="UIE937" s="82"/>
      <c r="UIF937" s="82"/>
      <c r="UIG937" s="82"/>
      <c r="UIH937" s="82"/>
      <c r="UII937" s="82"/>
      <c r="UIJ937" s="82"/>
      <c r="UIK937" s="82"/>
      <c r="UIL937" s="82"/>
      <c r="UIM937" s="82"/>
      <c r="UIN937" s="82"/>
      <c r="UIO937" s="82"/>
      <c r="UIP937" s="82"/>
      <c r="UIQ937" s="82"/>
      <c r="UIR937" s="82"/>
      <c r="UIS937" s="82"/>
      <c r="UIT937" s="82"/>
      <c r="UIU937" s="82"/>
      <c r="UIV937" s="82"/>
      <c r="UIW937" s="82"/>
      <c r="UIX937" s="82"/>
      <c r="UIY937" s="82"/>
      <c r="UIZ937" s="82"/>
      <c r="UJA937" s="82"/>
      <c r="UJB937" s="82"/>
      <c r="UJC937" s="82"/>
      <c r="UJD937" s="82"/>
      <c r="UJE937" s="82"/>
      <c r="UJF937" s="82"/>
      <c r="UJG937" s="82"/>
      <c r="UJH937" s="82"/>
      <c r="UJI937" s="82"/>
      <c r="UJJ937" s="82"/>
      <c r="UJK937" s="82"/>
      <c r="UJL937" s="82"/>
      <c r="UJM937" s="82"/>
      <c r="UJN937" s="82"/>
      <c r="UJO937" s="82"/>
      <c r="UJP937" s="82"/>
      <c r="UJQ937" s="82"/>
      <c r="UJR937" s="82"/>
      <c r="UJS937" s="82"/>
      <c r="UJT937" s="82"/>
      <c r="UJU937" s="82"/>
      <c r="UJV937" s="82"/>
      <c r="UJW937" s="82"/>
      <c r="UJX937" s="82"/>
      <c r="UJY937" s="82"/>
      <c r="UJZ937" s="82"/>
      <c r="UKA937" s="82"/>
      <c r="UKB937" s="82"/>
      <c r="UKC937" s="82"/>
      <c r="UKD937" s="82"/>
      <c r="UKE937" s="82"/>
      <c r="UKF937" s="82"/>
      <c r="UKG937" s="82"/>
      <c r="UKH937" s="82"/>
      <c r="UKI937" s="82"/>
      <c r="UKJ937" s="82"/>
      <c r="UKK937" s="82"/>
      <c r="UKL937" s="82"/>
      <c r="UKM937" s="82"/>
      <c r="UKN937" s="82"/>
      <c r="UKO937" s="82"/>
      <c r="UKP937" s="82"/>
      <c r="UKQ937" s="82"/>
      <c r="UKR937" s="82"/>
      <c r="UKS937" s="82"/>
      <c r="UKT937" s="82"/>
      <c r="UKU937" s="82"/>
      <c r="UKV937" s="82"/>
      <c r="UKW937" s="82"/>
      <c r="UKX937" s="82"/>
      <c r="UKY937" s="82"/>
      <c r="UKZ937" s="82"/>
      <c r="ULA937" s="82"/>
      <c r="ULB937" s="82"/>
      <c r="ULC937" s="82"/>
      <c r="ULD937" s="82"/>
      <c r="ULE937" s="82"/>
      <c r="ULF937" s="82"/>
      <c r="ULG937" s="82"/>
      <c r="ULH937" s="82"/>
      <c r="ULI937" s="82"/>
      <c r="ULJ937" s="82"/>
      <c r="ULK937" s="82"/>
      <c r="ULL937" s="82"/>
      <c r="ULM937" s="82"/>
      <c r="ULN937" s="82"/>
      <c r="ULO937" s="82"/>
      <c r="ULP937" s="82"/>
      <c r="ULQ937" s="82"/>
      <c r="ULR937" s="82"/>
      <c r="ULS937" s="82"/>
      <c r="ULT937" s="82"/>
      <c r="ULU937" s="82"/>
      <c r="ULV937" s="82"/>
      <c r="ULW937" s="82"/>
      <c r="ULX937" s="82"/>
      <c r="ULY937" s="82"/>
      <c r="ULZ937" s="82"/>
      <c r="UMA937" s="82"/>
      <c r="UMB937" s="82"/>
      <c r="UMC937" s="82"/>
      <c r="UMD937" s="82"/>
      <c r="UME937" s="82"/>
      <c r="UMF937" s="82"/>
      <c r="UMG937" s="82"/>
      <c r="UMH937" s="82"/>
      <c r="UMI937" s="82"/>
      <c r="UMJ937" s="82"/>
      <c r="UMK937" s="82"/>
      <c r="UML937" s="82"/>
      <c r="UMM937" s="82"/>
      <c r="UMN937" s="82"/>
      <c r="UMO937" s="82"/>
      <c r="UMP937" s="82"/>
      <c r="UMQ937" s="82"/>
      <c r="UMR937" s="82"/>
      <c r="UMS937" s="82"/>
      <c r="UMT937" s="82"/>
      <c r="UMU937" s="82"/>
      <c r="UMV937" s="82"/>
      <c r="UMW937" s="82"/>
      <c r="UMX937" s="82"/>
      <c r="UMY937" s="82"/>
      <c r="UMZ937" s="82"/>
      <c r="UNA937" s="82"/>
      <c r="UNB937" s="82"/>
      <c r="UNC937" s="82"/>
      <c r="UND937" s="82"/>
      <c r="UNE937" s="82"/>
      <c r="UNF937" s="82"/>
      <c r="UNG937" s="82"/>
      <c r="UNH937" s="82"/>
      <c r="UNI937" s="82"/>
      <c r="UNJ937" s="82"/>
      <c r="UNK937" s="82"/>
      <c r="UNL937" s="82"/>
      <c r="UNM937" s="82"/>
      <c r="UNN937" s="82"/>
      <c r="UNO937" s="82"/>
      <c r="UNP937" s="82"/>
      <c r="UNQ937" s="82"/>
      <c r="UNR937" s="82"/>
      <c r="UNS937" s="82"/>
      <c r="UNT937" s="82"/>
      <c r="UNU937" s="82"/>
      <c r="UNV937" s="82"/>
      <c r="UNW937" s="82"/>
      <c r="UNX937" s="82"/>
      <c r="UNY937" s="82"/>
      <c r="UNZ937" s="82"/>
      <c r="UOA937" s="82"/>
      <c r="UOB937" s="82"/>
      <c r="UOC937" s="82"/>
      <c r="UOD937" s="82"/>
      <c r="UOE937" s="82"/>
      <c r="UOF937" s="82"/>
      <c r="UOG937" s="82"/>
      <c r="UOH937" s="82"/>
      <c r="UOI937" s="82"/>
      <c r="UOJ937" s="82"/>
      <c r="UOK937" s="82"/>
      <c r="UOL937" s="82"/>
      <c r="UOM937" s="82"/>
      <c r="UON937" s="82"/>
      <c r="UOO937" s="82"/>
      <c r="UOP937" s="82"/>
      <c r="UOQ937" s="82"/>
      <c r="UOR937" s="82"/>
      <c r="UOS937" s="82"/>
      <c r="UOT937" s="82"/>
      <c r="UOU937" s="82"/>
      <c r="UOV937" s="82"/>
      <c r="UOW937" s="82"/>
      <c r="UOX937" s="82"/>
      <c r="UOY937" s="82"/>
      <c r="UOZ937" s="82"/>
      <c r="UPA937" s="82"/>
      <c r="UPB937" s="82"/>
      <c r="UPC937" s="82"/>
      <c r="UPD937" s="82"/>
      <c r="UPE937" s="82"/>
      <c r="UPF937" s="82"/>
      <c r="UPG937" s="82"/>
      <c r="UPH937" s="82"/>
      <c r="UPI937" s="82"/>
      <c r="UPJ937" s="82"/>
      <c r="UPK937" s="82"/>
      <c r="UPL937" s="82"/>
      <c r="UPM937" s="82"/>
      <c r="UPN937" s="82"/>
      <c r="UPO937" s="82"/>
      <c r="UPP937" s="82"/>
      <c r="UPQ937" s="82"/>
      <c r="UPR937" s="82"/>
      <c r="UPS937" s="82"/>
      <c r="UPT937" s="82"/>
      <c r="UPU937" s="82"/>
      <c r="UPV937" s="82"/>
      <c r="UPW937" s="82"/>
      <c r="UPX937" s="82"/>
      <c r="UPY937" s="82"/>
      <c r="UPZ937" s="82"/>
      <c r="UQA937" s="82"/>
      <c r="UQB937" s="82"/>
      <c r="UQC937" s="82"/>
      <c r="UQD937" s="82"/>
      <c r="UQE937" s="82"/>
      <c r="UQF937" s="82"/>
      <c r="UQG937" s="82"/>
      <c r="UQH937" s="82"/>
      <c r="UQI937" s="82"/>
      <c r="UQJ937" s="82"/>
      <c r="UQK937" s="82"/>
      <c r="UQL937" s="82"/>
      <c r="UQM937" s="82"/>
      <c r="UQN937" s="82"/>
      <c r="UQO937" s="82"/>
      <c r="UQP937" s="82"/>
      <c r="UQQ937" s="82"/>
      <c r="UQR937" s="82"/>
      <c r="UQS937" s="82"/>
      <c r="UQT937" s="82"/>
      <c r="UQU937" s="82"/>
      <c r="UQV937" s="82"/>
      <c r="UQW937" s="82"/>
      <c r="UQX937" s="82"/>
      <c r="UQY937" s="82"/>
      <c r="UQZ937" s="82"/>
      <c r="URA937" s="82"/>
      <c r="URB937" s="82"/>
      <c r="URC937" s="82"/>
      <c r="URD937" s="82"/>
      <c r="URE937" s="82"/>
      <c r="URF937" s="82"/>
      <c r="URG937" s="82"/>
      <c r="URH937" s="82"/>
      <c r="URI937" s="82"/>
      <c r="URJ937" s="82"/>
      <c r="URK937" s="82"/>
      <c r="URL937" s="82"/>
      <c r="URM937" s="82"/>
      <c r="URN937" s="82"/>
      <c r="URO937" s="82"/>
      <c r="URP937" s="82"/>
      <c r="URQ937" s="82"/>
      <c r="URR937" s="82"/>
      <c r="URS937" s="82"/>
      <c r="URT937" s="82"/>
      <c r="URU937" s="82"/>
      <c r="URV937" s="82"/>
      <c r="URW937" s="82"/>
      <c r="URX937" s="82"/>
      <c r="URY937" s="82"/>
      <c r="URZ937" s="82"/>
      <c r="USA937" s="82"/>
      <c r="USB937" s="82"/>
      <c r="USC937" s="82"/>
      <c r="USD937" s="82"/>
      <c r="USE937" s="82"/>
      <c r="USF937" s="82"/>
      <c r="USG937" s="82"/>
      <c r="USH937" s="82"/>
      <c r="USI937" s="82"/>
      <c r="USJ937" s="82"/>
      <c r="USK937" s="82"/>
      <c r="USL937" s="82"/>
      <c r="USM937" s="82"/>
      <c r="USN937" s="82"/>
      <c r="USO937" s="82"/>
      <c r="USP937" s="82"/>
      <c r="USQ937" s="82"/>
      <c r="USR937" s="82"/>
      <c r="USS937" s="82"/>
      <c r="UST937" s="82"/>
      <c r="USU937" s="82"/>
      <c r="USV937" s="82"/>
      <c r="USW937" s="82"/>
      <c r="USX937" s="82"/>
      <c r="USY937" s="82"/>
      <c r="USZ937" s="82"/>
      <c r="UTA937" s="82"/>
      <c r="UTB937" s="82"/>
      <c r="UTC937" s="82"/>
      <c r="UTD937" s="82"/>
      <c r="UTE937" s="82"/>
      <c r="UTF937" s="82"/>
      <c r="UTG937" s="82"/>
      <c r="UTH937" s="82"/>
      <c r="UTI937" s="82"/>
      <c r="UTJ937" s="82"/>
      <c r="UTK937" s="82"/>
      <c r="UTL937" s="82"/>
      <c r="UTM937" s="82"/>
      <c r="UTN937" s="82"/>
      <c r="UTO937" s="82"/>
      <c r="UTP937" s="82"/>
      <c r="UTQ937" s="82"/>
      <c r="UTR937" s="82"/>
      <c r="UTS937" s="82"/>
      <c r="UTT937" s="82"/>
      <c r="UTU937" s="82"/>
      <c r="UTV937" s="82"/>
      <c r="UTW937" s="82"/>
      <c r="UTX937" s="82"/>
      <c r="UTY937" s="82"/>
      <c r="UTZ937" s="82"/>
      <c r="UUA937" s="82"/>
      <c r="UUB937" s="82"/>
      <c r="UUC937" s="82"/>
      <c r="UUD937" s="82"/>
      <c r="UUE937" s="82"/>
      <c r="UUF937" s="82"/>
      <c r="UUG937" s="82"/>
      <c r="UUH937" s="82"/>
      <c r="UUI937" s="82"/>
      <c r="UUJ937" s="82"/>
      <c r="UUK937" s="82"/>
      <c r="UUL937" s="82"/>
      <c r="UUM937" s="82"/>
      <c r="UUN937" s="82"/>
      <c r="UUO937" s="82"/>
      <c r="UUP937" s="82"/>
      <c r="UUQ937" s="82"/>
      <c r="UUR937" s="82"/>
      <c r="UUS937" s="82"/>
      <c r="UUT937" s="82"/>
      <c r="UUU937" s="82"/>
      <c r="UUV937" s="82"/>
      <c r="UUW937" s="82"/>
      <c r="UUX937" s="82"/>
      <c r="UUY937" s="82"/>
      <c r="UUZ937" s="82"/>
      <c r="UVA937" s="82"/>
      <c r="UVB937" s="82"/>
      <c r="UVC937" s="82"/>
      <c r="UVD937" s="82"/>
      <c r="UVE937" s="82"/>
      <c r="UVF937" s="82"/>
      <c r="UVG937" s="82"/>
      <c r="UVH937" s="82"/>
      <c r="UVI937" s="82"/>
      <c r="UVJ937" s="82"/>
      <c r="UVK937" s="82"/>
      <c r="UVL937" s="82"/>
      <c r="UVM937" s="82"/>
      <c r="UVN937" s="82"/>
      <c r="UVO937" s="82"/>
      <c r="UVP937" s="82"/>
      <c r="UVQ937" s="82"/>
      <c r="UVR937" s="82"/>
      <c r="UVS937" s="82"/>
      <c r="UVT937" s="82"/>
      <c r="UVU937" s="82"/>
      <c r="UVV937" s="82"/>
      <c r="UVW937" s="82"/>
      <c r="UVX937" s="82"/>
      <c r="UVY937" s="82"/>
      <c r="UVZ937" s="82"/>
      <c r="UWA937" s="82"/>
      <c r="UWB937" s="82"/>
      <c r="UWC937" s="82"/>
      <c r="UWD937" s="82"/>
      <c r="UWE937" s="82"/>
      <c r="UWF937" s="82"/>
      <c r="UWG937" s="82"/>
      <c r="UWH937" s="82"/>
      <c r="UWI937" s="82"/>
      <c r="UWJ937" s="82"/>
      <c r="UWK937" s="82"/>
      <c r="UWL937" s="82"/>
      <c r="UWM937" s="82"/>
      <c r="UWN937" s="82"/>
      <c r="UWO937" s="82"/>
      <c r="UWP937" s="82"/>
      <c r="UWQ937" s="82"/>
      <c r="UWR937" s="82"/>
      <c r="UWS937" s="82"/>
      <c r="UWT937" s="82"/>
      <c r="UWU937" s="82"/>
      <c r="UWV937" s="82"/>
      <c r="UWW937" s="82"/>
      <c r="UWX937" s="82"/>
      <c r="UWY937" s="82"/>
      <c r="UWZ937" s="82"/>
      <c r="UXA937" s="82"/>
      <c r="UXB937" s="82"/>
      <c r="UXC937" s="82"/>
      <c r="UXD937" s="82"/>
      <c r="UXE937" s="82"/>
      <c r="UXF937" s="82"/>
      <c r="UXG937" s="82"/>
      <c r="UXH937" s="82"/>
      <c r="UXI937" s="82"/>
      <c r="UXJ937" s="82"/>
      <c r="UXK937" s="82"/>
      <c r="UXL937" s="82"/>
      <c r="UXM937" s="82"/>
      <c r="UXN937" s="82"/>
      <c r="UXO937" s="82"/>
      <c r="UXP937" s="82"/>
      <c r="UXQ937" s="82"/>
      <c r="UXR937" s="82"/>
      <c r="UXS937" s="82"/>
      <c r="UXT937" s="82"/>
      <c r="UXU937" s="82"/>
      <c r="UXV937" s="82"/>
      <c r="UXW937" s="82"/>
      <c r="UXX937" s="82"/>
      <c r="UXY937" s="82"/>
      <c r="UXZ937" s="82"/>
      <c r="UYA937" s="82"/>
      <c r="UYB937" s="82"/>
      <c r="UYC937" s="82"/>
      <c r="UYD937" s="82"/>
      <c r="UYE937" s="82"/>
      <c r="UYF937" s="82"/>
      <c r="UYG937" s="82"/>
      <c r="UYH937" s="82"/>
      <c r="UYI937" s="82"/>
      <c r="UYJ937" s="82"/>
      <c r="UYK937" s="82"/>
      <c r="UYL937" s="82"/>
      <c r="UYM937" s="82"/>
      <c r="UYN937" s="82"/>
      <c r="UYO937" s="82"/>
      <c r="UYP937" s="82"/>
      <c r="UYQ937" s="82"/>
      <c r="UYR937" s="82"/>
      <c r="UYS937" s="82"/>
      <c r="UYT937" s="82"/>
      <c r="UYU937" s="82"/>
      <c r="UYV937" s="82"/>
      <c r="UYW937" s="82"/>
      <c r="UYX937" s="82"/>
      <c r="UYY937" s="82"/>
      <c r="UYZ937" s="82"/>
      <c r="UZA937" s="82"/>
      <c r="UZB937" s="82"/>
      <c r="UZC937" s="82"/>
      <c r="UZD937" s="82"/>
      <c r="UZE937" s="82"/>
      <c r="UZF937" s="82"/>
      <c r="UZG937" s="82"/>
      <c r="UZH937" s="82"/>
      <c r="UZI937" s="82"/>
      <c r="UZJ937" s="82"/>
      <c r="UZK937" s="82"/>
      <c r="UZL937" s="82"/>
      <c r="UZM937" s="82"/>
      <c r="UZN937" s="82"/>
      <c r="UZO937" s="82"/>
      <c r="UZP937" s="82"/>
      <c r="UZQ937" s="82"/>
      <c r="UZR937" s="82"/>
      <c r="UZS937" s="82"/>
      <c r="UZT937" s="82"/>
      <c r="UZU937" s="82"/>
      <c r="UZV937" s="82"/>
      <c r="UZW937" s="82"/>
      <c r="UZX937" s="82"/>
      <c r="UZY937" s="82"/>
      <c r="UZZ937" s="82"/>
      <c r="VAA937" s="82"/>
      <c r="VAB937" s="82"/>
      <c r="VAC937" s="82"/>
      <c r="VAD937" s="82"/>
      <c r="VAE937" s="82"/>
      <c r="VAF937" s="82"/>
      <c r="VAG937" s="82"/>
      <c r="VAH937" s="82"/>
      <c r="VAI937" s="82"/>
      <c r="VAJ937" s="82"/>
      <c r="VAK937" s="82"/>
      <c r="VAL937" s="82"/>
      <c r="VAM937" s="82"/>
      <c r="VAN937" s="82"/>
      <c r="VAO937" s="82"/>
      <c r="VAP937" s="82"/>
      <c r="VAQ937" s="82"/>
      <c r="VAR937" s="82"/>
      <c r="VAS937" s="82"/>
      <c r="VAT937" s="82"/>
      <c r="VAU937" s="82"/>
      <c r="VAV937" s="82"/>
      <c r="VAW937" s="82"/>
      <c r="VAX937" s="82"/>
      <c r="VAY937" s="82"/>
      <c r="VAZ937" s="82"/>
      <c r="VBA937" s="82"/>
      <c r="VBB937" s="82"/>
      <c r="VBC937" s="82"/>
      <c r="VBD937" s="82"/>
      <c r="VBE937" s="82"/>
      <c r="VBF937" s="82"/>
      <c r="VBG937" s="82"/>
      <c r="VBH937" s="82"/>
      <c r="VBI937" s="82"/>
      <c r="VBJ937" s="82"/>
      <c r="VBK937" s="82"/>
      <c r="VBL937" s="82"/>
      <c r="VBM937" s="82"/>
      <c r="VBN937" s="82"/>
      <c r="VBO937" s="82"/>
      <c r="VBP937" s="82"/>
      <c r="VBQ937" s="82"/>
      <c r="VBR937" s="82"/>
      <c r="VBS937" s="82"/>
      <c r="VBT937" s="82"/>
      <c r="VBU937" s="82"/>
      <c r="VBV937" s="82"/>
      <c r="VBW937" s="82"/>
      <c r="VBX937" s="82"/>
      <c r="VBY937" s="82"/>
      <c r="VBZ937" s="82"/>
      <c r="VCA937" s="82"/>
      <c r="VCB937" s="82"/>
      <c r="VCC937" s="82"/>
      <c r="VCD937" s="82"/>
      <c r="VCE937" s="82"/>
      <c r="VCF937" s="82"/>
      <c r="VCG937" s="82"/>
      <c r="VCH937" s="82"/>
      <c r="VCI937" s="82"/>
      <c r="VCJ937" s="82"/>
      <c r="VCK937" s="82"/>
      <c r="VCL937" s="82"/>
      <c r="VCM937" s="82"/>
      <c r="VCN937" s="82"/>
      <c r="VCO937" s="82"/>
      <c r="VCP937" s="82"/>
      <c r="VCQ937" s="82"/>
      <c r="VCR937" s="82"/>
      <c r="VCS937" s="82"/>
      <c r="VCT937" s="82"/>
      <c r="VCU937" s="82"/>
      <c r="VCV937" s="82"/>
      <c r="VCW937" s="82"/>
      <c r="VCX937" s="82"/>
      <c r="VCY937" s="82"/>
      <c r="VCZ937" s="82"/>
      <c r="VDA937" s="82"/>
      <c r="VDB937" s="82"/>
      <c r="VDC937" s="82"/>
      <c r="VDD937" s="82"/>
      <c r="VDE937" s="82"/>
      <c r="VDF937" s="82"/>
      <c r="VDG937" s="82"/>
      <c r="VDH937" s="82"/>
      <c r="VDI937" s="82"/>
      <c r="VDJ937" s="82"/>
      <c r="VDK937" s="82"/>
      <c r="VDL937" s="82"/>
      <c r="VDM937" s="82"/>
      <c r="VDN937" s="82"/>
      <c r="VDO937" s="82"/>
      <c r="VDP937" s="82"/>
      <c r="VDQ937" s="82"/>
      <c r="VDR937" s="82"/>
      <c r="VDS937" s="82"/>
      <c r="VDT937" s="82"/>
      <c r="VDU937" s="82"/>
      <c r="VDV937" s="82"/>
      <c r="VDW937" s="82"/>
      <c r="VDX937" s="82"/>
      <c r="VDY937" s="82"/>
      <c r="VDZ937" s="82"/>
      <c r="VEA937" s="82"/>
      <c r="VEB937" s="82"/>
      <c r="VEC937" s="82"/>
      <c r="VED937" s="82"/>
      <c r="VEE937" s="82"/>
      <c r="VEF937" s="82"/>
      <c r="VEG937" s="82"/>
      <c r="VEH937" s="82"/>
      <c r="VEI937" s="82"/>
      <c r="VEJ937" s="82"/>
      <c r="VEK937" s="82"/>
      <c r="VEL937" s="82"/>
      <c r="VEM937" s="82"/>
      <c r="VEN937" s="82"/>
      <c r="VEO937" s="82"/>
      <c r="VEP937" s="82"/>
      <c r="VEQ937" s="82"/>
      <c r="VER937" s="82"/>
      <c r="VES937" s="82"/>
      <c r="VET937" s="82"/>
      <c r="VEU937" s="82"/>
      <c r="VEV937" s="82"/>
      <c r="VEW937" s="82"/>
      <c r="VEX937" s="82"/>
      <c r="VEY937" s="82"/>
      <c r="VEZ937" s="82"/>
      <c r="VFA937" s="82"/>
      <c r="VFB937" s="82"/>
      <c r="VFC937" s="82"/>
      <c r="VFD937" s="82"/>
      <c r="VFE937" s="82"/>
      <c r="VFF937" s="82"/>
      <c r="VFG937" s="82"/>
      <c r="VFH937" s="82"/>
      <c r="VFI937" s="82"/>
      <c r="VFJ937" s="82"/>
      <c r="VFK937" s="82"/>
      <c r="VFL937" s="82"/>
      <c r="VFM937" s="82"/>
      <c r="VFN937" s="82"/>
      <c r="VFO937" s="82"/>
      <c r="VFP937" s="82"/>
      <c r="VFQ937" s="82"/>
      <c r="VFR937" s="82"/>
      <c r="VFS937" s="82"/>
      <c r="VFT937" s="82"/>
      <c r="VFU937" s="82"/>
      <c r="VFV937" s="82"/>
      <c r="VFW937" s="82"/>
      <c r="VFX937" s="82"/>
      <c r="VFY937" s="82"/>
      <c r="VFZ937" s="82"/>
      <c r="VGA937" s="82"/>
      <c r="VGB937" s="82"/>
      <c r="VGC937" s="82"/>
      <c r="VGD937" s="82"/>
      <c r="VGE937" s="82"/>
      <c r="VGF937" s="82"/>
      <c r="VGG937" s="82"/>
      <c r="VGH937" s="82"/>
      <c r="VGI937" s="82"/>
      <c r="VGJ937" s="82"/>
      <c r="VGK937" s="82"/>
      <c r="VGL937" s="82"/>
      <c r="VGM937" s="82"/>
      <c r="VGN937" s="82"/>
      <c r="VGO937" s="82"/>
      <c r="VGP937" s="82"/>
      <c r="VGQ937" s="82"/>
      <c r="VGR937" s="82"/>
      <c r="VGS937" s="82"/>
      <c r="VGT937" s="82"/>
      <c r="VGU937" s="82"/>
      <c r="VGV937" s="82"/>
      <c r="VGW937" s="82"/>
      <c r="VGX937" s="82"/>
      <c r="VGY937" s="82"/>
      <c r="VGZ937" s="82"/>
      <c r="VHA937" s="82"/>
      <c r="VHB937" s="82"/>
      <c r="VHC937" s="82"/>
      <c r="VHD937" s="82"/>
      <c r="VHE937" s="82"/>
      <c r="VHF937" s="82"/>
      <c r="VHG937" s="82"/>
      <c r="VHH937" s="82"/>
      <c r="VHI937" s="82"/>
      <c r="VHJ937" s="82"/>
      <c r="VHK937" s="82"/>
      <c r="VHL937" s="82"/>
      <c r="VHM937" s="82"/>
      <c r="VHN937" s="82"/>
      <c r="VHO937" s="82"/>
      <c r="VHP937" s="82"/>
      <c r="VHQ937" s="82"/>
      <c r="VHR937" s="82"/>
      <c r="VHS937" s="82"/>
      <c r="VHT937" s="82"/>
      <c r="VHU937" s="82"/>
      <c r="VHV937" s="82"/>
      <c r="VHW937" s="82"/>
      <c r="VHX937" s="82"/>
      <c r="VHY937" s="82"/>
      <c r="VHZ937" s="82"/>
      <c r="VIA937" s="82"/>
      <c r="VIB937" s="82"/>
      <c r="VIC937" s="82"/>
      <c r="VID937" s="82"/>
      <c r="VIE937" s="82"/>
      <c r="VIF937" s="82"/>
      <c r="VIG937" s="82"/>
      <c r="VIH937" s="82"/>
      <c r="VII937" s="82"/>
      <c r="VIJ937" s="82"/>
      <c r="VIK937" s="82"/>
      <c r="VIL937" s="82"/>
      <c r="VIM937" s="82"/>
      <c r="VIN937" s="82"/>
      <c r="VIO937" s="82"/>
      <c r="VIP937" s="82"/>
      <c r="VIQ937" s="82"/>
      <c r="VIR937" s="82"/>
      <c r="VIS937" s="82"/>
      <c r="VIT937" s="82"/>
      <c r="VIU937" s="82"/>
      <c r="VIV937" s="82"/>
      <c r="VIW937" s="82"/>
      <c r="VIX937" s="82"/>
      <c r="VIY937" s="82"/>
      <c r="VIZ937" s="82"/>
      <c r="VJA937" s="82"/>
      <c r="VJB937" s="82"/>
      <c r="VJC937" s="82"/>
      <c r="VJD937" s="82"/>
      <c r="VJE937" s="82"/>
      <c r="VJF937" s="82"/>
      <c r="VJG937" s="82"/>
      <c r="VJH937" s="82"/>
      <c r="VJI937" s="82"/>
      <c r="VJJ937" s="82"/>
      <c r="VJK937" s="82"/>
      <c r="VJL937" s="82"/>
      <c r="VJM937" s="82"/>
      <c r="VJN937" s="82"/>
      <c r="VJO937" s="82"/>
      <c r="VJP937" s="82"/>
      <c r="VJQ937" s="82"/>
      <c r="VJR937" s="82"/>
      <c r="VJS937" s="82"/>
      <c r="VJT937" s="82"/>
      <c r="VJU937" s="82"/>
      <c r="VJV937" s="82"/>
      <c r="VJW937" s="82"/>
      <c r="VJX937" s="82"/>
      <c r="VJY937" s="82"/>
      <c r="VJZ937" s="82"/>
      <c r="VKA937" s="82"/>
      <c r="VKB937" s="82"/>
      <c r="VKC937" s="82"/>
      <c r="VKD937" s="82"/>
      <c r="VKE937" s="82"/>
      <c r="VKF937" s="82"/>
      <c r="VKG937" s="82"/>
      <c r="VKH937" s="82"/>
      <c r="VKI937" s="82"/>
      <c r="VKJ937" s="82"/>
      <c r="VKK937" s="82"/>
      <c r="VKL937" s="82"/>
      <c r="VKM937" s="82"/>
      <c r="VKN937" s="82"/>
      <c r="VKO937" s="82"/>
      <c r="VKP937" s="82"/>
      <c r="VKQ937" s="82"/>
      <c r="VKR937" s="82"/>
      <c r="VKS937" s="82"/>
      <c r="VKT937" s="82"/>
      <c r="VKU937" s="82"/>
      <c r="VKV937" s="82"/>
      <c r="VKW937" s="82"/>
      <c r="VKX937" s="82"/>
      <c r="VKY937" s="82"/>
      <c r="VKZ937" s="82"/>
      <c r="VLA937" s="82"/>
      <c r="VLB937" s="82"/>
      <c r="VLC937" s="82"/>
      <c r="VLD937" s="82"/>
      <c r="VLE937" s="82"/>
      <c r="VLF937" s="82"/>
      <c r="VLG937" s="82"/>
      <c r="VLH937" s="82"/>
      <c r="VLI937" s="82"/>
      <c r="VLJ937" s="82"/>
      <c r="VLK937" s="82"/>
      <c r="VLL937" s="82"/>
      <c r="VLM937" s="82"/>
      <c r="VLN937" s="82"/>
      <c r="VLO937" s="82"/>
      <c r="VLP937" s="82"/>
      <c r="VLQ937" s="82"/>
      <c r="VLR937" s="82"/>
      <c r="VLS937" s="82"/>
      <c r="VLT937" s="82"/>
      <c r="VLU937" s="82"/>
      <c r="VLV937" s="82"/>
      <c r="VLW937" s="82"/>
      <c r="VLX937" s="82"/>
      <c r="VLY937" s="82"/>
      <c r="VLZ937" s="82"/>
      <c r="VMA937" s="82"/>
      <c r="VMB937" s="82"/>
      <c r="VMC937" s="82"/>
      <c r="VMD937" s="82"/>
      <c r="VME937" s="82"/>
      <c r="VMF937" s="82"/>
      <c r="VMG937" s="82"/>
      <c r="VMH937" s="82"/>
      <c r="VMI937" s="82"/>
      <c r="VMJ937" s="82"/>
      <c r="VMK937" s="82"/>
      <c r="VML937" s="82"/>
      <c r="VMM937" s="82"/>
      <c r="VMN937" s="82"/>
      <c r="VMO937" s="82"/>
      <c r="VMP937" s="82"/>
      <c r="VMQ937" s="82"/>
      <c r="VMR937" s="82"/>
      <c r="VMS937" s="82"/>
      <c r="VMT937" s="82"/>
      <c r="VMU937" s="82"/>
      <c r="VMV937" s="82"/>
      <c r="VMW937" s="82"/>
      <c r="VMX937" s="82"/>
      <c r="VMY937" s="82"/>
      <c r="VMZ937" s="82"/>
      <c r="VNA937" s="82"/>
      <c r="VNB937" s="82"/>
      <c r="VNC937" s="82"/>
      <c r="VND937" s="82"/>
      <c r="VNE937" s="82"/>
      <c r="VNF937" s="82"/>
      <c r="VNG937" s="82"/>
      <c r="VNH937" s="82"/>
      <c r="VNI937" s="82"/>
      <c r="VNJ937" s="82"/>
      <c r="VNK937" s="82"/>
      <c r="VNL937" s="82"/>
      <c r="VNM937" s="82"/>
      <c r="VNN937" s="82"/>
      <c r="VNO937" s="82"/>
      <c r="VNP937" s="82"/>
      <c r="VNQ937" s="82"/>
      <c r="VNR937" s="82"/>
      <c r="VNS937" s="82"/>
      <c r="VNT937" s="82"/>
      <c r="VNU937" s="82"/>
      <c r="VNV937" s="82"/>
      <c r="VNW937" s="82"/>
      <c r="VNX937" s="82"/>
      <c r="VNY937" s="82"/>
      <c r="VNZ937" s="82"/>
      <c r="VOA937" s="82"/>
      <c r="VOB937" s="82"/>
      <c r="VOC937" s="82"/>
      <c r="VOD937" s="82"/>
      <c r="VOE937" s="82"/>
      <c r="VOF937" s="82"/>
      <c r="VOG937" s="82"/>
      <c r="VOH937" s="82"/>
      <c r="VOI937" s="82"/>
      <c r="VOJ937" s="82"/>
      <c r="VOK937" s="82"/>
      <c r="VOL937" s="82"/>
      <c r="VOM937" s="82"/>
      <c r="VON937" s="82"/>
      <c r="VOO937" s="82"/>
      <c r="VOP937" s="82"/>
      <c r="VOQ937" s="82"/>
      <c r="VOR937" s="82"/>
      <c r="VOS937" s="82"/>
      <c r="VOT937" s="82"/>
      <c r="VOU937" s="82"/>
      <c r="VOV937" s="82"/>
      <c r="VOW937" s="82"/>
      <c r="VOX937" s="82"/>
      <c r="VOY937" s="82"/>
      <c r="VOZ937" s="82"/>
      <c r="VPA937" s="82"/>
      <c r="VPB937" s="82"/>
      <c r="VPC937" s="82"/>
      <c r="VPD937" s="82"/>
      <c r="VPE937" s="82"/>
      <c r="VPF937" s="82"/>
      <c r="VPG937" s="82"/>
      <c r="VPH937" s="82"/>
      <c r="VPI937" s="82"/>
      <c r="VPJ937" s="82"/>
      <c r="VPK937" s="82"/>
      <c r="VPL937" s="82"/>
      <c r="VPM937" s="82"/>
      <c r="VPN937" s="82"/>
      <c r="VPO937" s="82"/>
      <c r="VPP937" s="82"/>
      <c r="VPQ937" s="82"/>
      <c r="VPR937" s="82"/>
      <c r="VPS937" s="82"/>
      <c r="VPT937" s="82"/>
      <c r="VPU937" s="82"/>
      <c r="VPV937" s="82"/>
      <c r="VPW937" s="82"/>
      <c r="VPX937" s="82"/>
      <c r="VPY937" s="82"/>
      <c r="VPZ937" s="82"/>
      <c r="VQA937" s="82"/>
      <c r="VQB937" s="82"/>
      <c r="VQC937" s="82"/>
      <c r="VQD937" s="82"/>
      <c r="VQE937" s="82"/>
      <c r="VQF937" s="82"/>
      <c r="VQG937" s="82"/>
      <c r="VQH937" s="82"/>
      <c r="VQI937" s="82"/>
      <c r="VQJ937" s="82"/>
      <c r="VQK937" s="82"/>
      <c r="VQL937" s="82"/>
      <c r="VQM937" s="82"/>
      <c r="VQN937" s="82"/>
      <c r="VQO937" s="82"/>
      <c r="VQP937" s="82"/>
      <c r="VQQ937" s="82"/>
      <c r="VQR937" s="82"/>
      <c r="VQS937" s="82"/>
      <c r="VQT937" s="82"/>
      <c r="VQU937" s="82"/>
      <c r="VQV937" s="82"/>
      <c r="VQW937" s="82"/>
      <c r="VQX937" s="82"/>
      <c r="VQY937" s="82"/>
      <c r="VQZ937" s="82"/>
      <c r="VRA937" s="82"/>
      <c r="VRB937" s="82"/>
      <c r="VRC937" s="82"/>
      <c r="VRD937" s="82"/>
      <c r="VRE937" s="82"/>
      <c r="VRF937" s="82"/>
      <c r="VRG937" s="82"/>
      <c r="VRH937" s="82"/>
      <c r="VRI937" s="82"/>
      <c r="VRJ937" s="82"/>
      <c r="VRK937" s="82"/>
      <c r="VRL937" s="82"/>
      <c r="VRM937" s="82"/>
      <c r="VRN937" s="82"/>
      <c r="VRO937" s="82"/>
      <c r="VRP937" s="82"/>
      <c r="VRQ937" s="82"/>
      <c r="VRR937" s="82"/>
      <c r="VRS937" s="82"/>
      <c r="VRT937" s="82"/>
      <c r="VRU937" s="82"/>
      <c r="VRV937" s="82"/>
      <c r="VRW937" s="82"/>
      <c r="VRX937" s="82"/>
      <c r="VRY937" s="82"/>
      <c r="VRZ937" s="82"/>
      <c r="VSA937" s="82"/>
      <c r="VSB937" s="82"/>
      <c r="VSC937" s="82"/>
      <c r="VSD937" s="82"/>
      <c r="VSE937" s="82"/>
      <c r="VSF937" s="82"/>
      <c r="VSG937" s="82"/>
      <c r="VSH937" s="82"/>
      <c r="VSI937" s="82"/>
      <c r="VSJ937" s="82"/>
      <c r="VSK937" s="82"/>
      <c r="VSL937" s="82"/>
      <c r="VSM937" s="82"/>
      <c r="VSN937" s="82"/>
      <c r="VSO937" s="82"/>
      <c r="VSP937" s="82"/>
      <c r="VSQ937" s="82"/>
      <c r="VSR937" s="82"/>
      <c r="VSS937" s="82"/>
      <c r="VST937" s="82"/>
      <c r="VSU937" s="82"/>
      <c r="VSV937" s="82"/>
      <c r="VSW937" s="82"/>
      <c r="VSX937" s="82"/>
      <c r="VSY937" s="82"/>
      <c r="VSZ937" s="82"/>
      <c r="VTA937" s="82"/>
      <c r="VTB937" s="82"/>
      <c r="VTC937" s="82"/>
      <c r="VTD937" s="82"/>
      <c r="VTE937" s="82"/>
      <c r="VTF937" s="82"/>
      <c r="VTG937" s="82"/>
      <c r="VTH937" s="82"/>
      <c r="VTI937" s="82"/>
      <c r="VTJ937" s="82"/>
      <c r="VTK937" s="82"/>
      <c r="VTL937" s="82"/>
      <c r="VTM937" s="82"/>
      <c r="VTN937" s="82"/>
      <c r="VTO937" s="82"/>
      <c r="VTP937" s="82"/>
      <c r="VTQ937" s="82"/>
      <c r="VTR937" s="82"/>
      <c r="VTS937" s="82"/>
      <c r="VTT937" s="82"/>
      <c r="VTU937" s="82"/>
      <c r="VTV937" s="82"/>
      <c r="VTW937" s="82"/>
      <c r="VTX937" s="82"/>
      <c r="VTY937" s="82"/>
      <c r="VTZ937" s="82"/>
      <c r="VUA937" s="82"/>
      <c r="VUB937" s="82"/>
      <c r="VUC937" s="82"/>
      <c r="VUD937" s="82"/>
      <c r="VUE937" s="82"/>
      <c r="VUF937" s="82"/>
      <c r="VUG937" s="82"/>
      <c r="VUH937" s="82"/>
      <c r="VUI937" s="82"/>
      <c r="VUJ937" s="82"/>
      <c r="VUK937" s="82"/>
      <c r="VUL937" s="82"/>
      <c r="VUM937" s="82"/>
      <c r="VUN937" s="82"/>
      <c r="VUO937" s="82"/>
      <c r="VUP937" s="82"/>
      <c r="VUQ937" s="82"/>
      <c r="VUR937" s="82"/>
      <c r="VUS937" s="82"/>
      <c r="VUT937" s="82"/>
      <c r="VUU937" s="82"/>
      <c r="VUV937" s="82"/>
      <c r="VUW937" s="82"/>
      <c r="VUX937" s="82"/>
      <c r="VUY937" s="82"/>
      <c r="VUZ937" s="82"/>
      <c r="VVA937" s="82"/>
      <c r="VVB937" s="82"/>
      <c r="VVC937" s="82"/>
      <c r="VVD937" s="82"/>
      <c r="VVE937" s="82"/>
      <c r="VVF937" s="82"/>
      <c r="VVG937" s="82"/>
      <c r="VVH937" s="82"/>
      <c r="VVI937" s="82"/>
      <c r="VVJ937" s="82"/>
      <c r="VVK937" s="82"/>
      <c r="VVL937" s="82"/>
      <c r="VVM937" s="82"/>
      <c r="VVN937" s="82"/>
      <c r="VVO937" s="82"/>
      <c r="VVP937" s="82"/>
      <c r="VVQ937" s="82"/>
      <c r="VVR937" s="82"/>
      <c r="VVS937" s="82"/>
      <c r="VVT937" s="82"/>
      <c r="VVU937" s="82"/>
      <c r="VVV937" s="82"/>
      <c r="VVW937" s="82"/>
      <c r="VVX937" s="82"/>
      <c r="VVY937" s="82"/>
      <c r="VVZ937" s="82"/>
      <c r="VWA937" s="82"/>
      <c r="VWB937" s="82"/>
      <c r="VWC937" s="82"/>
      <c r="VWD937" s="82"/>
      <c r="VWE937" s="82"/>
      <c r="VWF937" s="82"/>
      <c r="VWG937" s="82"/>
      <c r="VWH937" s="82"/>
      <c r="VWI937" s="82"/>
      <c r="VWJ937" s="82"/>
      <c r="VWK937" s="82"/>
      <c r="VWL937" s="82"/>
      <c r="VWM937" s="82"/>
      <c r="VWN937" s="82"/>
      <c r="VWO937" s="82"/>
      <c r="VWP937" s="82"/>
      <c r="VWQ937" s="82"/>
      <c r="VWR937" s="82"/>
      <c r="VWS937" s="82"/>
      <c r="VWT937" s="82"/>
      <c r="VWU937" s="82"/>
      <c r="VWV937" s="82"/>
      <c r="VWW937" s="82"/>
      <c r="VWX937" s="82"/>
      <c r="VWY937" s="82"/>
      <c r="VWZ937" s="82"/>
      <c r="VXA937" s="82"/>
      <c r="VXB937" s="82"/>
      <c r="VXC937" s="82"/>
      <c r="VXD937" s="82"/>
      <c r="VXE937" s="82"/>
      <c r="VXF937" s="82"/>
      <c r="VXG937" s="82"/>
      <c r="VXH937" s="82"/>
      <c r="VXI937" s="82"/>
      <c r="VXJ937" s="82"/>
      <c r="VXK937" s="82"/>
      <c r="VXL937" s="82"/>
      <c r="VXM937" s="82"/>
      <c r="VXN937" s="82"/>
      <c r="VXO937" s="82"/>
      <c r="VXP937" s="82"/>
      <c r="VXQ937" s="82"/>
      <c r="VXR937" s="82"/>
      <c r="VXS937" s="82"/>
      <c r="VXT937" s="82"/>
      <c r="VXU937" s="82"/>
      <c r="VXV937" s="82"/>
      <c r="VXW937" s="82"/>
      <c r="VXX937" s="82"/>
      <c r="VXY937" s="82"/>
      <c r="VXZ937" s="82"/>
      <c r="VYA937" s="82"/>
      <c r="VYB937" s="82"/>
      <c r="VYC937" s="82"/>
      <c r="VYD937" s="82"/>
      <c r="VYE937" s="82"/>
      <c r="VYF937" s="82"/>
      <c r="VYG937" s="82"/>
      <c r="VYH937" s="82"/>
      <c r="VYI937" s="82"/>
      <c r="VYJ937" s="82"/>
      <c r="VYK937" s="82"/>
      <c r="VYL937" s="82"/>
      <c r="VYM937" s="82"/>
      <c r="VYN937" s="82"/>
      <c r="VYO937" s="82"/>
      <c r="VYP937" s="82"/>
      <c r="VYQ937" s="82"/>
      <c r="VYR937" s="82"/>
      <c r="VYS937" s="82"/>
      <c r="VYT937" s="82"/>
      <c r="VYU937" s="82"/>
      <c r="VYV937" s="82"/>
      <c r="VYW937" s="82"/>
      <c r="VYX937" s="82"/>
      <c r="VYY937" s="82"/>
      <c r="VYZ937" s="82"/>
      <c r="VZA937" s="82"/>
      <c r="VZB937" s="82"/>
      <c r="VZC937" s="82"/>
      <c r="VZD937" s="82"/>
      <c r="VZE937" s="82"/>
      <c r="VZF937" s="82"/>
      <c r="VZG937" s="82"/>
      <c r="VZH937" s="82"/>
      <c r="VZI937" s="82"/>
      <c r="VZJ937" s="82"/>
      <c r="VZK937" s="82"/>
      <c r="VZL937" s="82"/>
      <c r="VZM937" s="82"/>
      <c r="VZN937" s="82"/>
      <c r="VZO937" s="82"/>
      <c r="VZP937" s="82"/>
      <c r="VZQ937" s="82"/>
      <c r="VZR937" s="82"/>
      <c r="VZS937" s="82"/>
      <c r="VZT937" s="82"/>
      <c r="VZU937" s="82"/>
      <c r="VZV937" s="82"/>
      <c r="VZW937" s="82"/>
      <c r="VZX937" s="82"/>
      <c r="VZY937" s="82"/>
      <c r="VZZ937" s="82"/>
      <c r="WAA937" s="82"/>
      <c r="WAB937" s="82"/>
      <c r="WAC937" s="82"/>
      <c r="WAD937" s="82"/>
      <c r="WAE937" s="82"/>
      <c r="WAF937" s="82"/>
      <c r="WAG937" s="82"/>
      <c r="WAH937" s="82"/>
      <c r="WAI937" s="82"/>
      <c r="WAJ937" s="82"/>
      <c r="WAK937" s="82"/>
      <c r="WAL937" s="82"/>
      <c r="WAM937" s="82"/>
      <c r="WAN937" s="82"/>
      <c r="WAO937" s="82"/>
      <c r="WAP937" s="82"/>
      <c r="WAQ937" s="82"/>
      <c r="WAR937" s="82"/>
      <c r="WAS937" s="82"/>
      <c r="WAT937" s="82"/>
      <c r="WAU937" s="82"/>
      <c r="WAV937" s="82"/>
      <c r="WAW937" s="82"/>
      <c r="WAX937" s="82"/>
      <c r="WAY937" s="82"/>
      <c r="WAZ937" s="82"/>
      <c r="WBA937" s="82"/>
      <c r="WBB937" s="82"/>
      <c r="WBC937" s="82"/>
      <c r="WBD937" s="82"/>
      <c r="WBE937" s="82"/>
      <c r="WBF937" s="82"/>
      <c r="WBG937" s="82"/>
      <c r="WBH937" s="82"/>
      <c r="WBI937" s="82"/>
      <c r="WBJ937" s="82"/>
      <c r="WBK937" s="82"/>
      <c r="WBL937" s="82"/>
      <c r="WBM937" s="82"/>
      <c r="WBN937" s="82"/>
      <c r="WBO937" s="82"/>
      <c r="WBP937" s="82"/>
      <c r="WBQ937" s="82"/>
      <c r="WBR937" s="82"/>
      <c r="WBS937" s="82"/>
      <c r="WBT937" s="82"/>
      <c r="WBU937" s="82"/>
      <c r="WBV937" s="82"/>
      <c r="WBW937" s="82"/>
      <c r="WBX937" s="82"/>
      <c r="WBY937" s="82"/>
      <c r="WBZ937" s="82"/>
      <c r="WCA937" s="82"/>
      <c r="WCB937" s="82"/>
      <c r="WCC937" s="82"/>
      <c r="WCD937" s="82"/>
      <c r="WCE937" s="82"/>
      <c r="WCF937" s="82"/>
      <c r="WCG937" s="82"/>
      <c r="WCH937" s="82"/>
      <c r="WCI937" s="82"/>
      <c r="WCJ937" s="82"/>
      <c r="WCK937" s="82"/>
      <c r="WCL937" s="82"/>
      <c r="WCM937" s="82"/>
      <c r="WCN937" s="82"/>
      <c r="WCO937" s="82"/>
      <c r="WCP937" s="82"/>
      <c r="WCQ937" s="82"/>
      <c r="WCR937" s="82"/>
      <c r="WCS937" s="82"/>
      <c r="WCT937" s="82"/>
      <c r="WCU937" s="82"/>
      <c r="WCV937" s="82"/>
      <c r="WCW937" s="82"/>
      <c r="WCX937" s="82"/>
      <c r="WCY937" s="82"/>
      <c r="WCZ937" s="82"/>
      <c r="WDA937" s="82"/>
      <c r="WDB937" s="82"/>
      <c r="WDC937" s="82"/>
      <c r="WDD937" s="82"/>
      <c r="WDE937" s="82"/>
      <c r="WDF937" s="82"/>
      <c r="WDG937" s="82"/>
      <c r="WDH937" s="82"/>
      <c r="WDI937" s="82"/>
      <c r="WDJ937" s="82"/>
      <c r="WDK937" s="82"/>
      <c r="WDL937" s="82"/>
      <c r="WDM937" s="82"/>
      <c r="WDN937" s="82"/>
      <c r="WDO937" s="82"/>
      <c r="WDP937" s="82"/>
      <c r="WDQ937" s="82"/>
      <c r="WDR937" s="82"/>
      <c r="WDS937" s="82"/>
      <c r="WDT937" s="82"/>
      <c r="WDU937" s="82"/>
      <c r="WDV937" s="82"/>
      <c r="WDW937" s="82"/>
      <c r="WDX937" s="82"/>
      <c r="WDY937" s="82"/>
      <c r="WDZ937" s="82"/>
      <c r="WEA937" s="82"/>
      <c r="WEB937" s="82"/>
      <c r="WEC937" s="82"/>
      <c r="WED937" s="82"/>
      <c r="WEE937" s="82"/>
      <c r="WEF937" s="82"/>
      <c r="WEG937" s="82"/>
      <c r="WEH937" s="82"/>
      <c r="WEI937" s="82"/>
      <c r="WEJ937" s="82"/>
      <c r="WEK937" s="82"/>
      <c r="WEL937" s="82"/>
      <c r="WEM937" s="82"/>
      <c r="WEN937" s="82"/>
      <c r="WEO937" s="82"/>
      <c r="WEP937" s="82"/>
      <c r="WEQ937" s="82"/>
      <c r="WER937" s="82"/>
      <c r="WES937" s="82"/>
      <c r="WET937" s="82"/>
      <c r="WEU937" s="82"/>
      <c r="WEV937" s="82"/>
      <c r="WEW937" s="82"/>
      <c r="WEX937" s="82"/>
      <c r="WEY937" s="82"/>
      <c r="WEZ937" s="82"/>
      <c r="WFA937" s="82"/>
      <c r="WFB937" s="82"/>
      <c r="WFC937" s="82"/>
      <c r="WFD937" s="82"/>
      <c r="WFE937" s="82"/>
      <c r="WFF937" s="82"/>
      <c r="WFG937" s="82"/>
      <c r="WFH937" s="82"/>
      <c r="WFI937" s="82"/>
      <c r="WFJ937" s="82"/>
      <c r="WFK937" s="82"/>
      <c r="WFL937" s="82"/>
      <c r="WFM937" s="82"/>
      <c r="WFN937" s="82"/>
      <c r="WFO937" s="82"/>
      <c r="WFP937" s="82"/>
      <c r="WFQ937" s="82"/>
      <c r="WFR937" s="82"/>
      <c r="WFS937" s="82"/>
      <c r="WFT937" s="82"/>
      <c r="WFU937" s="82"/>
      <c r="WFV937" s="82"/>
      <c r="WFW937" s="82"/>
      <c r="WFX937" s="82"/>
      <c r="WFY937" s="82"/>
      <c r="WFZ937" s="82"/>
      <c r="WGA937" s="82"/>
      <c r="WGB937" s="82"/>
      <c r="WGC937" s="82"/>
      <c r="WGD937" s="82"/>
      <c r="WGE937" s="82"/>
      <c r="WGF937" s="82"/>
      <c r="WGG937" s="82"/>
      <c r="WGH937" s="82"/>
      <c r="WGI937" s="82"/>
      <c r="WGJ937" s="82"/>
      <c r="WGK937" s="82"/>
      <c r="WGL937" s="82"/>
      <c r="WGM937" s="82"/>
      <c r="WGN937" s="82"/>
      <c r="WGO937" s="82"/>
      <c r="WGP937" s="82"/>
      <c r="WGQ937" s="82"/>
      <c r="WGR937" s="82"/>
      <c r="WGS937" s="82"/>
      <c r="WGT937" s="82"/>
      <c r="WGU937" s="82"/>
      <c r="WGV937" s="82"/>
      <c r="WGW937" s="82"/>
      <c r="WGX937" s="82"/>
      <c r="WGY937" s="82"/>
      <c r="WGZ937" s="82"/>
      <c r="WHA937" s="82"/>
      <c r="WHB937" s="82"/>
      <c r="WHC937" s="82"/>
      <c r="WHD937" s="82"/>
      <c r="WHE937" s="82"/>
      <c r="WHF937" s="82"/>
      <c r="WHG937" s="82"/>
      <c r="WHH937" s="82"/>
      <c r="WHI937" s="82"/>
      <c r="WHJ937" s="82"/>
      <c r="WHK937" s="82"/>
      <c r="WHL937" s="82"/>
      <c r="WHM937" s="82"/>
      <c r="WHN937" s="82"/>
      <c r="WHO937" s="82"/>
      <c r="WHP937" s="82"/>
      <c r="WHQ937" s="82"/>
      <c r="WHR937" s="82"/>
      <c r="WHS937" s="82"/>
      <c r="WHT937" s="82"/>
      <c r="WHU937" s="82"/>
      <c r="WHV937" s="82"/>
      <c r="WHW937" s="82"/>
      <c r="WHX937" s="82"/>
      <c r="WHY937" s="82"/>
      <c r="WHZ937" s="82"/>
      <c r="WIA937" s="82"/>
      <c r="WIB937" s="82"/>
      <c r="WIC937" s="82"/>
      <c r="WID937" s="82"/>
      <c r="WIE937" s="82"/>
      <c r="WIF937" s="82"/>
      <c r="WIG937" s="82"/>
      <c r="WIH937" s="82"/>
      <c r="WII937" s="82"/>
      <c r="WIJ937" s="82"/>
      <c r="WIK937" s="82"/>
      <c r="WIL937" s="82"/>
      <c r="WIM937" s="82"/>
      <c r="WIN937" s="82"/>
      <c r="WIO937" s="82"/>
      <c r="WIP937" s="82"/>
      <c r="WIQ937" s="82"/>
      <c r="WIR937" s="82"/>
      <c r="WIS937" s="82"/>
      <c r="WIT937" s="82"/>
      <c r="WIU937" s="82"/>
      <c r="WIV937" s="82"/>
      <c r="WIW937" s="82"/>
      <c r="WIX937" s="82"/>
      <c r="WIY937" s="82"/>
      <c r="WIZ937" s="82"/>
      <c r="WJA937" s="82"/>
      <c r="WJB937" s="82"/>
      <c r="WJC937" s="82"/>
      <c r="WJD937" s="82"/>
      <c r="WJE937" s="82"/>
      <c r="WJF937" s="82"/>
      <c r="WJG937" s="82"/>
      <c r="WJH937" s="82"/>
      <c r="WJI937" s="82"/>
      <c r="WJJ937" s="82"/>
      <c r="WJK937" s="82"/>
      <c r="WJL937" s="82"/>
      <c r="WJM937" s="82"/>
      <c r="WJN937" s="82"/>
      <c r="WJO937" s="82"/>
      <c r="WJP937" s="82"/>
      <c r="WJQ937" s="82"/>
      <c r="WJR937" s="82"/>
      <c r="WJS937" s="82"/>
      <c r="WJT937" s="82"/>
      <c r="WJU937" s="82"/>
      <c r="WJV937" s="82"/>
      <c r="WJW937" s="82"/>
      <c r="WJX937" s="82"/>
      <c r="WJY937" s="82"/>
      <c r="WJZ937" s="82"/>
      <c r="WKA937" s="82"/>
      <c r="WKB937" s="82"/>
      <c r="WKC937" s="82"/>
      <c r="WKD937" s="82"/>
      <c r="WKE937" s="82"/>
      <c r="WKF937" s="82"/>
      <c r="WKG937" s="82"/>
      <c r="WKH937" s="82"/>
      <c r="WKI937" s="82"/>
      <c r="WKJ937" s="82"/>
      <c r="WKK937" s="82"/>
      <c r="WKL937" s="82"/>
      <c r="WKM937" s="82"/>
      <c r="WKN937" s="82"/>
      <c r="WKO937" s="82"/>
      <c r="WKP937" s="82"/>
      <c r="WKQ937" s="82"/>
      <c r="WKR937" s="82"/>
      <c r="WKS937" s="82"/>
      <c r="WKT937" s="82"/>
      <c r="WKU937" s="82"/>
      <c r="WKV937" s="82"/>
      <c r="WKW937" s="82"/>
      <c r="WKX937" s="82"/>
      <c r="WKY937" s="82"/>
      <c r="WKZ937" s="82"/>
      <c r="WLA937" s="82"/>
      <c r="WLB937" s="82"/>
      <c r="WLC937" s="82"/>
      <c r="WLD937" s="82"/>
      <c r="WLE937" s="82"/>
      <c r="WLF937" s="82"/>
      <c r="WLG937" s="82"/>
      <c r="WLH937" s="82"/>
      <c r="WLI937" s="82"/>
      <c r="WLJ937" s="82"/>
      <c r="WLK937" s="82"/>
      <c r="WLL937" s="82"/>
      <c r="WLM937" s="82"/>
      <c r="WLN937" s="82"/>
      <c r="WLO937" s="82"/>
      <c r="WLP937" s="82"/>
      <c r="WLQ937" s="82"/>
      <c r="WLR937" s="82"/>
      <c r="WLS937" s="82"/>
      <c r="WLT937" s="82"/>
      <c r="WLU937" s="82"/>
      <c r="WLV937" s="82"/>
      <c r="WLW937" s="82"/>
      <c r="WLX937" s="82"/>
      <c r="WLY937" s="82"/>
      <c r="WLZ937" s="82"/>
      <c r="WMA937" s="82"/>
      <c r="WMB937" s="82"/>
      <c r="WMC937" s="82"/>
      <c r="WMD937" s="82"/>
      <c r="WME937" s="82"/>
      <c r="WMF937" s="82"/>
      <c r="WMG937" s="82"/>
      <c r="WMH937" s="82"/>
      <c r="WMI937" s="82"/>
      <c r="WMJ937" s="82"/>
      <c r="WMK937" s="82"/>
      <c r="WML937" s="82"/>
      <c r="WMM937" s="82"/>
      <c r="WMN937" s="82"/>
      <c r="WMO937" s="82"/>
      <c r="WMP937" s="82"/>
      <c r="WMQ937" s="82"/>
      <c r="WMR937" s="82"/>
      <c r="WMS937" s="82"/>
      <c r="WMT937" s="82"/>
      <c r="WMU937" s="82"/>
      <c r="WMV937" s="82"/>
      <c r="WMW937" s="82"/>
      <c r="WMX937" s="82"/>
      <c r="WMY937" s="82"/>
      <c r="WMZ937" s="82"/>
      <c r="WNA937" s="82"/>
      <c r="WNB937" s="82"/>
      <c r="WNC937" s="82"/>
      <c r="WND937" s="82"/>
      <c r="WNE937" s="82"/>
      <c r="WNF937" s="82"/>
      <c r="WNG937" s="82"/>
      <c r="WNH937" s="82"/>
      <c r="WNI937" s="82"/>
      <c r="WNJ937" s="82"/>
      <c r="WNK937" s="82"/>
      <c r="WNL937" s="82"/>
      <c r="WNM937" s="82"/>
      <c r="WNN937" s="82"/>
      <c r="WNO937" s="82"/>
      <c r="WNP937" s="82"/>
      <c r="WNQ937" s="82"/>
      <c r="WNR937" s="82"/>
      <c r="WNS937" s="82"/>
      <c r="WNT937" s="82"/>
      <c r="WNU937" s="82"/>
      <c r="WNV937" s="82"/>
      <c r="WNW937" s="82"/>
      <c r="WNX937" s="82"/>
      <c r="WNY937" s="82"/>
      <c r="WNZ937" s="82"/>
      <c r="WOA937" s="82"/>
      <c r="WOB937" s="82"/>
      <c r="WOC937" s="82"/>
      <c r="WOD937" s="82"/>
      <c r="WOE937" s="82"/>
      <c r="WOF937" s="82"/>
      <c r="WOG937" s="82"/>
      <c r="WOH937" s="82"/>
      <c r="WOI937" s="82"/>
      <c r="WOJ937" s="82"/>
      <c r="WOK937" s="82"/>
      <c r="WOL937" s="82"/>
      <c r="WOM937" s="82"/>
      <c r="WON937" s="82"/>
      <c r="WOO937" s="82"/>
      <c r="WOP937" s="82"/>
      <c r="WOQ937" s="82"/>
      <c r="WOR937" s="82"/>
      <c r="WOS937" s="82"/>
      <c r="WOT937" s="82"/>
      <c r="WOU937" s="82"/>
      <c r="WOV937" s="82"/>
      <c r="WOW937" s="82"/>
      <c r="WOX937" s="82"/>
      <c r="WOY937" s="82"/>
      <c r="WOZ937" s="82"/>
      <c r="WPA937" s="82"/>
      <c r="WPB937" s="82"/>
      <c r="WPC937" s="82"/>
      <c r="WPD937" s="82"/>
      <c r="WPE937" s="82"/>
      <c r="WPF937" s="82"/>
      <c r="WPG937" s="82"/>
      <c r="WPH937" s="82"/>
      <c r="WPI937" s="82"/>
      <c r="WPJ937" s="82"/>
      <c r="WPK937" s="82"/>
      <c r="WPL937" s="82"/>
      <c r="WPM937" s="82"/>
      <c r="WPN937" s="82"/>
      <c r="WPO937" s="82"/>
      <c r="WPP937" s="82"/>
      <c r="WPQ937" s="82"/>
      <c r="WPR937" s="82"/>
      <c r="WPS937" s="82"/>
      <c r="WPT937" s="82"/>
      <c r="WPU937" s="82"/>
      <c r="WPV937" s="82"/>
      <c r="WPW937" s="82"/>
      <c r="WPX937" s="82"/>
      <c r="WPY937" s="82"/>
      <c r="WPZ937" s="82"/>
      <c r="WQA937" s="82"/>
      <c r="WQB937" s="82"/>
      <c r="WQC937" s="82"/>
      <c r="WQD937" s="82"/>
      <c r="WQE937" s="82"/>
      <c r="WQF937" s="82"/>
      <c r="WQG937" s="82"/>
      <c r="WQH937" s="82"/>
      <c r="WQI937" s="82"/>
      <c r="WQJ937" s="82"/>
      <c r="WQK937" s="82"/>
      <c r="WQL937" s="82"/>
      <c r="WQM937" s="82"/>
      <c r="WQN937" s="82"/>
      <c r="WQO937" s="82"/>
      <c r="WQP937" s="82"/>
      <c r="WQQ937" s="82"/>
      <c r="WQR937" s="82"/>
      <c r="WQS937" s="82"/>
      <c r="WQT937" s="82"/>
      <c r="WQU937" s="82"/>
      <c r="WQV937" s="82"/>
      <c r="WQW937" s="82"/>
      <c r="WQX937" s="82"/>
      <c r="WQY937" s="82"/>
      <c r="WQZ937" s="82"/>
      <c r="WRA937" s="82"/>
      <c r="WRB937" s="82"/>
      <c r="WRC937" s="82"/>
      <c r="WRD937" s="82"/>
      <c r="WRE937" s="82"/>
      <c r="WRF937" s="82"/>
      <c r="WRG937" s="82"/>
      <c r="WRH937" s="82"/>
      <c r="WRI937" s="82"/>
      <c r="WRJ937" s="82"/>
      <c r="WRK937" s="82"/>
      <c r="WRL937" s="82"/>
      <c r="WRM937" s="82"/>
      <c r="WRN937" s="82"/>
      <c r="WRO937" s="82"/>
      <c r="WRP937" s="82"/>
      <c r="WRQ937" s="82"/>
      <c r="WRR937" s="82"/>
      <c r="WRS937" s="82"/>
      <c r="WRT937" s="82"/>
      <c r="WRU937" s="82"/>
      <c r="WRV937" s="82"/>
      <c r="WRW937" s="82"/>
      <c r="WRX937" s="82"/>
      <c r="WRY937" s="82"/>
      <c r="WRZ937" s="82"/>
      <c r="WSA937" s="82"/>
      <c r="WSB937" s="82"/>
      <c r="WSC937" s="82"/>
      <c r="WSD937" s="82"/>
      <c r="WSE937" s="82"/>
      <c r="WSF937" s="82"/>
      <c r="WSG937" s="82"/>
      <c r="WSH937" s="82"/>
      <c r="WSI937" s="82"/>
      <c r="WSJ937" s="82"/>
      <c r="WSK937" s="82"/>
      <c r="WSL937" s="82"/>
      <c r="WSM937" s="82"/>
      <c r="WSN937" s="82"/>
      <c r="WSO937" s="82"/>
      <c r="WSP937" s="82"/>
      <c r="WSQ937" s="82"/>
      <c r="WSR937" s="82"/>
      <c r="WSS937" s="82"/>
      <c r="WST937" s="82"/>
      <c r="WSU937" s="82"/>
      <c r="WSV937" s="82"/>
      <c r="WSW937" s="82"/>
      <c r="WSX937" s="82"/>
      <c r="WSY937" s="82"/>
      <c r="WSZ937" s="82"/>
      <c r="WTA937" s="82"/>
      <c r="WTB937" s="82"/>
      <c r="WTC937" s="82"/>
      <c r="WTD937" s="82"/>
      <c r="WTE937" s="82"/>
      <c r="WTF937" s="82"/>
      <c r="WTG937" s="82"/>
      <c r="WTH937" s="82"/>
      <c r="WTI937" s="82"/>
      <c r="WTJ937" s="82"/>
      <c r="WTK937" s="82"/>
      <c r="WTL937" s="82"/>
      <c r="WTM937" s="82"/>
      <c r="WTN937" s="82"/>
      <c r="WTO937" s="82"/>
      <c r="WTP937" s="82"/>
      <c r="WTQ937" s="82"/>
      <c r="WTR937" s="82"/>
      <c r="WTS937" s="82"/>
      <c r="WTT937" s="82"/>
      <c r="WTU937" s="82"/>
      <c r="WTV937" s="82"/>
      <c r="WTW937" s="82"/>
      <c r="WTX937" s="82"/>
      <c r="WTY937" s="82"/>
      <c r="WTZ937" s="82"/>
      <c r="WUA937" s="82"/>
      <c r="WUB937" s="82"/>
      <c r="WUC937" s="82"/>
      <c r="WUD937" s="82"/>
      <c r="WUE937" s="82"/>
      <c r="WUF937" s="82"/>
      <c r="WUG937" s="82"/>
      <c r="WUH937" s="82"/>
      <c r="WUI937" s="82"/>
      <c r="WUJ937" s="82"/>
      <c r="WUK937" s="82"/>
      <c r="WUL937" s="82"/>
      <c r="WUM937" s="82"/>
      <c r="WUN937" s="82"/>
      <c r="WUO937" s="82"/>
      <c r="WUP937" s="82"/>
      <c r="WUQ937" s="82"/>
      <c r="WUR937" s="82"/>
      <c r="WUS937" s="82"/>
      <c r="WUT937" s="82"/>
      <c r="WUU937" s="82"/>
      <c r="WUV937" s="82"/>
      <c r="WUW937" s="82"/>
      <c r="WUX937" s="82"/>
      <c r="WUY937" s="82"/>
      <c r="WUZ937" s="82"/>
      <c r="WVA937" s="82"/>
      <c r="WVB937" s="82"/>
      <c r="WVC937" s="82"/>
      <c r="WVD937" s="82"/>
      <c r="WVE937" s="82"/>
      <c r="WVF937" s="82"/>
      <c r="WVG937" s="82"/>
      <c r="WVH937" s="82"/>
      <c r="WVI937" s="82"/>
      <c r="WVJ937" s="82"/>
      <c r="WVK937" s="82"/>
      <c r="WVL937" s="82"/>
      <c r="WVM937" s="82"/>
      <c r="WVN937" s="82"/>
      <c r="WVO937" s="82"/>
      <c r="WVP937" s="82"/>
      <c r="WVQ937" s="82"/>
      <c r="WVR937" s="82"/>
      <c r="WVS937" s="82"/>
      <c r="WVT937" s="82"/>
      <c r="WVU937" s="82"/>
      <c r="WVV937" s="82"/>
      <c r="WVW937" s="82"/>
      <c r="WVX937" s="82"/>
      <c r="WVY937" s="82"/>
      <c r="WVZ937" s="82"/>
      <c r="WWA937" s="82"/>
      <c r="WWB937" s="82"/>
      <c r="WWC937" s="82"/>
      <c r="WWD937" s="82"/>
      <c r="WWE937" s="82"/>
      <c r="WWF937" s="82"/>
      <c r="WWG937" s="82"/>
      <c r="WWH937" s="82"/>
      <c r="WWI937" s="82"/>
      <c r="WWJ937" s="82"/>
      <c r="WWK937" s="82"/>
      <c r="WWL937" s="82"/>
      <c r="WWM937" s="82"/>
      <c r="WWN937" s="82"/>
      <c r="WWO937" s="82"/>
      <c r="WWP937" s="82"/>
      <c r="WWQ937" s="82"/>
      <c r="WWR937" s="82"/>
      <c r="WWS937" s="82"/>
      <c r="WWT937" s="82"/>
      <c r="WWU937" s="82"/>
      <c r="WWV937" s="82"/>
      <c r="WWW937" s="82"/>
      <c r="WWX937" s="82"/>
      <c r="WWY937" s="82"/>
      <c r="WWZ937" s="82"/>
      <c r="WXA937" s="82"/>
      <c r="WXB937" s="82"/>
      <c r="WXC937" s="82"/>
      <c r="WXD937" s="82"/>
      <c r="WXE937" s="82"/>
      <c r="WXF937" s="82"/>
      <c r="WXG937" s="82"/>
      <c r="WXH937" s="82"/>
      <c r="WXI937" s="82"/>
      <c r="WXJ937" s="82"/>
      <c r="WXK937" s="82"/>
      <c r="WXL937" s="82"/>
      <c r="WXM937" s="82"/>
      <c r="WXN937" s="82"/>
      <c r="WXO937" s="82"/>
      <c r="WXP937" s="82"/>
      <c r="WXQ937" s="82"/>
      <c r="WXR937" s="82"/>
      <c r="WXS937" s="82"/>
      <c r="WXT937" s="82"/>
      <c r="WXU937" s="82"/>
      <c r="WXV937" s="82"/>
      <c r="WXW937" s="82"/>
      <c r="WXX937" s="82"/>
      <c r="WXY937" s="82"/>
      <c r="WXZ937" s="82"/>
      <c r="WYA937" s="82"/>
      <c r="WYB937" s="82"/>
      <c r="WYC937" s="82"/>
      <c r="WYD937" s="82"/>
      <c r="WYE937" s="82"/>
      <c r="WYF937" s="82"/>
      <c r="WYG937" s="82"/>
      <c r="WYH937" s="82"/>
      <c r="WYI937" s="82"/>
      <c r="WYJ937" s="82"/>
      <c r="WYK937" s="82"/>
      <c r="WYL937" s="82"/>
      <c r="WYM937" s="82"/>
      <c r="WYN937" s="82"/>
      <c r="WYO937" s="82"/>
      <c r="WYP937" s="82"/>
      <c r="WYQ937" s="82"/>
      <c r="WYR937" s="82"/>
      <c r="WYS937" s="82"/>
      <c r="WYT937" s="82"/>
      <c r="WYU937" s="82"/>
      <c r="WYV937" s="82"/>
      <c r="WYW937" s="82"/>
      <c r="WYX937" s="82"/>
      <c r="WYY937" s="82"/>
      <c r="WYZ937" s="82"/>
      <c r="WZA937" s="82"/>
      <c r="WZB937" s="82"/>
      <c r="WZC937" s="82"/>
      <c r="WZD937" s="82"/>
      <c r="WZE937" s="82"/>
      <c r="WZF937" s="82"/>
      <c r="WZG937" s="82"/>
      <c r="WZH937" s="82"/>
      <c r="WZI937" s="82"/>
      <c r="WZJ937" s="82"/>
      <c r="WZK937" s="82"/>
      <c r="WZL937" s="82"/>
      <c r="WZM937" s="82"/>
      <c r="WZN937" s="82"/>
      <c r="WZO937" s="82"/>
      <c r="WZP937" s="82"/>
      <c r="WZQ937" s="82"/>
      <c r="WZR937" s="82"/>
      <c r="WZS937" s="82"/>
      <c r="WZT937" s="82"/>
      <c r="WZU937" s="82"/>
      <c r="WZV937" s="82"/>
      <c r="WZW937" s="82"/>
      <c r="WZX937" s="82"/>
      <c r="WZY937" s="82"/>
      <c r="WZZ937" s="82"/>
      <c r="XAA937" s="82"/>
      <c r="XAB937" s="82"/>
      <c r="XAC937" s="82"/>
      <c r="XAD937" s="82"/>
      <c r="XAE937" s="82"/>
      <c r="XAF937" s="82"/>
      <c r="XAG937" s="82"/>
      <c r="XAH937" s="82"/>
      <c r="XAI937" s="82"/>
      <c r="XAJ937" s="82"/>
      <c r="XAK937" s="82"/>
      <c r="XAL937" s="82"/>
      <c r="XAM937" s="82"/>
      <c r="XAN937" s="82"/>
      <c r="XAO937" s="82"/>
      <c r="XAP937" s="82"/>
      <c r="XAQ937" s="82"/>
      <c r="XAR937" s="82"/>
      <c r="XAS937" s="82"/>
      <c r="XAT937" s="82"/>
      <c r="XAU937" s="82"/>
      <c r="XAV937" s="82"/>
      <c r="XAW937" s="82"/>
      <c r="XAX937" s="82"/>
      <c r="XAY937" s="82"/>
      <c r="XAZ937" s="82"/>
      <c r="XBA937" s="82"/>
      <c r="XBB937" s="82"/>
      <c r="XBC937" s="82"/>
      <c r="XBD937" s="82"/>
      <c r="XBE937" s="82"/>
      <c r="XBF937" s="82"/>
      <c r="XBG937" s="82"/>
      <c r="XBH937" s="82"/>
      <c r="XBI937" s="82"/>
      <c r="XBJ937" s="82"/>
      <c r="XBK937" s="82"/>
      <c r="XBL937" s="82"/>
      <c r="XBM937" s="82"/>
      <c r="XBN937" s="82"/>
      <c r="XBO937" s="82"/>
      <c r="XBP937" s="82"/>
      <c r="XBQ937" s="82"/>
      <c r="XBR937" s="82"/>
      <c r="XBS937" s="82"/>
      <c r="XBT937" s="82"/>
      <c r="XBU937" s="82"/>
      <c r="XBV937" s="82"/>
      <c r="XBW937" s="82"/>
      <c r="XBX937" s="82"/>
      <c r="XBY937" s="82"/>
      <c r="XBZ937" s="82"/>
      <c r="XCA937" s="82"/>
      <c r="XCB937" s="82"/>
      <c r="XCC937" s="82"/>
      <c r="XCD937" s="82"/>
      <c r="XCE937" s="82"/>
      <c r="XCF937" s="82"/>
      <c r="XCG937" s="82"/>
      <c r="XCH937" s="82"/>
      <c r="XCI937" s="82"/>
      <c r="XCJ937" s="82"/>
      <c r="XCK937" s="82"/>
      <c r="XCL937" s="82"/>
      <c r="XCM937" s="82"/>
      <c r="XCN937" s="82"/>
      <c r="XCO937" s="82"/>
      <c r="XCP937" s="82"/>
      <c r="XCQ937" s="82"/>
      <c r="XCR937" s="82"/>
      <c r="XCS937" s="82"/>
      <c r="XCT937" s="82"/>
      <c r="XCU937" s="82"/>
      <c r="XCV937" s="82"/>
      <c r="XCW937" s="82"/>
      <c r="XCX937" s="82"/>
      <c r="XCY937" s="82"/>
      <c r="XCZ937" s="82"/>
      <c r="XDA937" s="82"/>
      <c r="XDB937" s="82"/>
      <c r="XDC937" s="82"/>
      <c r="XDD937" s="82"/>
      <c r="XDE937" s="82"/>
      <c r="XDF937" s="82"/>
      <c r="XDG937" s="82"/>
      <c r="XDH937" s="82"/>
      <c r="XDI937" s="82"/>
      <c r="XDJ937" s="82"/>
      <c r="XDK937" s="82"/>
      <c r="XDL937" s="82"/>
      <c r="XDM937" s="82"/>
      <c r="XDN937" s="82"/>
      <c r="XDO937" s="82"/>
      <c r="XDP937" s="82"/>
    </row>
    <row r="938" spans="1:16344" s="28" customFormat="1" ht="30" customHeight="1">
      <c r="A938" s="181">
        <v>3</v>
      </c>
      <c r="B938" s="80" t="s">
        <v>445</v>
      </c>
      <c r="C938" s="227" t="s">
        <v>540</v>
      </c>
      <c r="D938" s="81" t="s">
        <v>1077</v>
      </c>
      <c r="E938" s="1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2"/>
      <c r="AI938" s="82"/>
      <c r="AJ938" s="82"/>
      <c r="AK938" s="82"/>
      <c r="AL938" s="82"/>
      <c r="AM938" s="82"/>
      <c r="AN938" s="82"/>
      <c r="AO938" s="82"/>
      <c r="AP938" s="82"/>
      <c r="AQ938" s="82"/>
      <c r="AR938" s="82"/>
      <c r="AS938" s="82"/>
      <c r="AT938" s="82"/>
      <c r="AU938" s="82"/>
      <c r="AV938" s="82"/>
      <c r="AW938" s="82"/>
      <c r="AX938" s="82"/>
      <c r="AY938" s="82"/>
      <c r="AZ938" s="82"/>
      <c r="BA938" s="82"/>
      <c r="BB938" s="82"/>
      <c r="BC938" s="82"/>
      <c r="BD938" s="82"/>
      <c r="BE938" s="82"/>
      <c r="BF938" s="82"/>
      <c r="BG938" s="82"/>
      <c r="BH938" s="82"/>
      <c r="BI938" s="82"/>
      <c r="BJ938" s="82"/>
      <c r="BK938" s="82"/>
      <c r="BL938" s="82"/>
      <c r="BM938" s="82"/>
      <c r="BN938" s="82"/>
      <c r="BO938" s="82"/>
      <c r="BP938" s="82"/>
      <c r="BQ938" s="82"/>
      <c r="BR938" s="82"/>
      <c r="BS938" s="82"/>
      <c r="BT938" s="82"/>
      <c r="BU938" s="82"/>
      <c r="BV938" s="82"/>
      <c r="BW938" s="82"/>
      <c r="BX938" s="82"/>
      <c r="BY938" s="82"/>
      <c r="BZ938" s="82"/>
      <c r="CA938" s="82"/>
      <c r="CB938" s="82"/>
      <c r="CC938" s="82"/>
      <c r="CD938" s="82"/>
      <c r="CE938" s="82"/>
      <c r="CF938" s="82"/>
      <c r="CG938" s="82"/>
      <c r="CH938" s="82"/>
      <c r="CI938" s="82"/>
      <c r="CJ938" s="82"/>
      <c r="CK938" s="82"/>
      <c r="CL938" s="82"/>
      <c r="CM938" s="82"/>
      <c r="CN938" s="82"/>
      <c r="CO938" s="82"/>
      <c r="CP938" s="82"/>
      <c r="CQ938" s="82"/>
      <c r="CR938" s="82"/>
      <c r="CS938" s="82"/>
      <c r="CT938" s="82"/>
      <c r="CU938" s="82"/>
      <c r="CV938" s="82"/>
      <c r="CW938" s="82"/>
      <c r="CX938" s="82"/>
      <c r="CY938" s="82"/>
      <c r="CZ938" s="82"/>
      <c r="DA938" s="82"/>
      <c r="DB938" s="82"/>
      <c r="DC938" s="82"/>
      <c r="DD938" s="82"/>
      <c r="DE938" s="82"/>
      <c r="DF938" s="82"/>
      <c r="DG938" s="82"/>
      <c r="DH938" s="82"/>
      <c r="DI938" s="82"/>
      <c r="DJ938" s="82"/>
      <c r="DK938" s="82"/>
      <c r="DL938" s="82"/>
      <c r="DM938" s="82"/>
      <c r="DN938" s="82"/>
      <c r="DO938" s="82"/>
      <c r="DP938" s="82"/>
      <c r="DQ938" s="82"/>
      <c r="DR938" s="82"/>
      <c r="DS938" s="82"/>
      <c r="DT938" s="82"/>
      <c r="DU938" s="82"/>
      <c r="DV938" s="82"/>
      <c r="DW938" s="82"/>
      <c r="DX938" s="82"/>
      <c r="DY938" s="82"/>
      <c r="DZ938" s="82"/>
      <c r="EA938" s="82"/>
      <c r="EB938" s="82"/>
      <c r="EC938" s="82"/>
      <c r="ED938" s="82"/>
      <c r="EE938" s="82"/>
      <c r="EF938" s="82"/>
      <c r="EG938" s="82"/>
      <c r="EH938" s="82"/>
      <c r="EI938" s="82"/>
      <c r="EJ938" s="82"/>
      <c r="EK938" s="82"/>
      <c r="EL938" s="82"/>
      <c r="EM938" s="82"/>
      <c r="EN938" s="82"/>
      <c r="EO938" s="82"/>
      <c r="EP938" s="82"/>
      <c r="EQ938" s="82"/>
      <c r="ER938" s="82"/>
      <c r="ES938" s="82"/>
      <c r="ET938" s="82"/>
      <c r="EU938" s="82"/>
      <c r="EV938" s="82"/>
      <c r="EW938" s="82"/>
      <c r="EX938" s="82"/>
      <c r="EY938" s="82"/>
      <c r="EZ938" s="82"/>
      <c r="FA938" s="82"/>
      <c r="FB938" s="82"/>
      <c r="FC938" s="82"/>
      <c r="FD938" s="82"/>
      <c r="FE938" s="82"/>
      <c r="FF938" s="82"/>
      <c r="FG938" s="82"/>
      <c r="FH938" s="82"/>
      <c r="FI938" s="82"/>
      <c r="FJ938" s="82"/>
      <c r="FK938" s="82"/>
      <c r="FL938" s="82"/>
      <c r="FM938" s="82"/>
      <c r="FN938" s="82"/>
      <c r="FO938" s="82"/>
      <c r="FP938" s="82"/>
      <c r="FQ938" s="82"/>
      <c r="FR938" s="82"/>
      <c r="FS938" s="82"/>
      <c r="FT938" s="82"/>
      <c r="FU938" s="82"/>
      <c r="FV938" s="82"/>
      <c r="FW938" s="82"/>
      <c r="FX938" s="82"/>
      <c r="FY938" s="82"/>
      <c r="FZ938" s="82"/>
      <c r="GA938" s="82"/>
      <c r="GB938" s="82"/>
      <c r="GC938" s="82"/>
      <c r="GD938" s="82"/>
      <c r="GE938" s="82"/>
      <c r="GF938" s="82"/>
      <c r="GG938" s="82"/>
      <c r="GH938" s="82"/>
      <c r="GI938" s="82"/>
      <c r="GJ938" s="82"/>
      <c r="GK938" s="82"/>
      <c r="GL938" s="82"/>
      <c r="GM938" s="82"/>
      <c r="GN938" s="82"/>
      <c r="GO938" s="82"/>
      <c r="GP938" s="82"/>
      <c r="GQ938" s="82"/>
      <c r="GR938" s="82"/>
      <c r="GS938" s="82"/>
      <c r="GT938" s="82"/>
      <c r="GU938" s="82"/>
      <c r="GV938" s="82"/>
      <c r="GW938" s="82"/>
      <c r="GX938" s="82"/>
      <c r="GY938" s="82"/>
      <c r="GZ938" s="82"/>
      <c r="HA938" s="82"/>
      <c r="HB938" s="82"/>
      <c r="HC938" s="82"/>
      <c r="HD938" s="82"/>
      <c r="HE938" s="82"/>
      <c r="HF938" s="82"/>
      <c r="HG938" s="82"/>
      <c r="HH938" s="82"/>
      <c r="HI938" s="82"/>
      <c r="HJ938" s="82"/>
      <c r="HK938" s="82"/>
      <c r="HL938" s="82"/>
      <c r="HM938" s="82"/>
      <c r="HN938" s="82"/>
      <c r="HO938" s="82"/>
      <c r="HP938" s="82"/>
      <c r="HQ938" s="82"/>
      <c r="HR938" s="82"/>
      <c r="HS938" s="82"/>
      <c r="HT938" s="82"/>
      <c r="HU938" s="82"/>
      <c r="HV938" s="82"/>
      <c r="HW938" s="82"/>
      <c r="HX938" s="82"/>
      <c r="HY938" s="82"/>
      <c r="HZ938" s="82"/>
      <c r="IA938" s="82"/>
      <c r="IB938" s="82"/>
      <c r="IC938" s="82"/>
      <c r="ID938" s="82"/>
      <c r="IE938" s="82"/>
      <c r="IF938" s="82"/>
      <c r="IG938" s="82"/>
      <c r="IH938" s="82"/>
      <c r="II938" s="82"/>
      <c r="IJ938" s="82"/>
      <c r="IK938" s="82"/>
      <c r="IL938" s="82"/>
      <c r="IM938" s="82"/>
      <c r="IN938" s="82"/>
      <c r="IO938" s="82"/>
      <c r="IP938" s="82"/>
      <c r="IQ938" s="82"/>
      <c r="IR938" s="82"/>
      <c r="IS938" s="82"/>
      <c r="IT938" s="82"/>
      <c r="IU938" s="82"/>
      <c r="IV938" s="82"/>
      <c r="IW938" s="82"/>
      <c r="IX938" s="82"/>
      <c r="IY938" s="82"/>
      <c r="IZ938" s="82"/>
      <c r="JA938" s="82"/>
      <c r="JB938" s="82"/>
      <c r="JC938" s="82"/>
      <c r="JD938" s="82"/>
      <c r="JE938" s="82"/>
      <c r="JF938" s="82"/>
      <c r="JG938" s="82"/>
      <c r="JH938" s="82"/>
      <c r="JI938" s="82"/>
      <c r="JJ938" s="82"/>
      <c r="JK938" s="82"/>
      <c r="JL938" s="82"/>
      <c r="JM938" s="82"/>
      <c r="JN938" s="82"/>
      <c r="JO938" s="82"/>
      <c r="JP938" s="82"/>
      <c r="JQ938" s="82"/>
      <c r="JR938" s="82"/>
      <c r="JS938" s="82"/>
      <c r="JT938" s="82"/>
      <c r="JU938" s="82"/>
      <c r="JV938" s="82"/>
      <c r="JW938" s="82"/>
      <c r="JX938" s="82"/>
      <c r="JY938" s="82"/>
      <c r="JZ938" s="82"/>
      <c r="KA938" s="82"/>
      <c r="KB938" s="82"/>
      <c r="KC938" s="82"/>
      <c r="KD938" s="82"/>
      <c r="KE938" s="82"/>
      <c r="KF938" s="82"/>
      <c r="KG938" s="82"/>
      <c r="KH938" s="82"/>
      <c r="KI938" s="82"/>
      <c r="KJ938" s="82"/>
      <c r="KK938" s="82"/>
      <c r="KL938" s="82"/>
      <c r="KM938" s="82"/>
      <c r="KN938" s="82"/>
      <c r="KO938" s="82"/>
      <c r="KP938" s="82"/>
      <c r="KQ938" s="82"/>
      <c r="KR938" s="82"/>
      <c r="KS938" s="82"/>
      <c r="KT938" s="82"/>
      <c r="KU938" s="82"/>
      <c r="KV938" s="82"/>
      <c r="KW938" s="82"/>
      <c r="KX938" s="82"/>
      <c r="KY938" s="82"/>
      <c r="KZ938" s="82"/>
      <c r="LA938" s="82"/>
      <c r="LB938" s="82"/>
      <c r="LC938" s="82"/>
      <c r="LD938" s="82"/>
      <c r="LE938" s="82"/>
      <c r="LF938" s="82"/>
      <c r="LG938" s="82"/>
      <c r="LH938" s="82"/>
      <c r="LI938" s="82"/>
      <c r="LJ938" s="82"/>
      <c r="LK938" s="82"/>
      <c r="LL938" s="82"/>
      <c r="LM938" s="82"/>
      <c r="LN938" s="82"/>
      <c r="LO938" s="82"/>
      <c r="LP938" s="82"/>
      <c r="LQ938" s="82"/>
      <c r="LR938" s="82"/>
      <c r="LS938" s="82"/>
      <c r="LT938" s="82"/>
      <c r="LU938" s="82"/>
      <c r="LV938" s="82"/>
      <c r="LW938" s="82"/>
      <c r="LX938" s="82"/>
      <c r="LY938" s="82"/>
      <c r="LZ938" s="82"/>
      <c r="MA938" s="82"/>
      <c r="MB938" s="82"/>
      <c r="MC938" s="82"/>
      <c r="MD938" s="82"/>
      <c r="ME938" s="82"/>
      <c r="MF938" s="82"/>
      <c r="MG938" s="82"/>
      <c r="MH938" s="82"/>
      <c r="MI938" s="82"/>
      <c r="MJ938" s="82"/>
      <c r="MK938" s="82"/>
      <c r="ML938" s="82"/>
      <c r="MM938" s="82"/>
      <c r="MN938" s="82"/>
      <c r="MO938" s="82"/>
      <c r="MP938" s="82"/>
      <c r="MQ938" s="82"/>
      <c r="MR938" s="82"/>
      <c r="MS938" s="82"/>
      <c r="MT938" s="82"/>
      <c r="MU938" s="82"/>
      <c r="MV938" s="82"/>
      <c r="MW938" s="82"/>
      <c r="MX938" s="82"/>
      <c r="MY938" s="82"/>
      <c r="MZ938" s="82"/>
      <c r="NA938" s="82"/>
      <c r="NB938" s="82"/>
      <c r="NC938" s="82"/>
      <c r="ND938" s="82"/>
      <c r="NE938" s="82"/>
      <c r="NF938" s="82"/>
      <c r="NG938" s="82"/>
      <c r="NH938" s="82"/>
      <c r="NI938" s="82"/>
      <c r="NJ938" s="82"/>
      <c r="NK938" s="82"/>
      <c r="NL938" s="82"/>
      <c r="NM938" s="82"/>
      <c r="NN938" s="82"/>
      <c r="NO938" s="82"/>
      <c r="NP938" s="82"/>
      <c r="NQ938" s="82"/>
      <c r="NR938" s="82"/>
      <c r="NS938" s="82"/>
      <c r="NT938" s="82"/>
      <c r="NU938" s="82"/>
      <c r="NV938" s="82"/>
      <c r="NW938" s="82"/>
      <c r="NX938" s="82"/>
      <c r="NY938" s="82"/>
      <c r="NZ938" s="82"/>
      <c r="OA938" s="82"/>
      <c r="OB938" s="82"/>
      <c r="OC938" s="82"/>
      <c r="OD938" s="82"/>
      <c r="OE938" s="82"/>
      <c r="OF938" s="82"/>
      <c r="OG938" s="82"/>
      <c r="OH938" s="82"/>
      <c r="OI938" s="82"/>
      <c r="OJ938" s="82"/>
      <c r="OK938" s="82"/>
      <c r="OL938" s="82"/>
      <c r="OM938" s="82"/>
      <c r="ON938" s="82"/>
      <c r="OO938" s="82"/>
      <c r="OP938" s="82"/>
      <c r="OQ938" s="82"/>
      <c r="OR938" s="82"/>
      <c r="OS938" s="82"/>
      <c r="OT938" s="82"/>
      <c r="OU938" s="82"/>
      <c r="OV938" s="82"/>
      <c r="OW938" s="82"/>
      <c r="OX938" s="82"/>
      <c r="OY938" s="82"/>
      <c r="OZ938" s="82"/>
      <c r="PA938" s="82"/>
      <c r="PB938" s="82"/>
      <c r="PC938" s="82"/>
      <c r="PD938" s="82"/>
      <c r="PE938" s="82"/>
      <c r="PF938" s="82"/>
      <c r="PG938" s="82"/>
      <c r="PH938" s="82"/>
      <c r="PI938" s="82"/>
      <c r="PJ938" s="82"/>
      <c r="PK938" s="82"/>
      <c r="PL938" s="82"/>
      <c r="PM938" s="82"/>
      <c r="PN938" s="82"/>
      <c r="PO938" s="82"/>
      <c r="PP938" s="82"/>
      <c r="PQ938" s="82"/>
      <c r="PR938" s="82"/>
      <c r="PS938" s="82"/>
      <c r="PT938" s="82"/>
      <c r="PU938" s="82"/>
      <c r="PV938" s="82"/>
      <c r="PW938" s="82"/>
      <c r="PX938" s="82"/>
      <c r="PY938" s="82"/>
      <c r="PZ938" s="82"/>
      <c r="QA938" s="82"/>
      <c r="QB938" s="82"/>
      <c r="QC938" s="82"/>
      <c r="QD938" s="82"/>
      <c r="QE938" s="82"/>
      <c r="QF938" s="82"/>
      <c r="QG938" s="82"/>
      <c r="QH938" s="82"/>
      <c r="QI938" s="82"/>
      <c r="QJ938" s="82"/>
      <c r="QK938" s="82"/>
      <c r="QL938" s="82"/>
      <c r="QM938" s="82"/>
      <c r="QN938" s="82"/>
      <c r="QO938" s="82"/>
      <c r="QP938" s="82"/>
      <c r="QQ938" s="82"/>
      <c r="QR938" s="82"/>
      <c r="QS938" s="82"/>
      <c r="QT938" s="82"/>
      <c r="QU938" s="82"/>
      <c r="QV938" s="82"/>
      <c r="QW938" s="82"/>
      <c r="QX938" s="82"/>
      <c r="QY938" s="82"/>
      <c r="QZ938" s="82"/>
      <c r="RA938" s="82"/>
      <c r="RB938" s="82"/>
      <c r="RC938" s="82"/>
      <c r="RD938" s="82"/>
      <c r="RE938" s="82"/>
      <c r="RF938" s="82"/>
      <c r="RG938" s="82"/>
      <c r="RH938" s="82"/>
      <c r="RI938" s="82"/>
      <c r="RJ938" s="82"/>
      <c r="RK938" s="82"/>
      <c r="RL938" s="82"/>
      <c r="RM938" s="82"/>
      <c r="RN938" s="82"/>
      <c r="RO938" s="82"/>
      <c r="RP938" s="82"/>
      <c r="RQ938" s="82"/>
      <c r="RR938" s="82"/>
      <c r="RS938" s="82"/>
      <c r="RT938" s="82"/>
      <c r="RU938" s="82"/>
      <c r="RV938" s="82"/>
      <c r="RW938" s="82"/>
      <c r="RX938" s="82"/>
      <c r="RY938" s="82"/>
      <c r="RZ938" s="82"/>
      <c r="SA938" s="82"/>
      <c r="SB938" s="82"/>
      <c r="SC938" s="82"/>
      <c r="SD938" s="82"/>
      <c r="SE938" s="82"/>
      <c r="SF938" s="82"/>
      <c r="SG938" s="82"/>
      <c r="SH938" s="82"/>
      <c r="SI938" s="82"/>
      <c r="SJ938" s="82"/>
      <c r="SK938" s="82"/>
      <c r="SL938" s="82"/>
      <c r="SM938" s="82"/>
      <c r="SN938" s="82"/>
      <c r="SO938" s="82"/>
      <c r="SP938" s="82"/>
      <c r="SQ938" s="82"/>
      <c r="SR938" s="82"/>
      <c r="SS938" s="82"/>
      <c r="ST938" s="82"/>
      <c r="SU938" s="82"/>
      <c r="SV938" s="82"/>
      <c r="SW938" s="82"/>
      <c r="SX938" s="82"/>
      <c r="SY938" s="82"/>
      <c r="SZ938" s="82"/>
      <c r="TA938" s="82"/>
      <c r="TB938" s="82"/>
      <c r="TC938" s="82"/>
      <c r="TD938" s="82"/>
      <c r="TE938" s="82"/>
      <c r="TF938" s="82"/>
      <c r="TG938" s="82"/>
      <c r="TH938" s="82"/>
      <c r="TI938" s="82"/>
      <c r="TJ938" s="82"/>
      <c r="TK938" s="82"/>
      <c r="TL938" s="82"/>
      <c r="TM938" s="82"/>
      <c r="TN938" s="82"/>
      <c r="TO938" s="82"/>
      <c r="TP938" s="82"/>
      <c r="TQ938" s="82"/>
      <c r="TR938" s="82"/>
      <c r="TS938" s="82"/>
      <c r="TT938" s="82"/>
      <c r="TU938" s="82"/>
      <c r="TV938" s="82"/>
      <c r="TW938" s="82"/>
      <c r="TX938" s="82"/>
      <c r="TY938" s="82"/>
      <c r="TZ938" s="82"/>
      <c r="UA938" s="82"/>
      <c r="UB938" s="82"/>
      <c r="UC938" s="82"/>
      <c r="UD938" s="82"/>
      <c r="UE938" s="82"/>
      <c r="UF938" s="82"/>
      <c r="UG938" s="82"/>
      <c r="UH938" s="82"/>
      <c r="UI938" s="82"/>
      <c r="UJ938" s="82"/>
      <c r="UK938" s="82"/>
      <c r="UL938" s="82"/>
      <c r="UM938" s="82"/>
      <c r="UN938" s="82"/>
      <c r="UO938" s="82"/>
      <c r="UP938" s="82"/>
      <c r="UQ938" s="82"/>
      <c r="UR938" s="82"/>
      <c r="US938" s="82"/>
      <c r="UT938" s="82"/>
      <c r="UU938" s="82"/>
      <c r="UV938" s="82"/>
      <c r="UW938" s="82"/>
      <c r="UX938" s="82"/>
      <c r="UY938" s="82"/>
      <c r="UZ938" s="82"/>
      <c r="VA938" s="82"/>
      <c r="VB938" s="82"/>
      <c r="VC938" s="82"/>
      <c r="VD938" s="82"/>
      <c r="VE938" s="82"/>
      <c r="VF938" s="82"/>
      <c r="VG938" s="82"/>
      <c r="VH938" s="82"/>
      <c r="VI938" s="82"/>
      <c r="VJ938" s="82"/>
      <c r="VK938" s="82"/>
      <c r="VL938" s="82"/>
      <c r="VM938" s="82"/>
      <c r="VN938" s="82"/>
      <c r="VO938" s="82"/>
      <c r="VP938" s="82"/>
      <c r="VQ938" s="82"/>
      <c r="VR938" s="82"/>
      <c r="VS938" s="82"/>
      <c r="VT938" s="82"/>
      <c r="VU938" s="82"/>
      <c r="VV938" s="82"/>
      <c r="VW938" s="82"/>
      <c r="VX938" s="82"/>
      <c r="VY938" s="82"/>
      <c r="VZ938" s="82"/>
      <c r="WA938" s="82"/>
      <c r="WB938" s="82"/>
      <c r="WC938" s="82"/>
      <c r="WD938" s="82"/>
      <c r="WE938" s="82"/>
      <c r="WF938" s="82"/>
      <c r="WG938" s="82"/>
      <c r="WH938" s="82"/>
      <c r="WI938" s="82"/>
      <c r="WJ938" s="82"/>
      <c r="WK938" s="82"/>
      <c r="WL938" s="82"/>
      <c r="WM938" s="82"/>
      <c r="WN938" s="82"/>
      <c r="WO938" s="82"/>
      <c r="WP938" s="82"/>
      <c r="WQ938" s="82"/>
      <c r="WR938" s="82"/>
      <c r="WS938" s="82"/>
      <c r="WT938" s="82"/>
      <c r="WU938" s="82"/>
      <c r="WV938" s="82"/>
      <c r="WW938" s="82"/>
      <c r="WX938" s="82"/>
      <c r="WY938" s="82"/>
      <c r="WZ938" s="82"/>
      <c r="XA938" s="82"/>
      <c r="XB938" s="82"/>
      <c r="XC938" s="82"/>
      <c r="XD938" s="82"/>
      <c r="XE938" s="82"/>
      <c r="XF938" s="82"/>
      <c r="XG938" s="82"/>
      <c r="XH938" s="82"/>
      <c r="XI938" s="82"/>
      <c r="XJ938" s="82"/>
      <c r="XK938" s="82"/>
      <c r="XL938" s="82"/>
      <c r="XM938" s="82"/>
      <c r="XN938" s="82"/>
      <c r="XO938" s="82"/>
      <c r="XP938" s="82"/>
      <c r="XQ938" s="82"/>
      <c r="XR938" s="82"/>
      <c r="XS938" s="82"/>
      <c r="XT938" s="82"/>
      <c r="XU938" s="82"/>
      <c r="XV938" s="82"/>
      <c r="XW938" s="82"/>
      <c r="XX938" s="82"/>
      <c r="XY938" s="82"/>
      <c r="XZ938" s="82"/>
      <c r="YA938" s="82"/>
      <c r="YB938" s="82"/>
      <c r="YC938" s="82"/>
      <c r="YD938" s="82"/>
      <c r="YE938" s="82"/>
      <c r="YF938" s="82"/>
      <c r="YG938" s="82"/>
      <c r="YH938" s="82"/>
      <c r="YI938" s="82"/>
      <c r="YJ938" s="82"/>
      <c r="YK938" s="82"/>
      <c r="YL938" s="82"/>
      <c r="YM938" s="82"/>
      <c r="YN938" s="82"/>
      <c r="YO938" s="82"/>
      <c r="YP938" s="82"/>
      <c r="YQ938" s="82"/>
      <c r="YR938" s="82"/>
      <c r="YS938" s="82"/>
      <c r="YT938" s="82"/>
      <c r="YU938" s="82"/>
      <c r="YV938" s="82"/>
      <c r="YW938" s="82"/>
      <c r="YX938" s="82"/>
      <c r="YY938" s="82"/>
      <c r="YZ938" s="82"/>
      <c r="ZA938" s="82"/>
      <c r="ZB938" s="82"/>
      <c r="ZC938" s="82"/>
      <c r="ZD938" s="82"/>
      <c r="ZE938" s="82"/>
      <c r="ZF938" s="82"/>
      <c r="ZG938" s="82"/>
      <c r="ZH938" s="82"/>
      <c r="ZI938" s="82"/>
      <c r="ZJ938" s="82"/>
      <c r="ZK938" s="82"/>
      <c r="ZL938" s="82"/>
      <c r="ZM938" s="82"/>
      <c r="ZN938" s="82"/>
      <c r="ZO938" s="82"/>
      <c r="ZP938" s="82"/>
      <c r="ZQ938" s="82"/>
      <c r="ZR938" s="82"/>
      <c r="ZS938" s="82"/>
      <c r="ZT938" s="82"/>
      <c r="ZU938" s="82"/>
      <c r="ZV938" s="82"/>
      <c r="ZW938" s="82"/>
      <c r="ZX938" s="82"/>
      <c r="ZY938" s="82"/>
      <c r="ZZ938" s="82"/>
      <c r="AAA938" s="82"/>
      <c r="AAB938" s="82"/>
      <c r="AAC938" s="82"/>
      <c r="AAD938" s="82"/>
      <c r="AAE938" s="82"/>
      <c r="AAF938" s="82"/>
      <c r="AAG938" s="82"/>
      <c r="AAH938" s="82"/>
      <c r="AAI938" s="82"/>
      <c r="AAJ938" s="82"/>
      <c r="AAK938" s="82"/>
      <c r="AAL938" s="82"/>
      <c r="AAM938" s="82"/>
      <c r="AAN938" s="82"/>
      <c r="AAO938" s="82"/>
      <c r="AAP938" s="82"/>
      <c r="AAQ938" s="82"/>
      <c r="AAR938" s="82"/>
      <c r="AAS938" s="82"/>
      <c r="AAT938" s="82"/>
      <c r="AAU938" s="82"/>
      <c r="AAV938" s="82"/>
      <c r="AAW938" s="82"/>
      <c r="AAX938" s="82"/>
      <c r="AAY938" s="82"/>
      <c r="AAZ938" s="82"/>
      <c r="ABA938" s="82"/>
      <c r="ABB938" s="82"/>
      <c r="ABC938" s="82"/>
      <c r="ABD938" s="82"/>
      <c r="ABE938" s="82"/>
      <c r="ABF938" s="82"/>
      <c r="ABG938" s="82"/>
      <c r="ABH938" s="82"/>
      <c r="ABI938" s="82"/>
      <c r="ABJ938" s="82"/>
      <c r="ABK938" s="82"/>
      <c r="ABL938" s="82"/>
      <c r="ABM938" s="82"/>
      <c r="ABN938" s="82"/>
      <c r="ABO938" s="82"/>
      <c r="ABP938" s="82"/>
      <c r="ABQ938" s="82"/>
      <c r="ABR938" s="82"/>
      <c r="ABS938" s="82"/>
      <c r="ABT938" s="82"/>
      <c r="ABU938" s="82"/>
      <c r="ABV938" s="82"/>
      <c r="ABW938" s="82"/>
      <c r="ABX938" s="82"/>
      <c r="ABY938" s="82"/>
      <c r="ABZ938" s="82"/>
      <c r="ACA938" s="82"/>
      <c r="ACB938" s="82"/>
      <c r="ACC938" s="82"/>
      <c r="ACD938" s="82"/>
      <c r="ACE938" s="82"/>
      <c r="ACF938" s="82"/>
      <c r="ACG938" s="82"/>
      <c r="ACH938" s="82"/>
      <c r="ACI938" s="82"/>
      <c r="ACJ938" s="82"/>
      <c r="ACK938" s="82"/>
      <c r="ACL938" s="82"/>
      <c r="ACM938" s="82"/>
      <c r="ACN938" s="82"/>
      <c r="ACO938" s="82"/>
      <c r="ACP938" s="82"/>
      <c r="ACQ938" s="82"/>
      <c r="ACR938" s="82"/>
      <c r="ACS938" s="82"/>
      <c r="ACT938" s="82"/>
      <c r="ACU938" s="82"/>
      <c r="ACV938" s="82"/>
      <c r="ACW938" s="82"/>
      <c r="ACX938" s="82"/>
      <c r="ACY938" s="82"/>
      <c r="ACZ938" s="82"/>
      <c r="ADA938" s="82"/>
      <c r="ADB938" s="82"/>
      <c r="ADC938" s="82"/>
      <c r="ADD938" s="82"/>
      <c r="ADE938" s="82"/>
      <c r="ADF938" s="82"/>
      <c r="ADG938" s="82"/>
      <c r="ADH938" s="82"/>
      <c r="ADI938" s="82"/>
      <c r="ADJ938" s="82"/>
      <c r="ADK938" s="82"/>
      <c r="ADL938" s="82"/>
      <c r="ADM938" s="82"/>
      <c r="ADN938" s="82"/>
      <c r="ADO938" s="82"/>
      <c r="ADP938" s="82"/>
      <c r="ADQ938" s="82"/>
      <c r="ADR938" s="82"/>
      <c r="ADS938" s="82"/>
      <c r="ADT938" s="82"/>
      <c r="ADU938" s="82"/>
      <c r="ADV938" s="82"/>
      <c r="ADW938" s="82"/>
      <c r="ADX938" s="82"/>
      <c r="ADY938" s="82"/>
      <c r="ADZ938" s="82"/>
      <c r="AEA938" s="82"/>
      <c r="AEB938" s="82"/>
      <c r="AEC938" s="82"/>
      <c r="AED938" s="82"/>
      <c r="AEE938" s="82"/>
      <c r="AEF938" s="82"/>
      <c r="AEG938" s="82"/>
      <c r="AEH938" s="82"/>
      <c r="AEI938" s="82"/>
      <c r="AEJ938" s="82"/>
      <c r="AEK938" s="82"/>
      <c r="AEL938" s="82"/>
      <c r="AEM938" s="82"/>
      <c r="AEN938" s="82"/>
      <c r="AEO938" s="82"/>
      <c r="AEP938" s="82"/>
      <c r="AEQ938" s="82"/>
      <c r="AER938" s="82"/>
      <c r="AES938" s="82"/>
      <c r="AET938" s="82"/>
      <c r="AEU938" s="82"/>
      <c r="AEV938" s="82"/>
      <c r="AEW938" s="82"/>
      <c r="AEX938" s="82"/>
      <c r="AEY938" s="82"/>
      <c r="AEZ938" s="82"/>
      <c r="AFA938" s="82"/>
      <c r="AFB938" s="82"/>
      <c r="AFC938" s="82"/>
      <c r="AFD938" s="82"/>
      <c r="AFE938" s="82"/>
      <c r="AFF938" s="82"/>
      <c r="AFG938" s="82"/>
      <c r="AFH938" s="82"/>
      <c r="AFI938" s="82"/>
      <c r="AFJ938" s="82"/>
      <c r="AFK938" s="82"/>
      <c r="AFL938" s="82"/>
      <c r="AFM938" s="82"/>
      <c r="AFN938" s="82"/>
      <c r="AFO938" s="82"/>
      <c r="AFP938" s="82"/>
      <c r="AFQ938" s="82"/>
      <c r="AFR938" s="82"/>
      <c r="AFS938" s="82"/>
      <c r="AFT938" s="82"/>
      <c r="AFU938" s="82"/>
      <c r="AFV938" s="82"/>
      <c r="AFW938" s="82"/>
      <c r="AFX938" s="82"/>
      <c r="AFY938" s="82"/>
      <c r="AFZ938" s="82"/>
      <c r="AGA938" s="82"/>
      <c r="AGB938" s="82"/>
      <c r="AGC938" s="82"/>
      <c r="AGD938" s="82"/>
      <c r="AGE938" s="82"/>
      <c r="AGF938" s="82"/>
      <c r="AGG938" s="82"/>
      <c r="AGH938" s="82"/>
      <c r="AGI938" s="82"/>
      <c r="AGJ938" s="82"/>
      <c r="AGK938" s="82"/>
      <c r="AGL938" s="82"/>
      <c r="AGM938" s="82"/>
      <c r="AGN938" s="82"/>
      <c r="AGO938" s="82"/>
      <c r="AGP938" s="82"/>
      <c r="AGQ938" s="82"/>
      <c r="AGR938" s="82"/>
      <c r="AGS938" s="82"/>
      <c r="AGT938" s="82"/>
      <c r="AGU938" s="82"/>
      <c r="AGV938" s="82"/>
      <c r="AGW938" s="82"/>
      <c r="AGX938" s="82"/>
      <c r="AGY938" s="82"/>
      <c r="AGZ938" s="82"/>
      <c r="AHA938" s="82"/>
      <c r="AHB938" s="82"/>
      <c r="AHC938" s="82"/>
      <c r="AHD938" s="82"/>
      <c r="AHE938" s="82"/>
      <c r="AHF938" s="82"/>
      <c r="AHG938" s="82"/>
      <c r="AHH938" s="82"/>
      <c r="AHI938" s="82"/>
      <c r="AHJ938" s="82"/>
      <c r="AHK938" s="82"/>
      <c r="AHL938" s="82"/>
      <c r="AHM938" s="82"/>
      <c r="AHN938" s="82"/>
      <c r="AHO938" s="82"/>
      <c r="AHP938" s="82"/>
      <c r="AHQ938" s="82"/>
      <c r="AHR938" s="82"/>
      <c r="AHS938" s="82"/>
      <c r="AHT938" s="82"/>
      <c r="AHU938" s="82"/>
      <c r="AHV938" s="82"/>
      <c r="AHW938" s="82"/>
      <c r="AHX938" s="82"/>
      <c r="AHY938" s="82"/>
      <c r="AHZ938" s="82"/>
      <c r="AIA938" s="82"/>
      <c r="AIB938" s="82"/>
      <c r="AIC938" s="82"/>
      <c r="AID938" s="82"/>
      <c r="AIE938" s="82"/>
      <c r="AIF938" s="82"/>
      <c r="AIG938" s="82"/>
      <c r="AIH938" s="82"/>
      <c r="AII938" s="82"/>
      <c r="AIJ938" s="82"/>
      <c r="AIK938" s="82"/>
      <c r="AIL938" s="82"/>
      <c r="AIM938" s="82"/>
      <c r="AIN938" s="82"/>
      <c r="AIO938" s="82"/>
      <c r="AIP938" s="82"/>
      <c r="AIQ938" s="82"/>
      <c r="AIR938" s="82"/>
      <c r="AIS938" s="82"/>
      <c r="AIT938" s="82"/>
      <c r="AIU938" s="82"/>
      <c r="AIV938" s="82"/>
      <c r="AIW938" s="82"/>
      <c r="AIX938" s="82"/>
      <c r="AIY938" s="82"/>
      <c r="AIZ938" s="82"/>
      <c r="AJA938" s="82"/>
      <c r="AJB938" s="82"/>
      <c r="AJC938" s="82"/>
      <c r="AJD938" s="82"/>
      <c r="AJE938" s="82"/>
      <c r="AJF938" s="82"/>
      <c r="AJG938" s="82"/>
      <c r="AJH938" s="82"/>
      <c r="AJI938" s="82"/>
      <c r="AJJ938" s="82"/>
      <c r="AJK938" s="82"/>
      <c r="AJL938" s="82"/>
      <c r="AJM938" s="82"/>
      <c r="AJN938" s="82"/>
      <c r="AJO938" s="82"/>
      <c r="AJP938" s="82"/>
      <c r="AJQ938" s="82"/>
      <c r="AJR938" s="82"/>
      <c r="AJS938" s="82"/>
      <c r="AJT938" s="82"/>
      <c r="AJU938" s="82"/>
      <c r="AJV938" s="82"/>
      <c r="AJW938" s="82"/>
      <c r="AJX938" s="82"/>
      <c r="AJY938" s="82"/>
      <c r="AJZ938" s="82"/>
      <c r="AKA938" s="82"/>
      <c r="AKB938" s="82"/>
      <c r="AKC938" s="82"/>
      <c r="AKD938" s="82"/>
      <c r="AKE938" s="82"/>
      <c r="AKF938" s="82"/>
      <c r="AKG938" s="82"/>
      <c r="AKH938" s="82"/>
      <c r="AKI938" s="82"/>
      <c r="AKJ938" s="82"/>
      <c r="AKK938" s="82"/>
      <c r="AKL938" s="82"/>
      <c r="AKM938" s="82"/>
      <c r="AKN938" s="82"/>
      <c r="AKO938" s="82"/>
      <c r="AKP938" s="82"/>
      <c r="AKQ938" s="82"/>
      <c r="AKR938" s="82"/>
      <c r="AKS938" s="82"/>
      <c r="AKT938" s="82"/>
      <c r="AKU938" s="82"/>
      <c r="AKV938" s="82"/>
      <c r="AKW938" s="82"/>
      <c r="AKX938" s="82"/>
      <c r="AKY938" s="82"/>
      <c r="AKZ938" s="82"/>
      <c r="ALA938" s="82"/>
      <c r="ALB938" s="82"/>
      <c r="ALC938" s="82"/>
      <c r="ALD938" s="82"/>
      <c r="ALE938" s="82"/>
      <c r="ALF938" s="82"/>
      <c r="ALG938" s="82"/>
      <c r="ALH938" s="82"/>
      <c r="ALI938" s="82"/>
      <c r="ALJ938" s="82"/>
      <c r="ALK938" s="82"/>
      <c r="ALL938" s="82"/>
      <c r="ALM938" s="82"/>
      <c r="ALN938" s="82"/>
      <c r="ALO938" s="82"/>
      <c r="ALP938" s="82"/>
      <c r="ALQ938" s="82"/>
      <c r="ALR938" s="82"/>
      <c r="ALS938" s="82"/>
      <c r="ALT938" s="82"/>
      <c r="ALU938" s="82"/>
      <c r="ALV938" s="82"/>
      <c r="ALW938" s="82"/>
      <c r="ALX938" s="82"/>
      <c r="ALY938" s="82"/>
      <c r="ALZ938" s="82"/>
      <c r="AMA938" s="82"/>
      <c r="AMB938" s="82"/>
      <c r="AMC938" s="82"/>
      <c r="AMD938" s="82"/>
      <c r="AME938" s="82"/>
      <c r="AMF938" s="82"/>
      <c r="AMG938" s="82"/>
      <c r="AMH938" s="82"/>
      <c r="AMI938" s="82"/>
      <c r="AMJ938" s="82"/>
      <c r="AMK938" s="82"/>
      <c r="AML938" s="82"/>
      <c r="AMM938" s="82"/>
      <c r="AMN938" s="82"/>
      <c r="AMO938" s="82"/>
      <c r="AMP938" s="82"/>
      <c r="AMQ938" s="82"/>
      <c r="AMR938" s="82"/>
      <c r="AMS938" s="82"/>
      <c r="AMT938" s="82"/>
      <c r="AMU938" s="82"/>
      <c r="AMV938" s="82"/>
      <c r="AMW938" s="82"/>
      <c r="AMX938" s="82"/>
      <c r="AMY938" s="82"/>
      <c r="AMZ938" s="82"/>
      <c r="ANA938" s="82"/>
      <c r="ANB938" s="82"/>
      <c r="ANC938" s="82"/>
      <c r="AND938" s="82"/>
      <c r="ANE938" s="82"/>
      <c r="ANF938" s="82"/>
      <c r="ANG938" s="82"/>
      <c r="ANH938" s="82"/>
      <c r="ANI938" s="82"/>
      <c r="ANJ938" s="82"/>
      <c r="ANK938" s="82"/>
      <c r="ANL938" s="82"/>
      <c r="ANM938" s="82"/>
      <c r="ANN938" s="82"/>
      <c r="ANO938" s="82"/>
      <c r="ANP938" s="82"/>
      <c r="ANQ938" s="82"/>
      <c r="ANR938" s="82"/>
      <c r="ANS938" s="82"/>
      <c r="ANT938" s="82"/>
      <c r="ANU938" s="82"/>
      <c r="ANV938" s="82"/>
      <c r="ANW938" s="82"/>
      <c r="ANX938" s="82"/>
      <c r="ANY938" s="82"/>
      <c r="ANZ938" s="82"/>
      <c r="AOA938" s="82"/>
      <c r="AOB938" s="82"/>
      <c r="AOC938" s="82"/>
      <c r="AOD938" s="82"/>
      <c r="AOE938" s="82"/>
      <c r="AOF938" s="82"/>
      <c r="AOG938" s="82"/>
      <c r="AOH938" s="82"/>
      <c r="AOI938" s="82"/>
      <c r="AOJ938" s="82"/>
      <c r="AOK938" s="82"/>
      <c r="AOL938" s="82"/>
      <c r="AOM938" s="82"/>
      <c r="AON938" s="82"/>
      <c r="AOO938" s="82"/>
      <c r="AOP938" s="82"/>
      <c r="AOQ938" s="82"/>
      <c r="AOR938" s="82"/>
      <c r="AOS938" s="82"/>
      <c r="AOT938" s="82"/>
      <c r="AOU938" s="82"/>
      <c r="AOV938" s="82"/>
      <c r="AOW938" s="82"/>
      <c r="AOX938" s="82"/>
      <c r="AOY938" s="82"/>
      <c r="AOZ938" s="82"/>
      <c r="APA938" s="82"/>
      <c r="APB938" s="82"/>
      <c r="APC938" s="82"/>
      <c r="APD938" s="82"/>
      <c r="APE938" s="82"/>
      <c r="APF938" s="82"/>
      <c r="APG938" s="82"/>
      <c r="APH938" s="82"/>
      <c r="API938" s="82"/>
      <c r="APJ938" s="82"/>
      <c r="APK938" s="82"/>
      <c r="APL938" s="82"/>
      <c r="APM938" s="82"/>
      <c r="APN938" s="82"/>
      <c r="APO938" s="82"/>
      <c r="APP938" s="82"/>
      <c r="APQ938" s="82"/>
      <c r="APR938" s="82"/>
      <c r="APS938" s="82"/>
      <c r="APT938" s="82"/>
      <c r="APU938" s="82"/>
      <c r="APV938" s="82"/>
      <c r="APW938" s="82"/>
      <c r="APX938" s="82"/>
      <c r="APY938" s="82"/>
      <c r="APZ938" s="82"/>
      <c r="AQA938" s="82"/>
      <c r="AQB938" s="82"/>
      <c r="AQC938" s="82"/>
      <c r="AQD938" s="82"/>
      <c r="AQE938" s="82"/>
      <c r="AQF938" s="82"/>
      <c r="AQG938" s="82"/>
      <c r="AQH938" s="82"/>
      <c r="AQI938" s="82"/>
      <c r="AQJ938" s="82"/>
      <c r="AQK938" s="82"/>
      <c r="AQL938" s="82"/>
      <c r="AQM938" s="82"/>
      <c r="AQN938" s="82"/>
      <c r="AQO938" s="82"/>
      <c r="AQP938" s="82"/>
      <c r="AQQ938" s="82"/>
      <c r="AQR938" s="82"/>
      <c r="AQS938" s="82"/>
      <c r="AQT938" s="82"/>
      <c r="AQU938" s="82"/>
      <c r="AQV938" s="82"/>
      <c r="AQW938" s="82"/>
      <c r="AQX938" s="82"/>
      <c r="AQY938" s="82"/>
      <c r="AQZ938" s="82"/>
      <c r="ARA938" s="82"/>
      <c r="ARB938" s="82"/>
      <c r="ARC938" s="82"/>
      <c r="ARD938" s="82"/>
      <c r="ARE938" s="82"/>
      <c r="ARF938" s="82"/>
      <c r="ARG938" s="82"/>
      <c r="ARH938" s="82"/>
      <c r="ARI938" s="82"/>
      <c r="ARJ938" s="82"/>
      <c r="ARK938" s="82"/>
      <c r="ARL938" s="82"/>
      <c r="ARM938" s="82"/>
      <c r="ARN938" s="82"/>
      <c r="ARO938" s="82"/>
      <c r="ARP938" s="82"/>
      <c r="ARQ938" s="82"/>
      <c r="ARR938" s="82"/>
      <c r="ARS938" s="82"/>
      <c r="ART938" s="82"/>
      <c r="ARU938" s="82"/>
      <c r="ARV938" s="82"/>
      <c r="ARW938" s="82"/>
      <c r="ARX938" s="82"/>
      <c r="ARY938" s="82"/>
      <c r="ARZ938" s="82"/>
      <c r="ASA938" s="82"/>
      <c r="ASB938" s="82"/>
      <c r="ASC938" s="82"/>
      <c r="ASD938" s="82"/>
      <c r="ASE938" s="82"/>
      <c r="ASF938" s="82"/>
      <c r="ASG938" s="82"/>
      <c r="ASH938" s="82"/>
      <c r="ASI938" s="82"/>
      <c r="ASJ938" s="82"/>
      <c r="ASK938" s="82"/>
      <c r="ASL938" s="82"/>
      <c r="ASM938" s="82"/>
      <c r="ASN938" s="82"/>
      <c r="ASO938" s="82"/>
      <c r="ASP938" s="82"/>
      <c r="ASQ938" s="82"/>
      <c r="ASR938" s="82"/>
      <c r="ASS938" s="82"/>
      <c r="AST938" s="82"/>
      <c r="ASU938" s="82"/>
      <c r="ASV938" s="82"/>
      <c r="ASW938" s="82"/>
      <c r="ASX938" s="82"/>
      <c r="ASY938" s="82"/>
      <c r="ASZ938" s="82"/>
      <c r="ATA938" s="82"/>
      <c r="ATB938" s="82"/>
      <c r="ATC938" s="82"/>
      <c r="ATD938" s="82"/>
      <c r="ATE938" s="82"/>
      <c r="ATF938" s="82"/>
      <c r="ATG938" s="82"/>
      <c r="ATH938" s="82"/>
      <c r="ATI938" s="82"/>
      <c r="ATJ938" s="82"/>
      <c r="ATK938" s="82"/>
      <c r="ATL938" s="82"/>
      <c r="ATM938" s="82"/>
      <c r="ATN938" s="82"/>
      <c r="ATO938" s="82"/>
      <c r="ATP938" s="82"/>
      <c r="ATQ938" s="82"/>
      <c r="ATR938" s="82"/>
      <c r="ATS938" s="82"/>
      <c r="ATT938" s="82"/>
      <c r="ATU938" s="82"/>
      <c r="ATV938" s="82"/>
      <c r="ATW938" s="82"/>
      <c r="ATX938" s="82"/>
      <c r="ATY938" s="82"/>
      <c r="ATZ938" s="82"/>
      <c r="AUA938" s="82"/>
      <c r="AUB938" s="82"/>
      <c r="AUC938" s="82"/>
      <c r="AUD938" s="82"/>
      <c r="AUE938" s="82"/>
      <c r="AUF938" s="82"/>
      <c r="AUG938" s="82"/>
      <c r="AUH938" s="82"/>
      <c r="AUI938" s="82"/>
      <c r="AUJ938" s="82"/>
      <c r="AUK938" s="82"/>
      <c r="AUL938" s="82"/>
      <c r="AUM938" s="82"/>
      <c r="AUN938" s="82"/>
      <c r="AUO938" s="82"/>
      <c r="AUP938" s="82"/>
      <c r="AUQ938" s="82"/>
      <c r="AUR938" s="82"/>
      <c r="AUS938" s="82"/>
      <c r="AUT938" s="82"/>
      <c r="AUU938" s="82"/>
      <c r="AUV938" s="82"/>
      <c r="AUW938" s="82"/>
      <c r="AUX938" s="82"/>
      <c r="AUY938" s="82"/>
      <c r="AUZ938" s="82"/>
      <c r="AVA938" s="82"/>
      <c r="AVB938" s="82"/>
      <c r="AVC938" s="82"/>
      <c r="AVD938" s="82"/>
      <c r="AVE938" s="82"/>
      <c r="AVF938" s="82"/>
      <c r="AVG938" s="82"/>
      <c r="AVH938" s="82"/>
      <c r="AVI938" s="82"/>
      <c r="AVJ938" s="82"/>
      <c r="AVK938" s="82"/>
      <c r="AVL938" s="82"/>
      <c r="AVM938" s="82"/>
      <c r="AVN938" s="82"/>
      <c r="AVO938" s="82"/>
      <c r="AVP938" s="82"/>
      <c r="AVQ938" s="82"/>
      <c r="AVR938" s="82"/>
      <c r="AVS938" s="82"/>
      <c r="AVT938" s="82"/>
      <c r="AVU938" s="82"/>
      <c r="AVV938" s="82"/>
      <c r="AVW938" s="82"/>
      <c r="AVX938" s="82"/>
      <c r="AVY938" s="82"/>
      <c r="AVZ938" s="82"/>
      <c r="AWA938" s="82"/>
      <c r="AWB938" s="82"/>
      <c r="AWC938" s="82"/>
      <c r="AWD938" s="82"/>
      <c r="AWE938" s="82"/>
      <c r="AWF938" s="82"/>
      <c r="AWG938" s="82"/>
      <c r="AWH938" s="82"/>
      <c r="AWI938" s="82"/>
      <c r="AWJ938" s="82"/>
      <c r="AWK938" s="82"/>
      <c r="AWL938" s="82"/>
      <c r="AWM938" s="82"/>
      <c r="AWN938" s="82"/>
      <c r="AWO938" s="82"/>
      <c r="AWP938" s="82"/>
      <c r="AWQ938" s="82"/>
      <c r="AWR938" s="82"/>
      <c r="AWS938" s="82"/>
      <c r="AWT938" s="82"/>
      <c r="AWU938" s="82"/>
      <c r="AWV938" s="82"/>
      <c r="AWW938" s="82"/>
      <c r="AWX938" s="82"/>
      <c r="AWY938" s="82"/>
      <c r="AWZ938" s="82"/>
      <c r="AXA938" s="82"/>
      <c r="AXB938" s="82"/>
      <c r="AXC938" s="82"/>
      <c r="AXD938" s="82"/>
      <c r="AXE938" s="82"/>
      <c r="AXF938" s="82"/>
      <c r="AXG938" s="82"/>
      <c r="AXH938" s="82"/>
      <c r="AXI938" s="82"/>
      <c r="AXJ938" s="82"/>
      <c r="AXK938" s="82"/>
      <c r="AXL938" s="82"/>
      <c r="AXM938" s="82"/>
      <c r="AXN938" s="82"/>
      <c r="AXO938" s="82"/>
      <c r="AXP938" s="82"/>
      <c r="AXQ938" s="82"/>
      <c r="AXR938" s="82"/>
      <c r="AXS938" s="82"/>
      <c r="AXT938" s="82"/>
      <c r="AXU938" s="82"/>
      <c r="AXV938" s="82"/>
      <c r="AXW938" s="82"/>
      <c r="AXX938" s="82"/>
      <c r="AXY938" s="82"/>
      <c r="AXZ938" s="82"/>
      <c r="AYA938" s="82"/>
      <c r="AYB938" s="82"/>
      <c r="AYC938" s="82"/>
      <c r="AYD938" s="82"/>
      <c r="AYE938" s="82"/>
      <c r="AYF938" s="82"/>
      <c r="AYG938" s="82"/>
      <c r="AYH938" s="82"/>
      <c r="AYI938" s="82"/>
      <c r="AYJ938" s="82"/>
      <c r="AYK938" s="82"/>
      <c r="AYL938" s="82"/>
      <c r="AYM938" s="82"/>
      <c r="AYN938" s="82"/>
      <c r="AYO938" s="82"/>
      <c r="AYP938" s="82"/>
      <c r="AYQ938" s="82"/>
      <c r="AYR938" s="82"/>
      <c r="AYS938" s="82"/>
      <c r="AYT938" s="82"/>
      <c r="AYU938" s="82"/>
      <c r="AYV938" s="82"/>
      <c r="AYW938" s="82"/>
      <c r="AYX938" s="82"/>
      <c r="AYY938" s="82"/>
      <c r="AYZ938" s="82"/>
      <c r="AZA938" s="82"/>
      <c r="AZB938" s="82"/>
      <c r="AZC938" s="82"/>
      <c r="AZD938" s="82"/>
      <c r="AZE938" s="82"/>
      <c r="AZF938" s="82"/>
      <c r="AZG938" s="82"/>
      <c r="AZH938" s="82"/>
      <c r="AZI938" s="82"/>
      <c r="AZJ938" s="82"/>
      <c r="AZK938" s="82"/>
      <c r="AZL938" s="82"/>
      <c r="AZM938" s="82"/>
      <c r="AZN938" s="82"/>
      <c r="AZO938" s="82"/>
      <c r="AZP938" s="82"/>
      <c r="AZQ938" s="82"/>
      <c r="AZR938" s="82"/>
      <c r="AZS938" s="82"/>
      <c r="AZT938" s="82"/>
      <c r="AZU938" s="82"/>
      <c r="AZV938" s="82"/>
      <c r="AZW938" s="82"/>
      <c r="AZX938" s="82"/>
      <c r="AZY938" s="82"/>
      <c r="AZZ938" s="82"/>
      <c r="BAA938" s="82"/>
      <c r="BAB938" s="82"/>
      <c r="BAC938" s="82"/>
      <c r="BAD938" s="82"/>
      <c r="BAE938" s="82"/>
      <c r="BAF938" s="82"/>
      <c r="BAG938" s="82"/>
      <c r="BAH938" s="82"/>
      <c r="BAI938" s="82"/>
      <c r="BAJ938" s="82"/>
      <c r="BAK938" s="82"/>
      <c r="BAL938" s="82"/>
      <c r="BAM938" s="82"/>
      <c r="BAN938" s="82"/>
      <c r="BAO938" s="82"/>
      <c r="BAP938" s="82"/>
      <c r="BAQ938" s="82"/>
      <c r="BAR938" s="82"/>
      <c r="BAS938" s="82"/>
      <c r="BAT938" s="82"/>
      <c r="BAU938" s="82"/>
      <c r="BAV938" s="82"/>
      <c r="BAW938" s="82"/>
      <c r="BAX938" s="82"/>
      <c r="BAY938" s="82"/>
      <c r="BAZ938" s="82"/>
      <c r="BBA938" s="82"/>
      <c r="BBB938" s="82"/>
      <c r="BBC938" s="82"/>
      <c r="BBD938" s="82"/>
      <c r="BBE938" s="82"/>
      <c r="BBF938" s="82"/>
      <c r="BBG938" s="82"/>
      <c r="BBH938" s="82"/>
      <c r="BBI938" s="82"/>
      <c r="BBJ938" s="82"/>
      <c r="BBK938" s="82"/>
      <c r="BBL938" s="82"/>
      <c r="BBM938" s="82"/>
      <c r="BBN938" s="82"/>
      <c r="BBO938" s="82"/>
      <c r="BBP938" s="82"/>
      <c r="BBQ938" s="82"/>
      <c r="BBR938" s="82"/>
      <c r="BBS938" s="82"/>
      <c r="BBT938" s="82"/>
      <c r="BBU938" s="82"/>
      <c r="BBV938" s="82"/>
      <c r="BBW938" s="82"/>
      <c r="BBX938" s="82"/>
      <c r="BBY938" s="82"/>
      <c r="BBZ938" s="82"/>
      <c r="BCA938" s="82"/>
      <c r="BCB938" s="82"/>
      <c r="BCC938" s="82"/>
      <c r="BCD938" s="82"/>
      <c r="BCE938" s="82"/>
      <c r="BCF938" s="82"/>
      <c r="BCG938" s="82"/>
      <c r="BCH938" s="82"/>
      <c r="BCI938" s="82"/>
      <c r="BCJ938" s="82"/>
      <c r="BCK938" s="82"/>
      <c r="BCL938" s="82"/>
      <c r="BCM938" s="82"/>
      <c r="BCN938" s="82"/>
      <c r="BCO938" s="82"/>
      <c r="BCP938" s="82"/>
      <c r="BCQ938" s="82"/>
      <c r="BCR938" s="82"/>
      <c r="BCS938" s="82"/>
      <c r="BCT938" s="82"/>
      <c r="BCU938" s="82"/>
      <c r="BCV938" s="82"/>
      <c r="BCW938" s="82"/>
      <c r="BCX938" s="82"/>
      <c r="BCY938" s="82"/>
      <c r="BCZ938" s="82"/>
      <c r="BDA938" s="82"/>
      <c r="BDB938" s="82"/>
      <c r="BDC938" s="82"/>
      <c r="BDD938" s="82"/>
      <c r="BDE938" s="82"/>
      <c r="BDF938" s="82"/>
      <c r="BDG938" s="82"/>
      <c r="BDH938" s="82"/>
      <c r="BDI938" s="82"/>
      <c r="BDJ938" s="82"/>
      <c r="BDK938" s="82"/>
      <c r="BDL938" s="82"/>
      <c r="BDM938" s="82"/>
      <c r="BDN938" s="82"/>
      <c r="BDO938" s="82"/>
      <c r="BDP938" s="82"/>
      <c r="BDQ938" s="82"/>
      <c r="BDR938" s="82"/>
      <c r="BDS938" s="82"/>
      <c r="BDT938" s="82"/>
      <c r="BDU938" s="82"/>
      <c r="BDV938" s="82"/>
      <c r="BDW938" s="82"/>
      <c r="BDX938" s="82"/>
      <c r="BDY938" s="82"/>
      <c r="BDZ938" s="82"/>
      <c r="BEA938" s="82"/>
      <c r="BEB938" s="82"/>
      <c r="BEC938" s="82"/>
      <c r="BED938" s="82"/>
      <c r="BEE938" s="82"/>
      <c r="BEF938" s="82"/>
      <c r="BEG938" s="82"/>
      <c r="BEH938" s="82"/>
      <c r="BEI938" s="82"/>
      <c r="BEJ938" s="82"/>
      <c r="BEK938" s="82"/>
      <c r="BEL938" s="82"/>
      <c r="BEM938" s="82"/>
      <c r="BEN938" s="82"/>
      <c r="BEO938" s="82"/>
      <c r="BEP938" s="82"/>
      <c r="BEQ938" s="82"/>
      <c r="BER938" s="82"/>
      <c r="BES938" s="82"/>
      <c r="BET938" s="82"/>
      <c r="BEU938" s="82"/>
      <c r="BEV938" s="82"/>
      <c r="BEW938" s="82"/>
      <c r="BEX938" s="82"/>
      <c r="BEY938" s="82"/>
      <c r="BEZ938" s="82"/>
      <c r="BFA938" s="82"/>
      <c r="BFB938" s="82"/>
      <c r="BFC938" s="82"/>
      <c r="BFD938" s="82"/>
      <c r="BFE938" s="82"/>
      <c r="BFF938" s="82"/>
      <c r="BFG938" s="82"/>
      <c r="BFH938" s="82"/>
      <c r="BFI938" s="82"/>
      <c r="BFJ938" s="82"/>
      <c r="BFK938" s="82"/>
      <c r="BFL938" s="82"/>
      <c r="BFM938" s="82"/>
      <c r="BFN938" s="82"/>
      <c r="BFO938" s="82"/>
      <c r="BFP938" s="82"/>
      <c r="BFQ938" s="82"/>
      <c r="BFR938" s="82"/>
      <c r="BFS938" s="82"/>
      <c r="BFT938" s="82"/>
      <c r="BFU938" s="82"/>
      <c r="BFV938" s="82"/>
      <c r="BFW938" s="82"/>
      <c r="BFX938" s="82"/>
      <c r="BFY938" s="82"/>
      <c r="BFZ938" s="82"/>
      <c r="BGA938" s="82"/>
      <c r="BGB938" s="82"/>
      <c r="BGC938" s="82"/>
      <c r="BGD938" s="82"/>
      <c r="BGE938" s="82"/>
      <c r="BGF938" s="82"/>
      <c r="BGG938" s="82"/>
      <c r="BGH938" s="82"/>
      <c r="BGI938" s="82"/>
      <c r="BGJ938" s="82"/>
      <c r="BGK938" s="82"/>
      <c r="BGL938" s="82"/>
      <c r="BGM938" s="82"/>
      <c r="BGN938" s="82"/>
      <c r="BGO938" s="82"/>
      <c r="BGP938" s="82"/>
      <c r="BGQ938" s="82"/>
      <c r="BGR938" s="82"/>
      <c r="BGS938" s="82"/>
      <c r="BGT938" s="82"/>
      <c r="BGU938" s="82"/>
      <c r="BGV938" s="82"/>
      <c r="BGW938" s="82"/>
      <c r="BGX938" s="82"/>
      <c r="BGY938" s="82"/>
      <c r="BGZ938" s="82"/>
      <c r="BHA938" s="82"/>
      <c r="BHB938" s="82"/>
      <c r="BHC938" s="82"/>
      <c r="BHD938" s="82"/>
      <c r="BHE938" s="82"/>
      <c r="BHF938" s="82"/>
      <c r="BHG938" s="82"/>
      <c r="BHH938" s="82"/>
      <c r="BHI938" s="82"/>
      <c r="BHJ938" s="82"/>
      <c r="BHK938" s="82"/>
      <c r="BHL938" s="82"/>
      <c r="BHM938" s="82"/>
      <c r="BHN938" s="82"/>
      <c r="BHO938" s="82"/>
      <c r="BHP938" s="82"/>
      <c r="BHQ938" s="82"/>
      <c r="BHR938" s="82"/>
      <c r="BHS938" s="82"/>
      <c r="BHT938" s="82"/>
      <c r="BHU938" s="82"/>
      <c r="BHV938" s="82"/>
      <c r="BHW938" s="82"/>
      <c r="BHX938" s="82"/>
      <c r="BHY938" s="82"/>
      <c r="BHZ938" s="82"/>
      <c r="BIA938" s="82"/>
      <c r="BIB938" s="82"/>
      <c r="BIC938" s="82"/>
      <c r="BID938" s="82"/>
      <c r="BIE938" s="82"/>
      <c r="BIF938" s="82"/>
      <c r="BIG938" s="82"/>
      <c r="BIH938" s="82"/>
      <c r="BII938" s="82"/>
      <c r="BIJ938" s="82"/>
      <c r="BIK938" s="82"/>
      <c r="BIL938" s="82"/>
      <c r="BIM938" s="82"/>
      <c r="BIN938" s="82"/>
      <c r="BIO938" s="82"/>
      <c r="BIP938" s="82"/>
      <c r="BIQ938" s="82"/>
      <c r="BIR938" s="82"/>
      <c r="BIS938" s="82"/>
      <c r="BIT938" s="82"/>
      <c r="BIU938" s="82"/>
      <c r="BIV938" s="82"/>
      <c r="BIW938" s="82"/>
      <c r="BIX938" s="82"/>
      <c r="BIY938" s="82"/>
      <c r="BIZ938" s="82"/>
      <c r="BJA938" s="82"/>
      <c r="BJB938" s="82"/>
      <c r="BJC938" s="82"/>
      <c r="BJD938" s="82"/>
      <c r="BJE938" s="82"/>
      <c r="BJF938" s="82"/>
      <c r="BJG938" s="82"/>
      <c r="BJH938" s="82"/>
      <c r="BJI938" s="82"/>
      <c r="BJJ938" s="82"/>
      <c r="BJK938" s="82"/>
      <c r="BJL938" s="82"/>
      <c r="BJM938" s="82"/>
      <c r="BJN938" s="82"/>
      <c r="BJO938" s="82"/>
      <c r="BJP938" s="82"/>
      <c r="BJQ938" s="82"/>
      <c r="BJR938" s="82"/>
      <c r="BJS938" s="82"/>
      <c r="BJT938" s="82"/>
      <c r="BJU938" s="82"/>
      <c r="BJV938" s="82"/>
      <c r="BJW938" s="82"/>
      <c r="BJX938" s="82"/>
      <c r="BJY938" s="82"/>
      <c r="BJZ938" s="82"/>
      <c r="BKA938" s="82"/>
      <c r="BKB938" s="82"/>
      <c r="BKC938" s="82"/>
      <c r="BKD938" s="82"/>
      <c r="BKE938" s="82"/>
      <c r="BKF938" s="82"/>
      <c r="BKG938" s="82"/>
      <c r="BKH938" s="82"/>
      <c r="BKI938" s="82"/>
      <c r="BKJ938" s="82"/>
      <c r="BKK938" s="82"/>
      <c r="BKL938" s="82"/>
      <c r="BKM938" s="82"/>
      <c r="BKN938" s="82"/>
      <c r="BKO938" s="82"/>
      <c r="BKP938" s="82"/>
      <c r="BKQ938" s="82"/>
      <c r="BKR938" s="82"/>
      <c r="BKS938" s="82"/>
      <c r="BKT938" s="82"/>
      <c r="BKU938" s="82"/>
      <c r="BKV938" s="82"/>
      <c r="BKW938" s="82"/>
      <c r="BKX938" s="82"/>
      <c r="BKY938" s="82"/>
      <c r="BKZ938" s="82"/>
      <c r="BLA938" s="82"/>
      <c r="BLB938" s="82"/>
      <c r="BLC938" s="82"/>
      <c r="BLD938" s="82"/>
      <c r="BLE938" s="82"/>
      <c r="BLF938" s="82"/>
      <c r="BLG938" s="82"/>
      <c r="BLH938" s="82"/>
      <c r="BLI938" s="82"/>
      <c r="BLJ938" s="82"/>
      <c r="BLK938" s="82"/>
      <c r="BLL938" s="82"/>
      <c r="BLM938" s="82"/>
      <c r="BLN938" s="82"/>
      <c r="BLO938" s="82"/>
      <c r="BLP938" s="82"/>
      <c r="BLQ938" s="82"/>
      <c r="BLR938" s="82"/>
      <c r="BLS938" s="82"/>
      <c r="BLT938" s="82"/>
      <c r="BLU938" s="82"/>
      <c r="BLV938" s="82"/>
      <c r="BLW938" s="82"/>
      <c r="BLX938" s="82"/>
      <c r="BLY938" s="82"/>
      <c r="BLZ938" s="82"/>
      <c r="BMA938" s="82"/>
      <c r="BMB938" s="82"/>
      <c r="BMC938" s="82"/>
      <c r="BMD938" s="82"/>
      <c r="BME938" s="82"/>
      <c r="BMF938" s="82"/>
      <c r="BMG938" s="82"/>
      <c r="BMH938" s="82"/>
      <c r="BMI938" s="82"/>
      <c r="BMJ938" s="82"/>
      <c r="BMK938" s="82"/>
      <c r="BML938" s="82"/>
      <c r="BMM938" s="82"/>
      <c r="BMN938" s="82"/>
      <c r="BMO938" s="82"/>
      <c r="BMP938" s="82"/>
      <c r="BMQ938" s="82"/>
      <c r="BMR938" s="82"/>
      <c r="BMS938" s="82"/>
      <c r="BMT938" s="82"/>
      <c r="BMU938" s="82"/>
      <c r="BMV938" s="82"/>
      <c r="BMW938" s="82"/>
      <c r="BMX938" s="82"/>
      <c r="BMY938" s="82"/>
      <c r="BMZ938" s="82"/>
      <c r="BNA938" s="82"/>
      <c r="BNB938" s="82"/>
      <c r="BNC938" s="82"/>
      <c r="BND938" s="82"/>
      <c r="BNE938" s="82"/>
      <c r="BNF938" s="82"/>
      <c r="BNG938" s="82"/>
      <c r="BNH938" s="82"/>
      <c r="BNI938" s="82"/>
      <c r="BNJ938" s="82"/>
      <c r="BNK938" s="82"/>
      <c r="BNL938" s="82"/>
      <c r="BNM938" s="82"/>
      <c r="BNN938" s="82"/>
      <c r="BNO938" s="82"/>
      <c r="BNP938" s="82"/>
      <c r="BNQ938" s="82"/>
      <c r="BNR938" s="82"/>
      <c r="BNS938" s="82"/>
      <c r="BNT938" s="82"/>
      <c r="BNU938" s="82"/>
      <c r="BNV938" s="82"/>
      <c r="BNW938" s="82"/>
      <c r="BNX938" s="82"/>
      <c r="BNY938" s="82"/>
      <c r="BNZ938" s="82"/>
      <c r="BOA938" s="82"/>
      <c r="BOB938" s="82"/>
      <c r="BOC938" s="82"/>
      <c r="BOD938" s="82"/>
      <c r="BOE938" s="82"/>
      <c r="BOF938" s="82"/>
      <c r="BOG938" s="82"/>
      <c r="BOH938" s="82"/>
      <c r="BOI938" s="82"/>
      <c r="BOJ938" s="82"/>
      <c r="BOK938" s="82"/>
      <c r="BOL938" s="82"/>
      <c r="BOM938" s="82"/>
      <c r="BON938" s="82"/>
      <c r="BOO938" s="82"/>
      <c r="BOP938" s="82"/>
      <c r="BOQ938" s="82"/>
      <c r="BOR938" s="82"/>
      <c r="BOS938" s="82"/>
      <c r="BOT938" s="82"/>
      <c r="BOU938" s="82"/>
      <c r="BOV938" s="82"/>
      <c r="BOW938" s="82"/>
      <c r="BOX938" s="82"/>
      <c r="BOY938" s="82"/>
      <c r="BOZ938" s="82"/>
      <c r="BPA938" s="82"/>
      <c r="BPB938" s="82"/>
      <c r="BPC938" s="82"/>
      <c r="BPD938" s="82"/>
      <c r="BPE938" s="82"/>
      <c r="BPF938" s="82"/>
      <c r="BPG938" s="82"/>
      <c r="BPH938" s="82"/>
      <c r="BPI938" s="82"/>
      <c r="BPJ938" s="82"/>
      <c r="BPK938" s="82"/>
      <c r="BPL938" s="82"/>
      <c r="BPM938" s="82"/>
      <c r="BPN938" s="82"/>
      <c r="BPO938" s="82"/>
      <c r="BPP938" s="82"/>
      <c r="BPQ938" s="82"/>
      <c r="BPR938" s="82"/>
      <c r="BPS938" s="82"/>
      <c r="BPT938" s="82"/>
      <c r="BPU938" s="82"/>
      <c r="BPV938" s="82"/>
      <c r="BPW938" s="82"/>
      <c r="BPX938" s="82"/>
      <c r="BPY938" s="82"/>
      <c r="BPZ938" s="82"/>
      <c r="BQA938" s="82"/>
      <c r="BQB938" s="82"/>
      <c r="BQC938" s="82"/>
      <c r="BQD938" s="82"/>
      <c r="BQE938" s="82"/>
      <c r="BQF938" s="82"/>
      <c r="BQG938" s="82"/>
      <c r="BQH938" s="82"/>
      <c r="BQI938" s="82"/>
      <c r="BQJ938" s="82"/>
      <c r="BQK938" s="82"/>
      <c r="BQL938" s="82"/>
      <c r="BQM938" s="82"/>
      <c r="BQN938" s="82"/>
      <c r="BQO938" s="82"/>
      <c r="BQP938" s="82"/>
      <c r="BQQ938" s="82"/>
      <c r="BQR938" s="82"/>
      <c r="BQS938" s="82"/>
      <c r="BQT938" s="82"/>
      <c r="BQU938" s="82"/>
      <c r="BQV938" s="82"/>
      <c r="BQW938" s="82"/>
      <c r="BQX938" s="82"/>
      <c r="BQY938" s="82"/>
      <c r="BQZ938" s="82"/>
      <c r="BRA938" s="82"/>
      <c r="BRB938" s="82"/>
      <c r="BRC938" s="82"/>
      <c r="BRD938" s="82"/>
      <c r="BRE938" s="82"/>
      <c r="BRF938" s="82"/>
      <c r="BRG938" s="82"/>
      <c r="BRH938" s="82"/>
      <c r="BRI938" s="82"/>
      <c r="BRJ938" s="82"/>
      <c r="BRK938" s="82"/>
      <c r="BRL938" s="82"/>
      <c r="BRM938" s="82"/>
      <c r="BRN938" s="82"/>
      <c r="BRO938" s="82"/>
      <c r="BRP938" s="82"/>
      <c r="BRQ938" s="82"/>
      <c r="BRR938" s="82"/>
      <c r="BRS938" s="82"/>
      <c r="BRT938" s="82"/>
      <c r="BRU938" s="82"/>
      <c r="BRV938" s="82"/>
      <c r="BRW938" s="82"/>
      <c r="BRX938" s="82"/>
      <c r="BRY938" s="82"/>
      <c r="BRZ938" s="82"/>
      <c r="BSA938" s="82"/>
      <c r="BSB938" s="82"/>
      <c r="BSC938" s="82"/>
      <c r="BSD938" s="82"/>
      <c r="BSE938" s="82"/>
      <c r="BSF938" s="82"/>
      <c r="BSG938" s="82"/>
      <c r="BSH938" s="82"/>
      <c r="BSI938" s="82"/>
      <c r="BSJ938" s="82"/>
      <c r="BSK938" s="82"/>
      <c r="BSL938" s="82"/>
      <c r="BSM938" s="82"/>
      <c r="BSN938" s="82"/>
      <c r="BSO938" s="82"/>
      <c r="BSP938" s="82"/>
      <c r="BSQ938" s="82"/>
      <c r="BSR938" s="82"/>
      <c r="BSS938" s="82"/>
      <c r="BST938" s="82"/>
      <c r="BSU938" s="82"/>
      <c r="BSV938" s="82"/>
      <c r="BSW938" s="82"/>
      <c r="BSX938" s="82"/>
      <c r="BSY938" s="82"/>
      <c r="BSZ938" s="82"/>
      <c r="BTA938" s="82"/>
      <c r="BTB938" s="82"/>
      <c r="BTC938" s="82"/>
      <c r="BTD938" s="82"/>
      <c r="BTE938" s="82"/>
      <c r="BTF938" s="82"/>
      <c r="BTG938" s="82"/>
      <c r="BTH938" s="82"/>
      <c r="BTI938" s="82"/>
      <c r="BTJ938" s="82"/>
      <c r="BTK938" s="82"/>
      <c r="BTL938" s="82"/>
      <c r="BTM938" s="82"/>
      <c r="BTN938" s="82"/>
      <c r="BTO938" s="82"/>
      <c r="BTP938" s="82"/>
      <c r="BTQ938" s="82"/>
      <c r="BTR938" s="82"/>
      <c r="BTS938" s="82"/>
      <c r="BTT938" s="82"/>
      <c r="BTU938" s="82"/>
      <c r="BTV938" s="82"/>
      <c r="BTW938" s="82"/>
      <c r="BTX938" s="82"/>
      <c r="BTY938" s="82"/>
      <c r="BTZ938" s="82"/>
      <c r="BUA938" s="82"/>
      <c r="BUB938" s="82"/>
      <c r="BUC938" s="82"/>
      <c r="BUD938" s="82"/>
      <c r="BUE938" s="82"/>
      <c r="BUF938" s="82"/>
      <c r="BUG938" s="82"/>
      <c r="BUH938" s="82"/>
      <c r="BUI938" s="82"/>
      <c r="BUJ938" s="82"/>
      <c r="BUK938" s="82"/>
      <c r="BUL938" s="82"/>
      <c r="BUM938" s="82"/>
      <c r="BUN938" s="82"/>
      <c r="BUO938" s="82"/>
      <c r="BUP938" s="82"/>
      <c r="BUQ938" s="82"/>
      <c r="BUR938" s="82"/>
      <c r="BUS938" s="82"/>
      <c r="BUT938" s="82"/>
      <c r="BUU938" s="82"/>
      <c r="BUV938" s="82"/>
      <c r="BUW938" s="82"/>
      <c r="BUX938" s="82"/>
      <c r="BUY938" s="82"/>
      <c r="BUZ938" s="82"/>
      <c r="BVA938" s="82"/>
      <c r="BVB938" s="82"/>
      <c r="BVC938" s="82"/>
      <c r="BVD938" s="82"/>
      <c r="BVE938" s="82"/>
      <c r="BVF938" s="82"/>
      <c r="BVG938" s="82"/>
      <c r="BVH938" s="82"/>
      <c r="BVI938" s="82"/>
      <c r="BVJ938" s="82"/>
      <c r="BVK938" s="82"/>
      <c r="BVL938" s="82"/>
      <c r="BVM938" s="82"/>
      <c r="BVN938" s="82"/>
      <c r="BVO938" s="82"/>
      <c r="BVP938" s="82"/>
      <c r="BVQ938" s="82"/>
      <c r="BVR938" s="82"/>
      <c r="BVS938" s="82"/>
      <c r="BVT938" s="82"/>
      <c r="BVU938" s="82"/>
      <c r="BVV938" s="82"/>
      <c r="BVW938" s="82"/>
      <c r="BVX938" s="82"/>
      <c r="BVY938" s="82"/>
      <c r="BVZ938" s="82"/>
      <c r="BWA938" s="82"/>
      <c r="BWB938" s="82"/>
      <c r="BWC938" s="82"/>
      <c r="BWD938" s="82"/>
      <c r="BWE938" s="82"/>
      <c r="BWF938" s="82"/>
      <c r="BWG938" s="82"/>
      <c r="BWH938" s="82"/>
      <c r="BWI938" s="82"/>
      <c r="BWJ938" s="82"/>
      <c r="BWK938" s="82"/>
      <c r="BWL938" s="82"/>
      <c r="BWM938" s="82"/>
      <c r="BWN938" s="82"/>
      <c r="BWO938" s="82"/>
      <c r="BWP938" s="82"/>
      <c r="BWQ938" s="82"/>
      <c r="BWR938" s="82"/>
      <c r="BWS938" s="82"/>
      <c r="BWT938" s="82"/>
      <c r="BWU938" s="82"/>
      <c r="BWV938" s="82"/>
      <c r="BWW938" s="82"/>
      <c r="BWX938" s="82"/>
      <c r="BWY938" s="82"/>
      <c r="BWZ938" s="82"/>
      <c r="BXA938" s="82"/>
      <c r="BXB938" s="82"/>
      <c r="BXC938" s="82"/>
      <c r="BXD938" s="82"/>
      <c r="BXE938" s="82"/>
      <c r="BXF938" s="82"/>
      <c r="BXG938" s="82"/>
      <c r="BXH938" s="82"/>
      <c r="BXI938" s="82"/>
      <c r="BXJ938" s="82"/>
      <c r="BXK938" s="82"/>
      <c r="BXL938" s="82"/>
      <c r="BXM938" s="82"/>
      <c r="BXN938" s="82"/>
      <c r="BXO938" s="82"/>
      <c r="BXP938" s="82"/>
      <c r="BXQ938" s="82"/>
      <c r="BXR938" s="82"/>
      <c r="BXS938" s="82"/>
      <c r="BXT938" s="82"/>
      <c r="BXU938" s="82"/>
      <c r="BXV938" s="82"/>
      <c r="BXW938" s="82"/>
      <c r="BXX938" s="82"/>
      <c r="BXY938" s="82"/>
      <c r="BXZ938" s="82"/>
      <c r="BYA938" s="82"/>
      <c r="BYB938" s="82"/>
      <c r="BYC938" s="82"/>
      <c r="BYD938" s="82"/>
      <c r="BYE938" s="82"/>
      <c r="BYF938" s="82"/>
      <c r="BYG938" s="82"/>
      <c r="BYH938" s="82"/>
      <c r="BYI938" s="82"/>
      <c r="BYJ938" s="82"/>
      <c r="BYK938" s="82"/>
      <c r="BYL938" s="82"/>
      <c r="BYM938" s="82"/>
      <c r="BYN938" s="82"/>
      <c r="BYO938" s="82"/>
      <c r="BYP938" s="82"/>
      <c r="BYQ938" s="82"/>
      <c r="BYR938" s="82"/>
      <c r="BYS938" s="82"/>
      <c r="BYT938" s="82"/>
      <c r="BYU938" s="82"/>
      <c r="BYV938" s="82"/>
      <c r="BYW938" s="82"/>
      <c r="BYX938" s="82"/>
      <c r="BYY938" s="82"/>
      <c r="BYZ938" s="82"/>
      <c r="BZA938" s="82"/>
      <c r="BZB938" s="82"/>
      <c r="BZC938" s="82"/>
      <c r="BZD938" s="82"/>
      <c r="BZE938" s="82"/>
      <c r="BZF938" s="82"/>
      <c r="BZG938" s="82"/>
      <c r="BZH938" s="82"/>
      <c r="BZI938" s="82"/>
      <c r="BZJ938" s="82"/>
      <c r="BZK938" s="82"/>
      <c r="BZL938" s="82"/>
      <c r="BZM938" s="82"/>
      <c r="BZN938" s="82"/>
      <c r="BZO938" s="82"/>
      <c r="BZP938" s="82"/>
      <c r="BZQ938" s="82"/>
      <c r="BZR938" s="82"/>
      <c r="BZS938" s="82"/>
      <c r="BZT938" s="82"/>
      <c r="BZU938" s="82"/>
      <c r="BZV938" s="82"/>
      <c r="BZW938" s="82"/>
      <c r="BZX938" s="82"/>
      <c r="BZY938" s="82"/>
      <c r="BZZ938" s="82"/>
      <c r="CAA938" s="82"/>
      <c r="CAB938" s="82"/>
      <c r="CAC938" s="82"/>
      <c r="CAD938" s="82"/>
      <c r="CAE938" s="82"/>
      <c r="CAF938" s="82"/>
      <c r="CAG938" s="82"/>
      <c r="CAH938" s="82"/>
      <c r="CAI938" s="82"/>
      <c r="CAJ938" s="82"/>
      <c r="CAK938" s="82"/>
      <c r="CAL938" s="82"/>
      <c r="CAM938" s="82"/>
      <c r="CAN938" s="82"/>
      <c r="CAO938" s="82"/>
      <c r="CAP938" s="82"/>
      <c r="CAQ938" s="82"/>
      <c r="CAR938" s="82"/>
      <c r="CAS938" s="82"/>
      <c r="CAT938" s="82"/>
      <c r="CAU938" s="82"/>
      <c r="CAV938" s="82"/>
      <c r="CAW938" s="82"/>
      <c r="CAX938" s="82"/>
      <c r="CAY938" s="82"/>
      <c r="CAZ938" s="82"/>
      <c r="CBA938" s="82"/>
      <c r="CBB938" s="82"/>
      <c r="CBC938" s="82"/>
      <c r="CBD938" s="82"/>
      <c r="CBE938" s="82"/>
      <c r="CBF938" s="82"/>
      <c r="CBG938" s="82"/>
      <c r="CBH938" s="82"/>
      <c r="CBI938" s="82"/>
      <c r="CBJ938" s="82"/>
      <c r="CBK938" s="82"/>
      <c r="CBL938" s="82"/>
      <c r="CBM938" s="82"/>
      <c r="CBN938" s="82"/>
      <c r="CBO938" s="82"/>
      <c r="CBP938" s="82"/>
      <c r="CBQ938" s="82"/>
      <c r="CBR938" s="82"/>
      <c r="CBS938" s="82"/>
      <c r="CBT938" s="82"/>
      <c r="CBU938" s="82"/>
      <c r="CBV938" s="82"/>
      <c r="CBW938" s="82"/>
      <c r="CBX938" s="82"/>
      <c r="CBY938" s="82"/>
      <c r="CBZ938" s="82"/>
      <c r="CCA938" s="82"/>
      <c r="CCB938" s="82"/>
      <c r="CCC938" s="82"/>
      <c r="CCD938" s="82"/>
      <c r="CCE938" s="82"/>
      <c r="CCF938" s="82"/>
      <c r="CCG938" s="82"/>
      <c r="CCH938" s="82"/>
      <c r="CCI938" s="82"/>
      <c r="CCJ938" s="82"/>
      <c r="CCK938" s="82"/>
      <c r="CCL938" s="82"/>
      <c r="CCM938" s="82"/>
      <c r="CCN938" s="82"/>
      <c r="CCO938" s="82"/>
      <c r="CCP938" s="82"/>
      <c r="CCQ938" s="82"/>
      <c r="CCR938" s="82"/>
      <c r="CCS938" s="82"/>
      <c r="CCT938" s="82"/>
      <c r="CCU938" s="82"/>
      <c r="CCV938" s="82"/>
      <c r="CCW938" s="82"/>
      <c r="CCX938" s="82"/>
      <c r="CCY938" s="82"/>
      <c r="CCZ938" s="82"/>
      <c r="CDA938" s="82"/>
      <c r="CDB938" s="82"/>
      <c r="CDC938" s="82"/>
      <c r="CDD938" s="82"/>
      <c r="CDE938" s="82"/>
      <c r="CDF938" s="82"/>
      <c r="CDG938" s="82"/>
      <c r="CDH938" s="82"/>
      <c r="CDI938" s="82"/>
      <c r="CDJ938" s="82"/>
      <c r="CDK938" s="82"/>
      <c r="CDL938" s="82"/>
      <c r="CDM938" s="82"/>
      <c r="CDN938" s="82"/>
      <c r="CDO938" s="82"/>
      <c r="CDP938" s="82"/>
      <c r="CDQ938" s="82"/>
      <c r="CDR938" s="82"/>
      <c r="CDS938" s="82"/>
      <c r="CDT938" s="82"/>
      <c r="CDU938" s="82"/>
      <c r="CDV938" s="82"/>
      <c r="CDW938" s="82"/>
      <c r="CDX938" s="82"/>
      <c r="CDY938" s="82"/>
      <c r="CDZ938" s="82"/>
      <c r="CEA938" s="82"/>
      <c r="CEB938" s="82"/>
      <c r="CEC938" s="82"/>
      <c r="CED938" s="82"/>
      <c r="CEE938" s="82"/>
      <c r="CEF938" s="82"/>
      <c r="CEG938" s="82"/>
      <c r="CEH938" s="82"/>
      <c r="CEI938" s="82"/>
      <c r="CEJ938" s="82"/>
      <c r="CEK938" s="82"/>
      <c r="CEL938" s="82"/>
      <c r="CEM938" s="82"/>
      <c r="CEN938" s="82"/>
      <c r="CEO938" s="82"/>
      <c r="CEP938" s="82"/>
      <c r="CEQ938" s="82"/>
      <c r="CER938" s="82"/>
      <c r="CES938" s="82"/>
      <c r="CET938" s="82"/>
      <c r="CEU938" s="82"/>
      <c r="CEV938" s="82"/>
      <c r="CEW938" s="82"/>
      <c r="CEX938" s="82"/>
      <c r="CEY938" s="82"/>
      <c r="CEZ938" s="82"/>
      <c r="CFA938" s="82"/>
      <c r="CFB938" s="82"/>
      <c r="CFC938" s="82"/>
      <c r="CFD938" s="82"/>
      <c r="CFE938" s="82"/>
      <c r="CFF938" s="82"/>
      <c r="CFG938" s="82"/>
      <c r="CFH938" s="82"/>
      <c r="CFI938" s="82"/>
      <c r="CFJ938" s="82"/>
      <c r="CFK938" s="82"/>
      <c r="CFL938" s="82"/>
      <c r="CFM938" s="82"/>
      <c r="CFN938" s="82"/>
      <c r="CFO938" s="82"/>
      <c r="CFP938" s="82"/>
      <c r="CFQ938" s="82"/>
      <c r="CFR938" s="82"/>
      <c r="CFS938" s="82"/>
      <c r="CFT938" s="82"/>
      <c r="CFU938" s="82"/>
      <c r="CFV938" s="82"/>
      <c r="CFW938" s="82"/>
      <c r="CFX938" s="82"/>
      <c r="CFY938" s="82"/>
      <c r="CFZ938" s="82"/>
      <c r="CGA938" s="82"/>
      <c r="CGB938" s="82"/>
      <c r="CGC938" s="82"/>
      <c r="CGD938" s="82"/>
      <c r="CGE938" s="82"/>
      <c r="CGF938" s="82"/>
      <c r="CGG938" s="82"/>
      <c r="CGH938" s="82"/>
      <c r="CGI938" s="82"/>
      <c r="CGJ938" s="82"/>
      <c r="CGK938" s="82"/>
      <c r="CGL938" s="82"/>
      <c r="CGM938" s="82"/>
      <c r="CGN938" s="82"/>
      <c r="CGO938" s="82"/>
      <c r="CGP938" s="82"/>
      <c r="CGQ938" s="82"/>
      <c r="CGR938" s="82"/>
      <c r="CGS938" s="82"/>
      <c r="CGT938" s="82"/>
      <c r="CGU938" s="82"/>
      <c r="CGV938" s="82"/>
      <c r="CGW938" s="82"/>
      <c r="CGX938" s="82"/>
      <c r="CGY938" s="82"/>
      <c r="CGZ938" s="82"/>
      <c r="CHA938" s="82"/>
      <c r="CHB938" s="82"/>
      <c r="CHC938" s="82"/>
      <c r="CHD938" s="82"/>
      <c r="CHE938" s="82"/>
      <c r="CHF938" s="82"/>
      <c r="CHG938" s="82"/>
      <c r="CHH938" s="82"/>
      <c r="CHI938" s="82"/>
      <c r="CHJ938" s="82"/>
      <c r="CHK938" s="82"/>
      <c r="CHL938" s="82"/>
      <c r="CHM938" s="82"/>
      <c r="CHN938" s="82"/>
      <c r="CHO938" s="82"/>
      <c r="CHP938" s="82"/>
      <c r="CHQ938" s="82"/>
      <c r="CHR938" s="82"/>
      <c r="CHS938" s="82"/>
      <c r="CHT938" s="82"/>
      <c r="CHU938" s="82"/>
      <c r="CHV938" s="82"/>
      <c r="CHW938" s="82"/>
      <c r="CHX938" s="82"/>
      <c r="CHY938" s="82"/>
      <c r="CHZ938" s="82"/>
      <c r="CIA938" s="82"/>
      <c r="CIB938" s="82"/>
      <c r="CIC938" s="82"/>
      <c r="CID938" s="82"/>
      <c r="CIE938" s="82"/>
      <c r="CIF938" s="82"/>
      <c r="CIG938" s="82"/>
      <c r="CIH938" s="82"/>
      <c r="CII938" s="82"/>
      <c r="CIJ938" s="82"/>
      <c r="CIK938" s="82"/>
      <c r="CIL938" s="82"/>
      <c r="CIM938" s="82"/>
      <c r="CIN938" s="82"/>
      <c r="CIO938" s="82"/>
      <c r="CIP938" s="82"/>
      <c r="CIQ938" s="82"/>
      <c r="CIR938" s="82"/>
      <c r="CIS938" s="82"/>
      <c r="CIT938" s="82"/>
      <c r="CIU938" s="82"/>
      <c r="CIV938" s="82"/>
      <c r="CIW938" s="82"/>
      <c r="CIX938" s="82"/>
      <c r="CIY938" s="82"/>
      <c r="CIZ938" s="82"/>
      <c r="CJA938" s="82"/>
      <c r="CJB938" s="82"/>
      <c r="CJC938" s="82"/>
      <c r="CJD938" s="82"/>
      <c r="CJE938" s="82"/>
      <c r="CJF938" s="82"/>
      <c r="CJG938" s="82"/>
      <c r="CJH938" s="82"/>
      <c r="CJI938" s="82"/>
      <c r="CJJ938" s="82"/>
      <c r="CJK938" s="82"/>
      <c r="CJL938" s="82"/>
      <c r="CJM938" s="82"/>
      <c r="CJN938" s="82"/>
      <c r="CJO938" s="82"/>
      <c r="CJP938" s="82"/>
      <c r="CJQ938" s="82"/>
      <c r="CJR938" s="82"/>
      <c r="CJS938" s="82"/>
      <c r="CJT938" s="82"/>
      <c r="CJU938" s="82"/>
      <c r="CJV938" s="82"/>
      <c r="CJW938" s="82"/>
      <c r="CJX938" s="82"/>
      <c r="CJY938" s="82"/>
      <c r="CJZ938" s="82"/>
      <c r="CKA938" s="82"/>
      <c r="CKB938" s="82"/>
      <c r="CKC938" s="82"/>
      <c r="CKD938" s="82"/>
      <c r="CKE938" s="82"/>
      <c r="CKF938" s="82"/>
      <c r="CKG938" s="82"/>
      <c r="CKH938" s="82"/>
      <c r="CKI938" s="82"/>
      <c r="CKJ938" s="82"/>
      <c r="CKK938" s="82"/>
      <c r="CKL938" s="82"/>
      <c r="CKM938" s="82"/>
      <c r="CKN938" s="82"/>
      <c r="CKO938" s="82"/>
      <c r="CKP938" s="82"/>
      <c r="CKQ938" s="82"/>
      <c r="CKR938" s="82"/>
      <c r="CKS938" s="82"/>
      <c r="CKT938" s="82"/>
      <c r="CKU938" s="82"/>
      <c r="CKV938" s="82"/>
      <c r="CKW938" s="82"/>
      <c r="CKX938" s="82"/>
      <c r="CKY938" s="82"/>
      <c r="CKZ938" s="82"/>
      <c r="CLA938" s="82"/>
      <c r="CLB938" s="82"/>
      <c r="CLC938" s="82"/>
      <c r="CLD938" s="82"/>
      <c r="CLE938" s="82"/>
      <c r="CLF938" s="82"/>
      <c r="CLG938" s="82"/>
      <c r="CLH938" s="82"/>
      <c r="CLI938" s="82"/>
      <c r="CLJ938" s="82"/>
      <c r="CLK938" s="82"/>
      <c r="CLL938" s="82"/>
      <c r="CLM938" s="82"/>
      <c r="CLN938" s="82"/>
      <c r="CLO938" s="82"/>
      <c r="CLP938" s="82"/>
      <c r="CLQ938" s="82"/>
      <c r="CLR938" s="82"/>
      <c r="CLS938" s="82"/>
      <c r="CLT938" s="82"/>
      <c r="CLU938" s="82"/>
      <c r="CLV938" s="82"/>
      <c r="CLW938" s="82"/>
      <c r="CLX938" s="82"/>
      <c r="CLY938" s="82"/>
      <c r="CLZ938" s="82"/>
      <c r="CMA938" s="82"/>
      <c r="CMB938" s="82"/>
      <c r="CMC938" s="82"/>
      <c r="CMD938" s="82"/>
      <c r="CME938" s="82"/>
      <c r="CMF938" s="82"/>
      <c r="CMG938" s="82"/>
      <c r="CMH938" s="82"/>
      <c r="CMI938" s="82"/>
      <c r="CMJ938" s="82"/>
      <c r="CMK938" s="82"/>
      <c r="CML938" s="82"/>
      <c r="CMM938" s="82"/>
      <c r="CMN938" s="82"/>
      <c r="CMO938" s="82"/>
      <c r="CMP938" s="82"/>
      <c r="CMQ938" s="82"/>
      <c r="CMR938" s="82"/>
      <c r="CMS938" s="82"/>
      <c r="CMT938" s="82"/>
      <c r="CMU938" s="82"/>
      <c r="CMV938" s="82"/>
      <c r="CMW938" s="82"/>
      <c r="CMX938" s="82"/>
      <c r="CMY938" s="82"/>
      <c r="CMZ938" s="82"/>
      <c r="CNA938" s="82"/>
      <c r="CNB938" s="82"/>
      <c r="CNC938" s="82"/>
      <c r="CND938" s="82"/>
      <c r="CNE938" s="82"/>
      <c r="CNF938" s="82"/>
      <c r="CNG938" s="82"/>
      <c r="CNH938" s="82"/>
      <c r="CNI938" s="82"/>
      <c r="CNJ938" s="82"/>
      <c r="CNK938" s="82"/>
      <c r="CNL938" s="82"/>
      <c r="CNM938" s="82"/>
      <c r="CNN938" s="82"/>
      <c r="CNO938" s="82"/>
      <c r="CNP938" s="82"/>
      <c r="CNQ938" s="82"/>
      <c r="CNR938" s="82"/>
      <c r="CNS938" s="82"/>
      <c r="CNT938" s="82"/>
      <c r="CNU938" s="82"/>
      <c r="CNV938" s="82"/>
      <c r="CNW938" s="82"/>
      <c r="CNX938" s="82"/>
      <c r="CNY938" s="82"/>
      <c r="CNZ938" s="82"/>
      <c r="COA938" s="82"/>
      <c r="COB938" s="82"/>
      <c r="COC938" s="82"/>
      <c r="COD938" s="82"/>
      <c r="COE938" s="82"/>
      <c r="COF938" s="82"/>
      <c r="COG938" s="82"/>
      <c r="COH938" s="82"/>
      <c r="COI938" s="82"/>
      <c r="COJ938" s="82"/>
      <c r="COK938" s="82"/>
      <c r="COL938" s="82"/>
      <c r="COM938" s="82"/>
      <c r="CON938" s="82"/>
      <c r="COO938" s="82"/>
      <c r="COP938" s="82"/>
      <c r="COQ938" s="82"/>
      <c r="COR938" s="82"/>
      <c r="COS938" s="82"/>
      <c r="COT938" s="82"/>
      <c r="COU938" s="82"/>
      <c r="COV938" s="82"/>
      <c r="COW938" s="82"/>
      <c r="COX938" s="82"/>
      <c r="COY938" s="82"/>
      <c r="COZ938" s="82"/>
      <c r="CPA938" s="82"/>
      <c r="CPB938" s="82"/>
      <c r="CPC938" s="82"/>
      <c r="CPD938" s="82"/>
      <c r="CPE938" s="82"/>
      <c r="CPF938" s="82"/>
      <c r="CPG938" s="82"/>
      <c r="CPH938" s="82"/>
      <c r="CPI938" s="82"/>
      <c r="CPJ938" s="82"/>
      <c r="CPK938" s="82"/>
      <c r="CPL938" s="82"/>
      <c r="CPM938" s="82"/>
      <c r="CPN938" s="82"/>
      <c r="CPO938" s="82"/>
      <c r="CPP938" s="82"/>
      <c r="CPQ938" s="82"/>
      <c r="CPR938" s="82"/>
      <c r="CPS938" s="82"/>
      <c r="CPT938" s="82"/>
      <c r="CPU938" s="82"/>
      <c r="CPV938" s="82"/>
      <c r="CPW938" s="82"/>
      <c r="CPX938" s="82"/>
      <c r="CPY938" s="82"/>
      <c r="CPZ938" s="82"/>
      <c r="CQA938" s="82"/>
      <c r="CQB938" s="82"/>
      <c r="CQC938" s="82"/>
      <c r="CQD938" s="82"/>
      <c r="CQE938" s="82"/>
      <c r="CQF938" s="82"/>
      <c r="CQG938" s="82"/>
      <c r="CQH938" s="82"/>
      <c r="CQI938" s="82"/>
      <c r="CQJ938" s="82"/>
      <c r="CQK938" s="82"/>
      <c r="CQL938" s="82"/>
      <c r="CQM938" s="82"/>
      <c r="CQN938" s="82"/>
      <c r="CQO938" s="82"/>
      <c r="CQP938" s="82"/>
      <c r="CQQ938" s="82"/>
      <c r="CQR938" s="82"/>
      <c r="CQS938" s="82"/>
      <c r="CQT938" s="82"/>
      <c r="CQU938" s="82"/>
      <c r="CQV938" s="82"/>
      <c r="CQW938" s="82"/>
      <c r="CQX938" s="82"/>
      <c r="CQY938" s="82"/>
      <c r="CQZ938" s="82"/>
      <c r="CRA938" s="82"/>
      <c r="CRB938" s="82"/>
      <c r="CRC938" s="82"/>
      <c r="CRD938" s="82"/>
      <c r="CRE938" s="82"/>
      <c r="CRF938" s="82"/>
      <c r="CRG938" s="82"/>
      <c r="CRH938" s="82"/>
      <c r="CRI938" s="82"/>
      <c r="CRJ938" s="82"/>
      <c r="CRK938" s="82"/>
      <c r="CRL938" s="82"/>
      <c r="CRM938" s="82"/>
      <c r="CRN938" s="82"/>
      <c r="CRO938" s="82"/>
      <c r="CRP938" s="82"/>
      <c r="CRQ938" s="82"/>
      <c r="CRR938" s="82"/>
      <c r="CRS938" s="82"/>
      <c r="CRT938" s="82"/>
      <c r="CRU938" s="82"/>
      <c r="CRV938" s="82"/>
      <c r="CRW938" s="82"/>
      <c r="CRX938" s="82"/>
      <c r="CRY938" s="82"/>
      <c r="CRZ938" s="82"/>
      <c r="CSA938" s="82"/>
      <c r="CSB938" s="82"/>
      <c r="CSC938" s="82"/>
      <c r="CSD938" s="82"/>
      <c r="CSE938" s="82"/>
      <c r="CSF938" s="82"/>
      <c r="CSG938" s="82"/>
      <c r="CSH938" s="82"/>
      <c r="CSI938" s="82"/>
      <c r="CSJ938" s="82"/>
      <c r="CSK938" s="82"/>
      <c r="CSL938" s="82"/>
      <c r="CSM938" s="82"/>
      <c r="CSN938" s="82"/>
      <c r="CSO938" s="82"/>
      <c r="CSP938" s="82"/>
      <c r="CSQ938" s="82"/>
      <c r="CSR938" s="82"/>
      <c r="CSS938" s="82"/>
      <c r="CST938" s="82"/>
      <c r="CSU938" s="82"/>
      <c r="CSV938" s="82"/>
      <c r="CSW938" s="82"/>
      <c r="CSX938" s="82"/>
      <c r="CSY938" s="82"/>
      <c r="CSZ938" s="82"/>
      <c r="CTA938" s="82"/>
      <c r="CTB938" s="82"/>
      <c r="CTC938" s="82"/>
      <c r="CTD938" s="82"/>
      <c r="CTE938" s="82"/>
      <c r="CTF938" s="82"/>
      <c r="CTG938" s="82"/>
      <c r="CTH938" s="82"/>
      <c r="CTI938" s="82"/>
      <c r="CTJ938" s="82"/>
      <c r="CTK938" s="82"/>
      <c r="CTL938" s="82"/>
      <c r="CTM938" s="82"/>
      <c r="CTN938" s="82"/>
      <c r="CTO938" s="82"/>
      <c r="CTP938" s="82"/>
      <c r="CTQ938" s="82"/>
      <c r="CTR938" s="82"/>
      <c r="CTS938" s="82"/>
      <c r="CTT938" s="82"/>
      <c r="CTU938" s="82"/>
      <c r="CTV938" s="82"/>
      <c r="CTW938" s="82"/>
      <c r="CTX938" s="82"/>
      <c r="CTY938" s="82"/>
      <c r="CTZ938" s="82"/>
      <c r="CUA938" s="82"/>
      <c r="CUB938" s="82"/>
      <c r="CUC938" s="82"/>
      <c r="CUD938" s="82"/>
      <c r="CUE938" s="82"/>
      <c r="CUF938" s="82"/>
      <c r="CUG938" s="82"/>
      <c r="CUH938" s="82"/>
      <c r="CUI938" s="82"/>
      <c r="CUJ938" s="82"/>
      <c r="CUK938" s="82"/>
      <c r="CUL938" s="82"/>
      <c r="CUM938" s="82"/>
      <c r="CUN938" s="82"/>
      <c r="CUO938" s="82"/>
      <c r="CUP938" s="82"/>
      <c r="CUQ938" s="82"/>
      <c r="CUR938" s="82"/>
      <c r="CUS938" s="82"/>
      <c r="CUT938" s="82"/>
      <c r="CUU938" s="82"/>
      <c r="CUV938" s="82"/>
      <c r="CUW938" s="82"/>
      <c r="CUX938" s="82"/>
      <c r="CUY938" s="82"/>
      <c r="CUZ938" s="82"/>
      <c r="CVA938" s="82"/>
      <c r="CVB938" s="82"/>
      <c r="CVC938" s="82"/>
      <c r="CVD938" s="82"/>
      <c r="CVE938" s="82"/>
      <c r="CVF938" s="82"/>
      <c r="CVG938" s="82"/>
      <c r="CVH938" s="82"/>
      <c r="CVI938" s="82"/>
      <c r="CVJ938" s="82"/>
      <c r="CVK938" s="82"/>
      <c r="CVL938" s="82"/>
      <c r="CVM938" s="82"/>
      <c r="CVN938" s="82"/>
      <c r="CVO938" s="82"/>
      <c r="CVP938" s="82"/>
      <c r="CVQ938" s="82"/>
      <c r="CVR938" s="82"/>
      <c r="CVS938" s="82"/>
      <c r="CVT938" s="82"/>
      <c r="CVU938" s="82"/>
      <c r="CVV938" s="82"/>
      <c r="CVW938" s="82"/>
      <c r="CVX938" s="82"/>
      <c r="CVY938" s="82"/>
      <c r="CVZ938" s="82"/>
      <c r="CWA938" s="82"/>
      <c r="CWB938" s="82"/>
      <c r="CWC938" s="82"/>
      <c r="CWD938" s="82"/>
      <c r="CWE938" s="82"/>
      <c r="CWF938" s="82"/>
      <c r="CWG938" s="82"/>
      <c r="CWH938" s="82"/>
      <c r="CWI938" s="82"/>
      <c r="CWJ938" s="82"/>
      <c r="CWK938" s="82"/>
      <c r="CWL938" s="82"/>
      <c r="CWM938" s="82"/>
      <c r="CWN938" s="82"/>
      <c r="CWO938" s="82"/>
      <c r="CWP938" s="82"/>
      <c r="CWQ938" s="82"/>
      <c r="CWR938" s="82"/>
      <c r="CWS938" s="82"/>
      <c r="CWT938" s="82"/>
      <c r="CWU938" s="82"/>
      <c r="CWV938" s="82"/>
      <c r="CWW938" s="82"/>
      <c r="CWX938" s="82"/>
      <c r="CWY938" s="82"/>
      <c r="CWZ938" s="82"/>
      <c r="CXA938" s="82"/>
      <c r="CXB938" s="82"/>
      <c r="CXC938" s="82"/>
      <c r="CXD938" s="82"/>
      <c r="CXE938" s="82"/>
      <c r="CXF938" s="82"/>
      <c r="CXG938" s="82"/>
      <c r="CXH938" s="82"/>
      <c r="CXI938" s="82"/>
      <c r="CXJ938" s="82"/>
      <c r="CXK938" s="82"/>
      <c r="CXL938" s="82"/>
      <c r="CXM938" s="82"/>
      <c r="CXN938" s="82"/>
      <c r="CXO938" s="82"/>
      <c r="CXP938" s="82"/>
      <c r="CXQ938" s="82"/>
      <c r="CXR938" s="82"/>
      <c r="CXS938" s="82"/>
      <c r="CXT938" s="82"/>
      <c r="CXU938" s="82"/>
      <c r="CXV938" s="82"/>
      <c r="CXW938" s="82"/>
      <c r="CXX938" s="82"/>
      <c r="CXY938" s="82"/>
      <c r="CXZ938" s="82"/>
      <c r="CYA938" s="82"/>
      <c r="CYB938" s="82"/>
      <c r="CYC938" s="82"/>
      <c r="CYD938" s="82"/>
      <c r="CYE938" s="82"/>
      <c r="CYF938" s="82"/>
      <c r="CYG938" s="82"/>
      <c r="CYH938" s="82"/>
      <c r="CYI938" s="82"/>
      <c r="CYJ938" s="82"/>
      <c r="CYK938" s="82"/>
      <c r="CYL938" s="82"/>
      <c r="CYM938" s="82"/>
      <c r="CYN938" s="82"/>
      <c r="CYO938" s="82"/>
      <c r="CYP938" s="82"/>
      <c r="CYQ938" s="82"/>
      <c r="CYR938" s="82"/>
      <c r="CYS938" s="82"/>
      <c r="CYT938" s="82"/>
      <c r="CYU938" s="82"/>
      <c r="CYV938" s="82"/>
      <c r="CYW938" s="82"/>
      <c r="CYX938" s="82"/>
      <c r="CYY938" s="82"/>
      <c r="CYZ938" s="82"/>
      <c r="CZA938" s="82"/>
      <c r="CZB938" s="82"/>
      <c r="CZC938" s="82"/>
      <c r="CZD938" s="82"/>
      <c r="CZE938" s="82"/>
      <c r="CZF938" s="82"/>
      <c r="CZG938" s="82"/>
      <c r="CZH938" s="82"/>
      <c r="CZI938" s="82"/>
      <c r="CZJ938" s="82"/>
      <c r="CZK938" s="82"/>
      <c r="CZL938" s="82"/>
      <c r="CZM938" s="82"/>
      <c r="CZN938" s="82"/>
      <c r="CZO938" s="82"/>
      <c r="CZP938" s="82"/>
      <c r="CZQ938" s="82"/>
      <c r="CZR938" s="82"/>
      <c r="CZS938" s="82"/>
      <c r="CZT938" s="82"/>
      <c r="CZU938" s="82"/>
      <c r="CZV938" s="82"/>
      <c r="CZW938" s="82"/>
      <c r="CZX938" s="82"/>
      <c r="CZY938" s="82"/>
      <c r="CZZ938" s="82"/>
      <c r="DAA938" s="82"/>
      <c r="DAB938" s="82"/>
      <c r="DAC938" s="82"/>
      <c r="DAD938" s="82"/>
      <c r="DAE938" s="82"/>
      <c r="DAF938" s="82"/>
      <c r="DAG938" s="82"/>
      <c r="DAH938" s="82"/>
      <c r="DAI938" s="82"/>
      <c r="DAJ938" s="82"/>
      <c r="DAK938" s="82"/>
      <c r="DAL938" s="82"/>
      <c r="DAM938" s="82"/>
      <c r="DAN938" s="82"/>
      <c r="DAO938" s="82"/>
      <c r="DAP938" s="82"/>
      <c r="DAQ938" s="82"/>
      <c r="DAR938" s="82"/>
      <c r="DAS938" s="82"/>
      <c r="DAT938" s="82"/>
      <c r="DAU938" s="82"/>
      <c r="DAV938" s="82"/>
      <c r="DAW938" s="82"/>
      <c r="DAX938" s="82"/>
      <c r="DAY938" s="82"/>
      <c r="DAZ938" s="82"/>
      <c r="DBA938" s="82"/>
      <c r="DBB938" s="82"/>
      <c r="DBC938" s="82"/>
      <c r="DBD938" s="82"/>
      <c r="DBE938" s="82"/>
      <c r="DBF938" s="82"/>
      <c r="DBG938" s="82"/>
      <c r="DBH938" s="82"/>
      <c r="DBI938" s="82"/>
      <c r="DBJ938" s="82"/>
      <c r="DBK938" s="82"/>
      <c r="DBL938" s="82"/>
      <c r="DBM938" s="82"/>
      <c r="DBN938" s="82"/>
      <c r="DBO938" s="82"/>
      <c r="DBP938" s="82"/>
      <c r="DBQ938" s="82"/>
      <c r="DBR938" s="82"/>
      <c r="DBS938" s="82"/>
      <c r="DBT938" s="82"/>
      <c r="DBU938" s="82"/>
      <c r="DBV938" s="82"/>
      <c r="DBW938" s="82"/>
      <c r="DBX938" s="82"/>
      <c r="DBY938" s="82"/>
      <c r="DBZ938" s="82"/>
      <c r="DCA938" s="82"/>
      <c r="DCB938" s="82"/>
      <c r="DCC938" s="82"/>
      <c r="DCD938" s="82"/>
      <c r="DCE938" s="82"/>
      <c r="DCF938" s="82"/>
      <c r="DCG938" s="82"/>
      <c r="DCH938" s="82"/>
      <c r="DCI938" s="82"/>
      <c r="DCJ938" s="82"/>
      <c r="DCK938" s="82"/>
      <c r="DCL938" s="82"/>
      <c r="DCM938" s="82"/>
      <c r="DCN938" s="82"/>
      <c r="DCO938" s="82"/>
      <c r="DCP938" s="82"/>
      <c r="DCQ938" s="82"/>
      <c r="DCR938" s="82"/>
      <c r="DCS938" s="82"/>
      <c r="DCT938" s="82"/>
      <c r="DCU938" s="82"/>
      <c r="DCV938" s="82"/>
      <c r="DCW938" s="82"/>
      <c r="DCX938" s="82"/>
      <c r="DCY938" s="82"/>
      <c r="DCZ938" s="82"/>
      <c r="DDA938" s="82"/>
      <c r="DDB938" s="82"/>
      <c r="DDC938" s="82"/>
      <c r="DDD938" s="82"/>
      <c r="DDE938" s="82"/>
      <c r="DDF938" s="82"/>
      <c r="DDG938" s="82"/>
      <c r="DDH938" s="82"/>
      <c r="DDI938" s="82"/>
      <c r="DDJ938" s="82"/>
      <c r="DDK938" s="82"/>
      <c r="DDL938" s="82"/>
      <c r="DDM938" s="82"/>
      <c r="DDN938" s="82"/>
      <c r="DDO938" s="82"/>
      <c r="DDP938" s="82"/>
      <c r="DDQ938" s="82"/>
      <c r="DDR938" s="82"/>
      <c r="DDS938" s="82"/>
      <c r="DDT938" s="82"/>
      <c r="DDU938" s="82"/>
      <c r="DDV938" s="82"/>
      <c r="DDW938" s="82"/>
      <c r="DDX938" s="82"/>
      <c r="DDY938" s="82"/>
      <c r="DDZ938" s="82"/>
      <c r="DEA938" s="82"/>
      <c r="DEB938" s="82"/>
      <c r="DEC938" s="82"/>
      <c r="DED938" s="82"/>
      <c r="DEE938" s="82"/>
      <c r="DEF938" s="82"/>
      <c r="DEG938" s="82"/>
      <c r="DEH938" s="82"/>
      <c r="DEI938" s="82"/>
      <c r="DEJ938" s="82"/>
      <c r="DEK938" s="82"/>
      <c r="DEL938" s="82"/>
      <c r="DEM938" s="82"/>
      <c r="DEN938" s="82"/>
      <c r="DEO938" s="82"/>
      <c r="DEP938" s="82"/>
      <c r="DEQ938" s="82"/>
      <c r="DER938" s="82"/>
      <c r="DES938" s="82"/>
      <c r="DET938" s="82"/>
      <c r="DEU938" s="82"/>
      <c r="DEV938" s="82"/>
      <c r="DEW938" s="82"/>
      <c r="DEX938" s="82"/>
      <c r="DEY938" s="82"/>
      <c r="DEZ938" s="82"/>
      <c r="DFA938" s="82"/>
      <c r="DFB938" s="82"/>
      <c r="DFC938" s="82"/>
      <c r="DFD938" s="82"/>
      <c r="DFE938" s="82"/>
      <c r="DFF938" s="82"/>
      <c r="DFG938" s="82"/>
      <c r="DFH938" s="82"/>
      <c r="DFI938" s="82"/>
      <c r="DFJ938" s="82"/>
      <c r="DFK938" s="82"/>
      <c r="DFL938" s="82"/>
      <c r="DFM938" s="82"/>
      <c r="DFN938" s="82"/>
      <c r="DFO938" s="82"/>
      <c r="DFP938" s="82"/>
      <c r="DFQ938" s="82"/>
      <c r="DFR938" s="82"/>
      <c r="DFS938" s="82"/>
      <c r="DFT938" s="82"/>
      <c r="DFU938" s="82"/>
      <c r="DFV938" s="82"/>
      <c r="DFW938" s="82"/>
      <c r="DFX938" s="82"/>
      <c r="DFY938" s="82"/>
      <c r="DFZ938" s="82"/>
      <c r="DGA938" s="82"/>
      <c r="DGB938" s="82"/>
      <c r="DGC938" s="82"/>
      <c r="DGD938" s="82"/>
      <c r="DGE938" s="82"/>
      <c r="DGF938" s="82"/>
      <c r="DGG938" s="82"/>
      <c r="DGH938" s="82"/>
      <c r="DGI938" s="82"/>
      <c r="DGJ938" s="82"/>
      <c r="DGK938" s="82"/>
      <c r="DGL938" s="82"/>
      <c r="DGM938" s="82"/>
      <c r="DGN938" s="82"/>
      <c r="DGO938" s="82"/>
      <c r="DGP938" s="82"/>
      <c r="DGQ938" s="82"/>
      <c r="DGR938" s="82"/>
      <c r="DGS938" s="82"/>
      <c r="DGT938" s="82"/>
      <c r="DGU938" s="82"/>
      <c r="DGV938" s="82"/>
      <c r="DGW938" s="82"/>
      <c r="DGX938" s="82"/>
      <c r="DGY938" s="82"/>
      <c r="DGZ938" s="82"/>
      <c r="DHA938" s="82"/>
      <c r="DHB938" s="82"/>
      <c r="DHC938" s="82"/>
      <c r="DHD938" s="82"/>
      <c r="DHE938" s="82"/>
      <c r="DHF938" s="82"/>
      <c r="DHG938" s="82"/>
      <c r="DHH938" s="82"/>
      <c r="DHI938" s="82"/>
      <c r="DHJ938" s="82"/>
      <c r="DHK938" s="82"/>
      <c r="DHL938" s="82"/>
      <c r="DHM938" s="82"/>
      <c r="DHN938" s="82"/>
      <c r="DHO938" s="82"/>
      <c r="DHP938" s="82"/>
      <c r="DHQ938" s="82"/>
      <c r="DHR938" s="82"/>
      <c r="DHS938" s="82"/>
      <c r="DHT938" s="82"/>
      <c r="DHU938" s="82"/>
      <c r="DHV938" s="82"/>
      <c r="DHW938" s="82"/>
      <c r="DHX938" s="82"/>
      <c r="DHY938" s="82"/>
      <c r="DHZ938" s="82"/>
      <c r="DIA938" s="82"/>
      <c r="DIB938" s="82"/>
      <c r="DIC938" s="82"/>
      <c r="DID938" s="82"/>
      <c r="DIE938" s="82"/>
      <c r="DIF938" s="82"/>
      <c r="DIG938" s="82"/>
      <c r="DIH938" s="82"/>
      <c r="DII938" s="82"/>
      <c r="DIJ938" s="82"/>
      <c r="DIK938" s="82"/>
      <c r="DIL938" s="82"/>
      <c r="DIM938" s="82"/>
      <c r="DIN938" s="82"/>
      <c r="DIO938" s="82"/>
      <c r="DIP938" s="82"/>
      <c r="DIQ938" s="82"/>
      <c r="DIR938" s="82"/>
      <c r="DIS938" s="82"/>
      <c r="DIT938" s="82"/>
      <c r="DIU938" s="82"/>
      <c r="DIV938" s="82"/>
      <c r="DIW938" s="82"/>
      <c r="DIX938" s="82"/>
      <c r="DIY938" s="82"/>
      <c r="DIZ938" s="82"/>
      <c r="DJA938" s="82"/>
      <c r="DJB938" s="82"/>
      <c r="DJC938" s="82"/>
      <c r="DJD938" s="82"/>
      <c r="DJE938" s="82"/>
      <c r="DJF938" s="82"/>
      <c r="DJG938" s="82"/>
      <c r="DJH938" s="82"/>
      <c r="DJI938" s="82"/>
      <c r="DJJ938" s="82"/>
      <c r="DJK938" s="82"/>
      <c r="DJL938" s="82"/>
      <c r="DJM938" s="82"/>
      <c r="DJN938" s="82"/>
      <c r="DJO938" s="82"/>
      <c r="DJP938" s="82"/>
      <c r="DJQ938" s="82"/>
      <c r="DJR938" s="82"/>
      <c r="DJS938" s="82"/>
      <c r="DJT938" s="82"/>
      <c r="DJU938" s="82"/>
      <c r="DJV938" s="82"/>
      <c r="DJW938" s="82"/>
      <c r="DJX938" s="82"/>
      <c r="DJY938" s="82"/>
      <c r="DJZ938" s="82"/>
      <c r="DKA938" s="82"/>
      <c r="DKB938" s="82"/>
      <c r="DKC938" s="82"/>
      <c r="DKD938" s="82"/>
      <c r="DKE938" s="82"/>
      <c r="DKF938" s="82"/>
      <c r="DKG938" s="82"/>
      <c r="DKH938" s="82"/>
      <c r="DKI938" s="82"/>
      <c r="DKJ938" s="82"/>
      <c r="DKK938" s="82"/>
      <c r="DKL938" s="82"/>
      <c r="DKM938" s="82"/>
      <c r="DKN938" s="82"/>
      <c r="DKO938" s="82"/>
      <c r="DKP938" s="82"/>
      <c r="DKQ938" s="82"/>
      <c r="DKR938" s="82"/>
      <c r="DKS938" s="82"/>
      <c r="DKT938" s="82"/>
      <c r="DKU938" s="82"/>
      <c r="DKV938" s="82"/>
      <c r="DKW938" s="82"/>
      <c r="DKX938" s="82"/>
      <c r="DKY938" s="82"/>
      <c r="DKZ938" s="82"/>
      <c r="DLA938" s="82"/>
      <c r="DLB938" s="82"/>
      <c r="DLC938" s="82"/>
      <c r="DLD938" s="82"/>
      <c r="DLE938" s="82"/>
      <c r="DLF938" s="82"/>
      <c r="DLG938" s="82"/>
      <c r="DLH938" s="82"/>
      <c r="DLI938" s="82"/>
      <c r="DLJ938" s="82"/>
      <c r="DLK938" s="82"/>
      <c r="DLL938" s="82"/>
      <c r="DLM938" s="82"/>
      <c r="DLN938" s="82"/>
      <c r="DLO938" s="82"/>
      <c r="DLP938" s="82"/>
      <c r="DLQ938" s="82"/>
      <c r="DLR938" s="82"/>
      <c r="DLS938" s="82"/>
      <c r="DLT938" s="82"/>
      <c r="DLU938" s="82"/>
      <c r="DLV938" s="82"/>
      <c r="DLW938" s="82"/>
      <c r="DLX938" s="82"/>
      <c r="DLY938" s="82"/>
      <c r="DLZ938" s="82"/>
      <c r="DMA938" s="82"/>
      <c r="DMB938" s="82"/>
      <c r="DMC938" s="82"/>
      <c r="DMD938" s="82"/>
      <c r="DME938" s="82"/>
      <c r="DMF938" s="82"/>
      <c r="DMG938" s="82"/>
      <c r="DMH938" s="82"/>
      <c r="DMI938" s="82"/>
      <c r="DMJ938" s="82"/>
      <c r="DMK938" s="82"/>
      <c r="DML938" s="82"/>
      <c r="DMM938" s="82"/>
      <c r="DMN938" s="82"/>
      <c r="DMO938" s="82"/>
      <c r="DMP938" s="82"/>
      <c r="DMQ938" s="82"/>
      <c r="DMR938" s="82"/>
      <c r="DMS938" s="82"/>
      <c r="DMT938" s="82"/>
      <c r="DMU938" s="82"/>
      <c r="DMV938" s="82"/>
      <c r="DMW938" s="82"/>
      <c r="DMX938" s="82"/>
      <c r="DMY938" s="82"/>
      <c r="DMZ938" s="82"/>
      <c r="DNA938" s="82"/>
      <c r="DNB938" s="82"/>
      <c r="DNC938" s="82"/>
      <c r="DND938" s="82"/>
      <c r="DNE938" s="82"/>
      <c r="DNF938" s="82"/>
      <c r="DNG938" s="82"/>
      <c r="DNH938" s="82"/>
      <c r="DNI938" s="82"/>
      <c r="DNJ938" s="82"/>
      <c r="DNK938" s="82"/>
      <c r="DNL938" s="82"/>
      <c r="DNM938" s="82"/>
      <c r="DNN938" s="82"/>
      <c r="DNO938" s="82"/>
      <c r="DNP938" s="82"/>
      <c r="DNQ938" s="82"/>
      <c r="DNR938" s="82"/>
      <c r="DNS938" s="82"/>
      <c r="DNT938" s="82"/>
      <c r="DNU938" s="82"/>
      <c r="DNV938" s="82"/>
      <c r="DNW938" s="82"/>
      <c r="DNX938" s="82"/>
      <c r="DNY938" s="82"/>
      <c r="DNZ938" s="82"/>
      <c r="DOA938" s="82"/>
      <c r="DOB938" s="82"/>
      <c r="DOC938" s="82"/>
      <c r="DOD938" s="82"/>
      <c r="DOE938" s="82"/>
      <c r="DOF938" s="82"/>
      <c r="DOG938" s="82"/>
      <c r="DOH938" s="82"/>
      <c r="DOI938" s="82"/>
      <c r="DOJ938" s="82"/>
      <c r="DOK938" s="82"/>
      <c r="DOL938" s="82"/>
      <c r="DOM938" s="82"/>
      <c r="DON938" s="82"/>
      <c r="DOO938" s="82"/>
      <c r="DOP938" s="82"/>
      <c r="DOQ938" s="82"/>
      <c r="DOR938" s="82"/>
      <c r="DOS938" s="82"/>
      <c r="DOT938" s="82"/>
      <c r="DOU938" s="82"/>
      <c r="DOV938" s="82"/>
      <c r="DOW938" s="82"/>
      <c r="DOX938" s="82"/>
      <c r="DOY938" s="82"/>
      <c r="DOZ938" s="82"/>
      <c r="DPA938" s="82"/>
      <c r="DPB938" s="82"/>
      <c r="DPC938" s="82"/>
      <c r="DPD938" s="82"/>
      <c r="DPE938" s="82"/>
      <c r="DPF938" s="82"/>
      <c r="DPG938" s="82"/>
      <c r="DPH938" s="82"/>
      <c r="DPI938" s="82"/>
      <c r="DPJ938" s="82"/>
      <c r="DPK938" s="82"/>
      <c r="DPL938" s="82"/>
      <c r="DPM938" s="82"/>
      <c r="DPN938" s="82"/>
      <c r="DPO938" s="82"/>
      <c r="DPP938" s="82"/>
      <c r="DPQ938" s="82"/>
      <c r="DPR938" s="82"/>
      <c r="DPS938" s="82"/>
      <c r="DPT938" s="82"/>
      <c r="DPU938" s="82"/>
      <c r="DPV938" s="82"/>
      <c r="DPW938" s="82"/>
      <c r="DPX938" s="82"/>
      <c r="DPY938" s="82"/>
      <c r="DPZ938" s="82"/>
      <c r="DQA938" s="82"/>
      <c r="DQB938" s="82"/>
      <c r="DQC938" s="82"/>
      <c r="DQD938" s="82"/>
      <c r="DQE938" s="82"/>
      <c r="DQF938" s="82"/>
      <c r="DQG938" s="82"/>
      <c r="DQH938" s="82"/>
      <c r="DQI938" s="82"/>
      <c r="DQJ938" s="82"/>
      <c r="DQK938" s="82"/>
      <c r="DQL938" s="82"/>
      <c r="DQM938" s="82"/>
      <c r="DQN938" s="82"/>
      <c r="DQO938" s="82"/>
      <c r="DQP938" s="82"/>
      <c r="DQQ938" s="82"/>
      <c r="DQR938" s="82"/>
      <c r="DQS938" s="82"/>
      <c r="DQT938" s="82"/>
      <c r="DQU938" s="82"/>
      <c r="DQV938" s="82"/>
      <c r="DQW938" s="82"/>
      <c r="DQX938" s="82"/>
      <c r="DQY938" s="82"/>
      <c r="DQZ938" s="82"/>
      <c r="DRA938" s="82"/>
      <c r="DRB938" s="82"/>
      <c r="DRC938" s="82"/>
      <c r="DRD938" s="82"/>
      <c r="DRE938" s="82"/>
      <c r="DRF938" s="82"/>
      <c r="DRG938" s="82"/>
      <c r="DRH938" s="82"/>
      <c r="DRI938" s="82"/>
      <c r="DRJ938" s="82"/>
      <c r="DRK938" s="82"/>
      <c r="DRL938" s="82"/>
      <c r="DRM938" s="82"/>
      <c r="DRN938" s="82"/>
      <c r="DRO938" s="82"/>
      <c r="DRP938" s="82"/>
      <c r="DRQ938" s="82"/>
      <c r="DRR938" s="82"/>
      <c r="DRS938" s="82"/>
      <c r="DRT938" s="82"/>
      <c r="DRU938" s="82"/>
      <c r="DRV938" s="82"/>
      <c r="DRW938" s="82"/>
      <c r="DRX938" s="82"/>
      <c r="DRY938" s="82"/>
      <c r="DRZ938" s="82"/>
      <c r="DSA938" s="82"/>
      <c r="DSB938" s="82"/>
      <c r="DSC938" s="82"/>
      <c r="DSD938" s="82"/>
      <c r="DSE938" s="82"/>
      <c r="DSF938" s="82"/>
      <c r="DSG938" s="82"/>
      <c r="DSH938" s="82"/>
      <c r="DSI938" s="82"/>
      <c r="DSJ938" s="82"/>
      <c r="DSK938" s="82"/>
      <c r="DSL938" s="82"/>
      <c r="DSM938" s="82"/>
      <c r="DSN938" s="82"/>
      <c r="DSO938" s="82"/>
      <c r="DSP938" s="82"/>
      <c r="DSQ938" s="82"/>
      <c r="DSR938" s="82"/>
      <c r="DSS938" s="82"/>
      <c r="DST938" s="82"/>
      <c r="DSU938" s="82"/>
      <c r="DSV938" s="82"/>
      <c r="DSW938" s="82"/>
      <c r="DSX938" s="82"/>
      <c r="DSY938" s="82"/>
      <c r="DSZ938" s="82"/>
      <c r="DTA938" s="82"/>
      <c r="DTB938" s="82"/>
      <c r="DTC938" s="82"/>
      <c r="DTD938" s="82"/>
      <c r="DTE938" s="82"/>
      <c r="DTF938" s="82"/>
      <c r="DTG938" s="82"/>
      <c r="DTH938" s="82"/>
      <c r="DTI938" s="82"/>
      <c r="DTJ938" s="82"/>
      <c r="DTK938" s="82"/>
      <c r="DTL938" s="82"/>
      <c r="DTM938" s="82"/>
      <c r="DTN938" s="82"/>
      <c r="DTO938" s="82"/>
      <c r="DTP938" s="82"/>
      <c r="DTQ938" s="82"/>
      <c r="DTR938" s="82"/>
      <c r="DTS938" s="82"/>
      <c r="DTT938" s="82"/>
      <c r="DTU938" s="82"/>
      <c r="DTV938" s="82"/>
      <c r="DTW938" s="82"/>
      <c r="DTX938" s="82"/>
      <c r="DTY938" s="82"/>
      <c r="DTZ938" s="82"/>
      <c r="DUA938" s="82"/>
      <c r="DUB938" s="82"/>
      <c r="DUC938" s="82"/>
      <c r="DUD938" s="82"/>
      <c r="DUE938" s="82"/>
      <c r="DUF938" s="82"/>
      <c r="DUG938" s="82"/>
      <c r="DUH938" s="82"/>
      <c r="DUI938" s="82"/>
      <c r="DUJ938" s="82"/>
      <c r="DUK938" s="82"/>
      <c r="DUL938" s="82"/>
      <c r="DUM938" s="82"/>
      <c r="DUN938" s="82"/>
      <c r="DUO938" s="82"/>
      <c r="DUP938" s="82"/>
      <c r="DUQ938" s="82"/>
      <c r="DUR938" s="82"/>
      <c r="DUS938" s="82"/>
      <c r="DUT938" s="82"/>
      <c r="DUU938" s="82"/>
      <c r="DUV938" s="82"/>
      <c r="DUW938" s="82"/>
      <c r="DUX938" s="82"/>
      <c r="DUY938" s="82"/>
      <c r="DUZ938" s="82"/>
      <c r="DVA938" s="82"/>
      <c r="DVB938" s="82"/>
      <c r="DVC938" s="82"/>
      <c r="DVD938" s="82"/>
      <c r="DVE938" s="82"/>
      <c r="DVF938" s="82"/>
      <c r="DVG938" s="82"/>
      <c r="DVH938" s="82"/>
      <c r="DVI938" s="82"/>
      <c r="DVJ938" s="82"/>
      <c r="DVK938" s="82"/>
      <c r="DVL938" s="82"/>
      <c r="DVM938" s="82"/>
      <c r="DVN938" s="82"/>
      <c r="DVO938" s="82"/>
      <c r="DVP938" s="82"/>
      <c r="DVQ938" s="82"/>
      <c r="DVR938" s="82"/>
      <c r="DVS938" s="82"/>
      <c r="DVT938" s="82"/>
      <c r="DVU938" s="82"/>
      <c r="DVV938" s="82"/>
      <c r="DVW938" s="82"/>
      <c r="DVX938" s="82"/>
      <c r="DVY938" s="82"/>
      <c r="DVZ938" s="82"/>
      <c r="DWA938" s="82"/>
      <c r="DWB938" s="82"/>
      <c r="DWC938" s="82"/>
      <c r="DWD938" s="82"/>
      <c r="DWE938" s="82"/>
      <c r="DWF938" s="82"/>
      <c r="DWG938" s="82"/>
      <c r="DWH938" s="82"/>
      <c r="DWI938" s="82"/>
      <c r="DWJ938" s="82"/>
      <c r="DWK938" s="82"/>
      <c r="DWL938" s="82"/>
      <c r="DWM938" s="82"/>
      <c r="DWN938" s="82"/>
      <c r="DWO938" s="82"/>
      <c r="DWP938" s="82"/>
      <c r="DWQ938" s="82"/>
      <c r="DWR938" s="82"/>
      <c r="DWS938" s="82"/>
      <c r="DWT938" s="82"/>
      <c r="DWU938" s="82"/>
      <c r="DWV938" s="82"/>
      <c r="DWW938" s="82"/>
      <c r="DWX938" s="82"/>
      <c r="DWY938" s="82"/>
      <c r="DWZ938" s="82"/>
      <c r="DXA938" s="82"/>
      <c r="DXB938" s="82"/>
      <c r="DXC938" s="82"/>
      <c r="DXD938" s="82"/>
      <c r="DXE938" s="82"/>
      <c r="DXF938" s="82"/>
      <c r="DXG938" s="82"/>
      <c r="DXH938" s="82"/>
      <c r="DXI938" s="82"/>
      <c r="DXJ938" s="82"/>
      <c r="DXK938" s="82"/>
      <c r="DXL938" s="82"/>
      <c r="DXM938" s="82"/>
      <c r="DXN938" s="82"/>
      <c r="DXO938" s="82"/>
      <c r="DXP938" s="82"/>
      <c r="DXQ938" s="82"/>
      <c r="DXR938" s="82"/>
      <c r="DXS938" s="82"/>
      <c r="DXT938" s="82"/>
      <c r="DXU938" s="82"/>
      <c r="DXV938" s="82"/>
      <c r="DXW938" s="82"/>
      <c r="DXX938" s="82"/>
      <c r="DXY938" s="82"/>
      <c r="DXZ938" s="82"/>
      <c r="DYA938" s="82"/>
      <c r="DYB938" s="82"/>
      <c r="DYC938" s="82"/>
      <c r="DYD938" s="82"/>
      <c r="DYE938" s="82"/>
      <c r="DYF938" s="82"/>
      <c r="DYG938" s="82"/>
      <c r="DYH938" s="82"/>
      <c r="DYI938" s="82"/>
      <c r="DYJ938" s="82"/>
      <c r="DYK938" s="82"/>
      <c r="DYL938" s="82"/>
      <c r="DYM938" s="82"/>
      <c r="DYN938" s="82"/>
      <c r="DYO938" s="82"/>
      <c r="DYP938" s="82"/>
      <c r="DYQ938" s="82"/>
      <c r="DYR938" s="82"/>
      <c r="DYS938" s="82"/>
      <c r="DYT938" s="82"/>
      <c r="DYU938" s="82"/>
      <c r="DYV938" s="82"/>
      <c r="DYW938" s="82"/>
      <c r="DYX938" s="82"/>
      <c r="DYY938" s="82"/>
      <c r="DYZ938" s="82"/>
      <c r="DZA938" s="82"/>
      <c r="DZB938" s="82"/>
      <c r="DZC938" s="82"/>
      <c r="DZD938" s="82"/>
      <c r="DZE938" s="82"/>
      <c r="DZF938" s="82"/>
      <c r="DZG938" s="82"/>
      <c r="DZH938" s="82"/>
      <c r="DZI938" s="82"/>
      <c r="DZJ938" s="82"/>
      <c r="DZK938" s="82"/>
      <c r="DZL938" s="82"/>
      <c r="DZM938" s="82"/>
      <c r="DZN938" s="82"/>
      <c r="DZO938" s="82"/>
      <c r="DZP938" s="82"/>
      <c r="DZQ938" s="82"/>
      <c r="DZR938" s="82"/>
      <c r="DZS938" s="82"/>
      <c r="DZT938" s="82"/>
      <c r="DZU938" s="82"/>
      <c r="DZV938" s="82"/>
      <c r="DZW938" s="82"/>
      <c r="DZX938" s="82"/>
      <c r="DZY938" s="82"/>
      <c r="DZZ938" s="82"/>
      <c r="EAA938" s="82"/>
      <c r="EAB938" s="82"/>
      <c r="EAC938" s="82"/>
      <c r="EAD938" s="82"/>
      <c r="EAE938" s="82"/>
      <c r="EAF938" s="82"/>
      <c r="EAG938" s="82"/>
      <c r="EAH938" s="82"/>
      <c r="EAI938" s="82"/>
      <c r="EAJ938" s="82"/>
      <c r="EAK938" s="82"/>
      <c r="EAL938" s="82"/>
      <c r="EAM938" s="82"/>
      <c r="EAN938" s="82"/>
      <c r="EAO938" s="82"/>
      <c r="EAP938" s="82"/>
      <c r="EAQ938" s="82"/>
      <c r="EAR938" s="82"/>
      <c r="EAS938" s="82"/>
      <c r="EAT938" s="82"/>
      <c r="EAU938" s="82"/>
      <c r="EAV938" s="82"/>
      <c r="EAW938" s="82"/>
      <c r="EAX938" s="82"/>
      <c r="EAY938" s="82"/>
      <c r="EAZ938" s="82"/>
      <c r="EBA938" s="82"/>
      <c r="EBB938" s="82"/>
      <c r="EBC938" s="82"/>
      <c r="EBD938" s="82"/>
      <c r="EBE938" s="82"/>
      <c r="EBF938" s="82"/>
      <c r="EBG938" s="82"/>
      <c r="EBH938" s="82"/>
      <c r="EBI938" s="82"/>
      <c r="EBJ938" s="82"/>
      <c r="EBK938" s="82"/>
      <c r="EBL938" s="82"/>
      <c r="EBM938" s="82"/>
      <c r="EBN938" s="82"/>
      <c r="EBO938" s="82"/>
      <c r="EBP938" s="82"/>
      <c r="EBQ938" s="82"/>
      <c r="EBR938" s="82"/>
      <c r="EBS938" s="82"/>
      <c r="EBT938" s="82"/>
      <c r="EBU938" s="82"/>
      <c r="EBV938" s="82"/>
      <c r="EBW938" s="82"/>
      <c r="EBX938" s="82"/>
      <c r="EBY938" s="82"/>
      <c r="EBZ938" s="82"/>
      <c r="ECA938" s="82"/>
      <c r="ECB938" s="82"/>
      <c r="ECC938" s="82"/>
      <c r="ECD938" s="82"/>
      <c r="ECE938" s="82"/>
      <c r="ECF938" s="82"/>
      <c r="ECG938" s="82"/>
      <c r="ECH938" s="82"/>
      <c r="ECI938" s="82"/>
      <c r="ECJ938" s="82"/>
      <c r="ECK938" s="82"/>
      <c r="ECL938" s="82"/>
      <c r="ECM938" s="82"/>
      <c r="ECN938" s="82"/>
      <c r="ECO938" s="82"/>
      <c r="ECP938" s="82"/>
      <c r="ECQ938" s="82"/>
      <c r="ECR938" s="82"/>
      <c r="ECS938" s="82"/>
      <c r="ECT938" s="82"/>
      <c r="ECU938" s="82"/>
      <c r="ECV938" s="82"/>
      <c r="ECW938" s="82"/>
      <c r="ECX938" s="82"/>
      <c r="ECY938" s="82"/>
      <c r="ECZ938" s="82"/>
      <c r="EDA938" s="82"/>
      <c r="EDB938" s="82"/>
      <c r="EDC938" s="82"/>
      <c r="EDD938" s="82"/>
      <c r="EDE938" s="82"/>
      <c r="EDF938" s="82"/>
      <c r="EDG938" s="82"/>
      <c r="EDH938" s="82"/>
      <c r="EDI938" s="82"/>
      <c r="EDJ938" s="82"/>
      <c r="EDK938" s="82"/>
      <c r="EDL938" s="82"/>
      <c r="EDM938" s="82"/>
      <c r="EDN938" s="82"/>
      <c r="EDO938" s="82"/>
      <c r="EDP938" s="82"/>
      <c r="EDQ938" s="82"/>
      <c r="EDR938" s="82"/>
      <c r="EDS938" s="82"/>
      <c r="EDT938" s="82"/>
      <c r="EDU938" s="82"/>
      <c r="EDV938" s="82"/>
      <c r="EDW938" s="82"/>
      <c r="EDX938" s="82"/>
      <c r="EDY938" s="82"/>
      <c r="EDZ938" s="82"/>
      <c r="EEA938" s="82"/>
      <c r="EEB938" s="82"/>
      <c r="EEC938" s="82"/>
      <c r="EED938" s="82"/>
      <c r="EEE938" s="82"/>
      <c r="EEF938" s="82"/>
      <c r="EEG938" s="82"/>
      <c r="EEH938" s="82"/>
      <c r="EEI938" s="82"/>
      <c r="EEJ938" s="82"/>
      <c r="EEK938" s="82"/>
      <c r="EEL938" s="82"/>
      <c r="EEM938" s="82"/>
      <c r="EEN938" s="82"/>
      <c r="EEO938" s="82"/>
      <c r="EEP938" s="82"/>
      <c r="EEQ938" s="82"/>
      <c r="EER938" s="82"/>
      <c r="EES938" s="82"/>
      <c r="EET938" s="82"/>
      <c r="EEU938" s="82"/>
      <c r="EEV938" s="82"/>
      <c r="EEW938" s="82"/>
      <c r="EEX938" s="82"/>
      <c r="EEY938" s="82"/>
      <c r="EEZ938" s="82"/>
      <c r="EFA938" s="82"/>
      <c r="EFB938" s="82"/>
      <c r="EFC938" s="82"/>
      <c r="EFD938" s="82"/>
      <c r="EFE938" s="82"/>
      <c r="EFF938" s="82"/>
      <c r="EFG938" s="82"/>
      <c r="EFH938" s="82"/>
      <c r="EFI938" s="82"/>
      <c r="EFJ938" s="82"/>
      <c r="EFK938" s="82"/>
      <c r="EFL938" s="82"/>
      <c r="EFM938" s="82"/>
      <c r="EFN938" s="82"/>
      <c r="EFO938" s="82"/>
      <c r="EFP938" s="82"/>
      <c r="EFQ938" s="82"/>
      <c r="EFR938" s="82"/>
      <c r="EFS938" s="82"/>
      <c r="EFT938" s="82"/>
      <c r="EFU938" s="82"/>
      <c r="EFV938" s="82"/>
      <c r="EFW938" s="82"/>
      <c r="EFX938" s="82"/>
      <c r="EFY938" s="82"/>
      <c r="EFZ938" s="82"/>
      <c r="EGA938" s="82"/>
      <c r="EGB938" s="82"/>
      <c r="EGC938" s="82"/>
      <c r="EGD938" s="82"/>
      <c r="EGE938" s="82"/>
      <c r="EGF938" s="82"/>
      <c r="EGG938" s="82"/>
      <c r="EGH938" s="82"/>
      <c r="EGI938" s="82"/>
      <c r="EGJ938" s="82"/>
      <c r="EGK938" s="82"/>
      <c r="EGL938" s="82"/>
      <c r="EGM938" s="82"/>
      <c r="EGN938" s="82"/>
      <c r="EGO938" s="82"/>
      <c r="EGP938" s="82"/>
      <c r="EGQ938" s="82"/>
      <c r="EGR938" s="82"/>
      <c r="EGS938" s="82"/>
      <c r="EGT938" s="82"/>
      <c r="EGU938" s="82"/>
      <c r="EGV938" s="82"/>
      <c r="EGW938" s="82"/>
      <c r="EGX938" s="82"/>
      <c r="EGY938" s="82"/>
      <c r="EGZ938" s="82"/>
      <c r="EHA938" s="82"/>
      <c r="EHB938" s="82"/>
      <c r="EHC938" s="82"/>
      <c r="EHD938" s="82"/>
      <c r="EHE938" s="82"/>
      <c r="EHF938" s="82"/>
      <c r="EHG938" s="82"/>
      <c r="EHH938" s="82"/>
      <c r="EHI938" s="82"/>
      <c r="EHJ938" s="82"/>
      <c r="EHK938" s="82"/>
      <c r="EHL938" s="82"/>
      <c r="EHM938" s="82"/>
      <c r="EHN938" s="82"/>
      <c r="EHO938" s="82"/>
      <c r="EHP938" s="82"/>
      <c r="EHQ938" s="82"/>
      <c r="EHR938" s="82"/>
      <c r="EHS938" s="82"/>
      <c r="EHT938" s="82"/>
      <c r="EHU938" s="82"/>
      <c r="EHV938" s="82"/>
      <c r="EHW938" s="82"/>
      <c r="EHX938" s="82"/>
      <c r="EHY938" s="82"/>
      <c r="EHZ938" s="82"/>
      <c r="EIA938" s="82"/>
      <c r="EIB938" s="82"/>
      <c r="EIC938" s="82"/>
      <c r="EID938" s="82"/>
      <c r="EIE938" s="82"/>
      <c r="EIF938" s="82"/>
      <c r="EIG938" s="82"/>
      <c r="EIH938" s="82"/>
      <c r="EII938" s="82"/>
      <c r="EIJ938" s="82"/>
      <c r="EIK938" s="82"/>
      <c r="EIL938" s="82"/>
      <c r="EIM938" s="82"/>
      <c r="EIN938" s="82"/>
      <c r="EIO938" s="82"/>
      <c r="EIP938" s="82"/>
      <c r="EIQ938" s="82"/>
      <c r="EIR938" s="82"/>
      <c r="EIS938" s="82"/>
      <c r="EIT938" s="82"/>
      <c r="EIU938" s="82"/>
      <c r="EIV938" s="82"/>
      <c r="EIW938" s="82"/>
      <c r="EIX938" s="82"/>
      <c r="EIY938" s="82"/>
      <c r="EIZ938" s="82"/>
      <c r="EJA938" s="82"/>
      <c r="EJB938" s="82"/>
      <c r="EJC938" s="82"/>
      <c r="EJD938" s="82"/>
      <c r="EJE938" s="82"/>
      <c r="EJF938" s="82"/>
      <c r="EJG938" s="82"/>
      <c r="EJH938" s="82"/>
      <c r="EJI938" s="82"/>
      <c r="EJJ938" s="82"/>
      <c r="EJK938" s="82"/>
      <c r="EJL938" s="82"/>
      <c r="EJM938" s="82"/>
      <c r="EJN938" s="82"/>
      <c r="EJO938" s="82"/>
      <c r="EJP938" s="82"/>
      <c r="EJQ938" s="82"/>
      <c r="EJR938" s="82"/>
      <c r="EJS938" s="82"/>
      <c r="EJT938" s="82"/>
      <c r="EJU938" s="82"/>
      <c r="EJV938" s="82"/>
      <c r="EJW938" s="82"/>
      <c r="EJX938" s="82"/>
      <c r="EJY938" s="82"/>
      <c r="EJZ938" s="82"/>
      <c r="EKA938" s="82"/>
      <c r="EKB938" s="82"/>
      <c r="EKC938" s="82"/>
      <c r="EKD938" s="82"/>
      <c r="EKE938" s="82"/>
      <c r="EKF938" s="82"/>
      <c r="EKG938" s="82"/>
      <c r="EKH938" s="82"/>
      <c r="EKI938" s="82"/>
      <c r="EKJ938" s="82"/>
      <c r="EKK938" s="82"/>
      <c r="EKL938" s="82"/>
      <c r="EKM938" s="82"/>
      <c r="EKN938" s="82"/>
      <c r="EKO938" s="82"/>
      <c r="EKP938" s="82"/>
      <c r="EKQ938" s="82"/>
      <c r="EKR938" s="82"/>
      <c r="EKS938" s="82"/>
      <c r="EKT938" s="82"/>
      <c r="EKU938" s="82"/>
      <c r="EKV938" s="82"/>
      <c r="EKW938" s="82"/>
      <c r="EKX938" s="82"/>
      <c r="EKY938" s="82"/>
      <c r="EKZ938" s="82"/>
      <c r="ELA938" s="82"/>
      <c r="ELB938" s="82"/>
      <c r="ELC938" s="82"/>
      <c r="ELD938" s="82"/>
      <c r="ELE938" s="82"/>
      <c r="ELF938" s="82"/>
      <c r="ELG938" s="82"/>
      <c r="ELH938" s="82"/>
      <c r="ELI938" s="82"/>
      <c r="ELJ938" s="82"/>
      <c r="ELK938" s="82"/>
      <c r="ELL938" s="82"/>
      <c r="ELM938" s="82"/>
      <c r="ELN938" s="82"/>
      <c r="ELO938" s="82"/>
      <c r="ELP938" s="82"/>
      <c r="ELQ938" s="82"/>
      <c r="ELR938" s="82"/>
      <c r="ELS938" s="82"/>
      <c r="ELT938" s="82"/>
      <c r="ELU938" s="82"/>
      <c r="ELV938" s="82"/>
      <c r="ELW938" s="82"/>
      <c r="ELX938" s="82"/>
      <c r="ELY938" s="82"/>
      <c r="ELZ938" s="82"/>
      <c r="EMA938" s="82"/>
      <c r="EMB938" s="82"/>
      <c r="EMC938" s="82"/>
      <c r="EMD938" s="82"/>
      <c r="EME938" s="82"/>
      <c r="EMF938" s="82"/>
      <c r="EMG938" s="82"/>
      <c r="EMH938" s="82"/>
      <c r="EMI938" s="82"/>
      <c r="EMJ938" s="82"/>
      <c r="EMK938" s="82"/>
      <c r="EML938" s="82"/>
      <c r="EMM938" s="82"/>
      <c r="EMN938" s="82"/>
      <c r="EMO938" s="82"/>
      <c r="EMP938" s="82"/>
      <c r="EMQ938" s="82"/>
      <c r="EMR938" s="82"/>
      <c r="EMS938" s="82"/>
      <c r="EMT938" s="82"/>
      <c r="EMU938" s="82"/>
      <c r="EMV938" s="82"/>
      <c r="EMW938" s="82"/>
      <c r="EMX938" s="82"/>
      <c r="EMY938" s="82"/>
      <c r="EMZ938" s="82"/>
      <c r="ENA938" s="82"/>
      <c r="ENB938" s="82"/>
      <c r="ENC938" s="82"/>
      <c r="END938" s="82"/>
      <c r="ENE938" s="82"/>
      <c r="ENF938" s="82"/>
      <c r="ENG938" s="82"/>
      <c r="ENH938" s="82"/>
      <c r="ENI938" s="82"/>
      <c r="ENJ938" s="82"/>
      <c r="ENK938" s="82"/>
      <c r="ENL938" s="82"/>
      <c r="ENM938" s="82"/>
      <c r="ENN938" s="82"/>
      <c r="ENO938" s="82"/>
      <c r="ENP938" s="82"/>
      <c r="ENQ938" s="82"/>
      <c r="ENR938" s="82"/>
      <c r="ENS938" s="82"/>
      <c r="ENT938" s="82"/>
      <c r="ENU938" s="82"/>
      <c r="ENV938" s="82"/>
      <c r="ENW938" s="82"/>
      <c r="ENX938" s="82"/>
      <c r="ENY938" s="82"/>
      <c r="ENZ938" s="82"/>
      <c r="EOA938" s="82"/>
      <c r="EOB938" s="82"/>
      <c r="EOC938" s="82"/>
      <c r="EOD938" s="82"/>
      <c r="EOE938" s="82"/>
      <c r="EOF938" s="82"/>
      <c r="EOG938" s="82"/>
      <c r="EOH938" s="82"/>
      <c r="EOI938" s="82"/>
      <c r="EOJ938" s="82"/>
      <c r="EOK938" s="82"/>
      <c r="EOL938" s="82"/>
      <c r="EOM938" s="82"/>
      <c r="EON938" s="82"/>
      <c r="EOO938" s="82"/>
      <c r="EOP938" s="82"/>
      <c r="EOQ938" s="82"/>
      <c r="EOR938" s="82"/>
      <c r="EOS938" s="82"/>
      <c r="EOT938" s="82"/>
      <c r="EOU938" s="82"/>
      <c r="EOV938" s="82"/>
      <c r="EOW938" s="82"/>
      <c r="EOX938" s="82"/>
      <c r="EOY938" s="82"/>
      <c r="EOZ938" s="82"/>
      <c r="EPA938" s="82"/>
      <c r="EPB938" s="82"/>
      <c r="EPC938" s="82"/>
      <c r="EPD938" s="82"/>
      <c r="EPE938" s="82"/>
      <c r="EPF938" s="82"/>
      <c r="EPG938" s="82"/>
      <c r="EPH938" s="82"/>
      <c r="EPI938" s="82"/>
      <c r="EPJ938" s="82"/>
      <c r="EPK938" s="82"/>
      <c r="EPL938" s="82"/>
      <c r="EPM938" s="82"/>
      <c r="EPN938" s="82"/>
      <c r="EPO938" s="82"/>
      <c r="EPP938" s="82"/>
      <c r="EPQ938" s="82"/>
      <c r="EPR938" s="82"/>
      <c r="EPS938" s="82"/>
      <c r="EPT938" s="82"/>
      <c r="EPU938" s="82"/>
      <c r="EPV938" s="82"/>
      <c r="EPW938" s="82"/>
      <c r="EPX938" s="82"/>
      <c r="EPY938" s="82"/>
      <c r="EPZ938" s="82"/>
      <c r="EQA938" s="82"/>
      <c r="EQB938" s="82"/>
      <c r="EQC938" s="82"/>
      <c r="EQD938" s="82"/>
      <c r="EQE938" s="82"/>
      <c r="EQF938" s="82"/>
      <c r="EQG938" s="82"/>
      <c r="EQH938" s="82"/>
      <c r="EQI938" s="82"/>
      <c r="EQJ938" s="82"/>
      <c r="EQK938" s="82"/>
      <c r="EQL938" s="82"/>
      <c r="EQM938" s="82"/>
      <c r="EQN938" s="82"/>
      <c r="EQO938" s="82"/>
      <c r="EQP938" s="82"/>
      <c r="EQQ938" s="82"/>
      <c r="EQR938" s="82"/>
      <c r="EQS938" s="82"/>
      <c r="EQT938" s="82"/>
      <c r="EQU938" s="82"/>
      <c r="EQV938" s="82"/>
      <c r="EQW938" s="82"/>
      <c r="EQX938" s="82"/>
      <c r="EQY938" s="82"/>
      <c r="EQZ938" s="82"/>
      <c r="ERA938" s="82"/>
      <c r="ERB938" s="82"/>
      <c r="ERC938" s="82"/>
      <c r="ERD938" s="82"/>
      <c r="ERE938" s="82"/>
      <c r="ERF938" s="82"/>
      <c r="ERG938" s="82"/>
      <c r="ERH938" s="82"/>
      <c r="ERI938" s="82"/>
      <c r="ERJ938" s="82"/>
      <c r="ERK938" s="82"/>
      <c r="ERL938" s="82"/>
      <c r="ERM938" s="82"/>
      <c r="ERN938" s="82"/>
      <c r="ERO938" s="82"/>
      <c r="ERP938" s="82"/>
      <c r="ERQ938" s="82"/>
      <c r="ERR938" s="82"/>
      <c r="ERS938" s="82"/>
      <c r="ERT938" s="82"/>
      <c r="ERU938" s="82"/>
      <c r="ERV938" s="82"/>
      <c r="ERW938" s="82"/>
      <c r="ERX938" s="82"/>
      <c r="ERY938" s="82"/>
      <c r="ERZ938" s="82"/>
      <c r="ESA938" s="82"/>
      <c r="ESB938" s="82"/>
      <c r="ESC938" s="82"/>
      <c r="ESD938" s="82"/>
      <c r="ESE938" s="82"/>
      <c r="ESF938" s="82"/>
      <c r="ESG938" s="82"/>
      <c r="ESH938" s="82"/>
      <c r="ESI938" s="82"/>
      <c r="ESJ938" s="82"/>
      <c r="ESK938" s="82"/>
      <c r="ESL938" s="82"/>
      <c r="ESM938" s="82"/>
      <c r="ESN938" s="82"/>
      <c r="ESO938" s="82"/>
      <c r="ESP938" s="82"/>
      <c r="ESQ938" s="82"/>
      <c r="ESR938" s="82"/>
      <c r="ESS938" s="82"/>
      <c r="EST938" s="82"/>
      <c r="ESU938" s="82"/>
      <c r="ESV938" s="82"/>
      <c r="ESW938" s="82"/>
      <c r="ESX938" s="82"/>
      <c r="ESY938" s="82"/>
      <c r="ESZ938" s="82"/>
      <c r="ETA938" s="82"/>
      <c r="ETB938" s="82"/>
      <c r="ETC938" s="82"/>
      <c r="ETD938" s="82"/>
      <c r="ETE938" s="82"/>
      <c r="ETF938" s="82"/>
      <c r="ETG938" s="82"/>
      <c r="ETH938" s="82"/>
      <c r="ETI938" s="82"/>
      <c r="ETJ938" s="82"/>
      <c r="ETK938" s="82"/>
      <c r="ETL938" s="82"/>
      <c r="ETM938" s="82"/>
      <c r="ETN938" s="82"/>
      <c r="ETO938" s="82"/>
      <c r="ETP938" s="82"/>
      <c r="ETQ938" s="82"/>
      <c r="ETR938" s="82"/>
      <c r="ETS938" s="82"/>
      <c r="ETT938" s="82"/>
      <c r="ETU938" s="82"/>
      <c r="ETV938" s="82"/>
      <c r="ETW938" s="82"/>
      <c r="ETX938" s="82"/>
      <c r="ETY938" s="82"/>
      <c r="ETZ938" s="82"/>
      <c r="EUA938" s="82"/>
      <c r="EUB938" s="82"/>
      <c r="EUC938" s="82"/>
      <c r="EUD938" s="82"/>
      <c r="EUE938" s="82"/>
      <c r="EUF938" s="82"/>
      <c r="EUG938" s="82"/>
      <c r="EUH938" s="82"/>
      <c r="EUI938" s="82"/>
      <c r="EUJ938" s="82"/>
      <c r="EUK938" s="82"/>
      <c r="EUL938" s="82"/>
      <c r="EUM938" s="82"/>
      <c r="EUN938" s="82"/>
      <c r="EUO938" s="82"/>
      <c r="EUP938" s="82"/>
      <c r="EUQ938" s="82"/>
      <c r="EUR938" s="82"/>
      <c r="EUS938" s="82"/>
      <c r="EUT938" s="82"/>
      <c r="EUU938" s="82"/>
      <c r="EUV938" s="82"/>
      <c r="EUW938" s="82"/>
      <c r="EUX938" s="82"/>
      <c r="EUY938" s="82"/>
      <c r="EUZ938" s="82"/>
      <c r="EVA938" s="82"/>
      <c r="EVB938" s="82"/>
      <c r="EVC938" s="82"/>
      <c r="EVD938" s="82"/>
      <c r="EVE938" s="82"/>
      <c r="EVF938" s="82"/>
      <c r="EVG938" s="82"/>
      <c r="EVH938" s="82"/>
      <c r="EVI938" s="82"/>
      <c r="EVJ938" s="82"/>
      <c r="EVK938" s="82"/>
      <c r="EVL938" s="82"/>
      <c r="EVM938" s="82"/>
      <c r="EVN938" s="82"/>
      <c r="EVO938" s="82"/>
      <c r="EVP938" s="82"/>
      <c r="EVQ938" s="82"/>
      <c r="EVR938" s="82"/>
      <c r="EVS938" s="82"/>
      <c r="EVT938" s="82"/>
      <c r="EVU938" s="82"/>
      <c r="EVV938" s="82"/>
      <c r="EVW938" s="82"/>
      <c r="EVX938" s="82"/>
      <c r="EVY938" s="82"/>
      <c r="EVZ938" s="82"/>
      <c r="EWA938" s="82"/>
      <c r="EWB938" s="82"/>
      <c r="EWC938" s="82"/>
      <c r="EWD938" s="82"/>
      <c r="EWE938" s="82"/>
      <c r="EWF938" s="82"/>
      <c r="EWG938" s="82"/>
      <c r="EWH938" s="82"/>
      <c r="EWI938" s="82"/>
      <c r="EWJ938" s="82"/>
      <c r="EWK938" s="82"/>
      <c r="EWL938" s="82"/>
      <c r="EWM938" s="82"/>
      <c r="EWN938" s="82"/>
      <c r="EWO938" s="82"/>
      <c r="EWP938" s="82"/>
      <c r="EWQ938" s="82"/>
      <c r="EWR938" s="82"/>
      <c r="EWS938" s="82"/>
      <c r="EWT938" s="82"/>
      <c r="EWU938" s="82"/>
      <c r="EWV938" s="82"/>
      <c r="EWW938" s="82"/>
      <c r="EWX938" s="82"/>
      <c r="EWY938" s="82"/>
      <c r="EWZ938" s="82"/>
      <c r="EXA938" s="82"/>
      <c r="EXB938" s="82"/>
      <c r="EXC938" s="82"/>
      <c r="EXD938" s="82"/>
      <c r="EXE938" s="82"/>
      <c r="EXF938" s="82"/>
      <c r="EXG938" s="82"/>
      <c r="EXH938" s="82"/>
      <c r="EXI938" s="82"/>
      <c r="EXJ938" s="82"/>
      <c r="EXK938" s="82"/>
      <c r="EXL938" s="82"/>
      <c r="EXM938" s="82"/>
      <c r="EXN938" s="82"/>
      <c r="EXO938" s="82"/>
      <c r="EXP938" s="82"/>
      <c r="EXQ938" s="82"/>
      <c r="EXR938" s="82"/>
      <c r="EXS938" s="82"/>
      <c r="EXT938" s="82"/>
      <c r="EXU938" s="82"/>
      <c r="EXV938" s="82"/>
      <c r="EXW938" s="82"/>
      <c r="EXX938" s="82"/>
      <c r="EXY938" s="82"/>
      <c r="EXZ938" s="82"/>
      <c r="EYA938" s="82"/>
      <c r="EYB938" s="82"/>
      <c r="EYC938" s="82"/>
      <c r="EYD938" s="82"/>
      <c r="EYE938" s="82"/>
      <c r="EYF938" s="82"/>
      <c r="EYG938" s="82"/>
      <c r="EYH938" s="82"/>
      <c r="EYI938" s="82"/>
      <c r="EYJ938" s="82"/>
      <c r="EYK938" s="82"/>
      <c r="EYL938" s="82"/>
      <c r="EYM938" s="82"/>
      <c r="EYN938" s="82"/>
      <c r="EYO938" s="82"/>
      <c r="EYP938" s="82"/>
      <c r="EYQ938" s="82"/>
      <c r="EYR938" s="82"/>
      <c r="EYS938" s="82"/>
      <c r="EYT938" s="82"/>
      <c r="EYU938" s="82"/>
      <c r="EYV938" s="82"/>
      <c r="EYW938" s="82"/>
      <c r="EYX938" s="82"/>
      <c r="EYY938" s="82"/>
      <c r="EYZ938" s="82"/>
      <c r="EZA938" s="82"/>
      <c r="EZB938" s="82"/>
      <c r="EZC938" s="82"/>
      <c r="EZD938" s="82"/>
      <c r="EZE938" s="82"/>
      <c r="EZF938" s="82"/>
      <c r="EZG938" s="82"/>
      <c r="EZH938" s="82"/>
      <c r="EZI938" s="82"/>
      <c r="EZJ938" s="82"/>
      <c r="EZK938" s="82"/>
      <c r="EZL938" s="82"/>
      <c r="EZM938" s="82"/>
      <c r="EZN938" s="82"/>
      <c r="EZO938" s="82"/>
      <c r="EZP938" s="82"/>
      <c r="EZQ938" s="82"/>
      <c r="EZR938" s="82"/>
      <c r="EZS938" s="82"/>
      <c r="EZT938" s="82"/>
      <c r="EZU938" s="82"/>
      <c r="EZV938" s="82"/>
      <c r="EZW938" s="82"/>
      <c r="EZX938" s="82"/>
      <c r="EZY938" s="82"/>
      <c r="EZZ938" s="82"/>
      <c r="FAA938" s="82"/>
      <c r="FAB938" s="82"/>
      <c r="FAC938" s="82"/>
      <c r="FAD938" s="82"/>
      <c r="FAE938" s="82"/>
      <c r="FAF938" s="82"/>
      <c r="FAG938" s="82"/>
      <c r="FAH938" s="82"/>
      <c r="FAI938" s="82"/>
      <c r="FAJ938" s="82"/>
      <c r="FAK938" s="82"/>
      <c r="FAL938" s="82"/>
      <c r="FAM938" s="82"/>
      <c r="FAN938" s="82"/>
      <c r="FAO938" s="82"/>
      <c r="FAP938" s="82"/>
      <c r="FAQ938" s="82"/>
      <c r="FAR938" s="82"/>
      <c r="FAS938" s="82"/>
      <c r="FAT938" s="82"/>
      <c r="FAU938" s="82"/>
      <c r="FAV938" s="82"/>
      <c r="FAW938" s="82"/>
      <c r="FAX938" s="82"/>
      <c r="FAY938" s="82"/>
      <c r="FAZ938" s="82"/>
      <c r="FBA938" s="82"/>
      <c r="FBB938" s="82"/>
      <c r="FBC938" s="82"/>
      <c r="FBD938" s="82"/>
      <c r="FBE938" s="82"/>
      <c r="FBF938" s="82"/>
      <c r="FBG938" s="82"/>
      <c r="FBH938" s="82"/>
      <c r="FBI938" s="82"/>
      <c r="FBJ938" s="82"/>
      <c r="FBK938" s="82"/>
      <c r="FBL938" s="82"/>
      <c r="FBM938" s="82"/>
      <c r="FBN938" s="82"/>
      <c r="FBO938" s="82"/>
      <c r="FBP938" s="82"/>
      <c r="FBQ938" s="82"/>
      <c r="FBR938" s="82"/>
      <c r="FBS938" s="82"/>
      <c r="FBT938" s="82"/>
      <c r="FBU938" s="82"/>
      <c r="FBV938" s="82"/>
      <c r="FBW938" s="82"/>
      <c r="FBX938" s="82"/>
      <c r="FBY938" s="82"/>
      <c r="FBZ938" s="82"/>
      <c r="FCA938" s="82"/>
      <c r="FCB938" s="82"/>
      <c r="FCC938" s="82"/>
      <c r="FCD938" s="82"/>
      <c r="FCE938" s="82"/>
      <c r="FCF938" s="82"/>
      <c r="FCG938" s="82"/>
      <c r="FCH938" s="82"/>
      <c r="FCI938" s="82"/>
      <c r="FCJ938" s="82"/>
      <c r="FCK938" s="82"/>
      <c r="FCL938" s="82"/>
      <c r="FCM938" s="82"/>
      <c r="FCN938" s="82"/>
      <c r="FCO938" s="82"/>
      <c r="FCP938" s="82"/>
      <c r="FCQ938" s="82"/>
      <c r="FCR938" s="82"/>
      <c r="FCS938" s="82"/>
      <c r="FCT938" s="82"/>
      <c r="FCU938" s="82"/>
      <c r="FCV938" s="82"/>
      <c r="FCW938" s="82"/>
      <c r="FCX938" s="82"/>
      <c r="FCY938" s="82"/>
      <c r="FCZ938" s="82"/>
      <c r="FDA938" s="82"/>
      <c r="FDB938" s="82"/>
      <c r="FDC938" s="82"/>
      <c r="FDD938" s="82"/>
      <c r="FDE938" s="82"/>
      <c r="FDF938" s="82"/>
      <c r="FDG938" s="82"/>
      <c r="FDH938" s="82"/>
      <c r="FDI938" s="82"/>
      <c r="FDJ938" s="82"/>
      <c r="FDK938" s="82"/>
      <c r="FDL938" s="82"/>
      <c r="FDM938" s="82"/>
      <c r="FDN938" s="82"/>
      <c r="FDO938" s="82"/>
      <c r="FDP938" s="82"/>
      <c r="FDQ938" s="82"/>
      <c r="FDR938" s="82"/>
      <c r="FDS938" s="82"/>
      <c r="FDT938" s="82"/>
      <c r="FDU938" s="82"/>
      <c r="FDV938" s="82"/>
      <c r="FDW938" s="82"/>
      <c r="FDX938" s="82"/>
      <c r="FDY938" s="82"/>
      <c r="FDZ938" s="82"/>
      <c r="FEA938" s="82"/>
      <c r="FEB938" s="82"/>
      <c r="FEC938" s="82"/>
      <c r="FED938" s="82"/>
      <c r="FEE938" s="82"/>
      <c r="FEF938" s="82"/>
      <c r="FEG938" s="82"/>
      <c r="FEH938" s="82"/>
      <c r="FEI938" s="82"/>
      <c r="FEJ938" s="82"/>
      <c r="FEK938" s="82"/>
      <c r="FEL938" s="82"/>
      <c r="FEM938" s="82"/>
      <c r="FEN938" s="82"/>
      <c r="FEO938" s="82"/>
      <c r="FEP938" s="82"/>
      <c r="FEQ938" s="82"/>
      <c r="FER938" s="82"/>
      <c r="FES938" s="82"/>
      <c r="FET938" s="82"/>
      <c r="FEU938" s="82"/>
      <c r="FEV938" s="82"/>
      <c r="FEW938" s="82"/>
      <c r="FEX938" s="82"/>
      <c r="FEY938" s="82"/>
      <c r="FEZ938" s="82"/>
      <c r="FFA938" s="82"/>
      <c r="FFB938" s="82"/>
      <c r="FFC938" s="82"/>
      <c r="FFD938" s="82"/>
      <c r="FFE938" s="82"/>
      <c r="FFF938" s="82"/>
      <c r="FFG938" s="82"/>
      <c r="FFH938" s="82"/>
      <c r="FFI938" s="82"/>
      <c r="FFJ938" s="82"/>
      <c r="FFK938" s="82"/>
      <c r="FFL938" s="82"/>
      <c r="FFM938" s="82"/>
      <c r="FFN938" s="82"/>
      <c r="FFO938" s="82"/>
      <c r="FFP938" s="82"/>
      <c r="FFQ938" s="82"/>
      <c r="FFR938" s="82"/>
      <c r="FFS938" s="82"/>
      <c r="FFT938" s="82"/>
      <c r="FFU938" s="82"/>
      <c r="FFV938" s="82"/>
      <c r="FFW938" s="82"/>
      <c r="FFX938" s="82"/>
      <c r="FFY938" s="82"/>
      <c r="FFZ938" s="82"/>
      <c r="FGA938" s="82"/>
      <c r="FGB938" s="82"/>
      <c r="FGC938" s="82"/>
      <c r="FGD938" s="82"/>
      <c r="FGE938" s="82"/>
      <c r="FGF938" s="82"/>
      <c r="FGG938" s="82"/>
      <c r="FGH938" s="82"/>
      <c r="FGI938" s="82"/>
      <c r="FGJ938" s="82"/>
      <c r="FGK938" s="82"/>
      <c r="FGL938" s="82"/>
      <c r="FGM938" s="82"/>
      <c r="FGN938" s="82"/>
      <c r="FGO938" s="82"/>
      <c r="FGP938" s="82"/>
      <c r="FGQ938" s="82"/>
      <c r="FGR938" s="82"/>
      <c r="FGS938" s="82"/>
      <c r="FGT938" s="82"/>
      <c r="FGU938" s="82"/>
      <c r="FGV938" s="82"/>
      <c r="FGW938" s="82"/>
      <c r="FGX938" s="82"/>
      <c r="FGY938" s="82"/>
      <c r="FGZ938" s="82"/>
      <c r="FHA938" s="82"/>
      <c r="FHB938" s="82"/>
      <c r="FHC938" s="82"/>
      <c r="FHD938" s="82"/>
      <c r="FHE938" s="82"/>
      <c r="FHF938" s="82"/>
      <c r="FHG938" s="82"/>
      <c r="FHH938" s="82"/>
      <c r="FHI938" s="82"/>
      <c r="FHJ938" s="82"/>
      <c r="FHK938" s="82"/>
      <c r="FHL938" s="82"/>
      <c r="FHM938" s="82"/>
      <c r="FHN938" s="82"/>
      <c r="FHO938" s="82"/>
      <c r="FHP938" s="82"/>
      <c r="FHQ938" s="82"/>
      <c r="FHR938" s="82"/>
      <c r="FHS938" s="82"/>
      <c r="FHT938" s="82"/>
      <c r="FHU938" s="82"/>
      <c r="FHV938" s="82"/>
      <c r="FHW938" s="82"/>
      <c r="FHX938" s="82"/>
      <c r="FHY938" s="82"/>
      <c r="FHZ938" s="82"/>
      <c r="FIA938" s="82"/>
      <c r="FIB938" s="82"/>
      <c r="FIC938" s="82"/>
      <c r="FID938" s="82"/>
      <c r="FIE938" s="82"/>
      <c r="FIF938" s="82"/>
      <c r="FIG938" s="82"/>
      <c r="FIH938" s="82"/>
      <c r="FII938" s="82"/>
      <c r="FIJ938" s="82"/>
      <c r="FIK938" s="82"/>
      <c r="FIL938" s="82"/>
      <c r="FIM938" s="82"/>
      <c r="FIN938" s="82"/>
      <c r="FIO938" s="82"/>
      <c r="FIP938" s="82"/>
      <c r="FIQ938" s="82"/>
      <c r="FIR938" s="82"/>
      <c r="FIS938" s="82"/>
      <c r="FIT938" s="82"/>
      <c r="FIU938" s="82"/>
      <c r="FIV938" s="82"/>
      <c r="FIW938" s="82"/>
      <c r="FIX938" s="82"/>
      <c r="FIY938" s="82"/>
      <c r="FIZ938" s="82"/>
      <c r="FJA938" s="82"/>
      <c r="FJB938" s="82"/>
      <c r="FJC938" s="82"/>
      <c r="FJD938" s="82"/>
      <c r="FJE938" s="82"/>
      <c r="FJF938" s="82"/>
      <c r="FJG938" s="82"/>
      <c r="FJH938" s="82"/>
      <c r="FJI938" s="82"/>
      <c r="FJJ938" s="82"/>
      <c r="FJK938" s="82"/>
      <c r="FJL938" s="82"/>
      <c r="FJM938" s="82"/>
      <c r="FJN938" s="82"/>
      <c r="FJO938" s="82"/>
      <c r="FJP938" s="82"/>
      <c r="FJQ938" s="82"/>
      <c r="FJR938" s="82"/>
      <c r="FJS938" s="82"/>
      <c r="FJT938" s="82"/>
      <c r="FJU938" s="82"/>
      <c r="FJV938" s="82"/>
      <c r="FJW938" s="82"/>
      <c r="FJX938" s="82"/>
      <c r="FJY938" s="82"/>
      <c r="FJZ938" s="82"/>
      <c r="FKA938" s="82"/>
      <c r="FKB938" s="82"/>
      <c r="FKC938" s="82"/>
      <c r="FKD938" s="82"/>
      <c r="FKE938" s="82"/>
      <c r="FKF938" s="82"/>
      <c r="FKG938" s="82"/>
      <c r="FKH938" s="82"/>
      <c r="FKI938" s="82"/>
      <c r="FKJ938" s="82"/>
      <c r="FKK938" s="82"/>
      <c r="FKL938" s="82"/>
      <c r="FKM938" s="82"/>
      <c r="FKN938" s="82"/>
      <c r="FKO938" s="82"/>
      <c r="FKP938" s="82"/>
      <c r="FKQ938" s="82"/>
      <c r="FKR938" s="82"/>
      <c r="FKS938" s="82"/>
      <c r="FKT938" s="82"/>
      <c r="FKU938" s="82"/>
      <c r="FKV938" s="82"/>
      <c r="FKW938" s="82"/>
      <c r="FKX938" s="82"/>
      <c r="FKY938" s="82"/>
      <c r="FKZ938" s="82"/>
      <c r="FLA938" s="82"/>
      <c r="FLB938" s="82"/>
      <c r="FLC938" s="82"/>
      <c r="FLD938" s="82"/>
      <c r="FLE938" s="82"/>
      <c r="FLF938" s="82"/>
      <c r="FLG938" s="82"/>
      <c r="FLH938" s="82"/>
      <c r="FLI938" s="82"/>
      <c r="FLJ938" s="82"/>
      <c r="FLK938" s="82"/>
      <c r="FLL938" s="82"/>
      <c r="FLM938" s="82"/>
      <c r="FLN938" s="82"/>
      <c r="FLO938" s="82"/>
      <c r="FLP938" s="82"/>
      <c r="FLQ938" s="82"/>
      <c r="FLR938" s="82"/>
      <c r="FLS938" s="82"/>
      <c r="FLT938" s="82"/>
      <c r="FLU938" s="82"/>
      <c r="FLV938" s="82"/>
      <c r="FLW938" s="82"/>
      <c r="FLX938" s="82"/>
      <c r="FLY938" s="82"/>
      <c r="FLZ938" s="82"/>
      <c r="FMA938" s="82"/>
      <c r="FMB938" s="82"/>
      <c r="FMC938" s="82"/>
      <c r="FMD938" s="82"/>
      <c r="FME938" s="82"/>
      <c r="FMF938" s="82"/>
      <c r="FMG938" s="82"/>
      <c r="FMH938" s="82"/>
      <c r="FMI938" s="82"/>
      <c r="FMJ938" s="82"/>
      <c r="FMK938" s="82"/>
      <c r="FML938" s="82"/>
      <c r="FMM938" s="82"/>
      <c r="FMN938" s="82"/>
      <c r="FMO938" s="82"/>
      <c r="FMP938" s="82"/>
      <c r="FMQ938" s="82"/>
      <c r="FMR938" s="82"/>
      <c r="FMS938" s="82"/>
      <c r="FMT938" s="82"/>
      <c r="FMU938" s="82"/>
      <c r="FMV938" s="82"/>
      <c r="FMW938" s="82"/>
      <c r="FMX938" s="82"/>
      <c r="FMY938" s="82"/>
      <c r="FMZ938" s="82"/>
      <c r="FNA938" s="82"/>
      <c r="FNB938" s="82"/>
      <c r="FNC938" s="82"/>
      <c r="FND938" s="82"/>
      <c r="FNE938" s="82"/>
      <c r="FNF938" s="82"/>
      <c r="FNG938" s="82"/>
      <c r="FNH938" s="82"/>
      <c r="FNI938" s="82"/>
      <c r="FNJ938" s="82"/>
      <c r="FNK938" s="82"/>
      <c r="FNL938" s="82"/>
      <c r="FNM938" s="82"/>
      <c r="FNN938" s="82"/>
      <c r="FNO938" s="82"/>
      <c r="FNP938" s="82"/>
      <c r="FNQ938" s="82"/>
      <c r="FNR938" s="82"/>
      <c r="FNS938" s="82"/>
      <c r="FNT938" s="82"/>
      <c r="FNU938" s="82"/>
      <c r="FNV938" s="82"/>
      <c r="FNW938" s="82"/>
      <c r="FNX938" s="82"/>
      <c r="FNY938" s="82"/>
      <c r="FNZ938" s="82"/>
      <c r="FOA938" s="82"/>
      <c r="FOB938" s="82"/>
      <c r="FOC938" s="82"/>
      <c r="FOD938" s="82"/>
      <c r="FOE938" s="82"/>
      <c r="FOF938" s="82"/>
      <c r="FOG938" s="82"/>
      <c r="FOH938" s="82"/>
      <c r="FOI938" s="82"/>
      <c r="FOJ938" s="82"/>
      <c r="FOK938" s="82"/>
      <c r="FOL938" s="82"/>
      <c r="FOM938" s="82"/>
      <c r="FON938" s="82"/>
      <c r="FOO938" s="82"/>
      <c r="FOP938" s="82"/>
      <c r="FOQ938" s="82"/>
      <c r="FOR938" s="82"/>
      <c r="FOS938" s="82"/>
      <c r="FOT938" s="82"/>
      <c r="FOU938" s="82"/>
      <c r="FOV938" s="82"/>
      <c r="FOW938" s="82"/>
      <c r="FOX938" s="82"/>
      <c r="FOY938" s="82"/>
      <c r="FOZ938" s="82"/>
      <c r="FPA938" s="82"/>
      <c r="FPB938" s="82"/>
      <c r="FPC938" s="82"/>
      <c r="FPD938" s="82"/>
      <c r="FPE938" s="82"/>
      <c r="FPF938" s="82"/>
      <c r="FPG938" s="82"/>
      <c r="FPH938" s="82"/>
      <c r="FPI938" s="82"/>
      <c r="FPJ938" s="82"/>
      <c r="FPK938" s="82"/>
      <c r="FPL938" s="82"/>
      <c r="FPM938" s="82"/>
      <c r="FPN938" s="82"/>
      <c r="FPO938" s="82"/>
      <c r="FPP938" s="82"/>
      <c r="FPQ938" s="82"/>
      <c r="FPR938" s="82"/>
      <c r="FPS938" s="82"/>
      <c r="FPT938" s="82"/>
      <c r="FPU938" s="82"/>
      <c r="FPV938" s="82"/>
      <c r="FPW938" s="82"/>
      <c r="FPX938" s="82"/>
      <c r="FPY938" s="82"/>
      <c r="FPZ938" s="82"/>
      <c r="FQA938" s="82"/>
      <c r="FQB938" s="82"/>
      <c r="FQC938" s="82"/>
      <c r="FQD938" s="82"/>
      <c r="FQE938" s="82"/>
      <c r="FQF938" s="82"/>
      <c r="FQG938" s="82"/>
      <c r="FQH938" s="82"/>
      <c r="FQI938" s="82"/>
      <c r="FQJ938" s="82"/>
      <c r="FQK938" s="82"/>
      <c r="FQL938" s="82"/>
      <c r="FQM938" s="82"/>
      <c r="FQN938" s="82"/>
      <c r="FQO938" s="82"/>
      <c r="FQP938" s="82"/>
      <c r="FQQ938" s="82"/>
      <c r="FQR938" s="82"/>
      <c r="FQS938" s="82"/>
      <c r="FQT938" s="82"/>
      <c r="FQU938" s="82"/>
      <c r="FQV938" s="82"/>
      <c r="FQW938" s="82"/>
      <c r="FQX938" s="82"/>
      <c r="FQY938" s="82"/>
      <c r="FQZ938" s="82"/>
      <c r="FRA938" s="82"/>
      <c r="FRB938" s="82"/>
      <c r="FRC938" s="82"/>
      <c r="FRD938" s="82"/>
      <c r="FRE938" s="82"/>
      <c r="FRF938" s="82"/>
      <c r="FRG938" s="82"/>
      <c r="FRH938" s="82"/>
      <c r="FRI938" s="82"/>
      <c r="FRJ938" s="82"/>
      <c r="FRK938" s="82"/>
      <c r="FRL938" s="82"/>
      <c r="FRM938" s="82"/>
      <c r="FRN938" s="82"/>
      <c r="FRO938" s="82"/>
      <c r="FRP938" s="82"/>
      <c r="FRQ938" s="82"/>
      <c r="FRR938" s="82"/>
      <c r="FRS938" s="82"/>
      <c r="FRT938" s="82"/>
      <c r="FRU938" s="82"/>
      <c r="FRV938" s="82"/>
      <c r="FRW938" s="82"/>
      <c r="FRX938" s="82"/>
      <c r="FRY938" s="82"/>
      <c r="FRZ938" s="82"/>
      <c r="FSA938" s="82"/>
      <c r="FSB938" s="82"/>
      <c r="FSC938" s="82"/>
      <c r="FSD938" s="82"/>
      <c r="FSE938" s="82"/>
      <c r="FSF938" s="82"/>
      <c r="FSG938" s="82"/>
      <c r="FSH938" s="82"/>
      <c r="FSI938" s="82"/>
      <c r="FSJ938" s="82"/>
      <c r="FSK938" s="82"/>
      <c r="FSL938" s="82"/>
      <c r="FSM938" s="82"/>
      <c r="FSN938" s="82"/>
      <c r="FSO938" s="82"/>
      <c r="FSP938" s="82"/>
      <c r="FSQ938" s="82"/>
      <c r="FSR938" s="82"/>
      <c r="FSS938" s="82"/>
      <c r="FST938" s="82"/>
      <c r="FSU938" s="82"/>
      <c r="FSV938" s="82"/>
      <c r="FSW938" s="82"/>
      <c r="FSX938" s="82"/>
      <c r="FSY938" s="82"/>
      <c r="FSZ938" s="82"/>
      <c r="FTA938" s="82"/>
      <c r="FTB938" s="82"/>
      <c r="FTC938" s="82"/>
      <c r="FTD938" s="82"/>
      <c r="FTE938" s="82"/>
      <c r="FTF938" s="82"/>
      <c r="FTG938" s="82"/>
      <c r="FTH938" s="82"/>
      <c r="FTI938" s="82"/>
      <c r="FTJ938" s="82"/>
      <c r="FTK938" s="82"/>
      <c r="FTL938" s="82"/>
      <c r="FTM938" s="82"/>
      <c r="FTN938" s="82"/>
      <c r="FTO938" s="82"/>
      <c r="FTP938" s="82"/>
      <c r="FTQ938" s="82"/>
      <c r="FTR938" s="82"/>
      <c r="FTS938" s="82"/>
      <c r="FTT938" s="82"/>
      <c r="FTU938" s="82"/>
      <c r="FTV938" s="82"/>
      <c r="FTW938" s="82"/>
      <c r="FTX938" s="82"/>
      <c r="FTY938" s="82"/>
      <c r="FTZ938" s="82"/>
      <c r="FUA938" s="82"/>
      <c r="FUB938" s="82"/>
      <c r="FUC938" s="82"/>
      <c r="FUD938" s="82"/>
      <c r="FUE938" s="82"/>
      <c r="FUF938" s="82"/>
      <c r="FUG938" s="82"/>
      <c r="FUH938" s="82"/>
      <c r="FUI938" s="82"/>
      <c r="FUJ938" s="82"/>
      <c r="FUK938" s="82"/>
      <c r="FUL938" s="82"/>
      <c r="FUM938" s="82"/>
      <c r="FUN938" s="82"/>
      <c r="FUO938" s="82"/>
      <c r="FUP938" s="82"/>
      <c r="FUQ938" s="82"/>
      <c r="FUR938" s="82"/>
      <c r="FUS938" s="82"/>
      <c r="FUT938" s="82"/>
      <c r="FUU938" s="82"/>
      <c r="FUV938" s="82"/>
      <c r="FUW938" s="82"/>
      <c r="FUX938" s="82"/>
      <c r="FUY938" s="82"/>
      <c r="FUZ938" s="82"/>
      <c r="FVA938" s="82"/>
      <c r="FVB938" s="82"/>
      <c r="FVC938" s="82"/>
      <c r="FVD938" s="82"/>
      <c r="FVE938" s="82"/>
      <c r="FVF938" s="82"/>
      <c r="FVG938" s="82"/>
      <c r="FVH938" s="82"/>
      <c r="FVI938" s="82"/>
      <c r="FVJ938" s="82"/>
      <c r="FVK938" s="82"/>
      <c r="FVL938" s="82"/>
      <c r="FVM938" s="82"/>
      <c r="FVN938" s="82"/>
      <c r="FVO938" s="82"/>
      <c r="FVP938" s="82"/>
      <c r="FVQ938" s="82"/>
      <c r="FVR938" s="82"/>
      <c r="FVS938" s="82"/>
      <c r="FVT938" s="82"/>
      <c r="FVU938" s="82"/>
      <c r="FVV938" s="82"/>
      <c r="FVW938" s="82"/>
      <c r="FVX938" s="82"/>
      <c r="FVY938" s="82"/>
      <c r="FVZ938" s="82"/>
      <c r="FWA938" s="82"/>
      <c r="FWB938" s="82"/>
      <c r="FWC938" s="82"/>
      <c r="FWD938" s="82"/>
      <c r="FWE938" s="82"/>
      <c r="FWF938" s="82"/>
      <c r="FWG938" s="82"/>
      <c r="FWH938" s="82"/>
      <c r="FWI938" s="82"/>
      <c r="FWJ938" s="82"/>
      <c r="FWK938" s="82"/>
      <c r="FWL938" s="82"/>
      <c r="FWM938" s="82"/>
      <c r="FWN938" s="82"/>
      <c r="FWO938" s="82"/>
      <c r="FWP938" s="82"/>
      <c r="FWQ938" s="82"/>
      <c r="FWR938" s="82"/>
      <c r="FWS938" s="82"/>
      <c r="FWT938" s="82"/>
      <c r="FWU938" s="82"/>
      <c r="FWV938" s="82"/>
      <c r="FWW938" s="82"/>
      <c r="FWX938" s="82"/>
      <c r="FWY938" s="82"/>
      <c r="FWZ938" s="82"/>
      <c r="FXA938" s="82"/>
      <c r="FXB938" s="82"/>
      <c r="FXC938" s="82"/>
      <c r="FXD938" s="82"/>
      <c r="FXE938" s="82"/>
      <c r="FXF938" s="82"/>
      <c r="FXG938" s="82"/>
      <c r="FXH938" s="82"/>
      <c r="FXI938" s="82"/>
      <c r="FXJ938" s="82"/>
      <c r="FXK938" s="82"/>
      <c r="FXL938" s="82"/>
      <c r="FXM938" s="82"/>
      <c r="FXN938" s="82"/>
      <c r="FXO938" s="82"/>
      <c r="FXP938" s="82"/>
      <c r="FXQ938" s="82"/>
      <c r="FXR938" s="82"/>
      <c r="FXS938" s="82"/>
      <c r="FXT938" s="82"/>
      <c r="FXU938" s="82"/>
      <c r="FXV938" s="82"/>
      <c r="FXW938" s="82"/>
      <c r="FXX938" s="82"/>
      <c r="FXY938" s="82"/>
      <c r="FXZ938" s="82"/>
      <c r="FYA938" s="82"/>
      <c r="FYB938" s="82"/>
      <c r="FYC938" s="82"/>
      <c r="FYD938" s="82"/>
      <c r="FYE938" s="82"/>
      <c r="FYF938" s="82"/>
      <c r="FYG938" s="82"/>
      <c r="FYH938" s="82"/>
      <c r="FYI938" s="82"/>
      <c r="FYJ938" s="82"/>
      <c r="FYK938" s="82"/>
      <c r="FYL938" s="82"/>
      <c r="FYM938" s="82"/>
      <c r="FYN938" s="82"/>
      <c r="FYO938" s="82"/>
      <c r="FYP938" s="82"/>
      <c r="FYQ938" s="82"/>
      <c r="FYR938" s="82"/>
      <c r="FYS938" s="82"/>
      <c r="FYT938" s="82"/>
      <c r="FYU938" s="82"/>
      <c r="FYV938" s="82"/>
      <c r="FYW938" s="82"/>
      <c r="FYX938" s="82"/>
      <c r="FYY938" s="82"/>
      <c r="FYZ938" s="82"/>
      <c r="FZA938" s="82"/>
      <c r="FZB938" s="82"/>
      <c r="FZC938" s="82"/>
      <c r="FZD938" s="82"/>
      <c r="FZE938" s="82"/>
      <c r="FZF938" s="82"/>
      <c r="FZG938" s="82"/>
      <c r="FZH938" s="82"/>
      <c r="FZI938" s="82"/>
      <c r="FZJ938" s="82"/>
      <c r="FZK938" s="82"/>
      <c r="FZL938" s="82"/>
      <c r="FZM938" s="82"/>
      <c r="FZN938" s="82"/>
      <c r="FZO938" s="82"/>
      <c r="FZP938" s="82"/>
      <c r="FZQ938" s="82"/>
      <c r="FZR938" s="82"/>
      <c r="FZS938" s="82"/>
      <c r="FZT938" s="82"/>
      <c r="FZU938" s="82"/>
      <c r="FZV938" s="82"/>
      <c r="FZW938" s="82"/>
      <c r="FZX938" s="82"/>
      <c r="FZY938" s="82"/>
      <c r="FZZ938" s="82"/>
      <c r="GAA938" s="82"/>
      <c r="GAB938" s="82"/>
      <c r="GAC938" s="82"/>
      <c r="GAD938" s="82"/>
      <c r="GAE938" s="82"/>
      <c r="GAF938" s="82"/>
      <c r="GAG938" s="82"/>
      <c r="GAH938" s="82"/>
      <c r="GAI938" s="82"/>
      <c r="GAJ938" s="82"/>
      <c r="GAK938" s="82"/>
      <c r="GAL938" s="82"/>
      <c r="GAM938" s="82"/>
      <c r="GAN938" s="82"/>
      <c r="GAO938" s="82"/>
      <c r="GAP938" s="82"/>
      <c r="GAQ938" s="82"/>
      <c r="GAR938" s="82"/>
      <c r="GAS938" s="82"/>
      <c r="GAT938" s="82"/>
      <c r="GAU938" s="82"/>
      <c r="GAV938" s="82"/>
      <c r="GAW938" s="82"/>
      <c r="GAX938" s="82"/>
      <c r="GAY938" s="82"/>
      <c r="GAZ938" s="82"/>
      <c r="GBA938" s="82"/>
      <c r="GBB938" s="82"/>
      <c r="GBC938" s="82"/>
      <c r="GBD938" s="82"/>
      <c r="GBE938" s="82"/>
      <c r="GBF938" s="82"/>
      <c r="GBG938" s="82"/>
      <c r="GBH938" s="82"/>
      <c r="GBI938" s="82"/>
      <c r="GBJ938" s="82"/>
      <c r="GBK938" s="82"/>
      <c r="GBL938" s="82"/>
      <c r="GBM938" s="82"/>
      <c r="GBN938" s="82"/>
      <c r="GBO938" s="82"/>
      <c r="GBP938" s="82"/>
      <c r="GBQ938" s="82"/>
      <c r="GBR938" s="82"/>
      <c r="GBS938" s="82"/>
      <c r="GBT938" s="82"/>
      <c r="GBU938" s="82"/>
      <c r="GBV938" s="82"/>
      <c r="GBW938" s="82"/>
      <c r="GBX938" s="82"/>
      <c r="GBY938" s="82"/>
      <c r="GBZ938" s="82"/>
      <c r="GCA938" s="82"/>
      <c r="GCB938" s="82"/>
      <c r="GCC938" s="82"/>
      <c r="GCD938" s="82"/>
      <c r="GCE938" s="82"/>
      <c r="GCF938" s="82"/>
      <c r="GCG938" s="82"/>
      <c r="GCH938" s="82"/>
      <c r="GCI938" s="82"/>
      <c r="GCJ938" s="82"/>
      <c r="GCK938" s="82"/>
      <c r="GCL938" s="82"/>
      <c r="GCM938" s="82"/>
      <c r="GCN938" s="82"/>
      <c r="GCO938" s="82"/>
      <c r="GCP938" s="82"/>
      <c r="GCQ938" s="82"/>
      <c r="GCR938" s="82"/>
      <c r="GCS938" s="82"/>
      <c r="GCT938" s="82"/>
      <c r="GCU938" s="82"/>
      <c r="GCV938" s="82"/>
      <c r="GCW938" s="82"/>
      <c r="GCX938" s="82"/>
      <c r="GCY938" s="82"/>
      <c r="GCZ938" s="82"/>
      <c r="GDA938" s="82"/>
      <c r="GDB938" s="82"/>
      <c r="GDC938" s="82"/>
      <c r="GDD938" s="82"/>
      <c r="GDE938" s="82"/>
      <c r="GDF938" s="82"/>
      <c r="GDG938" s="82"/>
      <c r="GDH938" s="82"/>
      <c r="GDI938" s="82"/>
      <c r="GDJ938" s="82"/>
      <c r="GDK938" s="82"/>
      <c r="GDL938" s="82"/>
      <c r="GDM938" s="82"/>
      <c r="GDN938" s="82"/>
      <c r="GDO938" s="82"/>
      <c r="GDP938" s="82"/>
      <c r="GDQ938" s="82"/>
      <c r="GDR938" s="82"/>
      <c r="GDS938" s="82"/>
      <c r="GDT938" s="82"/>
      <c r="GDU938" s="82"/>
      <c r="GDV938" s="82"/>
      <c r="GDW938" s="82"/>
      <c r="GDX938" s="82"/>
      <c r="GDY938" s="82"/>
      <c r="GDZ938" s="82"/>
      <c r="GEA938" s="82"/>
      <c r="GEB938" s="82"/>
      <c r="GEC938" s="82"/>
      <c r="GED938" s="82"/>
      <c r="GEE938" s="82"/>
      <c r="GEF938" s="82"/>
      <c r="GEG938" s="82"/>
      <c r="GEH938" s="82"/>
      <c r="GEI938" s="82"/>
      <c r="GEJ938" s="82"/>
      <c r="GEK938" s="82"/>
      <c r="GEL938" s="82"/>
      <c r="GEM938" s="82"/>
      <c r="GEN938" s="82"/>
      <c r="GEO938" s="82"/>
      <c r="GEP938" s="82"/>
      <c r="GEQ938" s="82"/>
      <c r="GER938" s="82"/>
      <c r="GES938" s="82"/>
      <c r="GET938" s="82"/>
      <c r="GEU938" s="82"/>
      <c r="GEV938" s="82"/>
      <c r="GEW938" s="82"/>
      <c r="GEX938" s="82"/>
      <c r="GEY938" s="82"/>
      <c r="GEZ938" s="82"/>
      <c r="GFA938" s="82"/>
      <c r="GFB938" s="82"/>
      <c r="GFC938" s="82"/>
      <c r="GFD938" s="82"/>
      <c r="GFE938" s="82"/>
      <c r="GFF938" s="82"/>
      <c r="GFG938" s="82"/>
      <c r="GFH938" s="82"/>
      <c r="GFI938" s="82"/>
      <c r="GFJ938" s="82"/>
      <c r="GFK938" s="82"/>
      <c r="GFL938" s="82"/>
      <c r="GFM938" s="82"/>
      <c r="GFN938" s="82"/>
      <c r="GFO938" s="82"/>
      <c r="GFP938" s="82"/>
      <c r="GFQ938" s="82"/>
      <c r="GFR938" s="82"/>
      <c r="GFS938" s="82"/>
      <c r="GFT938" s="82"/>
      <c r="GFU938" s="82"/>
      <c r="GFV938" s="82"/>
      <c r="GFW938" s="82"/>
      <c r="GFX938" s="82"/>
      <c r="GFY938" s="82"/>
      <c r="GFZ938" s="82"/>
      <c r="GGA938" s="82"/>
      <c r="GGB938" s="82"/>
      <c r="GGC938" s="82"/>
      <c r="GGD938" s="82"/>
      <c r="GGE938" s="82"/>
      <c r="GGF938" s="82"/>
      <c r="GGG938" s="82"/>
      <c r="GGH938" s="82"/>
      <c r="GGI938" s="82"/>
      <c r="GGJ938" s="82"/>
      <c r="GGK938" s="82"/>
      <c r="GGL938" s="82"/>
      <c r="GGM938" s="82"/>
      <c r="GGN938" s="82"/>
      <c r="GGO938" s="82"/>
      <c r="GGP938" s="82"/>
      <c r="GGQ938" s="82"/>
      <c r="GGR938" s="82"/>
      <c r="GGS938" s="82"/>
      <c r="GGT938" s="82"/>
      <c r="GGU938" s="82"/>
      <c r="GGV938" s="82"/>
      <c r="GGW938" s="82"/>
      <c r="GGX938" s="82"/>
      <c r="GGY938" s="82"/>
      <c r="GGZ938" s="82"/>
      <c r="GHA938" s="82"/>
      <c r="GHB938" s="82"/>
      <c r="GHC938" s="82"/>
      <c r="GHD938" s="82"/>
      <c r="GHE938" s="82"/>
      <c r="GHF938" s="82"/>
      <c r="GHG938" s="82"/>
      <c r="GHH938" s="82"/>
      <c r="GHI938" s="82"/>
      <c r="GHJ938" s="82"/>
      <c r="GHK938" s="82"/>
      <c r="GHL938" s="82"/>
      <c r="GHM938" s="82"/>
      <c r="GHN938" s="82"/>
      <c r="GHO938" s="82"/>
      <c r="GHP938" s="82"/>
      <c r="GHQ938" s="82"/>
      <c r="GHR938" s="82"/>
      <c r="GHS938" s="82"/>
      <c r="GHT938" s="82"/>
      <c r="GHU938" s="82"/>
      <c r="GHV938" s="82"/>
      <c r="GHW938" s="82"/>
      <c r="GHX938" s="82"/>
      <c r="GHY938" s="82"/>
      <c r="GHZ938" s="82"/>
      <c r="GIA938" s="82"/>
      <c r="GIB938" s="82"/>
      <c r="GIC938" s="82"/>
      <c r="GID938" s="82"/>
      <c r="GIE938" s="82"/>
      <c r="GIF938" s="82"/>
      <c r="GIG938" s="82"/>
      <c r="GIH938" s="82"/>
      <c r="GII938" s="82"/>
      <c r="GIJ938" s="82"/>
      <c r="GIK938" s="82"/>
      <c r="GIL938" s="82"/>
      <c r="GIM938" s="82"/>
      <c r="GIN938" s="82"/>
      <c r="GIO938" s="82"/>
      <c r="GIP938" s="82"/>
      <c r="GIQ938" s="82"/>
      <c r="GIR938" s="82"/>
      <c r="GIS938" s="82"/>
      <c r="GIT938" s="82"/>
      <c r="GIU938" s="82"/>
      <c r="GIV938" s="82"/>
      <c r="GIW938" s="82"/>
      <c r="GIX938" s="82"/>
      <c r="GIY938" s="82"/>
      <c r="GIZ938" s="82"/>
      <c r="GJA938" s="82"/>
      <c r="GJB938" s="82"/>
      <c r="GJC938" s="82"/>
      <c r="GJD938" s="82"/>
      <c r="GJE938" s="82"/>
      <c r="GJF938" s="82"/>
      <c r="GJG938" s="82"/>
      <c r="GJH938" s="82"/>
      <c r="GJI938" s="82"/>
      <c r="GJJ938" s="82"/>
      <c r="GJK938" s="82"/>
      <c r="GJL938" s="82"/>
      <c r="GJM938" s="82"/>
      <c r="GJN938" s="82"/>
      <c r="GJO938" s="82"/>
      <c r="GJP938" s="82"/>
      <c r="GJQ938" s="82"/>
      <c r="GJR938" s="82"/>
      <c r="GJS938" s="82"/>
      <c r="GJT938" s="82"/>
      <c r="GJU938" s="82"/>
      <c r="GJV938" s="82"/>
      <c r="GJW938" s="82"/>
      <c r="GJX938" s="82"/>
      <c r="GJY938" s="82"/>
      <c r="GJZ938" s="82"/>
      <c r="GKA938" s="82"/>
      <c r="GKB938" s="82"/>
      <c r="GKC938" s="82"/>
      <c r="GKD938" s="82"/>
      <c r="GKE938" s="82"/>
      <c r="GKF938" s="82"/>
      <c r="GKG938" s="82"/>
      <c r="GKH938" s="82"/>
      <c r="GKI938" s="82"/>
      <c r="GKJ938" s="82"/>
      <c r="GKK938" s="82"/>
      <c r="GKL938" s="82"/>
      <c r="GKM938" s="82"/>
      <c r="GKN938" s="82"/>
      <c r="GKO938" s="82"/>
      <c r="GKP938" s="82"/>
      <c r="GKQ938" s="82"/>
      <c r="GKR938" s="82"/>
      <c r="GKS938" s="82"/>
      <c r="GKT938" s="82"/>
      <c r="GKU938" s="82"/>
      <c r="GKV938" s="82"/>
      <c r="GKW938" s="82"/>
      <c r="GKX938" s="82"/>
      <c r="GKY938" s="82"/>
      <c r="GKZ938" s="82"/>
      <c r="GLA938" s="82"/>
      <c r="GLB938" s="82"/>
      <c r="GLC938" s="82"/>
      <c r="GLD938" s="82"/>
      <c r="GLE938" s="82"/>
      <c r="GLF938" s="82"/>
      <c r="GLG938" s="82"/>
      <c r="GLH938" s="82"/>
      <c r="GLI938" s="82"/>
      <c r="GLJ938" s="82"/>
      <c r="GLK938" s="82"/>
      <c r="GLL938" s="82"/>
      <c r="GLM938" s="82"/>
      <c r="GLN938" s="82"/>
      <c r="GLO938" s="82"/>
      <c r="GLP938" s="82"/>
      <c r="GLQ938" s="82"/>
      <c r="GLR938" s="82"/>
      <c r="GLS938" s="82"/>
      <c r="GLT938" s="82"/>
      <c r="GLU938" s="82"/>
      <c r="GLV938" s="82"/>
      <c r="GLW938" s="82"/>
      <c r="GLX938" s="82"/>
      <c r="GLY938" s="82"/>
      <c r="GLZ938" s="82"/>
      <c r="GMA938" s="82"/>
      <c r="GMB938" s="82"/>
      <c r="GMC938" s="82"/>
      <c r="GMD938" s="82"/>
      <c r="GME938" s="82"/>
      <c r="GMF938" s="82"/>
      <c r="GMG938" s="82"/>
      <c r="GMH938" s="82"/>
      <c r="GMI938" s="82"/>
      <c r="GMJ938" s="82"/>
      <c r="GMK938" s="82"/>
      <c r="GML938" s="82"/>
      <c r="GMM938" s="82"/>
      <c r="GMN938" s="82"/>
      <c r="GMO938" s="82"/>
      <c r="GMP938" s="82"/>
      <c r="GMQ938" s="82"/>
      <c r="GMR938" s="82"/>
      <c r="GMS938" s="82"/>
      <c r="GMT938" s="82"/>
      <c r="GMU938" s="82"/>
      <c r="GMV938" s="82"/>
      <c r="GMW938" s="82"/>
      <c r="GMX938" s="82"/>
      <c r="GMY938" s="82"/>
      <c r="GMZ938" s="82"/>
      <c r="GNA938" s="82"/>
      <c r="GNB938" s="82"/>
      <c r="GNC938" s="82"/>
      <c r="GND938" s="82"/>
      <c r="GNE938" s="82"/>
      <c r="GNF938" s="82"/>
      <c r="GNG938" s="82"/>
      <c r="GNH938" s="82"/>
      <c r="GNI938" s="82"/>
      <c r="GNJ938" s="82"/>
      <c r="GNK938" s="82"/>
      <c r="GNL938" s="82"/>
      <c r="GNM938" s="82"/>
      <c r="GNN938" s="82"/>
      <c r="GNO938" s="82"/>
      <c r="GNP938" s="82"/>
      <c r="GNQ938" s="82"/>
      <c r="GNR938" s="82"/>
      <c r="GNS938" s="82"/>
      <c r="GNT938" s="82"/>
      <c r="GNU938" s="82"/>
      <c r="GNV938" s="82"/>
      <c r="GNW938" s="82"/>
      <c r="GNX938" s="82"/>
      <c r="GNY938" s="82"/>
      <c r="GNZ938" s="82"/>
      <c r="GOA938" s="82"/>
      <c r="GOB938" s="82"/>
      <c r="GOC938" s="82"/>
      <c r="GOD938" s="82"/>
      <c r="GOE938" s="82"/>
      <c r="GOF938" s="82"/>
      <c r="GOG938" s="82"/>
      <c r="GOH938" s="82"/>
      <c r="GOI938" s="82"/>
      <c r="GOJ938" s="82"/>
      <c r="GOK938" s="82"/>
      <c r="GOL938" s="82"/>
      <c r="GOM938" s="82"/>
      <c r="GON938" s="82"/>
      <c r="GOO938" s="82"/>
      <c r="GOP938" s="82"/>
      <c r="GOQ938" s="82"/>
      <c r="GOR938" s="82"/>
      <c r="GOS938" s="82"/>
      <c r="GOT938" s="82"/>
      <c r="GOU938" s="82"/>
      <c r="GOV938" s="82"/>
      <c r="GOW938" s="82"/>
      <c r="GOX938" s="82"/>
      <c r="GOY938" s="82"/>
      <c r="GOZ938" s="82"/>
      <c r="GPA938" s="82"/>
      <c r="GPB938" s="82"/>
      <c r="GPC938" s="82"/>
      <c r="GPD938" s="82"/>
      <c r="GPE938" s="82"/>
      <c r="GPF938" s="82"/>
      <c r="GPG938" s="82"/>
      <c r="GPH938" s="82"/>
      <c r="GPI938" s="82"/>
      <c r="GPJ938" s="82"/>
      <c r="GPK938" s="82"/>
      <c r="GPL938" s="82"/>
      <c r="GPM938" s="82"/>
      <c r="GPN938" s="82"/>
      <c r="GPO938" s="82"/>
      <c r="GPP938" s="82"/>
      <c r="GPQ938" s="82"/>
      <c r="GPR938" s="82"/>
      <c r="GPS938" s="82"/>
      <c r="GPT938" s="82"/>
      <c r="GPU938" s="82"/>
      <c r="GPV938" s="82"/>
      <c r="GPW938" s="82"/>
      <c r="GPX938" s="82"/>
      <c r="GPY938" s="82"/>
      <c r="GPZ938" s="82"/>
      <c r="GQA938" s="82"/>
      <c r="GQB938" s="82"/>
      <c r="GQC938" s="82"/>
      <c r="GQD938" s="82"/>
      <c r="GQE938" s="82"/>
      <c r="GQF938" s="82"/>
      <c r="GQG938" s="82"/>
      <c r="GQH938" s="82"/>
      <c r="GQI938" s="82"/>
      <c r="GQJ938" s="82"/>
      <c r="GQK938" s="82"/>
      <c r="GQL938" s="82"/>
      <c r="GQM938" s="82"/>
      <c r="GQN938" s="82"/>
      <c r="GQO938" s="82"/>
      <c r="GQP938" s="82"/>
      <c r="GQQ938" s="82"/>
      <c r="GQR938" s="82"/>
      <c r="GQS938" s="82"/>
      <c r="GQT938" s="82"/>
      <c r="GQU938" s="82"/>
      <c r="GQV938" s="82"/>
      <c r="GQW938" s="82"/>
      <c r="GQX938" s="82"/>
      <c r="GQY938" s="82"/>
      <c r="GQZ938" s="82"/>
      <c r="GRA938" s="82"/>
      <c r="GRB938" s="82"/>
      <c r="GRC938" s="82"/>
      <c r="GRD938" s="82"/>
      <c r="GRE938" s="82"/>
      <c r="GRF938" s="82"/>
      <c r="GRG938" s="82"/>
      <c r="GRH938" s="82"/>
      <c r="GRI938" s="82"/>
      <c r="GRJ938" s="82"/>
      <c r="GRK938" s="82"/>
      <c r="GRL938" s="82"/>
      <c r="GRM938" s="82"/>
      <c r="GRN938" s="82"/>
      <c r="GRO938" s="82"/>
      <c r="GRP938" s="82"/>
      <c r="GRQ938" s="82"/>
      <c r="GRR938" s="82"/>
      <c r="GRS938" s="82"/>
      <c r="GRT938" s="82"/>
      <c r="GRU938" s="82"/>
      <c r="GRV938" s="82"/>
      <c r="GRW938" s="82"/>
      <c r="GRX938" s="82"/>
      <c r="GRY938" s="82"/>
      <c r="GRZ938" s="82"/>
      <c r="GSA938" s="82"/>
      <c r="GSB938" s="82"/>
      <c r="GSC938" s="82"/>
      <c r="GSD938" s="82"/>
      <c r="GSE938" s="82"/>
      <c r="GSF938" s="82"/>
      <c r="GSG938" s="82"/>
      <c r="GSH938" s="82"/>
      <c r="GSI938" s="82"/>
      <c r="GSJ938" s="82"/>
      <c r="GSK938" s="82"/>
      <c r="GSL938" s="82"/>
      <c r="GSM938" s="82"/>
      <c r="GSN938" s="82"/>
      <c r="GSO938" s="82"/>
      <c r="GSP938" s="82"/>
      <c r="GSQ938" s="82"/>
      <c r="GSR938" s="82"/>
      <c r="GSS938" s="82"/>
      <c r="GST938" s="82"/>
      <c r="GSU938" s="82"/>
      <c r="GSV938" s="82"/>
      <c r="GSW938" s="82"/>
      <c r="GSX938" s="82"/>
      <c r="GSY938" s="82"/>
      <c r="GSZ938" s="82"/>
      <c r="GTA938" s="82"/>
      <c r="GTB938" s="82"/>
      <c r="GTC938" s="82"/>
      <c r="GTD938" s="82"/>
      <c r="GTE938" s="82"/>
      <c r="GTF938" s="82"/>
      <c r="GTG938" s="82"/>
      <c r="GTH938" s="82"/>
      <c r="GTI938" s="82"/>
      <c r="GTJ938" s="82"/>
      <c r="GTK938" s="82"/>
      <c r="GTL938" s="82"/>
      <c r="GTM938" s="82"/>
      <c r="GTN938" s="82"/>
      <c r="GTO938" s="82"/>
      <c r="GTP938" s="82"/>
      <c r="GTQ938" s="82"/>
      <c r="GTR938" s="82"/>
      <c r="GTS938" s="82"/>
      <c r="GTT938" s="82"/>
      <c r="GTU938" s="82"/>
      <c r="GTV938" s="82"/>
      <c r="GTW938" s="82"/>
      <c r="GTX938" s="82"/>
      <c r="GTY938" s="82"/>
      <c r="GTZ938" s="82"/>
      <c r="GUA938" s="82"/>
      <c r="GUB938" s="82"/>
      <c r="GUC938" s="82"/>
      <c r="GUD938" s="82"/>
      <c r="GUE938" s="82"/>
      <c r="GUF938" s="82"/>
      <c r="GUG938" s="82"/>
      <c r="GUH938" s="82"/>
      <c r="GUI938" s="82"/>
      <c r="GUJ938" s="82"/>
      <c r="GUK938" s="82"/>
      <c r="GUL938" s="82"/>
      <c r="GUM938" s="82"/>
      <c r="GUN938" s="82"/>
      <c r="GUO938" s="82"/>
      <c r="GUP938" s="82"/>
      <c r="GUQ938" s="82"/>
      <c r="GUR938" s="82"/>
      <c r="GUS938" s="82"/>
      <c r="GUT938" s="82"/>
      <c r="GUU938" s="82"/>
      <c r="GUV938" s="82"/>
      <c r="GUW938" s="82"/>
      <c r="GUX938" s="82"/>
      <c r="GUY938" s="82"/>
      <c r="GUZ938" s="82"/>
      <c r="GVA938" s="82"/>
      <c r="GVB938" s="82"/>
      <c r="GVC938" s="82"/>
      <c r="GVD938" s="82"/>
      <c r="GVE938" s="82"/>
      <c r="GVF938" s="82"/>
      <c r="GVG938" s="82"/>
      <c r="GVH938" s="82"/>
      <c r="GVI938" s="82"/>
      <c r="GVJ938" s="82"/>
      <c r="GVK938" s="82"/>
      <c r="GVL938" s="82"/>
      <c r="GVM938" s="82"/>
      <c r="GVN938" s="82"/>
      <c r="GVO938" s="82"/>
      <c r="GVP938" s="82"/>
      <c r="GVQ938" s="82"/>
      <c r="GVR938" s="82"/>
      <c r="GVS938" s="82"/>
      <c r="GVT938" s="82"/>
      <c r="GVU938" s="82"/>
      <c r="GVV938" s="82"/>
      <c r="GVW938" s="82"/>
      <c r="GVX938" s="82"/>
      <c r="GVY938" s="82"/>
      <c r="GVZ938" s="82"/>
      <c r="GWA938" s="82"/>
      <c r="GWB938" s="82"/>
      <c r="GWC938" s="82"/>
      <c r="GWD938" s="82"/>
      <c r="GWE938" s="82"/>
      <c r="GWF938" s="82"/>
      <c r="GWG938" s="82"/>
      <c r="GWH938" s="82"/>
      <c r="GWI938" s="82"/>
      <c r="GWJ938" s="82"/>
      <c r="GWK938" s="82"/>
      <c r="GWL938" s="82"/>
      <c r="GWM938" s="82"/>
      <c r="GWN938" s="82"/>
      <c r="GWO938" s="82"/>
      <c r="GWP938" s="82"/>
      <c r="GWQ938" s="82"/>
      <c r="GWR938" s="82"/>
      <c r="GWS938" s="82"/>
      <c r="GWT938" s="82"/>
      <c r="GWU938" s="82"/>
      <c r="GWV938" s="82"/>
      <c r="GWW938" s="82"/>
      <c r="GWX938" s="82"/>
      <c r="GWY938" s="82"/>
      <c r="GWZ938" s="82"/>
      <c r="GXA938" s="82"/>
      <c r="GXB938" s="82"/>
      <c r="GXC938" s="82"/>
      <c r="GXD938" s="82"/>
      <c r="GXE938" s="82"/>
      <c r="GXF938" s="82"/>
      <c r="GXG938" s="82"/>
      <c r="GXH938" s="82"/>
      <c r="GXI938" s="82"/>
      <c r="GXJ938" s="82"/>
      <c r="GXK938" s="82"/>
      <c r="GXL938" s="82"/>
      <c r="GXM938" s="82"/>
      <c r="GXN938" s="82"/>
      <c r="GXO938" s="82"/>
      <c r="GXP938" s="82"/>
      <c r="GXQ938" s="82"/>
      <c r="GXR938" s="82"/>
      <c r="GXS938" s="82"/>
      <c r="GXT938" s="82"/>
      <c r="GXU938" s="82"/>
      <c r="GXV938" s="82"/>
      <c r="GXW938" s="82"/>
      <c r="GXX938" s="82"/>
      <c r="GXY938" s="82"/>
      <c r="GXZ938" s="82"/>
      <c r="GYA938" s="82"/>
      <c r="GYB938" s="82"/>
      <c r="GYC938" s="82"/>
      <c r="GYD938" s="82"/>
      <c r="GYE938" s="82"/>
      <c r="GYF938" s="82"/>
      <c r="GYG938" s="82"/>
      <c r="GYH938" s="82"/>
      <c r="GYI938" s="82"/>
      <c r="GYJ938" s="82"/>
      <c r="GYK938" s="82"/>
      <c r="GYL938" s="82"/>
      <c r="GYM938" s="82"/>
      <c r="GYN938" s="82"/>
      <c r="GYO938" s="82"/>
      <c r="GYP938" s="82"/>
      <c r="GYQ938" s="82"/>
      <c r="GYR938" s="82"/>
      <c r="GYS938" s="82"/>
      <c r="GYT938" s="82"/>
      <c r="GYU938" s="82"/>
      <c r="GYV938" s="82"/>
      <c r="GYW938" s="82"/>
      <c r="GYX938" s="82"/>
      <c r="GYY938" s="82"/>
      <c r="GYZ938" s="82"/>
      <c r="GZA938" s="82"/>
      <c r="GZB938" s="82"/>
      <c r="GZC938" s="82"/>
      <c r="GZD938" s="82"/>
      <c r="GZE938" s="82"/>
      <c r="GZF938" s="82"/>
      <c r="GZG938" s="82"/>
      <c r="GZH938" s="82"/>
      <c r="GZI938" s="82"/>
      <c r="GZJ938" s="82"/>
      <c r="GZK938" s="82"/>
      <c r="GZL938" s="82"/>
      <c r="GZM938" s="82"/>
      <c r="GZN938" s="82"/>
      <c r="GZO938" s="82"/>
      <c r="GZP938" s="82"/>
      <c r="GZQ938" s="82"/>
      <c r="GZR938" s="82"/>
      <c r="GZS938" s="82"/>
      <c r="GZT938" s="82"/>
      <c r="GZU938" s="82"/>
      <c r="GZV938" s="82"/>
      <c r="GZW938" s="82"/>
      <c r="GZX938" s="82"/>
      <c r="GZY938" s="82"/>
      <c r="GZZ938" s="82"/>
      <c r="HAA938" s="82"/>
      <c r="HAB938" s="82"/>
      <c r="HAC938" s="82"/>
      <c r="HAD938" s="82"/>
      <c r="HAE938" s="82"/>
      <c r="HAF938" s="82"/>
      <c r="HAG938" s="82"/>
      <c r="HAH938" s="82"/>
      <c r="HAI938" s="82"/>
      <c r="HAJ938" s="82"/>
      <c r="HAK938" s="82"/>
      <c r="HAL938" s="82"/>
      <c r="HAM938" s="82"/>
      <c r="HAN938" s="82"/>
      <c r="HAO938" s="82"/>
      <c r="HAP938" s="82"/>
      <c r="HAQ938" s="82"/>
      <c r="HAR938" s="82"/>
      <c r="HAS938" s="82"/>
      <c r="HAT938" s="82"/>
      <c r="HAU938" s="82"/>
      <c r="HAV938" s="82"/>
      <c r="HAW938" s="82"/>
      <c r="HAX938" s="82"/>
      <c r="HAY938" s="82"/>
      <c r="HAZ938" s="82"/>
      <c r="HBA938" s="82"/>
      <c r="HBB938" s="82"/>
      <c r="HBC938" s="82"/>
      <c r="HBD938" s="82"/>
      <c r="HBE938" s="82"/>
      <c r="HBF938" s="82"/>
      <c r="HBG938" s="82"/>
      <c r="HBH938" s="82"/>
      <c r="HBI938" s="82"/>
      <c r="HBJ938" s="82"/>
      <c r="HBK938" s="82"/>
      <c r="HBL938" s="82"/>
      <c r="HBM938" s="82"/>
      <c r="HBN938" s="82"/>
      <c r="HBO938" s="82"/>
      <c r="HBP938" s="82"/>
      <c r="HBQ938" s="82"/>
      <c r="HBR938" s="82"/>
      <c r="HBS938" s="82"/>
      <c r="HBT938" s="82"/>
      <c r="HBU938" s="82"/>
      <c r="HBV938" s="82"/>
      <c r="HBW938" s="82"/>
      <c r="HBX938" s="82"/>
      <c r="HBY938" s="82"/>
      <c r="HBZ938" s="82"/>
      <c r="HCA938" s="82"/>
      <c r="HCB938" s="82"/>
      <c r="HCC938" s="82"/>
      <c r="HCD938" s="82"/>
      <c r="HCE938" s="82"/>
      <c r="HCF938" s="82"/>
      <c r="HCG938" s="82"/>
      <c r="HCH938" s="82"/>
      <c r="HCI938" s="82"/>
      <c r="HCJ938" s="82"/>
      <c r="HCK938" s="82"/>
      <c r="HCL938" s="82"/>
      <c r="HCM938" s="82"/>
      <c r="HCN938" s="82"/>
      <c r="HCO938" s="82"/>
      <c r="HCP938" s="82"/>
      <c r="HCQ938" s="82"/>
      <c r="HCR938" s="82"/>
      <c r="HCS938" s="82"/>
      <c r="HCT938" s="82"/>
      <c r="HCU938" s="82"/>
      <c r="HCV938" s="82"/>
      <c r="HCW938" s="82"/>
      <c r="HCX938" s="82"/>
      <c r="HCY938" s="82"/>
      <c r="HCZ938" s="82"/>
      <c r="HDA938" s="82"/>
      <c r="HDB938" s="82"/>
      <c r="HDC938" s="82"/>
      <c r="HDD938" s="82"/>
      <c r="HDE938" s="82"/>
      <c r="HDF938" s="82"/>
      <c r="HDG938" s="82"/>
      <c r="HDH938" s="82"/>
      <c r="HDI938" s="82"/>
      <c r="HDJ938" s="82"/>
      <c r="HDK938" s="82"/>
      <c r="HDL938" s="82"/>
      <c r="HDM938" s="82"/>
      <c r="HDN938" s="82"/>
      <c r="HDO938" s="82"/>
      <c r="HDP938" s="82"/>
      <c r="HDQ938" s="82"/>
      <c r="HDR938" s="82"/>
      <c r="HDS938" s="82"/>
      <c r="HDT938" s="82"/>
      <c r="HDU938" s="82"/>
      <c r="HDV938" s="82"/>
      <c r="HDW938" s="82"/>
      <c r="HDX938" s="82"/>
      <c r="HDY938" s="82"/>
      <c r="HDZ938" s="82"/>
      <c r="HEA938" s="82"/>
      <c r="HEB938" s="82"/>
      <c r="HEC938" s="82"/>
      <c r="HED938" s="82"/>
      <c r="HEE938" s="82"/>
      <c r="HEF938" s="82"/>
      <c r="HEG938" s="82"/>
      <c r="HEH938" s="82"/>
      <c r="HEI938" s="82"/>
      <c r="HEJ938" s="82"/>
      <c r="HEK938" s="82"/>
      <c r="HEL938" s="82"/>
      <c r="HEM938" s="82"/>
      <c r="HEN938" s="82"/>
      <c r="HEO938" s="82"/>
      <c r="HEP938" s="82"/>
      <c r="HEQ938" s="82"/>
      <c r="HER938" s="82"/>
      <c r="HES938" s="82"/>
      <c r="HET938" s="82"/>
      <c r="HEU938" s="82"/>
      <c r="HEV938" s="82"/>
      <c r="HEW938" s="82"/>
      <c r="HEX938" s="82"/>
      <c r="HEY938" s="82"/>
      <c r="HEZ938" s="82"/>
      <c r="HFA938" s="82"/>
      <c r="HFB938" s="82"/>
      <c r="HFC938" s="82"/>
      <c r="HFD938" s="82"/>
      <c r="HFE938" s="82"/>
      <c r="HFF938" s="82"/>
      <c r="HFG938" s="82"/>
      <c r="HFH938" s="82"/>
      <c r="HFI938" s="82"/>
      <c r="HFJ938" s="82"/>
      <c r="HFK938" s="82"/>
      <c r="HFL938" s="82"/>
      <c r="HFM938" s="82"/>
      <c r="HFN938" s="82"/>
      <c r="HFO938" s="82"/>
      <c r="HFP938" s="82"/>
      <c r="HFQ938" s="82"/>
      <c r="HFR938" s="82"/>
      <c r="HFS938" s="82"/>
      <c r="HFT938" s="82"/>
      <c r="HFU938" s="82"/>
      <c r="HFV938" s="82"/>
      <c r="HFW938" s="82"/>
      <c r="HFX938" s="82"/>
      <c r="HFY938" s="82"/>
      <c r="HFZ938" s="82"/>
      <c r="HGA938" s="82"/>
      <c r="HGB938" s="82"/>
      <c r="HGC938" s="82"/>
      <c r="HGD938" s="82"/>
      <c r="HGE938" s="82"/>
      <c r="HGF938" s="82"/>
      <c r="HGG938" s="82"/>
      <c r="HGH938" s="82"/>
      <c r="HGI938" s="82"/>
      <c r="HGJ938" s="82"/>
      <c r="HGK938" s="82"/>
      <c r="HGL938" s="82"/>
      <c r="HGM938" s="82"/>
      <c r="HGN938" s="82"/>
      <c r="HGO938" s="82"/>
      <c r="HGP938" s="82"/>
      <c r="HGQ938" s="82"/>
      <c r="HGR938" s="82"/>
      <c r="HGS938" s="82"/>
      <c r="HGT938" s="82"/>
      <c r="HGU938" s="82"/>
      <c r="HGV938" s="82"/>
      <c r="HGW938" s="82"/>
      <c r="HGX938" s="82"/>
      <c r="HGY938" s="82"/>
      <c r="HGZ938" s="82"/>
      <c r="HHA938" s="82"/>
      <c r="HHB938" s="82"/>
      <c r="HHC938" s="82"/>
      <c r="HHD938" s="82"/>
      <c r="HHE938" s="82"/>
      <c r="HHF938" s="82"/>
      <c r="HHG938" s="82"/>
      <c r="HHH938" s="82"/>
      <c r="HHI938" s="82"/>
      <c r="HHJ938" s="82"/>
      <c r="HHK938" s="82"/>
      <c r="HHL938" s="82"/>
      <c r="HHM938" s="82"/>
      <c r="HHN938" s="82"/>
      <c r="HHO938" s="82"/>
      <c r="HHP938" s="82"/>
      <c r="HHQ938" s="82"/>
      <c r="HHR938" s="82"/>
      <c r="HHS938" s="82"/>
      <c r="HHT938" s="82"/>
      <c r="HHU938" s="82"/>
      <c r="HHV938" s="82"/>
      <c r="HHW938" s="82"/>
      <c r="HHX938" s="82"/>
      <c r="HHY938" s="82"/>
      <c r="HHZ938" s="82"/>
      <c r="HIA938" s="82"/>
      <c r="HIB938" s="82"/>
      <c r="HIC938" s="82"/>
      <c r="HID938" s="82"/>
      <c r="HIE938" s="82"/>
      <c r="HIF938" s="82"/>
      <c r="HIG938" s="82"/>
      <c r="HIH938" s="82"/>
      <c r="HII938" s="82"/>
      <c r="HIJ938" s="82"/>
      <c r="HIK938" s="82"/>
      <c r="HIL938" s="82"/>
      <c r="HIM938" s="82"/>
      <c r="HIN938" s="82"/>
      <c r="HIO938" s="82"/>
      <c r="HIP938" s="82"/>
      <c r="HIQ938" s="82"/>
      <c r="HIR938" s="82"/>
      <c r="HIS938" s="82"/>
      <c r="HIT938" s="82"/>
      <c r="HIU938" s="82"/>
      <c r="HIV938" s="82"/>
      <c r="HIW938" s="82"/>
      <c r="HIX938" s="82"/>
      <c r="HIY938" s="82"/>
      <c r="HIZ938" s="82"/>
      <c r="HJA938" s="82"/>
      <c r="HJB938" s="82"/>
      <c r="HJC938" s="82"/>
      <c r="HJD938" s="82"/>
      <c r="HJE938" s="82"/>
      <c r="HJF938" s="82"/>
      <c r="HJG938" s="82"/>
      <c r="HJH938" s="82"/>
      <c r="HJI938" s="82"/>
      <c r="HJJ938" s="82"/>
      <c r="HJK938" s="82"/>
      <c r="HJL938" s="82"/>
      <c r="HJM938" s="82"/>
      <c r="HJN938" s="82"/>
      <c r="HJO938" s="82"/>
      <c r="HJP938" s="82"/>
      <c r="HJQ938" s="82"/>
      <c r="HJR938" s="82"/>
      <c r="HJS938" s="82"/>
      <c r="HJT938" s="82"/>
      <c r="HJU938" s="82"/>
      <c r="HJV938" s="82"/>
      <c r="HJW938" s="82"/>
      <c r="HJX938" s="82"/>
      <c r="HJY938" s="82"/>
      <c r="HJZ938" s="82"/>
      <c r="HKA938" s="82"/>
      <c r="HKB938" s="82"/>
      <c r="HKC938" s="82"/>
      <c r="HKD938" s="82"/>
      <c r="HKE938" s="82"/>
      <c r="HKF938" s="82"/>
      <c r="HKG938" s="82"/>
      <c r="HKH938" s="82"/>
      <c r="HKI938" s="82"/>
      <c r="HKJ938" s="82"/>
      <c r="HKK938" s="82"/>
      <c r="HKL938" s="82"/>
      <c r="HKM938" s="82"/>
      <c r="HKN938" s="82"/>
      <c r="HKO938" s="82"/>
      <c r="HKP938" s="82"/>
      <c r="HKQ938" s="82"/>
      <c r="HKR938" s="82"/>
      <c r="HKS938" s="82"/>
      <c r="HKT938" s="82"/>
      <c r="HKU938" s="82"/>
      <c r="HKV938" s="82"/>
      <c r="HKW938" s="82"/>
      <c r="HKX938" s="82"/>
      <c r="HKY938" s="82"/>
      <c r="HKZ938" s="82"/>
      <c r="HLA938" s="82"/>
      <c r="HLB938" s="82"/>
      <c r="HLC938" s="82"/>
      <c r="HLD938" s="82"/>
      <c r="HLE938" s="82"/>
      <c r="HLF938" s="82"/>
      <c r="HLG938" s="82"/>
      <c r="HLH938" s="82"/>
      <c r="HLI938" s="82"/>
      <c r="HLJ938" s="82"/>
      <c r="HLK938" s="82"/>
      <c r="HLL938" s="82"/>
      <c r="HLM938" s="82"/>
      <c r="HLN938" s="82"/>
      <c r="HLO938" s="82"/>
      <c r="HLP938" s="82"/>
      <c r="HLQ938" s="82"/>
      <c r="HLR938" s="82"/>
      <c r="HLS938" s="82"/>
      <c r="HLT938" s="82"/>
      <c r="HLU938" s="82"/>
      <c r="HLV938" s="82"/>
      <c r="HLW938" s="82"/>
      <c r="HLX938" s="82"/>
      <c r="HLY938" s="82"/>
      <c r="HLZ938" s="82"/>
      <c r="HMA938" s="82"/>
      <c r="HMB938" s="82"/>
      <c r="HMC938" s="82"/>
      <c r="HMD938" s="82"/>
      <c r="HME938" s="82"/>
      <c r="HMF938" s="82"/>
      <c r="HMG938" s="82"/>
      <c r="HMH938" s="82"/>
      <c r="HMI938" s="82"/>
      <c r="HMJ938" s="82"/>
      <c r="HMK938" s="82"/>
      <c r="HML938" s="82"/>
      <c r="HMM938" s="82"/>
      <c r="HMN938" s="82"/>
      <c r="HMO938" s="82"/>
      <c r="HMP938" s="82"/>
      <c r="HMQ938" s="82"/>
      <c r="HMR938" s="82"/>
      <c r="HMS938" s="82"/>
      <c r="HMT938" s="82"/>
      <c r="HMU938" s="82"/>
      <c r="HMV938" s="82"/>
      <c r="HMW938" s="82"/>
      <c r="HMX938" s="82"/>
      <c r="HMY938" s="82"/>
      <c r="HMZ938" s="82"/>
      <c r="HNA938" s="82"/>
      <c r="HNB938" s="82"/>
      <c r="HNC938" s="82"/>
      <c r="HND938" s="82"/>
      <c r="HNE938" s="82"/>
      <c r="HNF938" s="82"/>
      <c r="HNG938" s="82"/>
      <c r="HNH938" s="82"/>
      <c r="HNI938" s="82"/>
      <c r="HNJ938" s="82"/>
      <c r="HNK938" s="82"/>
      <c r="HNL938" s="82"/>
      <c r="HNM938" s="82"/>
      <c r="HNN938" s="82"/>
      <c r="HNO938" s="82"/>
      <c r="HNP938" s="82"/>
      <c r="HNQ938" s="82"/>
      <c r="HNR938" s="82"/>
      <c r="HNS938" s="82"/>
      <c r="HNT938" s="82"/>
      <c r="HNU938" s="82"/>
      <c r="HNV938" s="82"/>
      <c r="HNW938" s="82"/>
      <c r="HNX938" s="82"/>
      <c r="HNY938" s="82"/>
      <c r="HNZ938" s="82"/>
      <c r="HOA938" s="82"/>
      <c r="HOB938" s="82"/>
      <c r="HOC938" s="82"/>
      <c r="HOD938" s="82"/>
      <c r="HOE938" s="82"/>
      <c r="HOF938" s="82"/>
      <c r="HOG938" s="82"/>
      <c r="HOH938" s="82"/>
      <c r="HOI938" s="82"/>
      <c r="HOJ938" s="82"/>
      <c r="HOK938" s="82"/>
      <c r="HOL938" s="82"/>
      <c r="HOM938" s="82"/>
      <c r="HON938" s="82"/>
      <c r="HOO938" s="82"/>
      <c r="HOP938" s="82"/>
      <c r="HOQ938" s="82"/>
      <c r="HOR938" s="82"/>
      <c r="HOS938" s="82"/>
      <c r="HOT938" s="82"/>
      <c r="HOU938" s="82"/>
      <c r="HOV938" s="82"/>
      <c r="HOW938" s="82"/>
      <c r="HOX938" s="82"/>
      <c r="HOY938" s="82"/>
      <c r="HOZ938" s="82"/>
      <c r="HPA938" s="82"/>
      <c r="HPB938" s="82"/>
      <c r="HPC938" s="82"/>
      <c r="HPD938" s="82"/>
      <c r="HPE938" s="82"/>
      <c r="HPF938" s="82"/>
      <c r="HPG938" s="82"/>
      <c r="HPH938" s="82"/>
      <c r="HPI938" s="82"/>
      <c r="HPJ938" s="82"/>
      <c r="HPK938" s="82"/>
      <c r="HPL938" s="82"/>
      <c r="HPM938" s="82"/>
      <c r="HPN938" s="82"/>
      <c r="HPO938" s="82"/>
      <c r="HPP938" s="82"/>
      <c r="HPQ938" s="82"/>
      <c r="HPR938" s="82"/>
      <c r="HPS938" s="82"/>
      <c r="HPT938" s="82"/>
      <c r="HPU938" s="82"/>
      <c r="HPV938" s="82"/>
      <c r="HPW938" s="82"/>
      <c r="HPX938" s="82"/>
      <c r="HPY938" s="82"/>
      <c r="HPZ938" s="82"/>
      <c r="HQA938" s="82"/>
      <c r="HQB938" s="82"/>
      <c r="HQC938" s="82"/>
      <c r="HQD938" s="82"/>
      <c r="HQE938" s="82"/>
      <c r="HQF938" s="82"/>
      <c r="HQG938" s="82"/>
      <c r="HQH938" s="82"/>
      <c r="HQI938" s="82"/>
      <c r="HQJ938" s="82"/>
      <c r="HQK938" s="82"/>
      <c r="HQL938" s="82"/>
      <c r="HQM938" s="82"/>
      <c r="HQN938" s="82"/>
      <c r="HQO938" s="82"/>
      <c r="HQP938" s="82"/>
      <c r="HQQ938" s="82"/>
      <c r="HQR938" s="82"/>
      <c r="HQS938" s="82"/>
      <c r="HQT938" s="82"/>
      <c r="HQU938" s="82"/>
      <c r="HQV938" s="82"/>
      <c r="HQW938" s="82"/>
      <c r="HQX938" s="82"/>
      <c r="HQY938" s="82"/>
      <c r="HQZ938" s="82"/>
      <c r="HRA938" s="82"/>
      <c r="HRB938" s="82"/>
      <c r="HRC938" s="82"/>
      <c r="HRD938" s="82"/>
      <c r="HRE938" s="82"/>
      <c r="HRF938" s="82"/>
      <c r="HRG938" s="82"/>
      <c r="HRH938" s="82"/>
      <c r="HRI938" s="82"/>
      <c r="HRJ938" s="82"/>
      <c r="HRK938" s="82"/>
      <c r="HRL938" s="82"/>
      <c r="HRM938" s="82"/>
      <c r="HRN938" s="82"/>
      <c r="HRO938" s="82"/>
      <c r="HRP938" s="82"/>
      <c r="HRQ938" s="82"/>
      <c r="HRR938" s="82"/>
      <c r="HRS938" s="82"/>
      <c r="HRT938" s="82"/>
      <c r="HRU938" s="82"/>
      <c r="HRV938" s="82"/>
      <c r="HRW938" s="82"/>
      <c r="HRX938" s="82"/>
      <c r="HRY938" s="82"/>
      <c r="HRZ938" s="82"/>
      <c r="HSA938" s="82"/>
      <c r="HSB938" s="82"/>
      <c r="HSC938" s="82"/>
      <c r="HSD938" s="82"/>
      <c r="HSE938" s="82"/>
      <c r="HSF938" s="82"/>
      <c r="HSG938" s="82"/>
      <c r="HSH938" s="82"/>
      <c r="HSI938" s="82"/>
      <c r="HSJ938" s="82"/>
      <c r="HSK938" s="82"/>
      <c r="HSL938" s="82"/>
      <c r="HSM938" s="82"/>
      <c r="HSN938" s="82"/>
      <c r="HSO938" s="82"/>
      <c r="HSP938" s="82"/>
      <c r="HSQ938" s="82"/>
      <c r="HSR938" s="82"/>
      <c r="HSS938" s="82"/>
      <c r="HST938" s="82"/>
      <c r="HSU938" s="82"/>
      <c r="HSV938" s="82"/>
      <c r="HSW938" s="82"/>
      <c r="HSX938" s="82"/>
      <c r="HSY938" s="82"/>
      <c r="HSZ938" s="82"/>
      <c r="HTA938" s="82"/>
      <c r="HTB938" s="82"/>
      <c r="HTC938" s="82"/>
      <c r="HTD938" s="82"/>
      <c r="HTE938" s="82"/>
      <c r="HTF938" s="82"/>
      <c r="HTG938" s="82"/>
      <c r="HTH938" s="82"/>
      <c r="HTI938" s="82"/>
      <c r="HTJ938" s="82"/>
      <c r="HTK938" s="82"/>
      <c r="HTL938" s="82"/>
      <c r="HTM938" s="82"/>
      <c r="HTN938" s="82"/>
      <c r="HTO938" s="82"/>
      <c r="HTP938" s="82"/>
      <c r="HTQ938" s="82"/>
      <c r="HTR938" s="82"/>
      <c r="HTS938" s="82"/>
      <c r="HTT938" s="82"/>
      <c r="HTU938" s="82"/>
      <c r="HTV938" s="82"/>
      <c r="HTW938" s="82"/>
      <c r="HTX938" s="82"/>
      <c r="HTY938" s="82"/>
      <c r="HTZ938" s="82"/>
      <c r="HUA938" s="82"/>
      <c r="HUB938" s="82"/>
      <c r="HUC938" s="82"/>
      <c r="HUD938" s="82"/>
      <c r="HUE938" s="82"/>
      <c r="HUF938" s="82"/>
      <c r="HUG938" s="82"/>
      <c r="HUH938" s="82"/>
      <c r="HUI938" s="82"/>
      <c r="HUJ938" s="82"/>
      <c r="HUK938" s="82"/>
      <c r="HUL938" s="82"/>
      <c r="HUM938" s="82"/>
      <c r="HUN938" s="82"/>
      <c r="HUO938" s="82"/>
      <c r="HUP938" s="82"/>
      <c r="HUQ938" s="82"/>
      <c r="HUR938" s="82"/>
      <c r="HUS938" s="82"/>
      <c r="HUT938" s="82"/>
      <c r="HUU938" s="82"/>
      <c r="HUV938" s="82"/>
      <c r="HUW938" s="82"/>
      <c r="HUX938" s="82"/>
      <c r="HUY938" s="82"/>
      <c r="HUZ938" s="82"/>
      <c r="HVA938" s="82"/>
      <c r="HVB938" s="82"/>
      <c r="HVC938" s="82"/>
      <c r="HVD938" s="82"/>
      <c r="HVE938" s="82"/>
      <c r="HVF938" s="82"/>
      <c r="HVG938" s="82"/>
      <c r="HVH938" s="82"/>
      <c r="HVI938" s="82"/>
      <c r="HVJ938" s="82"/>
      <c r="HVK938" s="82"/>
      <c r="HVL938" s="82"/>
      <c r="HVM938" s="82"/>
      <c r="HVN938" s="82"/>
      <c r="HVO938" s="82"/>
      <c r="HVP938" s="82"/>
      <c r="HVQ938" s="82"/>
      <c r="HVR938" s="82"/>
      <c r="HVS938" s="82"/>
      <c r="HVT938" s="82"/>
      <c r="HVU938" s="82"/>
      <c r="HVV938" s="82"/>
      <c r="HVW938" s="82"/>
      <c r="HVX938" s="82"/>
      <c r="HVY938" s="82"/>
      <c r="HVZ938" s="82"/>
      <c r="HWA938" s="82"/>
      <c r="HWB938" s="82"/>
      <c r="HWC938" s="82"/>
      <c r="HWD938" s="82"/>
      <c r="HWE938" s="82"/>
      <c r="HWF938" s="82"/>
      <c r="HWG938" s="82"/>
      <c r="HWH938" s="82"/>
      <c r="HWI938" s="82"/>
      <c r="HWJ938" s="82"/>
      <c r="HWK938" s="82"/>
      <c r="HWL938" s="82"/>
      <c r="HWM938" s="82"/>
      <c r="HWN938" s="82"/>
      <c r="HWO938" s="82"/>
      <c r="HWP938" s="82"/>
      <c r="HWQ938" s="82"/>
      <c r="HWR938" s="82"/>
      <c r="HWS938" s="82"/>
      <c r="HWT938" s="82"/>
      <c r="HWU938" s="82"/>
      <c r="HWV938" s="82"/>
      <c r="HWW938" s="82"/>
      <c r="HWX938" s="82"/>
      <c r="HWY938" s="82"/>
      <c r="HWZ938" s="82"/>
      <c r="HXA938" s="82"/>
      <c r="HXB938" s="82"/>
      <c r="HXC938" s="82"/>
      <c r="HXD938" s="82"/>
      <c r="HXE938" s="82"/>
      <c r="HXF938" s="82"/>
      <c r="HXG938" s="82"/>
      <c r="HXH938" s="82"/>
      <c r="HXI938" s="82"/>
      <c r="HXJ938" s="82"/>
      <c r="HXK938" s="82"/>
      <c r="HXL938" s="82"/>
      <c r="HXM938" s="82"/>
      <c r="HXN938" s="82"/>
      <c r="HXO938" s="82"/>
      <c r="HXP938" s="82"/>
      <c r="HXQ938" s="82"/>
      <c r="HXR938" s="82"/>
      <c r="HXS938" s="82"/>
      <c r="HXT938" s="82"/>
      <c r="HXU938" s="82"/>
      <c r="HXV938" s="82"/>
      <c r="HXW938" s="82"/>
      <c r="HXX938" s="82"/>
      <c r="HXY938" s="82"/>
      <c r="HXZ938" s="82"/>
      <c r="HYA938" s="82"/>
      <c r="HYB938" s="82"/>
      <c r="HYC938" s="82"/>
      <c r="HYD938" s="82"/>
      <c r="HYE938" s="82"/>
      <c r="HYF938" s="82"/>
      <c r="HYG938" s="82"/>
      <c r="HYH938" s="82"/>
      <c r="HYI938" s="82"/>
      <c r="HYJ938" s="82"/>
      <c r="HYK938" s="82"/>
      <c r="HYL938" s="82"/>
      <c r="HYM938" s="82"/>
      <c r="HYN938" s="82"/>
      <c r="HYO938" s="82"/>
      <c r="HYP938" s="82"/>
      <c r="HYQ938" s="82"/>
      <c r="HYR938" s="82"/>
      <c r="HYS938" s="82"/>
      <c r="HYT938" s="82"/>
      <c r="HYU938" s="82"/>
      <c r="HYV938" s="82"/>
      <c r="HYW938" s="82"/>
      <c r="HYX938" s="82"/>
      <c r="HYY938" s="82"/>
      <c r="HYZ938" s="82"/>
      <c r="HZA938" s="82"/>
      <c r="HZB938" s="82"/>
      <c r="HZC938" s="82"/>
      <c r="HZD938" s="82"/>
      <c r="HZE938" s="82"/>
      <c r="HZF938" s="82"/>
      <c r="HZG938" s="82"/>
      <c r="HZH938" s="82"/>
      <c r="HZI938" s="82"/>
      <c r="HZJ938" s="82"/>
      <c r="HZK938" s="82"/>
      <c r="HZL938" s="82"/>
      <c r="HZM938" s="82"/>
      <c r="HZN938" s="82"/>
      <c r="HZO938" s="82"/>
      <c r="HZP938" s="82"/>
      <c r="HZQ938" s="82"/>
      <c r="HZR938" s="82"/>
      <c r="HZS938" s="82"/>
      <c r="HZT938" s="82"/>
      <c r="HZU938" s="82"/>
      <c r="HZV938" s="82"/>
      <c r="HZW938" s="82"/>
      <c r="HZX938" s="82"/>
      <c r="HZY938" s="82"/>
      <c r="HZZ938" s="82"/>
      <c r="IAA938" s="82"/>
      <c r="IAB938" s="82"/>
      <c r="IAC938" s="82"/>
      <c r="IAD938" s="82"/>
      <c r="IAE938" s="82"/>
      <c r="IAF938" s="82"/>
      <c r="IAG938" s="82"/>
      <c r="IAH938" s="82"/>
      <c r="IAI938" s="82"/>
      <c r="IAJ938" s="82"/>
      <c r="IAK938" s="82"/>
      <c r="IAL938" s="82"/>
      <c r="IAM938" s="82"/>
      <c r="IAN938" s="82"/>
      <c r="IAO938" s="82"/>
      <c r="IAP938" s="82"/>
      <c r="IAQ938" s="82"/>
      <c r="IAR938" s="82"/>
      <c r="IAS938" s="82"/>
      <c r="IAT938" s="82"/>
      <c r="IAU938" s="82"/>
      <c r="IAV938" s="82"/>
      <c r="IAW938" s="82"/>
      <c r="IAX938" s="82"/>
      <c r="IAY938" s="82"/>
      <c r="IAZ938" s="82"/>
      <c r="IBA938" s="82"/>
      <c r="IBB938" s="82"/>
      <c r="IBC938" s="82"/>
      <c r="IBD938" s="82"/>
      <c r="IBE938" s="82"/>
      <c r="IBF938" s="82"/>
      <c r="IBG938" s="82"/>
      <c r="IBH938" s="82"/>
      <c r="IBI938" s="82"/>
      <c r="IBJ938" s="82"/>
      <c r="IBK938" s="82"/>
      <c r="IBL938" s="82"/>
      <c r="IBM938" s="82"/>
      <c r="IBN938" s="82"/>
      <c r="IBO938" s="82"/>
      <c r="IBP938" s="82"/>
      <c r="IBQ938" s="82"/>
      <c r="IBR938" s="82"/>
      <c r="IBS938" s="82"/>
      <c r="IBT938" s="82"/>
      <c r="IBU938" s="82"/>
      <c r="IBV938" s="82"/>
      <c r="IBW938" s="82"/>
      <c r="IBX938" s="82"/>
      <c r="IBY938" s="82"/>
      <c r="IBZ938" s="82"/>
      <c r="ICA938" s="82"/>
      <c r="ICB938" s="82"/>
      <c r="ICC938" s="82"/>
      <c r="ICD938" s="82"/>
      <c r="ICE938" s="82"/>
      <c r="ICF938" s="82"/>
      <c r="ICG938" s="82"/>
      <c r="ICH938" s="82"/>
      <c r="ICI938" s="82"/>
      <c r="ICJ938" s="82"/>
      <c r="ICK938" s="82"/>
      <c r="ICL938" s="82"/>
      <c r="ICM938" s="82"/>
      <c r="ICN938" s="82"/>
      <c r="ICO938" s="82"/>
      <c r="ICP938" s="82"/>
      <c r="ICQ938" s="82"/>
      <c r="ICR938" s="82"/>
      <c r="ICS938" s="82"/>
      <c r="ICT938" s="82"/>
      <c r="ICU938" s="82"/>
      <c r="ICV938" s="82"/>
      <c r="ICW938" s="82"/>
      <c r="ICX938" s="82"/>
      <c r="ICY938" s="82"/>
      <c r="ICZ938" s="82"/>
      <c r="IDA938" s="82"/>
      <c r="IDB938" s="82"/>
      <c r="IDC938" s="82"/>
      <c r="IDD938" s="82"/>
      <c r="IDE938" s="82"/>
      <c r="IDF938" s="82"/>
      <c r="IDG938" s="82"/>
      <c r="IDH938" s="82"/>
      <c r="IDI938" s="82"/>
      <c r="IDJ938" s="82"/>
      <c r="IDK938" s="82"/>
      <c r="IDL938" s="82"/>
      <c r="IDM938" s="82"/>
      <c r="IDN938" s="82"/>
      <c r="IDO938" s="82"/>
      <c r="IDP938" s="82"/>
      <c r="IDQ938" s="82"/>
      <c r="IDR938" s="82"/>
      <c r="IDS938" s="82"/>
      <c r="IDT938" s="82"/>
      <c r="IDU938" s="82"/>
      <c r="IDV938" s="82"/>
      <c r="IDW938" s="82"/>
      <c r="IDX938" s="82"/>
      <c r="IDY938" s="82"/>
      <c r="IDZ938" s="82"/>
      <c r="IEA938" s="82"/>
      <c r="IEB938" s="82"/>
      <c r="IEC938" s="82"/>
      <c r="IED938" s="82"/>
      <c r="IEE938" s="82"/>
      <c r="IEF938" s="82"/>
      <c r="IEG938" s="82"/>
      <c r="IEH938" s="82"/>
      <c r="IEI938" s="82"/>
      <c r="IEJ938" s="82"/>
      <c r="IEK938" s="82"/>
      <c r="IEL938" s="82"/>
      <c r="IEM938" s="82"/>
      <c r="IEN938" s="82"/>
      <c r="IEO938" s="82"/>
      <c r="IEP938" s="82"/>
      <c r="IEQ938" s="82"/>
      <c r="IER938" s="82"/>
      <c r="IES938" s="82"/>
      <c r="IET938" s="82"/>
      <c r="IEU938" s="82"/>
      <c r="IEV938" s="82"/>
      <c r="IEW938" s="82"/>
      <c r="IEX938" s="82"/>
      <c r="IEY938" s="82"/>
      <c r="IEZ938" s="82"/>
      <c r="IFA938" s="82"/>
      <c r="IFB938" s="82"/>
      <c r="IFC938" s="82"/>
      <c r="IFD938" s="82"/>
      <c r="IFE938" s="82"/>
      <c r="IFF938" s="82"/>
      <c r="IFG938" s="82"/>
      <c r="IFH938" s="82"/>
      <c r="IFI938" s="82"/>
      <c r="IFJ938" s="82"/>
      <c r="IFK938" s="82"/>
      <c r="IFL938" s="82"/>
      <c r="IFM938" s="82"/>
      <c r="IFN938" s="82"/>
      <c r="IFO938" s="82"/>
      <c r="IFP938" s="82"/>
      <c r="IFQ938" s="82"/>
      <c r="IFR938" s="82"/>
      <c r="IFS938" s="82"/>
      <c r="IFT938" s="82"/>
      <c r="IFU938" s="82"/>
      <c r="IFV938" s="82"/>
      <c r="IFW938" s="82"/>
      <c r="IFX938" s="82"/>
      <c r="IFY938" s="82"/>
      <c r="IFZ938" s="82"/>
      <c r="IGA938" s="82"/>
      <c r="IGB938" s="82"/>
      <c r="IGC938" s="82"/>
      <c r="IGD938" s="82"/>
      <c r="IGE938" s="82"/>
      <c r="IGF938" s="82"/>
      <c r="IGG938" s="82"/>
      <c r="IGH938" s="82"/>
      <c r="IGI938" s="82"/>
      <c r="IGJ938" s="82"/>
      <c r="IGK938" s="82"/>
      <c r="IGL938" s="82"/>
      <c r="IGM938" s="82"/>
      <c r="IGN938" s="82"/>
      <c r="IGO938" s="82"/>
      <c r="IGP938" s="82"/>
      <c r="IGQ938" s="82"/>
      <c r="IGR938" s="82"/>
      <c r="IGS938" s="82"/>
      <c r="IGT938" s="82"/>
      <c r="IGU938" s="82"/>
      <c r="IGV938" s="82"/>
      <c r="IGW938" s="82"/>
      <c r="IGX938" s="82"/>
      <c r="IGY938" s="82"/>
      <c r="IGZ938" s="82"/>
      <c r="IHA938" s="82"/>
      <c r="IHB938" s="82"/>
      <c r="IHC938" s="82"/>
      <c r="IHD938" s="82"/>
      <c r="IHE938" s="82"/>
      <c r="IHF938" s="82"/>
      <c r="IHG938" s="82"/>
      <c r="IHH938" s="82"/>
      <c r="IHI938" s="82"/>
      <c r="IHJ938" s="82"/>
      <c r="IHK938" s="82"/>
      <c r="IHL938" s="82"/>
      <c r="IHM938" s="82"/>
      <c r="IHN938" s="82"/>
      <c r="IHO938" s="82"/>
      <c r="IHP938" s="82"/>
      <c r="IHQ938" s="82"/>
      <c r="IHR938" s="82"/>
      <c r="IHS938" s="82"/>
      <c r="IHT938" s="82"/>
      <c r="IHU938" s="82"/>
      <c r="IHV938" s="82"/>
      <c r="IHW938" s="82"/>
      <c r="IHX938" s="82"/>
      <c r="IHY938" s="82"/>
      <c r="IHZ938" s="82"/>
      <c r="IIA938" s="82"/>
      <c r="IIB938" s="82"/>
      <c r="IIC938" s="82"/>
      <c r="IID938" s="82"/>
      <c r="IIE938" s="82"/>
      <c r="IIF938" s="82"/>
      <c r="IIG938" s="82"/>
      <c r="IIH938" s="82"/>
      <c r="III938" s="82"/>
      <c r="IIJ938" s="82"/>
      <c r="IIK938" s="82"/>
      <c r="IIL938" s="82"/>
      <c r="IIM938" s="82"/>
      <c r="IIN938" s="82"/>
      <c r="IIO938" s="82"/>
      <c r="IIP938" s="82"/>
      <c r="IIQ938" s="82"/>
      <c r="IIR938" s="82"/>
      <c r="IIS938" s="82"/>
      <c r="IIT938" s="82"/>
      <c r="IIU938" s="82"/>
      <c r="IIV938" s="82"/>
      <c r="IIW938" s="82"/>
      <c r="IIX938" s="82"/>
      <c r="IIY938" s="82"/>
      <c r="IIZ938" s="82"/>
      <c r="IJA938" s="82"/>
      <c r="IJB938" s="82"/>
      <c r="IJC938" s="82"/>
      <c r="IJD938" s="82"/>
      <c r="IJE938" s="82"/>
      <c r="IJF938" s="82"/>
      <c r="IJG938" s="82"/>
      <c r="IJH938" s="82"/>
      <c r="IJI938" s="82"/>
      <c r="IJJ938" s="82"/>
      <c r="IJK938" s="82"/>
      <c r="IJL938" s="82"/>
      <c r="IJM938" s="82"/>
      <c r="IJN938" s="82"/>
      <c r="IJO938" s="82"/>
      <c r="IJP938" s="82"/>
      <c r="IJQ938" s="82"/>
      <c r="IJR938" s="82"/>
      <c r="IJS938" s="82"/>
      <c r="IJT938" s="82"/>
      <c r="IJU938" s="82"/>
      <c r="IJV938" s="82"/>
      <c r="IJW938" s="82"/>
      <c r="IJX938" s="82"/>
      <c r="IJY938" s="82"/>
      <c r="IJZ938" s="82"/>
      <c r="IKA938" s="82"/>
      <c r="IKB938" s="82"/>
      <c r="IKC938" s="82"/>
      <c r="IKD938" s="82"/>
      <c r="IKE938" s="82"/>
      <c r="IKF938" s="82"/>
      <c r="IKG938" s="82"/>
      <c r="IKH938" s="82"/>
      <c r="IKI938" s="82"/>
      <c r="IKJ938" s="82"/>
      <c r="IKK938" s="82"/>
      <c r="IKL938" s="82"/>
      <c r="IKM938" s="82"/>
      <c r="IKN938" s="82"/>
      <c r="IKO938" s="82"/>
      <c r="IKP938" s="82"/>
      <c r="IKQ938" s="82"/>
      <c r="IKR938" s="82"/>
      <c r="IKS938" s="82"/>
      <c r="IKT938" s="82"/>
      <c r="IKU938" s="82"/>
      <c r="IKV938" s="82"/>
      <c r="IKW938" s="82"/>
      <c r="IKX938" s="82"/>
      <c r="IKY938" s="82"/>
      <c r="IKZ938" s="82"/>
      <c r="ILA938" s="82"/>
      <c r="ILB938" s="82"/>
      <c r="ILC938" s="82"/>
      <c r="ILD938" s="82"/>
      <c r="ILE938" s="82"/>
      <c r="ILF938" s="82"/>
      <c r="ILG938" s="82"/>
      <c r="ILH938" s="82"/>
      <c r="ILI938" s="82"/>
      <c r="ILJ938" s="82"/>
      <c r="ILK938" s="82"/>
      <c r="ILL938" s="82"/>
      <c r="ILM938" s="82"/>
      <c r="ILN938" s="82"/>
      <c r="ILO938" s="82"/>
      <c r="ILP938" s="82"/>
      <c r="ILQ938" s="82"/>
      <c r="ILR938" s="82"/>
      <c r="ILS938" s="82"/>
      <c r="ILT938" s="82"/>
      <c r="ILU938" s="82"/>
      <c r="ILV938" s="82"/>
      <c r="ILW938" s="82"/>
      <c r="ILX938" s="82"/>
      <c r="ILY938" s="82"/>
      <c r="ILZ938" s="82"/>
      <c r="IMA938" s="82"/>
      <c r="IMB938" s="82"/>
      <c r="IMC938" s="82"/>
      <c r="IMD938" s="82"/>
      <c r="IME938" s="82"/>
      <c r="IMF938" s="82"/>
      <c r="IMG938" s="82"/>
      <c r="IMH938" s="82"/>
      <c r="IMI938" s="82"/>
      <c r="IMJ938" s="82"/>
      <c r="IMK938" s="82"/>
      <c r="IML938" s="82"/>
      <c r="IMM938" s="82"/>
      <c r="IMN938" s="82"/>
      <c r="IMO938" s="82"/>
      <c r="IMP938" s="82"/>
      <c r="IMQ938" s="82"/>
      <c r="IMR938" s="82"/>
      <c r="IMS938" s="82"/>
      <c r="IMT938" s="82"/>
      <c r="IMU938" s="82"/>
      <c r="IMV938" s="82"/>
      <c r="IMW938" s="82"/>
      <c r="IMX938" s="82"/>
      <c r="IMY938" s="82"/>
      <c r="IMZ938" s="82"/>
      <c r="INA938" s="82"/>
      <c r="INB938" s="82"/>
      <c r="INC938" s="82"/>
      <c r="IND938" s="82"/>
      <c r="INE938" s="82"/>
      <c r="INF938" s="82"/>
      <c r="ING938" s="82"/>
      <c r="INH938" s="82"/>
      <c r="INI938" s="82"/>
      <c r="INJ938" s="82"/>
      <c r="INK938" s="82"/>
      <c r="INL938" s="82"/>
      <c r="INM938" s="82"/>
      <c r="INN938" s="82"/>
      <c r="INO938" s="82"/>
      <c r="INP938" s="82"/>
      <c r="INQ938" s="82"/>
      <c r="INR938" s="82"/>
      <c r="INS938" s="82"/>
      <c r="INT938" s="82"/>
      <c r="INU938" s="82"/>
      <c r="INV938" s="82"/>
      <c r="INW938" s="82"/>
      <c r="INX938" s="82"/>
      <c r="INY938" s="82"/>
      <c r="INZ938" s="82"/>
      <c r="IOA938" s="82"/>
      <c r="IOB938" s="82"/>
      <c r="IOC938" s="82"/>
      <c r="IOD938" s="82"/>
      <c r="IOE938" s="82"/>
      <c r="IOF938" s="82"/>
      <c r="IOG938" s="82"/>
      <c r="IOH938" s="82"/>
      <c r="IOI938" s="82"/>
      <c r="IOJ938" s="82"/>
      <c r="IOK938" s="82"/>
      <c r="IOL938" s="82"/>
      <c r="IOM938" s="82"/>
      <c r="ION938" s="82"/>
      <c r="IOO938" s="82"/>
      <c r="IOP938" s="82"/>
      <c r="IOQ938" s="82"/>
      <c r="IOR938" s="82"/>
      <c r="IOS938" s="82"/>
      <c r="IOT938" s="82"/>
      <c r="IOU938" s="82"/>
      <c r="IOV938" s="82"/>
      <c r="IOW938" s="82"/>
      <c r="IOX938" s="82"/>
      <c r="IOY938" s="82"/>
      <c r="IOZ938" s="82"/>
      <c r="IPA938" s="82"/>
      <c r="IPB938" s="82"/>
      <c r="IPC938" s="82"/>
      <c r="IPD938" s="82"/>
      <c r="IPE938" s="82"/>
      <c r="IPF938" s="82"/>
      <c r="IPG938" s="82"/>
      <c r="IPH938" s="82"/>
      <c r="IPI938" s="82"/>
      <c r="IPJ938" s="82"/>
      <c r="IPK938" s="82"/>
      <c r="IPL938" s="82"/>
      <c r="IPM938" s="82"/>
      <c r="IPN938" s="82"/>
      <c r="IPO938" s="82"/>
      <c r="IPP938" s="82"/>
      <c r="IPQ938" s="82"/>
      <c r="IPR938" s="82"/>
      <c r="IPS938" s="82"/>
      <c r="IPT938" s="82"/>
      <c r="IPU938" s="82"/>
      <c r="IPV938" s="82"/>
      <c r="IPW938" s="82"/>
      <c r="IPX938" s="82"/>
      <c r="IPY938" s="82"/>
      <c r="IPZ938" s="82"/>
      <c r="IQA938" s="82"/>
      <c r="IQB938" s="82"/>
      <c r="IQC938" s="82"/>
      <c r="IQD938" s="82"/>
      <c r="IQE938" s="82"/>
      <c r="IQF938" s="82"/>
      <c r="IQG938" s="82"/>
      <c r="IQH938" s="82"/>
      <c r="IQI938" s="82"/>
      <c r="IQJ938" s="82"/>
      <c r="IQK938" s="82"/>
      <c r="IQL938" s="82"/>
      <c r="IQM938" s="82"/>
      <c r="IQN938" s="82"/>
      <c r="IQO938" s="82"/>
      <c r="IQP938" s="82"/>
      <c r="IQQ938" s="82"/>
      <c r="IQR938" s="82"/>
      <c r="IQS938" s="82"/>
      <c r="IQT938" s="82"/>
      <c r="IQU938" s="82"/>
      <c r="IQV938" s="82"/>
      <c r="IQW938" s="82"/>
      <c r="IQX938" s="82"/>
      <c r="IQY938" s="82"/>
      <c r="IQZ938" s="82"/>
      <c r="IRA938" s="82"/>
      <c r="IRB938" s="82"/>
      <c r="IRC938" s="82"/>
      <c r="IRD938" s="82"/>
      <c r="IRE938" s="82"/>
      <c r="IRF938" s="82"/>
      <c r="IRG938" s="82"/>
      <c r="IRH938" s="82"/>
      <c r="IRI938" s="82"/>
      <c r="IRJ938" s="82"/>
      <c r="IRK938" s="82"/>
      <c r="IRL938" s="82"/>
      <c r="IRM938" s="82"/>
      <c r="IRN938" s="82"/>
      <c r="IRO938" s="82"/>
      <c r="IRP938" s="82"/>
      <c r="IRQ938" s="82"/>
      <c r="IRR938" s="82"/>
      <c r="IRS938" s="82"/>
      <c r="IRT938" s="82"/>
      <c r="IRU938" s="82"/>
      <c r="IRV938" s="82"/>
      <c r="IRW938" s="82"/>
      <c r="IRX938" s="82"/>
      <c r="IRY938" s="82"/>
      <c r="IRZ938" s="82"/>
      <c r="ISA938" s="82"/>
      <c r="ISB938" s="82"/>
      <c r="ISC938" s="82"/>
      <c r="ISD938" s="82"/>
      <c r="ISE938" s="82"/>
      <c r="ISF938" s="82"/>
      <c r="ISG938" s="82"/>
      <c r="ISH938" s="82"/>
      <c r="ISI938" s="82"/>
      <c r="ISJ938" s="82"/>
      <c r="ISK938" s="82"/>
      <c r="ISL938" s="82"/>
      <c r="ISM938" s="82"/>
      <c r="ISN938" s="82"/>
      <c r="ISO938" s="82"/>
      <c r="ISP938" s="82"/>
      <c r="ISQ938" s="82"/>
      <c r="ISR938" s="82"/>
      <c r="ISS938" s="82"/>
      <c r="IST938" s="82"/>
      <c r="ISU938" s="82"/>
      <c r="ISV938" s="82"/>
      <c r="ISW938" s="82"/>
      <c r="ISX938" s="82"/>
      <c r="ISY938" s="82"/>
      <c r="ISZ938" s="82"/>
      <c r="ITA938" s="82"/>
      <c r="ITB938" s="82"/>
      <c r="ITC938" s="82"/>
      <c r="ITD938" s="82"/>
      <c r="ITE938" s="82"/>
      <c r="ITF938" s="82"/>
      <c r="ITG938" s="82"/>
      <c r="ITH938" s="82"/>
      <c r="ITI938" s="82"/>
      <c r="ITJ938" s="82"/>
      <c r="ITK938" s="82"/>
      <c r="ITL938" s="82"/>
      <c r="ITM938" s="82"/>
      <c r="ITN938" s="82"/>
      <c r="ITO938" s="82"/>
      <c r="ITP938" s="82"/>
      <c r="ITQ938" s="82"/>
      <c r="ITR938" s="82"/>
      <c r="ITS938" s="82"/>
      <c r="ITT938" s="82"/>
      <c r="ITU938" s="82"/>
      <c r="ITV938" s="82"/>
      <c r="ITW938" s="82"/>
      <c r="ITX938" s="82"/>
      <c r="ITY938" s="82"/>
      <c r="ITZ938" s="82"/>
      <c r="IUA938" s="82"/>
      <c r="IUB938" s="82"/>
      <c r="IUC938" s="82"/>
      <c r="IUD938" s="82"/>
      <c r="IUE938" s="82"/>
      <c r="IUF938" s="82"/>
      <c r="IUG938" s="82"/>
      <c r="IUH938" s="82"/>
      <c r="IUI938" s="82"/>
      <c r="IUJ938" s="82"/>
      <c r="IUK938" s="82"/>
      <c r="IUL938" s="82"/>
      <c r="IUM938" s="82"/>
      <c r="IUN938" s="82"/>
      <c r="IUO938" s="82"/>
      <c r="IUP938" s="82"/>
      <c r="IUQ938" s="82"/>
      <c r="IUR938" s="82"/>
      <c r="IUS938" s="82"/>
      <c r="IUT938" s="82"/>
      <c r="IUU938" s="82"/>
      <c r="IUV938" s="82"/>
      <c r="IUW938" s="82"/>
      <c r="IUX938" s="82"/>
      <c r="IUY938" s="82"/>
      <c r="IUZ938" s="82"/>
      <c r="IVA938" s="82"/>
      <c r="IVB938" s="82"/>
      <c r="IVC938" s="82"/>
      <c r="IVD938" s="82"/>
      <c r="IVE938" s="82"/>
      <c r="IVF938" s="82"/>
      <c r="IVG938" s="82"/>
      <c r="IVH938" s="82"/>
      <c r="IVI938" s="82"/>
      <c r="IVJ938" s="82"/>
      <c r="IVK938" s="82"/>
      <c r="IVL938" s="82"/>
      <c r="IVM938" s="82"/>
      <c r="IVN938" s="82"/>
      <c r="IVO938" s="82"/>
      <c r="IVP938" s="82"/>
      <c r="IVQ938" s="82"/>
      <c r="IVR938" s="82"/>
      <c r="IVS938" s="82"/>
      <c r="IVT938" s="82"/>
      <c r="IVU938" s="82"/>
      <c r="IVV938" s="82"/>
      <c r="IVW938" s="82"/>
      <c r="IVX938" s="82"/>
      <c r="IVY938" s="82"/>
      <c r="IVZ938" s="82"/>
      <c r="IWA938" s="82"/>
      <c r="IWB938" s="82"/>
      <c r="IWC938" s="82"/>
      <c r="IWD938" s="82"/>
      <c r="IWE938" s="82"/>
      <c r="IWF938" s="82"/>
      <c r="IWG938" s="82"/>
      <c r="IWH938" s="82"/>
      <c r="IWI938" s="82"/>
      <c r="IWJ938" s="82"/>
      <c r="IWK938" s="82"/>
      <c r="IWL938" s="82"/>
      <c r="IWM938" s="82"/>
      <c r="IWN938" s="82"/>
      <c r="IWO938" s="82"/>
      <c r="IWP938" s="82"/>
      <c r="IWQ938" s="82"/>
      <c r="IWR938" s="82"/>
      <c r="IWS938" s="82"/>
      <c r="IWT938" s="82"/>
      <c r="IWU938" s="82"/>
      <c r="IWV938" s="82"/>
      <c r="IWW938" s="82"/>
      <c r="IWX938" s="82"/>
      <c r="IWY938" s="82"/>
      <c r="IWZ938" s="82"/>
      <c r="IXA938" s="82"/>
      <c r="IXB938" s="82"/>
      <c r="IXC938" s="82"/>
      <c r="IXD938" s="82"/>
      <c r="IXE938" s="82"/>
      <c r="IXF938" s="82"/>
      <c r="IXG938" s="82"/>
      <c r="IXH938" s="82"/>
      <c r="IXI938" s="82"/>
      <c r="IXJ938" s="82"/>
      <c r="IXK938" s="82"/>
      <c r="IXL938" s="82"/>
      <c r="IXM938" s="82"/>
      <c r="IXN938" s="82"/>
      <c r="IXO938" s="82"/>
      <c r="IXP938" s="82"/>
      <c r="IXQ938" s="82"/>
      <c r="IXR938" s="82"/>
      <c r="IXS938" s="82"/>
      <c r="IXT938" s="82"/>
      <c r="IXU938" s="82"/>
      <c r="IXV938" s="82"/>
      <c r="IXW938" s="82"/>
      <c r="IXX938" s="82"/>
      <c r="IXY938" s="82"/>
      <c r="IXZ938" s="82"/>
      <c r="IYA938" s="82"/>
      <c r="IYB938" s="82"/>
      <c r="IYC938" s="82"/>
      <c r="IYD938" s="82"/>
      <c r="IYE938" s="82"/>
      <c r="IYF938" s="82"/>
      <c r="IYG938" s="82"/>
      <c r="IYH938" s="82"/>
      <c r="IYI938" s="82"/>
      <c r="IYJ938" s="82"/>
      <c r="IYK938" s="82"/>
      <c r="IYL938" s="82"/>
      <c r="IYM938" s="82"/>
      <c r="IYN938" s="82"/>
      <c r="IYO938" s="82"/>
      <c r="IYP938" s="82"/>
      <c r="IYQ938" s="82"/>
      <c r="IYR938" s="82"/>
      <c r="IYS938" s="82"/>
      <c r="IYT938" s="82"/>
      <c r="IYU938" s="82"/>
      <c r="IYV938" s="82"/>
      <c r="IYW938" s="82"/>
      <c r="IYX938" s="82"/>
      <c r="IYY938" s="82"/>
      <c r="IYZ938" s="82"/>
      <c r="IZA938" s="82"/>
      <c r="IZB938" s="82"/>
      <c r="IZC938" s="82"/>
      <c r="IZD938" s="82"/>
      <c r="IZE938" s="82"/>
      <c r="IZF938" s="82"/>
      <c r="IZG938" s="82"/>
      <c r="IZH938" s="82"/>
      <c r="IZI938" s="82"/>
      <c r="IZJ938" s="82"/>
      <c r="IZK938" s="82"/>
      <c r="IZL938" s="82"/>
      <c r="IZM938" s="82"/>
      <c r="IZN938" s="82"/>
      <c r="IZO938" s="82"/>
      <c r="IZP938" s="82"/>
      <c r="IZQ938" s="82"/>
      <c r="IZR938" s="82"/>
      <c r="IZS938" s="82"/>
      <c r="IZT938" s="82"/>
      <c r="IZU938" s="82"/>
      <c r="IZV938" s="82"/>
      <c r="IZW938" s="82"/>
      <c r="IZX938" s="82"/>
      <c r="IZY938" s="82"/>
      <c r="IZZ938" s="82"/>
      <c r="JAA938" s="82"/>
      <c r="JAB938" s="82"/>
      <c r="JAC938" s="82"/>
      <c r="JAD938" s="82"/>
      <c r="JAE938" s="82"/>
      <c r="JAF938" s="82"/>
      <c r="JAG938" s="82"/>
      <c r="JAH938" s="82"/>
      <c r="JAI938" s="82"/>
      <c r="JAJ938" s="82"/>
      <c r="JAK938" s="82"/>
      <c r="JAL938" s="82"/>
      <c r="JAM938" s="82"/>
      <c r="JAN938" s="82"/>
      <c r="JAO938" s="82"/>
      <c r="JAP938" s="82"/>
      <c r="JAQ938" s="82"/>
      <c r="JAR938" s="82"/>
      <c r="JAS938" s="82"/>
      <c r="JAT938" s="82"/>
      <c r="JAU938" s="82"/>
      <c r="JAV938" s="82"/>
      <c r="JAW938" s="82"/>
      <c r="JAX938" s="82"/>
      <c r="JAY938" s="82"/>
      <c r="JAZ938" s="82"/>
      <c r="JBA938" s="82"/>
      <c r="JBB938" s="82"/>
      <c r="JBC938" s="82"/>
      <c r="JBD938" s="82"/>
      <c r="JBE938" s="82"/>
      <c r="JBF938" s="82"/>
      <c r="JBG938" s="82"/>
      <c r="JBH938" s="82"/>
      <c r="JBI938" s="82"/>
      <c r="JBJ938" s="82"/>
      <c r="JBK938" s="82"/>
      <c r="JBL938" s="82"/>
      <c r="JBM938" s="82"/>
      <c r="JBN938" s="82"/>
      <c r="JBO938" s="82"/>
      <c r="JBP938" s="82"/>
      <c r="JBQ938" s="82"/>
      <c r="JBR938" s="82"/>
      <c r="JBS938" s="82"/>
      <c r="JBT938" s="82"/>
      <c r="JBU938" s="82"/>
      <c r="JBV938" s="82"/>
      <c r="JBW938" s="82"/>
      <c r="JBX938" s="82"/>
      <c r="JBY938" s="82"/>
      <c r="JBZ938" s="82"/>
      <c r="JCA938" s="82"/>
      <c r="JCB938" s="82"/>
      <c r="JCC938" s="82"/>
      <c r="JCD938" s="82"/>
      <c r="JCE938" s="82"/>
      <c r="JCF938" s="82"/>
      <c r="JCG938" s="82"/>
      <c r="JCH938" s="82"/>
      <c r="JCI938" s="82"/>
      <c r="JCJ938" s="82"/>
      <c r="JCK938" s="82"/>
      <c r="JCL938" s="82"/>
      <c r="JCM938" s="82"/>
      <c r="JCN938" s="82"/>
      <c r="JCO938" s="82"/>
      <c r="JCP938" s="82"/>
      <c r="JCQ938" s="82"/>
      <c r="JCR938" s="82"/>
      <c r="JCS938" s="82"/>
      <c r="JCT938" s="82"/>
      <c r="JCU938" s="82"/>
      <c r="JCV938" s="82"/>
      <c r="JCW938" s="82"/>
      <c r="JCX938" s="82"/>
      <c r="JCY938" s="82"/>
      <c r="JCZ938" s="82"/>
      <c r="JDA938" s="82"/>
      <c r="JDB938" s="82"/>
      <c r="JDC938" s="82"/>
      <c r="JDD938" s="82"/>
      <c r="JDE938" s="82"/>
      <c r="JDF938" s="82"/>
      <c r="JDG938" s="82"/>
      <c r="JDH938" s="82"/>
      <c r="JDI938" s="82"/>
      <c r="JDJ938" s="82"/>
      <c r="JDK938" s="82"/>
      <c r="JDL938" s="82"/>
      <c r="JDM938" s="82"/>
      <c r="JDN938" s="82"/>
      <c r="JDO938" s="82"/>
      <c r="JDP938" s="82"/>
      <c r="JDQ938" s="82"/>
      <c r="JDR938" s="82"/>
      <c r="JDS938" s="82"/>
      <c r="JDT938" s="82"/>
      <c r="JDU938" s="82"/>
      <c r="JDV938" s="82"/>
      <c r="JDW938" s="82"/>
      <c r="JDX938" s="82"/>
      <c r="JDY938" s="82"/>
      <c r="JDZ938" s="82"/>
      <c r="JEA938" s="82"/>
      <c r="JEB938" s="82"/>
      <c r="JEC938" s="82"/>
      <c r="JED938" s="82"/>
      <c r="JEE938" s="82"/>
      <c r="JEF938" s="82"/>
      <c r="JEG938" s="82"/>
      <c r="JEH938" s="82"/>
      <c r="JEI938" s="82"/>
      <c r="JEJ938" s="82"/>
      <c r="JEK938" s="82"/>
      <c r="JEL938" s="82"/>
      <c r="JEM938" s="82"/>
      <c r="JEN938" s="82"/>
      <c r="JEO938" s="82"/>
      <c r="JEP938" s="82"/>
      <c r="JEQ938" s="82"/>
      <c r="JER938" s="82"/>
      <c r="JES938" s="82"/>
      <c r="JET938" s="82"/>
      <c r="JEU938" s="82"/>
      <c r="JEV938" s="82"/>
      <c r="JEW938" s="82"/>
      <c r="JEX938" s="82"/>
      <c r="JEY938" s="82"/>
      <c r="JEZ938" s="82"/>
      <c r="JFA938" s="82"/>
      <c r="JFB938" s="82"/>
      <c r="JFC938" s="82"/>
      <c r="JFD938" s="82"/>
      <c r="JFE938" s="82"/>
      <c r="JFF938" s="82"/>
      <c r="JFG938" s="82"/>
      <c r="JFH938" s="82"/>
      <c r="JFI938" s="82"/>
      <c r="JFJ938" s="82"/>
      <c r="JFK938" s="82"/>
      <c r="JFL938" s="82"/>
      <c r="JFM938" s="82"/>
      <c r="JFN938" s="82"/>
      <c r="JFO938" s="82"/>
      <c r="JFP938" s="82"/>
      <c r="JFQ938" s="82"/>
      <c r="JFR938" s="82"/>
      <c r="JFS938" s="82"/>
      <c r="JFT938" s="82"/>
      <c r="JFU938" s="82"/>
      <c r="JFV938" s="82"/>
      <c r="JFW938" s="82"/>
      <c r="JFX938" s="82"/>
      <c r="JFY938" s="82"/>
      <c r="JFZ938" s="82"/>
      <c r="JGA938" s="82"/>
      <c r="JGB938" s="82"/>
      <c r="JGC938" s="82"/>
      <c r="JGD938" s="82"/>
      <c r="JGE938" s="82"/>
      <c r="JGF938" s="82"/>
      <c r="JGG938" s="82"/>
      <c r="JGH938" s="82"/>
      <c r="JGI938" s="82"/>
      <c r="JGJ938" s="82"/>
      <c r="JGK938" s="82"/>
      <c r="JGL938" s="82"/>
      <c r="JGM938" s="82"/>
      <c r="JGN938" s="82"/>
      <c r="JGO938" s="82"/>
      <c r="JGP938" s="82"/>
      <c r="JGQ938" s="82"/>
      <c r="JGR938" s="82"/>
      <c r="JGS938" s="82"/>
      <c r="JGT938" s="82"/>
      <c r="JGU938" s="82"/>
      <c r="JGV938" s="82"/>
      <c r="JGW938" s="82"/>
      <c r="JGX938" s="82"/>
      <c r="JGY938" s="82"/>
      <c r="JGZ938" s="82"/>
      <c r="JHA938" s="82"/>
      <c r="JHB938" s="82"/>
      <c r="JHC938" s="82"/>
      <c r="JHD938" s="82"/>
      <c r="JHE938" s="82"/>
      <c r="JHF938" s="82"/>
      <c r="JHG938" s="82"/>
      <c r="JHH938" s="82"/>
      <c r="JHI938" s="82"/>
      <c r="JHJ938" s="82"/>
      <c r="JHK938" s="82"/>
      <c r="JHL938" s="82"/>
      <c r="JHM938" s="82"/>
      <c r="JHN938" s="82"/>
      <c r="JHO938" s="82"/>
      <c r="JHP938" s="82"/>
      <c r="JHQ938" s="82"/>
      <c r="JHR938" s="82"/>
      <c r="JHS938" s="82"/>
      <c r="JHT938" s="82"/>
      <c r="JHU938" s="82"/>
      <c r="JHV938" s="82"/>
      <c r="JHW938" s="82"/>
      <c r="JHX938" s="82"/>
      <c r="JHY938" s="82"/>
      <c r="JHZ938" s="82"/>
      <c r="JIA938" s="82"/>
      <c r="JIB938" s="82"/>
      <c r="JIC938" s="82"/>
      <c r="JID938" s="82"/>
      <c r="JIE938" s="82"/>
      <c r="JIF938" s="82"/>
      <c r="JIG938" s="82"/>
      <c r="JIH938" s="82"/>
      <c r="JII938" s="82"/>
      <c r="JIJ938" s="82"/>
      <c r="JIK938" s="82"/>
      <c r="JIL938" s="82"/>
      <c r="JIM938" s="82"/>
      <c r="JIN938" s="82"/>
      <c r="JIO938" s="82"/>
      <c r="JIP938" s="82"/>
      <c r="JIQ938" s="82"/>
      <c r="JIR938" s="82"/>
      <c r="JIS938" s="82"/>
      <c r="JIT938" s="82"/>
      <c r="JIU938" s="82"/>
      <c r="JIV938" s="82"/>
      <c r="JIW938" s="82"/>
      <c r="JIX938" s="82"/>
      <c r="JIY938" s="82"/>
      <c r="JIZ938" s="82"/>
      <c r="JJA938" s="82"/>
      <c r="JJB938" s="82"/>
      <c r="JJC938" s="82"/>
      <c r="JJD938" s="82"/>
      <c r="JJE938" s="82"/>
      <c r="JJF938" s="82"/>
      <c r="JJG938" s="82"/>
      <c r="JJH938" s="82"/>
      <c r="JJI938" s="82"/>
      <c r="JJJ938" s="82"/>
      <c r="JJK938" s="82"/>
      <c r="JJL938" s="82"/>
      <c r="JJM938" s="82"/>
      <c r="JJN938" s="82"/>
      <c r="JJO938" s="82"/>
      <c r="JJP938" s="82"/>
      <c r="JJQ938" s="82"/>
      <c r="JJR938" s="82"/>
      <c r="JJS938" s="82"/>
      <c r="JJT938" s="82"/>
      <c r="JJU938" s="82"/>
      <c r="JJV938" s="82"/>
      <c r="JJW938" s="82"/>
      <c r="JJX938" s="82"/>
      <c r="JJY938" s="82"/>
      <c r="JJZ938" s="82"/>
      <c r="JKA938" s="82"/>
      <c r="JKB938" s="82"/>
      <c r="JKC938" s="82"/>
      <c r="JKD938" s="82"/>
      <c r="JKE938" s="82"/>
      <c r="JKF938" s="82"/>
      <c r="JKG938" s="82"/>
      <c r="JKH938" s="82"/>
      <c r="JKI938" s="82"/>
      <c r="JKJ938" s="82"/>
      <c r="JKK938" s="82"/>
      <c r="JKL938" s="82"/>
      <c r="JKM938" s="82"/>
      <c r="JKN938" s="82"/>
      <c r="JKO938" s="82"/>
      <c r="JKP938" s="82"/>
      <c r="JKQ938" s="82"/>
      <c r="JKR938" s="82"/>
      <c r="JKS938" s="82"/>
      <c r="JKT938" s="82"/>
      <c r="JKU938" s="82"/>
      <c r="JKV938" s="82"/>
      <c r="JKW938" s="82"/>
      <c r="JKX938" s="82"/>
      <c r="JKY938" s="82"/>
      <c r="JKZ938" s="82"/>
      <c r="JLA938" s="82"/>
      <c r="JLB938" s="82"/>
      <c r="JLC938" s="82"/>
      <c r="JLD938" s="82"/>
      <c r="JLE938" s="82"/>
      <c r="JLF938" s="82"/>
      <c r="JLG938" s="82"/>
      <c r="JLH938" s="82"/>
      <c r="JLI938" s="82"/>
      <c r="JLJ938" s="82"/>
      <c r="JLK938" s="82"/>
      <c r="JLL938" s="82"/>
      <c r="JLM938" s="82"/>
      <c r="JLN938" s="82"/>
      <c r="JLO938" s="82"/>
      <c r="JLP938" s="82"/>
      <c r="JLQ938" s="82"/>
      <c r="JLR938" s="82"/>
      <c r="JLS938" s="82"/>
      <c r="JLT938" s="82"/>
      <c r="JLU938" s="82"/>
      <c r="JLV938" s="82"/>
      <c r="JLW938" s="82"/>
      <c r="JLX938" s="82"/>
      <c r="JLY938" s="82"/>
      <c r="JLZ938" s="82"/>
      <c r="JMA938" s="82"/>
      <c r="JMB938" s="82"/>
      <c r="JMC938" s="82"/>
      <c r="JMD938" s="82"/>
      <c r="JME938" s="82"/>
      <c r="JMF938" s="82"/>
      <c r="JMG938" s="82"/>
      <c r="JMH938" s="82"/>
      <c r="JMI938" s="82"/>
      <c r="JMJ938" s="82"/>
      <c r="JMK938" s="82"/>
      <c r="JML938" s="82"/>
      <c r="JMM938" s="82"/>
      <c r="JMN938" s="82"/>
      <c r="JMO938" s="82"/>
      <c r="JMP938" s="82"/>
      <c r="JMQ938" s="82"/>
      <c r="JMR938" s="82"/>
      <c r="JMS938" s="82"/>
      <c r="JMT938" s="82"/>
      <c r="JMU938" s="82"/>
      <c r="JMV938" s="82"/>
      <c r="JMW938" s="82"/>
      <c r="JMX938" s="82"/>
      <c r="JMY938" s="82"/>
      <c r="JMZ938" s="82"/>
      <c r="JNA938" s="82"/>
      <c r="JNB938" s="82"/>
      <c r="JNC938" s="82"/>
      <c r="JND938" s="82"/>
      <c r="JNE938" s="82"/>
      <c r="JNF938" s="82"/>
      <c r="JNG938" s="82"/>
      <c r="JNH938" s="82"/>
      <c r="JNI938" s="82"/>
      <c r="JNJ938" s="82"/>
      <c r="JNK938" s="82"/>
      <c r="JNL938" s="82"/>
      <c r="JNM938" s="82"/>
      <c r="JNN938" s="82"/>
      <c r="JNO938" s="82"/>
      <c r="JNP938" s="82"/>
      <c r="JNQ938" s="82"/>
      <c r="JNR938" s="82"/>
      <c r="JNS938" s="82"/>
      <c r="JNT938" s="82"/>
      <c r="JNU938" s="82"/>
      <c r="JNV938" s="82"/>
      <c r="JNW938" s="82"/>
      <c r="JNX938" s="82"/>
      <c r="JNY938" s="82"/>
      <c r="JNZ938" s="82"/>
      <c r="JOA938" s="82"/>
      <c r="JOB938" s="82"/>
      <c r="JOC938" s="82"/>
      <c r="JOD938" s="82"/>
      <c r="JOE938" s="82"/>
      <c r="JOF938" s="82"/>
      <c r="JOG938" s="82"/>
      <c r="JOH938" s="82"/>
      <c r="JOI938" s="82"/>
      <c r="JOJ938" s="82"/>
      <c r="JOK938" s="82"/>
      <c r="JOL938" s="82"/>
      <c r="JOM938" s="82"/>
      <c r="JON938" s="82"/>
      <c r="JOO938" s="82"/>
      <c r="JOP938" s="82"/>
      <c r="JOQ938" s="82"/>
      <c r="JOR938" s="82"/>
      <c r="JOS938" s="82"/>
      <c r="JOT938" s="82"/>
      <c r="JOU938" s="82"/>
      <c r="JOV938" s="82"/>
      <c r="JOW938" s="82"/>
      <c r="JOX938" s="82"/>
      <c r="JOY938" s="82"/>
      <c r="JOZ938" s="82"/>
      <c r="JPA938" s="82"/>
      <c r="JPB938" s="82"/>
      <c r="JPC938" s="82"/>
      <c r="JPD938" s="82"/>
      <c r="JPE938" s="82"/>
      <c r="JPF938" s="82"/>
      <c r="JPG938" s="82"/>
      <c r="JPH938" s="82"/>
      <c r="JPI938" s="82"/>
      <c r="JPJ938" s="82"/>
      <c r="JPK938" s="82"/>
      <c r="JPL938" s="82"/>
      <c r="JPM938" s="82"/>
      <c r="JPN938" s="82"/>
      <c r="JPO938" s="82"/>
      <c r="JPP938" s="82"/>
      <c r="JPQ938" s="82"/>
      <c r="JPR938" s="82"/>
      <c r="JPS938" s="82"/>
      <c r="JPT938" s="82"/>
      <c r="JPU938" s="82"/>
      <c r="JPV938" s="82"/>
      <c r="JPW938" s="82"/>
      <c r="JPX938" s="82"/>
      <c r="JPY938" s="82"/>
      <c r="JPZ938" s="82"/>
      <c r="JQA938" s="82"/>
      <c r="JQB938" s="82"/>
      <c r="JQC938" s="82"/>
      <c r="JQD938" s="82"/>
      <c r="JQE938" s="82"/>
      <c r="JQF938" s="82"/>
      <c r="JQG938" s="82"/>
      <c r="JQH938" s="82"/>
      <c r="JQI938" s="82"/>
      <c r="JQJ938" s="82"/>
      <c r="JQK938" s="82"/>
      <c r="JQL938" s="82"/>
      <c r="JQM938" s="82"/>
      <c r="JQN938" s="82"/>
      <c r="JQO938" s="82"/>
      <c r="JQP938" s="82"/>
      <c r="JQQ938" s="82"/>
      <c r="JQR938" s="82"/>
      <c r="JQS938" s="82"/>
      <c r="JQT938" s="82"/>
      <c r="JQU938" s="82"/>
      <c r="JQV938" s="82"/>
      <c r="JQW938" s="82"/>
      <c r="JQX938" s="82"/>
      <c r="JQY938" s="82"/>
      <c r="JQZ938" s="82"/>
      <c r="JRA938" s="82"/>
      <c r="JRB938" s="82"/>
      <c r="JRC938" s="82"/>
      <c r="JRD938" s="82"/>
      <c r="JRE938" s="82"/>
      <c r="JRF938" s="82"/>
      <c r="JRG938" s="82"/>
      <c r="JRH938" s="82"/>
      <c r="JRI938" s="82"/>
      <c r="JRJ938" s="82"/>
      <c r="JRK938" s="82"/>
      <c r="JRL938" s="82"/>
      <c r="JRM938" s="82"/>
      <c r="JRN938" s="82"/>
      <c r="JRO938" s="82"/>
      <c r="JRP938" s="82"/>
      <c r="JRQ938" s="82"/>
      <c r="JRR938" s="82"/>
      <c r="JRS938" s="82"/>
      <c r="JRT938" s="82"/>
      <c r="JRU938" s="82"/>
      <c r="JRV938" s="82"/>
      <c r="JRW938" s="82"/>
      <c r="JRX938" s="82"/>
      <c r="JRY938" s="82"/>
      <c r="JRZ938" s="82"/>
      <c r="JSA938" s="82"/>
      <c r="JSB938" s="82"/>
      <c r="JSC938" s="82"/>
      <c r="JSD938" s="82"/>
      <c r="JSE938" s="82"/>
      <c r="JSF938" s="82"/>
      <c r="JSG938" s="82"/>
      <c r="JSH938" s="82"/>
      <c r="JSI938" s="82"/>
      <c r="JSJ938" s="82"/>
      <c r="JSK938" s="82"/>
      <c r="JSL938" s="82"/>
      <c r="JSM938" s="82"/>
      <c r="JSN938" s="82"/>
      <c r="JSO938" s="82"/>
      <c r="JSP938" s="82"/>
      <c r="JSQ938" s="82"/>
      <c r="JSR938" s="82"/>
      <c r="JSS938" s="82"/>
      <c r="JST938" s="82"/>
      <c r="JSU938" s="82"/>
      <c r="JSV938" s="82"/>
      <c r="JSW938" s="82"/>
      <c r="JSX938" s="82"/>
      <c r="JSY938" s="82"/>
      <c r="JSZ938" s="82"/>
      <c r="JTA938" s="82"/>
      <c r="JTB938" s="82"/>
      <c r="JTC938" s="82"/>
      <c r="JTD938" s="82"/>
      <c r="JTE938" s="82"/>
      <c r="JTF938" s="82"/>
      <c r="JTG938" s="82"/>
      <c r="JTH938" s="82"/>
      <c r="JTI938" s="82"/>
      <c r="JTJ938" s="82"/>
      <c r="JTK938" s="82"/>
      <c r="JTL938" s="82"/>
      <c r="JTM938" s="82"/>
      <c r="JTN938" s="82"/>
      <c r="JTO938" s="82"/>
      <c r="JTP938" s="82"/>
      <c r="JTQ938" s="82"/>
      <c r="JTR938" s="82"/>
      <c r="JTS938" s="82"/>
      <c r="JTT938" s="82"/>
      <c r="JTU938" s="82"/>
      <c r="JTV938" s="82"/>
      <c r="JTW938" s="82"/>
      <c r="JTX938" s="82"/>
      <c r="JTY938" s="82"/>
      <c r="JTZ938" s="82"/>
      <c r="JUA938" s="82"/>
      <c r="JUB938" s="82"/>
      <c r="JUC938" s="82"/>
      <c r="JUD938" s="82"/>
      <c r="JUE938" s="82"/>
      <c r="JUF938" s="82"/>
      <c r="JUG938" s="82"/>
      <c r="JUH938" s="82"/>
      <c r="JUI938" s="82"/>
      <c r="JUJ938" s="82"/>
      <c r="JUK938" s="82"/>
      <c r="JUL938" s="82"/>
      <c r="JUM938" s="82"/>
      <c r="JUN938" s="82"/>
      <c r="JUO938" s="82"/>
      <c r="JUP938" s="82"/>
      <c r="JUQ938" s="82"/>
      <c r="JUR938" s="82"/>
      <c r="JUS938" s="82"/>
      <c r="JUT938" s="82"/>
      <c r="JUU938" s="82"/>
      <c r="JUV938" s="82"/>
      <c r="JUW938" s="82"/>
      <c r="JUX938" s="82"/>
      <c r="JUY938" s="82"/>
      <c r="JUZ938" s="82"/>
      <c r="JVA938" s="82"/>
      <c r="JVB938" s="82"/>
      <c r="JVC938" s="82"/>
      <c r="JVD938" s="82"/>
      <c r="JVE938" s="82"/>
      <c r="JVF938" s="82"/>
      <c r="JVG938" s="82"/>
      <c r="JVH938" s="82"/>
      <c r="JVI938" s="82"/>
      <c r="JVJ938" s="82"/>
      <c r="JVK938" s="82"/>
      <c r="JVL938" s="82"/>
      <c r="JVM938" s="82"/>
      <c r="JVN938" s="82"/>
      <c r="JVO938" s="82"/>
      <c r="JVP938" s="82"/>
      <c r="JVQ938" s="82"/>
      <c r="JVR938" s="82"/>
      <c r="JVS938" s="82"/>
      <c r="JVT938" s="82"/>
      <c r="JVU938" s="82"/>
      <c r="JVV938" s="82"/>
      <c r="JVW938" s="82"/>
      <c r="JVX938" s="82"/>
      <c r="JVY938" s="82"/>
      <c r="JVZ938" s="82"/>
      <c r="JWA938" s="82"/>
      <c r="JWB938" s="82"/>
      <c r="JWC938" s="82"/>
      <c r="JWD938" s="82"/>
      <c r="JWE938" s="82"/>
      <c r="JWF938" s="82"/>
      <c r="JWG938" s="82"/>
      <c r="JWH938" s="82"/>
      <c r="JWI938" s="82"/>
      <c r="JWJ938" s="82"/>
      <c r="JWK938" s="82"/>
      <c r="JWL938" s="82"/>
      <c r="JWM938" s="82"/>
      <c r="JWN938" s="82"/>
      <c r="JWO938" s="82"/>
      <c r="JWP938" s="82"/>
      <c r="JWQ938" s="82"/>
      <c r="JWR938" s="82"/>
      <c r="JWS938" s="82"/>
      <c r="JWT938" s="82"/>
      <c r="JWU938" s="82"/>
      <c r="JWV938" s="82"/>
      <c r="JWW938" s="82"/>
      <c r="JWX938" s="82"/>
      <c r="JWY938" s="82"/>
      <c r="JWZ938" s="82"/>
      <c r="JXA938" s="82"/>
      <c r="JXB938" s="82"/>
      <c r="JXC938" s="82"/>
      <c r="JXD938" s="82"/>
      <c r="JXE938" s="82"/>
      <c r="JXF938" s="82"/>
      <c r="JXG938" s="82"/>
      <c r="JXH938" s="82"/>
      <c r="JXI938" s="82"/>
      <c r="JXJ938" s="82"/>
      <c r="JXK938" s="82"/>
      <c r="JXL938" s="82"/>
      <c r="JXM938" s="82"/>
      <c r="JXN938" s="82"/>
      <c r="JXO938" s="82"/>
      <c r="JXP938" s="82"/>
      <c r="JXQ938" s="82"/>
      <c r="JXR938" s="82"/>
      <c r="JXS938" s="82"/>
      <c r="JXT938" s="82"/>
      <c r="JXU938" s="82"/>
      <c r="JXV938" s="82"/>
      <c r="JXW938" s="82"/>
      <c r="JXX938" s="82"/>
      <c r="JXY938" s="82"/>
      <c r="JXZ938" s="82"/>
      <c r="JYA938" s="82"/>
      <c r="JYB938" s="82"/>
      <c r="JYC938" s="82"/>
      <c r="JYD938" s="82"/>
      <c r="JYE938" s="82"/>
      <c r="JYF938" s="82"/>
      <c r="JYG938" s="82"/>
      <c r="JYH938" s="82"/>
      <c r="JYI938" s="82"/>
      <c r="JYJ938" s="82"/>
      <c r="JYK938" s="82"/>
      <c r="JYL938" s="82"/>
      <c r="JYM938" s="82"/>
      <c r="JYN938" s="82"/>
      <c r="JYO938" s="82"/>
      <c r="JYP938" s="82"/>
      <c r="JYQ938" s="82"/>
      <c r="JYR938" s="82"/>
      <c r="JYS938" s="82"/>
      <c r="JYT938" s="82"/>
      <c r="JYU938" s="82"/>
      <c r="JYV938" s="82"/>
      <c r="JYW938" s="82"/>
      <c r="JYX938" s="82"/>
      <c r="JYY938" s="82"/>
      <c r="JYZ938" s="82"/>
      <c r="JZA938" s="82"/>
      <c r="JZB938" s="82"/>
      <c r="JZC938" s="82"/>
      <c r="JZD938" s="82"/>
      <c r="JZE938" s="82"/>
      <c r="JZF938" s="82"/>
      <c r="JZG938" s="82"/>
      <c r="JZH938" s="82"/>
      <c r="JZI938" s="82"/>
      <c r="JZJ938" s="82"/>
      <c r="JZK938" s="82"/>
      <c r="JZL938" s="82"/>
      <c r="JZM938" s="82"/>
      <c r="JZN938" s="82"/>
      <c r="JZO938" s="82"/>
      <c r="JZP938" s="82"/>
      <c r="JZQ938" s="82"/>
      <c r="JZR938" s="82"/>
      <c r="JZS938" s="82"/>
      <c r="JZT938" s="82"/>
      <c r="JZU938" s="82"/>
      <c r="JZV938" s="82"/>
      <c r="JZW938" s="82"/>
      <c r="JZX938" s="82"/>
      <c r="JZY938" s="82"/>
      <c r="JZZ938" s="82"/>
      <c r="KAA938" s="82"/>
      <c r="KAB938" s="82"/>
      <c r="KAC938" s="82"/>
      <c r="KAD938" s="82"/>
      <c r="KAE938" s="82"/>
      <c r="KAF938" s="82"/>
      <c r="KAG938" s="82"/>
      <c r="KAH938" s="82"/>
      <c r="KAI938" s="82"/>
      <c r="KAJ938" s="82"/>
      <c r="KAK938" s="82"/>
      <c r="KAL938" s="82"/>
      <c r="KAM938" s="82"/>
      <c r="KAN938" s="82"/>
      <c r="KAO938" s="82"/>
      <c r="KAP938" s="82"/>
      <c r="KAQ938" s="82"/>
      <c r="KAR938" s="82"/>
      <c r="KAS938" s="82"/>
      <c r="KAT938" s="82"/>
      <c r="KAU938" s="82"/>
      <c r="KAV938" s="82"/>
      <c r="KAW938" s="82"/>
      <c r="KAX938" s="82"/>
      <c r="KAY938" s="82"/>
      <c r="KAZ938" s="82"/>
      <c r="KBA938" s="82"/>
      <c r="KBB938" s="82"/>
      <c r="KBC938" s="82"/>
      <c r="KBD938" s="82"/>
      <c r="KBE938" s="82"/>
      <c r="KBF938" s="82"/>
      <c r="KBG938" s="82"/>
      <c r="KBH938" s="82"/>
      <c r="KBI938" s="82"/>
      <c r="KBJ938" s="82"/>
      <c r="KBK938" s="82"/>
      <c r="KBL938" s="82"/>
      <c r="KBM938" s="82"/>
      <c r="KBN938" s="82"/>
      <c r="KBO938" s="82"/>
      <c r="KBP938" s="82"/>
      <c r="KBQ938" s="82"/>
      <c r="KBR938" s="82"/>
      <c r="KBS938" s="82"/>
      <c r="KBT938" s="82"/>
      <c r="KBU938" s="82"/>
      <c r="KBV938" s="82"/>
      <c r="KBW938" s="82"/>
      <c r="KBX938" s="82"/>
      <c r="KBY938" s="82"/>
      <c r="KBZ938" s="82"/>
      <c r="KCA938" s="82"/>
      <c r="KCB938" s="82"/>
      <c r="KCC938" s="82"/>
      <c r="KCD938" s="82"/>
      <c r="KCE938" s="82"/>
      <c r="KCF938" s="82"/>
      <c r="KCG938" s="82"/>
      <c r="KCH938" s="82"/>
      <c r="KCI938" s="82"/>
      <c r="KCJ938" s="82"/>
      <c r="KCK938" s="82"/>
      <c r="KCL938" s="82"/>
      <c r="KCM938" s="82"/>
      <c r="KCN938" s="82"/>
      <c r="KCO938" s="82"/>
      <c r="KCP938" s="82"/>
      <c r="KCQ938" s="82"/>
      <c r="KCR938" s="82"/>
      <c r="KCS938" s="82"/>
      <c r="KCT938" s="82"/>
      <c r="KCU938" s="82"/>
      <c r="KCV938" s="82"/>
      <c r="KCW938" s="82"/>
      <c r="KCX938" s="82"/>
      <c r="KCY938" s="82"/>
      <c r="KCZ938" s="82"/>
      <c r="KDA938" s="82"/>
      <c r="KDB938" s="82"/>
      <c r="KDC938" s="82"/>
      <c r="KDD938" s="82"/>
      <c r="KDE938" s="82"/>
      <c r="KDF938" s="82"/>
      <c r="KDG938" s="82"/>
      <c r="KDH938" s="82"/>
      <c r="KDI938" s="82"/>
      <c r="KDJ938" s="82"/>
      <c r="KDK938" s="82"/>
      <c r="KDL938" s="82"/>
      <c r="KDM938" s="82"/>
      <c r="KDN938" s="82"/>
      <c r="KDO938" s="82"/>
      <c r="KDP938" s="82"/>
      <c r="KDQ938" s="82"/>
      <c r="KDR938" s="82"/>
      <c r="KDS938" s="82"/>
      <c r="KDT938" s="82"/>
      <c r="KDU938" s="82"/>
      <c r="KDV938" s="82"/>
      <c r="KDW938" s="82"/>
      <c r="KDX938" s="82"/>
      <c r="KDY938" s="82"/>
      <c r="KDZ938" s="82"/>
      <c r="KEA938" s="82"/>
      <c r="KEB938" s="82"/>
      <c r="KEC938" s="82"/>
      <c r="KED938" s="82"/>
      <c r="KEE938" s="82"/>
      <c r="KEF938" s="82"/>
      <c r="KEG938" s="82"/>
      <c r="KEH938" s="82"/>
      <c r="KEI938" s="82"/>
      <c r="KEJ938" s="82"/>
      <c r="KEK938" s="82"/>
      <c r="KEL938" s="82"/>
      <c r="KEM938" s="82"/>
      <c r="KEN938" s="82"/>
      <c r="KEO938" s="82"/>
      <c r="KEP938" s="82"/>
      <c r="KEQ938" s="82"/>
      <c r="KER938" s="82"/>
      <c r="KES938" s="82"/>
      <c r="KET938" s="82"/>
      <c r="KEU938" s="82"/>
      <c r="KEV938" s="82"/>
      <c r="KEW938" s="82"/>
      <c r="KEX938" s="82"/>
      <c r="KEY938" s="82"/>
      <c r="KEZ938" s="82"/>
      <c r="KFA938" s="82"/>
      <c r="KFB938" s="82"/>
      <c r="KFC938" s="82"/>
      <c r="KFD938" s="82"/>
      <c r="KFE938" s="82"/>
      <c r="KFF938" s="82"/>
      <c r="KFG938" s="82"/>
      <c r="KFH938" s="82"/>
      <c r="KFI938" s="82"/>
      <c r="KFJ938" s="82"/>
      <c r="KFK938" s="82"/>
      <c r="KFL938" s="82"/>
      <c r="KFM938" s="82"/>
      <c r="KFN938" s="82"/>
      <c r="KFO938" s="82"/>
      <c r="KFP938" s="82"/>
      <c r="KFQ938" s="82"/>
      <c r="KFR938" s="82"/>
      <c r="KFS938" s="82"/>
      <c r="KFT938" s="82"/>
      <c r="KFU938" s="82"/>
      <c r="KFV938" s="82"/>
      <c r="KFW938" s="82"/>
      <c r="KFX938" s="82"/>
      <c r="KFY938" s="82"/>
      <c r="KFZ938" s="82"/>
      <c r="KGA938" s="82"/>
      <c r="KGB938" s="82"/>
      <c r="KGC938" s="82"/>
      <c r="KGD938" s="82"/>
      <c r="KGE938" s="82"/>
      <c r="KGF938" s="82"/>
      <c r="KGG938" s="82"/>
      <c r="KGH938" s="82"/>
      <c r="KGI938" s="82"/>
      <c r="KGJ938" s="82"/>
      <c r="KGK938" s="82"/>
      <c r="KGL938" s="82"/>
      <c r="KGM938" s="82"/>
      <c r="KGN938" s="82"/>
      <c r="KGO938" s="82"/>
      <c r="KGP938" s="82"/>
      <c r="KGQ938" s="82"/>
      <c r="KGR938" s="82"/>
      <c r="KGS938" s="82"/>
      <c r="KGT938" s="82"/>
      <c r="KGU938" s="82"/>
      <c r="KGV938" s="82"/>
      <c r="KGW938" s="82"/>
      <c r="KGX938" s="82"/>
      <c r="KGY938" s="82"/>
      <c r="KGZ938" s="82"/>
      <c r="KHA938" s="82"/>
      <c r="KHB938" s="82"/>
      <c r="KHC938" s="82"/>
      <c r="KHD938" s="82"/>
      <c r="KHE938" s="82"/>
      <c r="KHF938" s="82"/>
      <c r="KHG938" s="82"/>
      <c r="KHH938" s="82"/>
      <c r="KHI938" s="82"/>
      <c r="KHJ938" s="82"/>
      <c r="KHK938" s="82"/>
      <c r="KHL938" s="82"/>
      <c r="KHM938" s="82"/>
      <c r="KHN938" s="82"/>
      <c r="KHO938" s="82"/>
      <c r="KHP938" s="82"/>
      <c r="KHQ938" s="82"/>
      <c r="KHR938" s="82"/>
      <c r="KHS938" s="82"/>
      <c r="KHT938" s="82"/>
      <c r="KHU938" s="82"/>
      <c r="KHV938" s="82"/>
      <c r="KHW938" s="82"/>
      <c r="KHX938" s="82"/>
      <c r="KHY938" s="82"/>
      <c r="KHZ938" s="82"/>
      <c r="KIA938" s="82"/>
      <c r="KIB938" s="82"/>
      <c r="KIC938" s="82"/>
      <c r="KID938" s="82"/>
      <c r="KIE938" s="82"/>
      <c r="KIF938" s="82"/>
      <c r="KIG938" s="82"/>
      <c r="KIH938" s="82"/>
      <c r="KII938" s="82"/>
      <c r="KIJ938" s="82"/>
      <c r="KIK938" s="82"/>
      <c r="KIL938" s="82"/>
      <c r="KIM938" s="82"/>
      <c r="KIN938" s="82"/>
      <c r="KIO938" s="82"/>
      <c r="KIP938" s="82"/>
      <c r="KIQ938" s="82"/>
      <c r="KIR938" s="82"/>
      <c r="KIS938" s="82"/>
      <c r="KIT938" s="82"/>
      <c r="KIU938" s="82"/>
      <c r="KIV938" s="82"/>
      <c r="KIW938" s="82"/>
      <c r="KIX938" s="82"/>
      <c r="KIY938" s="82"/>
      <c r="KIZ938" s="82"/>
      <c r="KJA938" s="82"/>
      <c r="KJB938" s="82"/>
      <c r="KJC938" s="82"/>
      <c r="KJD938" s="82"/>
      <c r="KJE938" s="82"/>
      <c r="KJF938" s="82"/>
      <c r="KJG938" s="82"/>
      <c r="KJH938" s="82"/>
      <c r="KJI938" s="82"/>
      <c r="KJJ938" s="82"/>
      <c r="KJK938" s="82"/>
      <c r="KJL938" s="82"/>
      <c r="KJM938" s="82"/>
      <c r="KJN938" s="82"/>
      <c r="KJO938" s="82"/>
      <c r="KJP938" s="82"/>
      <c r="KJQ938" s="82"/>
      <c r="KJR938" s="82"/>
      <c r="KJS938" s="82"/>
      <c r="KJT938" s="82"/>
      <c r="KJU938" s="82"/>
      <c r="KJV938" s="82"/>
      <c r="KJW938" s="82"/>
      <c r="KJX938" s="82"/>
      <c r="KJY938" s="82"/>
      <c r="KJZ938" s="82"/>
      <c r="KKA938" s="82"/>
      <c r="KKB938" s="82"/>
      <c r="KKC938" s="82"/>
      <c r="KKD938" s="82"/>
      <c r="KKE938" s="82"/>
      <c r="KKF938" s="82"/>
      <c r="KKG938" s="82"/>
      <c r="KKH938" s="82"/>
      <c r="KKI938" s="82"/>
      <c r="KKJ938" s="82"/>
      <c r="KKK938" s="82"/>
      <c r="KKL938" s="82"/>
      <c r="KKM938" s="82"/>
      <c r="KKN938" s="82"/>
      <c r="KKO938" s="82"/>
      <c r="KKP938" s="82"/>
      <c r="KKQ938" s="82"/>
      <c r="KKR938" s="82"/>
      <c r="KKS938" s="82"/>
      <c r="KKT938" s="82"/>
      <c r="KKU938" s="82"/>
      <c r="KKV938" s="82"/>
      <c r="KKW938" s="82"/>
      <c r="KKX938" s="82"/>
      <c r="KKY938" s="82"/>
      <c r="KKZ938" s="82"/>
      <c r="KLA938" s="82"/>
      <c r="KLB938" s="82"/>
      <c r="KLC938" s="82"/>
      <c r="KLD938" s="82"/>
      <c r="KLE938" s="82"/>
      <c r="KLF938" s="82"/>
      <c r="KLG938" s="82"/>
      <c r="KLH938" s="82"/>
      <c r="KLI938" s="82"/>
      <c r="KLJ938" s="82"/>
      <c r="KLK938" s="82"/>
      <c r="KLL938" s="82"/>
      <c r="KLM938" s="82"/>
      <c r="KLN938" s="82"/>
      <c r="KLO938" s="82"/>
      <c r="KLP938" s="82"/>
      <c r="KLQ938" s="82"/>
      <c r="KLR938" s="82"/>
      <c r="KLS938" s="82"/>
      <c r="KLT938" s="82"/>
      <c r="KLU938" s="82"/>
      <c r="KLV938" s="82"/>
      <c r="KLW938" s="82"/>
      <c r="KLX938" s="82"/>
      <c r="KLY938" s="82"/>
      <c r="KLZ938" s="82"/>
      <c r="KMA938" s="82"/>
      <c r="KMB938" s="82"/>
      <c r="KMC938" s="82"/>
      <c r="KMD938" s="82"/>
      <c r="KME938" s="82"/>
      <c r="KMF938" s="82"/>
      <c r="KMG938" s="82"/>
      <c r="KMH938" s="82"/>
      <c r="KMI938" s="82"/>
      <c r="KMJ938" s="82"/>
      <c r="KMK938" s="82"/>
      <c r="KML938" s="82"/>
      <c r="KMM938" s="82"/>
      <c r="KMN938" s="82"/>
      <c r="KMO938" s="82"/>
      <c r="KMP938" s="82"/>
      <c r="KMQ938" s="82"/>
      <c r="KMR938" s="82"/>
      <c r="KMS938" s="82"/>
      <c r="KMT938" s="82"/>
      <c r="KMU938" s="82"/>
      <c r="KMV938" s="82"/>
      <c r="KMW938" s="82"/>
      <c r="KMX938" s="82"/>
      <c r="KMY938" s="82"/>
      <c r="KMZ938" s="82"/>
      <c r="KNA938" s="82"/>
      <c r="KNB938" s="82"/>
      <c r="KNC938" s="82"/>
      <c r="KND938" s="82"/>
      <c r="KNE938" s="82"/>
      <c r="KNF938" s="82"/>
      <c r="KNG938" s="82"/>
      <c r="KNH938" s="82"/>
      <c r="KNI938" s="82"/>
      <c r="KNJ938" s="82"/>
      <c r="KNK938" s="82"/>
      <c r="KNL938" s="82"/>
      <c r="KNM938" s="82"/>
      <c r="KNN938" s="82"/>
      <c r="KNO938" s="82"/>
      <c r="KNP938" s="82"/>
      <c r="KNQ938" s="82"/>
      <c r="KNR938" s="82"/>
      <c r="KNS938" s="82"/>
      <c r="KNT938" s="82"/>
      <c r="KNU938" s="82"/>
      <c r="KNV938" s="82"/>
      <c r="KNW938" s="82"/>
      <c r="KNX938" s="82"/>
      <c r="KNY938" s="82"/>
      <c r="KNZ938" s="82"/>
      <c r="KOA938" s="82"/>
      <c r="KOB938" s="82"/>
      <c r="KOC938" s="82"/>
      <c r="KOD938" s="82"/>
      <c r="KOE938" s="82"/>
      <c r="KOF938" s="82"/>
      <c r="KOG938" s="82"/>
      <c r="KOH938" s="82"/>
      <c r="KOI938" s="82"/>
      <c r="KOJ938" s="82"/>
      <c r="KOK938" s="82"/>
      <c r="KOL938" s="82"/>
      <c r="KOM938" s="82"/>
      <c r="KON938" s="82"/>
      <c r="KOO938" s="82"/>
      <c r="KOP938" s="82"/>
      <c r="KOQ938" s="82"/>
      <c r="KOR938" s="82"/>
      <c r="KOS938" s="82"/>
      <c r="KOT938" s="82"/>
      <c r="KOU938" s="82"/>
      <c r="KOV938" s="82"/>
      <c r="KOW938" s="82"/>
      <c r="KOX938" s="82"/>
      <c r="KOY938" s="82"/>
      <c r="KOZ938" s="82"/>
      <c r="KPA938" s="82"/>
      <c r="KPB938" s="82"/>
      <c r="KPC938" s="82"/>
      <c r="KPD938" s="82"/>
      <c r="KPE938" s="82"/>
      <c r="KPF938" s="82"/>
      <c r="KPG938" s="82"/>
      <c r="KPH938" s="82"/>
      <c r="KPI938" s="82"/>
      <c r="KPJ938" s="82"/>
      <c r="KPK938" s="82"/>
      <c r="KPL938" s="82"/>
      <c r="KPM938" s="82"/>
      <c r="KPN938" s="82"/>
      <c r="KPO938" s="82"/>
      <c r="KPP938" s="82"/>
      <c r="KPQ938" s="82"/>
      <c r="KPR938" s="82"/>
      <c r="KPS938" s="82"/>
      <c r="KPT938" s="82"/>
      <c r="KPU938" s="82"/>
      <c r="KPV938" s="82"/>
      <c r="KPW938" s="82"/>
      <c r="KPX938" s="82"/>
      <c r="KPY938" s="82"/>
      <c r="KPZ938" s="82"/>
      <c r="KQA938" s="82"/>
      <c r="KQB938" s="82"/>
      <c r="KQC938" s="82"/>
      <c r="KQD938" s="82"/>
      <c r="KQE938" s="82"/>
      <c r="KQF938" s="82"/>
      <c r="KQG938" s="82"/>
      <c r="KQH938" s="82"/>
      <c r="KQI938" s="82"/>
      <c r="KQJ938" s="82"/>
      <c r="KQK938" s="82"/>
      <c r="KQL938" s="82"/>
      <c r="KQM938" s="82"/>
      <c r="KQN938" s="82"/>
      <c r="KQO938" s="82"/>
      <c r="KQP938" s="82"/>
      <c r="KQQ938" s="82"/>
      <c r="KQR938" s="82"/>
      <c r="KQS938" s="82"/>
      <c r="KQT938" s="82"/>
      <c r="KQU938" s="82"/>
      <c r="KQV938" s="82"/>
      <c r="KQW938" s="82"/>
      <c r="KQX938" s="82"/>
      <c r="KQY938" s="82"/>
      <c r="KQZ938" s="82"/>
      <c r="KRA938" s="82"/>
      <c r="KRB938" s="82"/>
      <c r="KRC938" s="82"/>
      <c r="KRD938" s="82"/>
      <c r="KRE938" s="82"/>
      <c r="KRF938" s="82"/>
      <c r="KRG938" s="82"/>
      <c r="KRH938" s="82"/>
      <c r="KRI938" s="82"/>
      <c r="KRJ938" s="82"/>
      <c r="KRK938" s="82"/>
      <c r="KRL938" s="82"/>
      <c r="KRM938" s="82"/>
      <c r="KRN938" s="82"/>
      <c r="KRO938" s="82"/>
      <c r="KRP938" s="82"/>
      <c r="KRQ938" s="82"/>
      <c r="KRR938" s="82"/>
      <c r="KRS938" s="82"/>
      <c r="KRT938" s="82"/>
      <c r="KRU938" s="82"/>
      <c r="KRV938" s="82"/>
      <c r="KRW938" s="82"/>
      <c r="KRX938" s="82"/>
      <c r="KRY938" s="82"/>
      <c r="KRZ938" s="82"/>
      <c r="KSA938" s="82"/>
      <c r="KSB938" s="82"/>
      <c r="KSC938" s="82"/>
      <c r="KSD938" s="82"/>
      <c r="KSE938" s="82"/>
      <c r="KSF938" s="82"/>
      <c r="KSG938" s="82"/>
      <c r="KSH938" s="82"/>
      <c r="KSI938" s="82"/>
      <c r="KSJ938" s="82"/>
      <c r="KSK938" s="82"/>
      <c r="KSL938" s="82"/>
      <c r="KSM938" s="82"/>
      <c r="KSN938" s="82"/>
      <c r="KSO938" s="82"/>
      <c r="KSP938" s="82"/>
      <c r="KSQ938" s="82"/>
      <c r="KSR938" s="82"/>
      <c r="KSS938" s="82"/>
      <c r="KST938" s="82"/>
      <c r="KSU938" s="82"/>
      <c r="KSV938" s="82"/>
      <c r="KSW938" s="82"/>
      <c r="KSX938" s="82"/>
      <c r="KSY938" s="82"/>
      <c r="KSZ938" s="82"/>
      <c r="KTA938" s="82"/>
      <c r="KTB938" s="82"/>
      <c r="KTC938" s="82"/>
      <c r="KTD938" s="82"/>
      <c r="KTE938" s="82"/>
      <c r="KTF938" s="82"/>
      <c r="KTG938" s="82"/>
      <c r="KTH938" s="82"/>
      <c r="KTI938" s="82"/>
      <c r="KTJ938" s="82"/>
      <c r="KTK938" s="82"/>
      <c r="KTL938" s="82"/>
      <c r="KTM938" s="82"/>
      <c r="KTN938" s="82"/>
      <c r="KTO938" s="82"/>
      <c r="KTP938" s="82"/>
      <c r="KTQ938" s="82"/>
      <c r="KTR938" s="82"/>
      <c r="KTS938" s="82"/>
      <c r="KTT938" s="82"/>
      <c r="KTU938" s="82"/>
      <c r="KTV938" s="82"/>
      <c r="KTW938" s="82"/>
      <c r="KTX938" s="82"/>
      <c r="KTY938" s="82"/>
      <c r="KTZ938" s="82"/>
      <c r="KUA938" s="82"/>
      <c r="KUB938" s="82"/>
      <c r="KUC938" s="82"/>
      <c r="KUD938" s="82"/>
      <c r="KUE938" s="82"/>
      <c r="KUF938" s="82"/>
      <c r="KUG938" s="82"/>
      <c r="KUH938" s="82"/>
      <c r="KUI938" s="82"/>
      <c r="KUJ938" s="82"/>
      <c r="KUK938" s="82"/>
      <c r="KUL938" s="82"/>
      <c r="KUM938" s="82"/>
      <c r="KUN938" s="82"/>
      <c r="KUO938" s="82"/>
      <c r="KUP938" s="82"/>
      <c r="KUQ938" s="82"/>
      <c r="KUR938" s="82"/>
      <c r="KUS938" s="82"/>
      <c r="KUT938" s="82"/>
      <c r="KUU938" s="82"/>
      <c r="KUV938" s="82"/>
      <c r="KUW938" s="82"/>
      <c r="KUX938" s="82"/>
      <c r="KUY938" s="82"/>
      <c r="KUZ938" s="82"/>
      <c r="KVA938" s="82"/>
      <c r="KVB938" s="82"/>
      <c r="KVC938" s="82"/>
      <c r="KVD938" s="82"/>
      <c r="KVE938" s="82"/>
      <c r="KVF938" s="82"/>
      <c r="KVG938" s="82"/>
      <c r="KVH938" s="82"/>
      <c r="KVI938" s="82"/>
      <c r="KVJ938" s="82"/>
      <c r="KVK938" s="82"/>
      <c r="KVL938" s="82"/>
      <c r="KVM938" s="82"/>
      <c r="KVN938" s="82"/>
      <c r="KVO938" s="82"/>
      <c r="KVP938" s="82"/>
      <c r="KVQ938" s="82"/>
      <c r="KVR938" s="82"/>
      <c r="KVS938" s="82"/>
      <c r="KVT938" s="82"/>
      <c r="KVU938" s="82"/>
      <c r="KVV938" s="82"/>
      <c r="KVW938" s="82"/>
      <c r="KVX938" s="82"/>
      <c r="KVY938" s="82"/>
      <c r="KVZ938" s="82"/>
      <c r="KWA938" s="82"/>
      <c r="KWB938" s="82"/>
      <c r="KWC938" s="82"/>
      <c r="KWD938" s="82"/>
      <c r="KWE938" s="82"/>
      <c r="KWF938" s="82"/>
      <c r="KWG938" s="82"/>
      <c r="KWH938" s="82"/>
      <c r="KWI938" s="82"/>
      <c r="KWJ938" s="82"/>
      <c r="KWK938" s="82"/>
      <c r="KWL938" s="82"/>
      <c r="KWM938" s="82"/>
      <c r="KWN938" s="82"/>
      <c r="KWO938" s="82"/>
      <c r="KWP938" s="82"/>
      <c r="KWQ938" s="82"/>
      <c r="KWR938" s="82"/>
      <c r="KWS938" s="82"/>
      <c r="KWT938" s="82"/>
      <c r="KWU938" s="82"/>
      <c r="KWV938" s="82"/>
      <c r="KWW938" s="82"/>
      <c r="KWX938" s="82"/>
      <c r="KWY938" s="82"/>
      <c r="KWZ938" s="82"/>
      <c r="KXA938" s="82"/>
      <c r="KXB938" s="82"/>
      <c r="KXC938" s="82"/>
      <c r="KXD938" s="82"/>
      <c r="KXE938" s="82"/>
      <c r="KXF938" s="82"/>
      <c r="KXG938" s="82"/>
      <c r="KXH938" s="82"/>
      <c r="KXI938" s="82"/>
      <c r="KXJ938" s="82"/>
      <c r="KXK938" s="82"/>
      <c r="KXL938" s="82"/>
      <c r="KXM938" s="82"/>
      <c r="KXN938" s="82"/>
      <c r="KXO938" s="82"/>
      <c r="KXP938" s="82"/>
      <c r="KXQ938" s="82"/>
      <c r="KXR938" s="82"/>
      <c r="KXS938" s="82"/>
      <c r="KXT938" s="82"/>
      <c r="KXU938" s="82"/>
      <c r="KXV938" s="82"/>
      <c r="KXW938" s="82"/>
      <c r="KXX938" s="82"/>
      <c r="KXY938" s="82"/>
      <c r="KXZ938" s="82"/>
      <c r="KYA938" s="82"/>
      <c r="KYB938" s="82"/>
      <c r="KYC938" s="82"/>
      <c r="KYD938" s="82"/>
      <c r="KYE938" s="82"/>
      <c r="KYF938" s="82"/>
      <c r="KYG938" s="82"/>
      <c r="KYH938" s="82"/>
      <c r="KYI938" s="82"/>
      <c r="KYJ938" s="82"/>
      <c r="KYK938" s="82"/>
      <c r="KYL938" s="82"/>
      <c r="KYM938" s="82"/>
      <c r="KYN938" s="82"/>
      <c r="KYO938" s="82"/>
      <c r="KYP938" s="82"/>
      <c r="KYQ938" s="82"/>
      <c r="KYR938" s="82"/>
      <c r="KYS938" s="82"/>
      <c r="KYT938" s="82"/>
      <c r="KYU938" s="82"/>
      <c r="KYV938" s="82"/>
      <c r="KYW938" s="82"/>
      <c r="KYX938" s="82"/>
      <c r="KYY938" s="82"/>
      <c r="KYZ938" s="82"/>
      <c r="KZA938" s="82"/>
      <c r="KZB938" s="82"/>
      <c r="KZC938" s="82"/>
      <c r="KZD938" s="82"/>
      <c r="KZE938" s="82"/>
      <c r="KZF938" s="82"/>
      <c r="KZG938" s="82"/>
      <c r="KZH938" s="82"/>
      <c r="KZI938" s="82"/>
      <c r="KZJ938" s="82"/>
      <c r="KZK938" s="82"/>
      <c r="KZL938" s="82"/>
      <c r="KZM938" s="82"/>
      <c r="KZN938" s="82"/>
      <c r="KZO938" s="82"/>
      <c r="KZP938" s="82"/>
      <c r="KZQ938" s="82"/>
      <c r="KZR938" s="82"/>
      <c r="KZS938" s="82"/>
      <c r="KZT938" s="82"/>
      <c r="KZU938" s="82"/>
      <c r="KZV938" s="82"/>
      <c r="KZW938" s="82"/>
      <c r="KZX938" s="82"/>
      <c r="KZY938" s="82"/>
      <c r="KZZ938" s="82"/>
      <c r="LAA938" s="82"/>
      <c r="LAB938" s="82"/>
      <c r="LAC938" s="82"/>
      <c r="LAD938" s="82"/>
      <c r="LAE938" s="82"/>
      <c r="LAF938" s="82"/>
      <c r="LAG938" s="82"/>
      <c r="LAH938" s="82"/>
      <c r="LAI938" s="82"/>
      <c r="LAJ938" s="82"/>
      <c r="LAK938" s="82"/>
      <c r="LAL938" s="82"/>
      <c r="LAM938" s="82"/>
      <c r="LAN938" s="82"/>
      <c r="LAO938" s="82"/>
      <c r="LAP938" s="82"/>
      <c r="LAQ938" s="82"/>
      <c r="LAR938" s="82"/>
      <c r="LAS938" s="82"/>
      <c r="LAT938" s="82"/>
      <c r="LAU938" s="82"/>
      <c r="LAV938" s="82"/>
      <c r="LAW938" s="82"/>
      <c r="LAX938" s="82"/>
      <c r="LAY938" s="82"/>
      <c r="LAZ938" s="82"/>
      <c r="LBA938" s="82"/>
      <c r="LBB938" s="82"/>
      <c r="LBC938" s="82"/>
      <c r="LBD938" s="82"/>
      <c r="LBE938" s="82"/>
      <c r="LBF938" s="82"/>
      <c r="LBG938" s="82"/>
      <c r="LBH938" s="82"/>
      <c r="LBI938" s="82"/>
      <c r="LBJ938" s="82"/>
      <c r="LBK938" s="82"/>
      <c r="LBL938" s="82"/>
      <c r="LBM938" s="82"/>
      <c r="LBN938" s="82"/>
      <c r="LBO938" s="82"/>
      <c r="LBP938" s="82"/>
      <c r="LBQ938" s="82"/>
      <c r="LBR938" s="82"/>
      <c r="LBS938" s="82"/>
      <c r="LBT938" s="82"/>
      <c r="LBU938" s="82"/>
      <c r="LBV938" s="82"/>
      <c r="LBW938" s="82"/>
      <c r="LBX938" s="82"/>
      <c r="LBY938" s="82"/>
      <c r="LBZ938" s="82"/>
      <c r="LCA938" s="82"/>
      <c r="LCB938" s="82"/>
      <c r="LCC938" s="82"/>
      <c r="LCD938" s="82"/>
      <c r="LCE938" s="82"/>
      <c r="LCF938" s="82"/>
      <c r="LCG938" s="82"/>
      <c r="LCH938" s="82"/>
      <c r="LCI938" s="82"/>
      <c r="LCJ938" s="82"/>
      <c r="LCK938" s="82"/>
      <c r="LCL938" s="82"/>
      <c r="LCM938" s="82"/>
      <c r="LCN938" s="82"/>
      <c r="LCO938" s="82"/>
      <c r="LCP938" s="82"/>
      <c r="LCQ938" s="82"/>
      <c r="LCR938" s="82"/>
      <c r="LCS938" s="82"/>
      <c r="LCT938" s="82"/>
      <c r="LCU938" s="82"/>
      <c r="LCV938" s="82"/>
      <c r="LCW938" s="82"/>
      <c r="LCX938" s="82"/>
      <c r="LCY938" s="82"/>
      <c r="LCZ938" s="82"/>
      <c r="LDA938" s="82"/>
      <c r="LDB938" s="82"/>
      <c r="LDC938" s="82"/>
      <c r="LDD938" s="82"/>
      <c r="LDE938" s="82"/>
      <c r="LDF938" s="82"/>
      <c r="LDG938" s="82"/>
      <c r="LDH938" s="82"/>
      <c r="LDI938" s="82"/>
      <c r="LDJ938" s="82"/>
      <c r="LDK938" s="82"/>
      <c r="LDL938" s="82"/>
      <c r="LDM938" s="82"/>
      <c r="LDN938" s="82"/>
      <c r="LDO938" s="82"/>
      <c r="LDP938" s="82"/>
      <c r="LDQ938" s="82"/>
      <c r="LDR938" s="82"/>
      <c r="LDS938" s="82"/>
      <c r="LDT938" s="82"/>
      <c r="LDU938" s="82"/>
      <c r="LDV938" s="82"/>
      <c r="LDW938" s="82"/>
      <c r="LDX938" s="82"/>
      <c r="LDY938" s="82"/>
      <c r="LDZ938" s="82"/>
      <c r="LEA938" s="82"/>
      <c r="LEB938" s="82"/>
      <c r="LEC938" s="82"/>
      <c r="LED938" s="82"/>
      <c r="LEE938" s="82"/>
      <c r="LEF938" s="82"/>
      <c r="LEG938" s="82"/>
      <c r="LEH938" s="82"/>
      <c r="LEI938" s="82"/>
      <c r="LEJ938" s="82"/>
      <c r="LEK938" s="82"/>
      <c r="LEL938" s="82"/>
      <c r="LEM938" s="82"/>
      <c r="LEN938" s="82"/>
      <c r="LEO938" s="82"/>
      <c r="LEP938" s="82"/>
      <c r="LEQ938" s="82"/>
      <c r="LER938" s="82"/>
      <c r="LES938" s="82"/>
      <c r="LET938" s="82"/>
      <c r="LEU938" s="82"/>
      <c r="LEV938" s="82"/>
      <c r="LEW938" s="82"/>
      <c r="LEX938" s="82"/>
      <c r="LEY938" s="82"/>
      <c r="LEZ938" s="82"/>
      <c r="LFA938" s="82"/>
      <c r="LFB938" s="82"/>
      <c r="LFC938" s="82"/>
      <c r="LFD938" s="82"/>
      <c r="LFE938" s="82"/>
      <c r="LFF938" s="82"/>
      <c r="LFG938" s="82"/>
      <c r="LFH938" s="82"/>
      <c r="LFI938" s="82"/>
      <c r="LFJ938" s="82"/>
      <c r="LFK938" s="82"/>
      <c r="LFL938" s="82"/>
      <c r="LFM938" s="82"/>
      <c r="LFN938" s="82"/>
      <c r="LFO938" s="82"/>
      <c r="LFP938" s="82"/>
      <c r="LFQ938" s="82"/>
      <c r="LFR938" s="82"/>
      <c r="LFS938" s="82"/>
      <c r="LFT938" s="82"/>
      <c r="LFU938" s="82"/>
      <c r="LFV938" s="82"/>
      <c r="LFW938" s="82"/>
      <c r="LFX938" s="82"/>
      <c r="LFY938" s="82"/>
      <c r="LFZ938" s="82"/>
      <c r="LGA938" s="82"/>
      <c r="LGB938" s="82"/>
      <c r="LGC938" s="82"/>
      <c r="LGD938" s="82"/>
      <c r="LGE938" s="82"/>
      <c r="LGF938" s="82"/>
      <c r="LGG938" s="82"/>
      <c r="LGH938" s="82"/>
      <c r="LGI938" s="82"/>
      <c r="LGJ938" s="82"/>
      <c r="LGK938" s="82"/>
      <c r="LGL938" s="82"/>
      <c r="LGM938" s="82"/>
      <c r="LGN938" s="82"/>
      <c r="LGO938" s="82"/>
      <c r="LGP938" s="82"/>
      <c r="LGQ938" s="82"/>
      <c r="LGR938" s="82"/>
      <c r="LGS938" s="82"/>
      <c r="LGT938" s="82"/>
      <c r="LGU938" s="82"/>
      <c r="LGV938" s="82"/>
      <c r="LGW938" s="82"/>
      <c r="LGX938" s="82"/>
      <c r="LGY938" s="82"/>
      <c r="LGZ938" s="82"/>
      <c r="LHA938" s="82"/>
      <c r="LHB938" s="82"/>
      <c r="LHC938" s="82"/>
      <c r="LHD938" s="82"/>
      <c r="LHE938" s="82"/>
      <c r="LHF938" s="82"/>
      <c r="LHG938" s="82"/>
      <c r="LHH938" s="82"/>
      <c r="LHI938" s="82"/>
      <c r="LHJ938" s="82"/>
      <c r="LHK938" s="82"/>
      <c r="LHL938" s="82"/>
      <c r="LHM938" s="82"/>
      <c r="LHN938" s="82"/>
      <c r="LHO938" s="82"/>
      <c r="LHP938" s="82"/>
      <c r="LHQ938" s="82"/>
      <c r="LHR938" s="82"/>
      <c r="LHS938" s="82"/>
      <c r="LHT938" s="82"/>
      <c r="LHU938" s="82"/>
      <c r="LHV938" s="82"/>
      <c r="LHW938" s="82"/>
      <c r="LHX938" s="82"/>
      <c r="LHY938" s="82"/>
      <c r="LHZ938" s="82"/>
      <c r="LIA938" s="82"/>
      <c r="LIB938" s="82"/>
      <c r="LIC938" s="82"/>
      <c r="LID938" s="82"/>
      <c r="LIE938" s="82"/>
      <c r="LIF938" s="82"/>
      <c r="LIG938" s="82"/>
      <c r="LIH938" s="82"/>
      <c r="LII938" s="82"/>
      <c r="LIJ938" s="82"/>
      <c r="LIK938" s="82"/>
      <c r="LIL938" s="82"/>
      <c r="LIM938" s="82"/>
      <c r="LIN938" s="82"/>
      <c r="LIO938" s="82"/>
      <c r="LIP938" s="82"/>
      <c r="LIQ938" s="82"/>
      <c r="LIR938" s="82"/>
      <c r="LIS938" s="82"/>
      <c r="LIT938" s="82"/>
      <c r="LIU938" s="82"/>
      <c r="LIV938" s="82"/>
      <c r="LIW938" s="82"/>
      <c r="LIX938" s="82"/>
      <c r="LIY938" s="82"/>
      <c r="LIZ938" s="82"/>
      <c r="LJA938" s="82"/>
      <c r="LJB938" s="82"/>
      <c r="LJC938" s="82"/>
      <c r="LJD938" s="82"/>
      <c r="LJE938" s="82"/>
      <c r="LJF938" s="82"/>
      <c r="LJG938" s="82"/>
      <c r="LJH938" s="82"/>
      <c r="LJI938" s="82"/>
      <c r="LJJ938" s="82"/>
      <c r="LJK938" s="82"/>
      <c r="LJL938" s="82"/>
      <c r="LJM938" s="82"/>
      <c r="LJN938" s="82"/>
      <c r="LJO938" s="82"/>
      <c r="LJP938" s="82"/>
      <c r="LJQ938" s="82"/>
      <c r="LJR938" s="82"/>
      <c r="LJS938" s="82"/>
      <c r="LJT938" s="82"/>
      <c r="LJU938" s="82"/>
      <c r="LJV938" s="82"/>
      <c r="LJW938" s="82"/>
      <c r="LJX938" s="82"/>
      <c r="LJY938" s="82"/>
      <c r="LJZ938" s="82"/>
      <c r="LKA938" s="82"/>
      <c r="LKB938" s="82"/>
      <c r="LKC938" s="82"/>
      <c r="LKD938" s="82"/>
      <c r="LKE938" s="82"/>
      <c r="LKF938" s="82"/>
      <c r="LKG938" s="82"/>
      <c r="LKH938" s="82"/>
      <c r="LKI938" s="82"/>
      <c r="LKJ938" s="82"/>
      <c r="LKK938" s="82"/>
      <c r="LKL938" s="82"/>
      <c r="LKM938" s="82"/>
      <c r="LKN938" s="82"/>
      <c r="LKO938" s="82"/>
      <c r="LKP938" s="82"/>
      <c r="LKQ938" s="82"/>
      <c r="LKR938" s="82"/>
      <c r="LKS938" s="82"/>
      <c r="LKT938" s="82"/>
      <c r="LKU938" s="82"/>
      <c r="LKV938" s="82"/>
      <c r="LKW938" s="82"/>
      <c r="LKX938" s="82"/>
      <c r="LKY938" s="82"/>
      <c r="LKZ938" s="82"/>
      <c r="LLA938" s="82"/>
      <c r="LLB938" s="82"/>
      <c r="LLC938" s="82"/>
      <c r="LLD938" s="82"/>
      <c r="LLE938" s="82"/>
      <c r="LLF938" s="82"/>
      <c r="LLG938" s="82"/>
      <c r="LLH938" s="82"/>
      <c r="LLI938" s="82"/>
      <c r="LLJ938" s="82"/>
      <c r="LLK938" s="82"/>
      <c r="LLL938" s="82"/>
      <c r="LLM938" s="82"/>
      <c r="LLN938" s="82"/>
      <c r="LLO938" s="82"/>
      <c r="LLP938" s="82"/>
      <c r="LLQ938" s="82"/>
      <c r="LLR938" s="82"/>
      <c r="LLS938" s="82"/>
      <c r="LLT938" s="82"/>
      <c r="LLU938" s="82"/>
      <c r="LLV938" s="82"/>
      <c r="LLW938" s="82"/>
      <c r="LLX938" s="82"/>
      <c r="LLY938" s="82"/>
      <c r="LLZ938" s="82"/>
      <c r="LMA938" s="82"/>
      <c r="LMB938" s="82"/>
      <c r="LMC938" s="82"/>
      <c r="LMD938" s="82"/>
      <c r="LME938" s="82"/>
      <c r="LMF938" s="82"/>
      <c r="LMG938" s="82"/>
      <c r="LMH938" s="82"/>
      <c r="LMI938" s="82"/>
      <c r="LMJ938" s="82"/>
      <c r="LMK938" s="82"/>
      <c r="LML938" s="82"/>
      <c r="LMM938" s="82"/>
      <c r="LMN938" s="82"/>
      <c r="LMO938" s="82"/>
      <c r="LMP938" s="82"/>
      <c r="LMQ938" s="82"/>
      <c r="LMR938" s="82"/>
      <c r="LMS938" s="82"/>
      <c r="LMT938" s="82"/>
      <c r="LMU938" s="82"/>
      <c r="LMV938" s="82"/>
      <c r="LMW938" s="82"/>
      <c r="LMX938" s="82"/>
      <c r="LMY938" s="82"/>
      <c r="LMZ938" s="82"/>
      <c r="LNA938" s="82"/>
      <c r="LNB938" s="82"/>
      <c r="LNC938" s="82"/>
      <c r="LND938" s="82"/>
      <c r="LNE938" s="82"/>
      <c r="LNF938" s="82"/>
      <c r="LNG938" s="82"/>
      <c r="LNH938" s="82"/>
      <c r="LNI938" s="82"/>
      <c r="LNJ938" s="82"/>
      <c r="LNK938" s="82"/>
      <c r="LNL938" s="82"/>
      <c r="LNM938" s="82"/>
      <c r="LNN938" s="82"/>
      <c r="LNO938" s="82"/>
      <c r="LNP938" s="82"/>
      <c r="LNQ938" s="82"/>
      <c r="LNR938" s="82"/>
      <c r="LNS938" s="82"/>
      <c r="LNT938" s="82"/>
      <c r="LNU938" s="82"/>
      <c r="LNV938" s="82"/>
      <c r="LNW938" s="82"/>
      <c r="LNX938" s="82"/>
      <c r="LNY938" s="82"/>
      <c r="LNZ938" s="82"/>
      <c r="LOA938" s="82"/>
      <c r="LOB938" s="82"/>
      <c r="LOC938" s="82"/>
      <c r="LOD938" s="82"/>
      <c r="LOE938" s="82"/>
      <c r="LOF938" s="82"/>
      <c r="LOG938" s="82"/>
      <c r="LOH938" s="82"/>
      <c r="LOI938" s="82"/>
      <c r="LOJ938" s="82"/>
      <c r="LOK938" s="82"/>
      <c r="LOL938" s="82"/>
      <c r="LOM938" s="82"/>
      <c r="LON938" s="82"/>
      <c r="LOO938" s="82"/>
      <c r="LOP938" s="82"/>
      <c r="LOQ938" s="82"/>
      <c r="LOR938" s="82"/>
      <c r="LOS938" s="82"/>
      <c r="LOT938" s="82"/>
      <c r="LOU938" s="82"/>
      <c r="LOV938" s="82"/>
      <c r="LOW938" s="82"/>
      <c r="LOX938" s="82"/>
      <c r="LOY938" s="82"/>
      <c r="LOZ938" s="82"/>
      <c r="LPA938" s="82"/>
      <c r="LPB938" s="82"/>
      <c r="LPC938" s="82"/>
      <c r="LPD938" s="82"/>
      <c r="LPE938" s="82"/>
      <c r="LPF938" s="82"/>
      <c r="LPG938" s="82"/>
      <c r="LPH938" s="82"/>
      <c r="LPI938" s="82"/>
      <c r="LPJ938" s="82"/>
      <c r="LPK938" s="82"/>
      <c r="LPL938" s="82"/>
      <c r="LPM938" s="82"/>
      <c r="LPN938" s="82"/>
      <c r="LPO938" s="82"/>
      <c r="LPP938" s="82"/>
      <c r="LPQ938" s="82"/>
      <c r="LPR938" s="82"/>
      <c r="LPS938" s="82"/>
      <c r="LPT938" s="82"/>
      <c r="LPU938" s="82"/>
      <c r="LPV938" s="82"/>
      <c r="LPW938" s="82"/>
      <c r="LPX938" s="82"/>
      <c r="LPY938" s="82"/>
      <c r="LPZ938" s="82"/>
      <c r="LQA938" s="82"/>
      <c r="LQB938" s="82"/>
      <c r="LQC938" s="82"/>
      <c r="LQD938" s="82"/>
      <c r="LQE938" s="82"/>
      <c r="LQF938" s="82"/>
      <c r="LQG938" s="82"/>
      <c r="LQH938" s="82"/>
      <c r="LQI938" s="82"/>
      <c r="LQJ938" s="82"/>
      <c r="LQK938" s="82"/>
      <c r="LQL938" s="82"/>
      <c r="LQM938" s="82"/>
      <c r="LQN938" s="82"/>
      <c r="LQO938" s="82"/>
      <c r="LQP938" s="82"/>
      <c r="LQQ938" s="82"/>
      <c r="LQR938" s="82"/>
      <c r="LQS938" s="82"/>
      <c r="LQT938" s="82"/>
      <c r="LQU938" s="82"/>
      <c r="LQV938" s="82"/>
      <c r="LQW938" s="82"/>
      <c r="LQX938" s="82"/>
      <c r="LQY938" s="82"/>
      <c r="LQZ938" s="82"/>
      <c r="LRA938" s="82"/>
      <c r="LRB938" s="82"/>
      <c r="LRC938" s="82"/>
      <c r="LRD938" s="82"/>
      <c r="LRE938" s="82"/>
      <c r="LRF938" s="82"/>
      <c r="LRG938" s="82"/>
      <c r="LRH938" s="82"/>
      <c r="LRI938" s="82"/>
      <c r="LRJ938" s="82"/>
      <c r="LRK938" s="82"/>
      <c r="LRL938" s="82"/>
      <c r="LRM938" s="82"/>
      <c r="LRN938" s="82"/>
      <c r="LRO938" s="82"/>
      <c r="LRP938" s="82"/>
      <c r="LRQ938" s="82"/>
      <c r="LRR938" s="82"/>
      <c r="LRS938" s="82"/>
      <c r="LRT938" s="82"/>
      <c r="LRU938" s="82"/>
      <c r="LRV938" s="82"/>
      <c r="LRW938" s="82"/>
      <c r="LRX938" s="82"/>
      <c r="LRY938" s="82"/>
      <c r="LRZ938" s="82"/>
      <c r="LSA938" s="82"/>
      <c r="LSB938" s="82"/>
      <c r="LSC938" s="82"/>
      <c r="LSD938" s="82"/>
      <c r="LSE938" s="82"/>
      <c r="LSF938" s="82"/>
      <c r="LSG938" s="82"/>
      <c r="LSH938" s="82"/>
      <c r="LSI938" s="82"/>
      <c r="LSJ938" s="82"/>
      <c r="LSK938" s="82"/>
      <c r="LSL938" s="82"/>
      <c r="LSM938" s="82"/>
      <c r="LSN938" s="82"/>
      <c r="LSO938" s="82"/>
      <c r="LSP938" s="82"/>
      <c r="LSQ938" s="82"/>
      <c r="LSR938" s="82"/>
      <c r="LSS938" s="82"/>
      <c r="LST938" s="82"/>
      <c r="LSU938" s="82"/>
      <c r="LSV938" s="82"/>
      <c r="LSW938" s="82"/>
      <c r="LSX938" s="82"/>
      <c r="LSY938" s="82"/>
      <c r="LSZ938" s="82"/>
      <c r="LTA938" s="82"/>
      <c r="LTB938" s="82"/>
      <c r="LTC938" s="82"/>
      <c r="LTD938" s="82"/>
      <c r="LTE938" s="82"/>
      <c r="LTF938" s="82"/>
      <c r="LTG938" s="82"/>
      <c r="LTH938" s="82"/>
      <c r="LTI938" s="82"/>
      <c r="LTJ938" s="82"/>
      <c r="LTK938" s="82"/>
      <c r="LTL938" s="82"/>
      <c r="LTM938" s="82"/>
      <c r="LTN938" s="82"/>
      <c r="LTO938" s="82"/>
      <c r="LTP938" s="82"/>
      <c r="LTQ938" s="82"/>
      <c r="LTR938" s="82"/>
      <c r="LTS938" s="82"/>
      <c r="LTT938" s="82"/>
      <c r="LTU938" s="82"/>
      <c r="LTV938" s="82"/>
      <c r="LTW938" s="82"/>
      <c r="LTX938" s="82"/>
      <c r="LTY938" s="82"/>
      <c r="LTZ938" s="82"/>
      <c r="LUA938" s="82"/>
      <c r="LUB938" s="82"/>
      <c r="LUC938" s="82"/>
      <c r="LUD938" s="82"/>
      <c r="LUE938" s="82"/>
      <c r="LUF938" s="82"/>
      <c r="LUG938" s="82"/>
      <c r="LUH938" s="82"/>
      <c r="LUI938" s="82"/>
      <c r="LUJ938" s="82"/>
      <c r="LUK938" s="82"/>
      <c r="LUL938" s="82"/>
      <c r="LUM938" s="82"/>
      <c r="LUN938" s="82"/>
      <c r="LUO938" s="82"/>
      <c r="LUP938" s="82"/>
      <c r="LUQ938" s="82"/>
      <c r="LUR938" s="82"/>
      <c r="LUS938" s="82"/>
      <c r="LUT938" s="82"/>
      <c r="LUU938" s="82"/>
      <c r="LUV938" s="82"/>
      <c r="LUW938" s="82"/>
      <c r="LUX938" s="82"/>
      <c r="LUY938" s="82"/>
      <c r="LUZ938" s="82"/>
      <c r="LVA938" s="82"/>
      <c r="LVB938" s="82"/>
      <c r="LVC938" s="82"/>
      <c r="LVD938" s="82"/>
      <c r="LVE938" s="82"/>
      <c r="LVF938" s="82"/>
      <c r="LVG938" s="82"/>
      <c r="LVH938" s="82"/>
      <c r="LVI938" s="82"/>
      <c r="LVJ938" s="82"/>
      <c r="LVK938" s="82"/>
      <c r="LVL938" s="82"/>
      <c r="LVM938" s="82"/>
      <c r="LVN938" s="82"/>
      <c r="LVO938" s="82"/>
      <c r="LVP938" s="82"/>
      <c r="LVQ938" s="82"/>
      <c r="LVR938" s="82"/>
      <c r="LVS938" s="82"/>
      <c r="LVT938" s="82"/>
      <c r="LVU938" s="82"/>
      <c r="LVV938" s="82"/>
      <c r="LVW938" s="82"/>
      <c r="LVX938" s="82"/>
      <c r="LVY938" s="82"/>
      <c r="LVZ938" s="82"/>
      <c r="LWA938" s="82"/>
      <c r="LWB938" s="82"/>
      <c r="LWC938" s="82"/>
      <c r="LWD938" s="82"/>
      <c r="LWE938" s="82"/>
      <c r="LWF938" s="82"/>
      <c r="LWG938" s="82"/>
      <c r="LWH938" s="82"/>
      <c r="LWI938" s="82"/>
      <c r="LWJ938" s="82"/>
      <c r="LWK938" s="82"/>
      <c r="LWL938" s="82"/>
      <c r="LWM938" s="82"/>
      <c r="LWN938" s="82"/>
      <c r="LWO938" s="82"/>
      <c r="LWP938" s="82"/>
      <c r="LWQ938" s="82"/>
      <c r="LWR938" s="82"/>
      <c r="LWS938" s="82"/>
      <c r="LWT938" s="82"/>
      <c r="LWU938" s="82"/>
      <c r="LWV938" s="82"/>
      <c r="LWW938" s="82"/>
      <c r="LWX938" s="82"/>
      <c r="LWY938" s="82"/>
      <c r="LWZ938" s="82"/>
      <c r="LXA938" s="82"/>
      <c r="LXB938" s="82"/>
      <c r="LXC938" s="82"/>
      <c r="LXD938" s="82"/>
      <c r="LXE938" s="82"/>
      <c r="LXF938" s="82"/>
      <c r="LXG938" s="82"/>
      <c r="LXH938" s="82"/>
      <c r="LXI938" s="82"/>
      <c r="LXJ938" s="82"/>
      <c r="LXK938" s="82"/>
      <c r="LXL938" s="82"/>
      <c r="LXM938" s="82"/>
      <c r="LXN938" s="82"/>
      <c r="LXO938" s="82"/>
      <c r="LXP938" s="82"/>
      <c r="LXQ938" s="82"/>
      <c r="LXR938" s="82"/>
      <c r="LXS938" s="82"/>
      <c r="LXT938" s="82"/>
      <c r="LXU938" s="82"/>
      <c r="LXV938" s="82"/>
      <c r="LXW938" s="82"/>
      <c r="LXX938" s="82"/>
      <c r="LXY938" s="82"/>
      <c r="LXZ938" s="82"/>
      <c r="LYA938" s="82"/>
      <c r="LYB938" s="82"/>
      <c r="LYC938" s="82"/>
      <c r="LYD938" s="82"/>
      <c r="LYE938" s="82"/>
      <c r="LYF938" s="82"/>
      <c r="LYG938" s="82"/>
      <c r="LYH938" s="82"/>
      <c r="LYI938" s="82"/>
      <c r="LYJ938" s="82"/>
      <c r="LYK938" s="82"/>
      <c r="LYL938" s="82"/>
      <c r="LYM938" s="82"/>
      <c r="LYN938" s="82"/>
      <c r="LYO938" s="82"/>
      <c r="LYP938" s="82"/>
      <c r="LYQ938" s="82"/>
      <c r="LYR938" s="82"/>
      <c r="LYS938" s="82"/>
      <c r="LYT938" s="82"/>
      <c r="LYU938" s="82"/>
      <c r="LYV938" s="82"/>
      <c r="LYW938" s="82"/>
      <c r="LYX938" s="82"/>
      <c r="LYY938" s="82"/>
      <c r="LYZ938" s="82"/>
      <c r="LZA938" s="82"/>
      <c r="LZB938" s="82"/>
      <c r="LZC938" s="82"/>
      <c r="LZD938" s="82"/>
      <c r="LZE938" s="82"/>
      <c r="LZF938" s="82"/>
      <c r="LZG938" s="82"/>
      <c r="LZH938" s="82"/>
      <c r="LZI938" s="82"/>
      <c r="LZJ938" s="82"/>
      <c r="LZK938" s="82"/>
      <c r="LZL938" s="82"/>
      <c r="LZM938" s="82"/>
      <c r="LZN938" s="82"/>
      <c r="LZO938" s="82"/>
      <c r="LZP938" s="82"/>
      <c r="LZQ938" s="82"/>
      <c r="LZR938" s="82"/>
      <c r="LZS938" s="82"/>
      <c r="LZT938" s="82"/>
      <c r="LZU938" s="82"/>
      <c r="LZV938" s="82"/>
      <c r="LZW938" s="82"/>
      <c r="LZX938" s="82"/>
      <c r="LZY938" s="82"/>
      <c r="LZZ938" s="82"/>
      <c r="MAA938" s="82"/>
      <c r="MAB938" s="82"/>
      <c r="MAC938" s="82"/>
      <c r="MAD938" s="82"/>
      <c r="MAE938" s="82"/>
      <c r="MAF938" s="82"/>
      <c r="MAG938" s="82"/>
      <c r="MAH938" s="82"/>
      <c r="MAI938" s="82"/>
      <c r="MAJ938" s="82"/>
      <c r="MAK938" s="82"/>
      <c r="MAL938" s="82"/>
      <c r="MAM938" s="82"/>
      <c r="MAN938" s="82"/>
      <c r="MAO938" s="82"/>
      <c r="MAP938" s="82"/>
      <c r="MAQ938" s="82"/>
      <c r="MAR938" s="82"/>
      <c r="MAS938" s="82"/>
      <c r="MAT938" s="82"/>
      <c r="MAU938" s="82"/>
      <c r="MAV938" s="82"/>
      <c r="MAW938" s="82"/>
      <c r="MAX938" s="82"/>
      <c r="MAY938" s="82"/>
      <c r="MAZ938" s="82"/>
      <c r="MBA938" s="82"/>
      <c r="MBB938" s="82"/>
      <c r="MBC938" s="82"/>
      <c r="MBD938" s="82"/>
      <c r="MBE938" s="82"/>
      <c r="MBF938" s="82"/>
      <c r="MBG938" s="82"/>
      <c r="MBH938" s="82"/>
      <c r="MBI938" s="82"/>
      <c r="MBJ938" s="82"/>
      <c r="MBK938" s="82"/>
      <c r="MBL938" s="82"/>
      <c r="MBM938" s="82"/>
      <c r="MBN938" s="82"/>
      <c r="MBO938" s="82"/>
      <c r="MBP938" s="82"/>
      <c r="MBQ938" s="82"/>
      <c r="MBR938" s="82"/>
      <c r="MBS938" s="82"/>
      <c r="MBT938" s="82"/>
      <c r="MBU938" s="82"/>
      <c r="MBV938" s="82"/>
      <c r="MBW938" s="82"/>
      <c r="MBX938" s="82"/>
      <c r="MBY938" s="82"/>
      <c r="MBZ938" s="82"/>
      <c r="MCA938" s="82"/>
      <c r="MCB938" s="82"/>
      <c r="MCC938" s="82"/>
      <c r="MCD938" s="82"/>
      <c r="MCE938" s="82"/>
      <c r="MCF938" s="82"/>
      <c r="MCG938" s="82"/>
      <c r="MCH938" s="82"/>
      <c r="MCI938" s="82"/>
      <c r="MCJ938" s="82"/>
      <c r="MCK938" s="82"/>
      <c r="MCL938" s="82"/>
      <c r="MCM938" s="82"/>
      <c r="MCN938" s="82"/>
      <c r="MCO938" s="82"/>
      <c r="MCP938" s="82"/>
      <c r="MCQ938" s="82"/>
      <c r="MCR938" s="82"/>
      <c r="MCS938" s="82"/>
      <c r="MCT938" s="82"/>
      <c r="MCU938" s="82"/>
      <c r="MCV938" s="82"/>
      <c r="MCW938" s="82"/>
      <c r="MCX938" s="82"/>
      <c r="MCY938" s="82"/>
      <c r="MCZ938" s="82"/>
      <c r="MDA938" s="82"/>
      <c r="MDB938" s="82"/>
      <c r="MDC938" s="82"/>
      <c r="MDD938" s="82"/>
      <c r="MDE938" s="82"/>
      <c r="MDF938" s="82"/>
      <c r="MDG938" s="82"/>
      <c r="MDH938" s="82"/>
      <c r="MDI938" s="82"/>
      <c r="MDJ938" s="82"/>
      <c r="MDK938" s="82"/>
      <c r="MDL938" s="82"/>
      <c r="MDM938" s="82"/>
      <c r="MDN938" s="82"/>
      <c r="MDO938" s="82"/>
      <c r="MDP938" s="82"/>
      <c r="MDQ938" s="82"/>
      <c r="MDR938" s="82"/>
      <c r="MDS938" s="82"/>
      <c r="MDT938" s="82"/>
      <c r="MDU938" s="82"/>
      <c r="MDV938" s="82"/>
      <c r="MDW938" s="82"/>
      <c r="MDX938" s="82"/>
      <c r="MDY938" s="82"/>
      <c r="MDZ938" s="82"/>
      <c r="MEA938" s="82"/>
      <c r="MEB938" s="82"/>
      <c r="MEC938" s="82"/>
      <c r="MED938" s="82"/>
      <c r="MEE938" s="82"/>
      <c r="MEF938" s="82"/>
      <c r="MEG938" s="82"/>
      <c r="MEH938" s="82"/>
      <c r="MEI938" s="82"/>
      <c r="MEJ938" s="82"/>
      <c r="MEK938" s="82"/>
      <c r="MEL938" s="82"/>
      <c r="MEM938" s="82"/>
      <c r="MEN938" s="82"/>
      <c r="MEO938" s="82"/>
      <c r="MEP938" s="82"/>
      <c r="MEQ938" s="82"/>
      <c r="MER938" s="82"/>
      <c r="MES938" s="82"/>
      <c r="MET938" s="82"/>
      <c r="MEU938" s="82"/>
      <c r="MEV938" s="82"/>
      <c r="MEW938" s="82"/>
      <c r="MEX938" s="82"/>
      <c r="MEY938" s="82"/>
      <c r="MEZ938" s="82"/>
      <c r="MFA938" s="82"/>
      <c r="MFB938" s="82"/>
      <c r="MFC938" s="82"/>
      <c r="MFD938" s="82"/>
      <c r="MFE938" s="82"/>
      <c r="MFF938" s="82"/>
      <c r="MFG938" s="82"/>
      <c r="MFH938" s="82"/>
      <c r="MFI938" s="82"/>
      <c r="MFJ938" s="82"/>
      <c r="MFK938" s="82"/>
      <c r="MFL938" s="82"/>
      <c r="MFM938" s="82"/>
      <c r="MFN938" s="82"/>
      <c r="MFO938" s="82"/>
      <c r="MFP938" s="82"/>
      <c r="MFQ938" s="82"/>
      <c r="MFR938" s="82"/>
      <c r="MFS938" s="82"/>
      <c r="MFT938" s="82"/>
      <c r="MFU938" s="82"/>
      <c r="MFV938" s="82"/>
      <c r="MFW938" s="82"/>
      <c r="MFX938" s="82"/>
      <c r="MFY938" s="82"/>
      <c r="MFZ938" s="82"/>
      <c r="MGA938" s="82"/>
      <c r="MGB938" s="82"/>
      <c r="MGC938" s="82"/>
      <c r="MGD938" s="82"/>
      <c r="MGE938" s="82"/>
      <c r="MGF938" s="82"/>
      <c r="MGG938" s="82"/>
      <c r="MGH938" s="82"/>
      <c r="MGI938" s="82"/>
      <c r="MGJ938" s="82"/>
      <c r="MGK938" s="82"/>
      <c r="MGL938" s="82"/>
      <c r="MGM938" s="82"/>
      <c r="MGN938" s="82"/>
      <c r="MGO938" s="82"/>
      <c r="MGP938" s="82"/>
      <c r="MGQ938" s="82"/>
      <c r="MGR938" s="82"/>
      <c r="MGS938" s="82"/>
      <c r="MGT938" s="82"/>
      <c r="MGU938" s="82"/>
      <c r="MGV938" s="82"/>
      <c r="MGW938" s="82"/>
      <c r="MGX938" s="82"/>
      <c r="MGY938" s="82"/>
      <c r="MGZ938" s="82"/>
      <c r="MHA938" s="82"/>
      <c r="MHB938" s="82"/>
      <c r="MHC938" s="82"/>
      <c r="MHD938" s="82"/>
      <c r="MHE938" s="82"/>
      <c r="MHF938" s="82"/>
      <c r="MHG938" s="82"/>
      <c r="MHH938" s="82"/>
      <c r="MHI938" s="82"/>
      <c r="MHJ938" s="82"/>
      <c r="MHK938" s="82"/>
      <c r="MHL938" s="82"/>
      <c r="MHM938" s="82"/>
      <c r="MHN938" s="82"/>
      <c r="MHO938" s="82"/>
      <c r="MHP938" s="82"/>
      <c r="MHQ938" s="82"/>
      <c r="MHR938" s="82"/>
      <c r="MHS938" s="82"/>
      <c r="MHT938" s="82"/>
      <c r="MHU938" s="82"/>
      <c r="MHV938" s="82"/>
      <c r="MHW938" s="82"/>
      <c r="MHX938" s="82"/>
      <c r="MHY938" s="82"/>
      <c r="MHZ938" s="82"/>
      <c r="MIA938" s="82"/>
      <c r="MIB938" s="82"/>
      <c r="MIC938" s="82"/>
      <c r="MID938" s="82"/>
      <c r="MIE938" s="82"/>
      <c r="MIF938" s="82"/>
      <c r="MIG938" s="82"/>
      <c r="MIH938" s="82"/>
      <c r="MII938" s="82"/>
      <c r="MIJ938" s="82"/>
      <c r="MIK938" s="82"/>
      <c r="MIL938" s="82"/>
      <c r="MIM938" s="82"/>
      <c r="MIN938" s="82"/>
      <c r="MIO938" s="82"/>
      <c r="MIP938" s="82"/>
      <c r="MIQ938" s="82"/>
      <c r="MIR938" s="82"/>
      <c r="MIS938" s="82"/>
      <c r="MIT938" s="82"/>
      <c r="MIU938" s="82"/>
      <c r="MIV938" s="82"/>
      <c r="MIW938" s="82"/>
      <c r="MIX938" s="82"/>
      <c r="MIY938" s="82"/>
      <c r="MIZ938" s="82"/>
      <c r="MJA938" s="82"/>
      <c r="MJB938" s="82"/>
      <c r="MJC938" s="82"/>
      <c r="MJD938" s="82"/>
      <c r="MJE938" s="82"/>
      <c r="MJF938" s="82"/>
      <c r="MJG938" s="82"/>
      <c r="MJH938" s="82"/>
      <c r="MJI938" s="82"/>
      <c r="MJJ938" s="82"/>
      <c r="MJK938" s="82"/>
      <c r="MJL938" s="82"/>
      <c r="MJM938" s="82"/>
      <c r="MJN938" s="82"/>
      <c r="MJO938" s="82"/>
      <c r="MJP938" s="82"/>
      <c r="MJQ938" s="82"/>
      <c r="MJR938" s="82"/>
      <c r="MJS938" s="82"/>
      <c r="MJT938" s="82"/>
      <c r="MJU938" s="82"/>
      <c r="MJV938" s="82"/>
      <c r="MJW938" s="82"/>
      <c r="MJX938" s="82"/>
      <c r="MJY938" s="82"/>
      <c r="MJZ938" s="82"/>
      <c r="MKA938" s="82"/>
      <c r="MKB938" s="82"/>
      <c r="MKC938" s="82"/>
      <c r="MKD938" s="82"/>
      <c r="MKE938" s="82"/>
      <c r="MKF938" s="82"/>
      <c r="MKG938" s="82"/>
      <c r="MKH938" s="82"/>
      <c r="MKI938" s="82"/>
      <c r="MKJ938" s="82"/>
      <c r="MKK938" s="82"/>
      <c r="MKL938" s="82"/>
      <c r="MKM938" s="82"/>
      <c r="MKN938" s="82"/>
      <c r="MKO938" s="82"/>
      <c r="MKP938" s="82"/>
      <c r="MKQ938" s="82"/>
      <c r="MKR938" s="82"/>
      <c r="MKS938" s="82"/>
      <c r="MKT938" s="82"/>
      <c r="MKU938" s="82"/>
      <c r="MKV938" s="82"/>
      <c r="MKW938" s="82"/>
      <c r="MKX938" s="82"/>
      <c r="MKY938" s="82"/>
      <c r="MKZ938" s="82"/>
      <c r="MLA938" s="82"/>
      <c r="MLB938" s="82"/>
      <c r="MLC938" s="82"/>
      <c r="MLD938" s="82"/>
      <c r="MLE938" s="82"/>
      <c r="MLF938" s="82"/>
      <c r="MLG938" s="82"/>
      <c r="MLH938" s="82"/>
      <c r="MLI938" s="82"/>
      <c r="MLJ938" s="82"/>
      <c r="MLK938" s="82"/>
      <c r="MLL938" s="82"/>
      <c r="MLM938" s="82"/>
      <c r="MLN938" s="82"/>
      <c r="MLO938" s="82"/>
      <c r="MLP938" s="82"/>
      <c r="MLQ938" s="82"/>
      <c r="MLR938" s="82"/>
      <c r="MLS938" s="82"/>
      <c r="MLT938" s="82"/>
      <c r="MLU938" s="82"/>
      <c r="MLV938" s="82"/>
      <c r="MLW938" s="82"/>
      <c r="MLX938" s="82"/>
      <c r="MLY938" s="82"/>
      <c r="MLZ938" s="82"/>
      <c r="MMA938" s="82"/>
      <c r="MMB938" s="82"/>
      <c r="MMC938" s="82"/>
      <c r="MMD938" s="82"/>
      <c r="MME938" s="82"/>
      <c r="MMF938" s="82"/>
      <c r="MMG938" s="82"/>
      <c r="MMH938" s="82"/>
      <c r="MMI938" s="82"/>
      <c r="MMJ938" s="82"/>
      <c r="MMK938" s="82"/>
      <c r="MML938" s="82"/>
      <c r="MMM938" s="82"/>
      <c r="MMN938" s="82"/>
      <c r="MMO938" s="82"/>
      <c r="MMP938" s="82"/>
      <c r="MMQ938" s="82"/>
      <c r="MMR938" s="82"/>
      <c r="MMS938" s="82"/>
      <c r="MMT938" s="82"/>
      <c r="MMU938" s="82"/>
      <c r="MMV938" s="82"/>
      <c r="MMW938" s="82"/>
      <c r="MMX938" s="82"/>
      <c r="MMY938" s="82"/>
      <c r="MMZ938" s="82"/>
      <c r="MNA938" s="82"/>
      <c r="MNB938" s="82"/>
      <c r="MNC938" s="82"/>
      <c r="MND938" s="82"/>
      <c r="MNE938" s="82"/>
      <c r="MNF938" s="82"/>
      <c r="MNG938" s="82"/>
      <c r="MNH938" s="82"/>
      <c r="MNI938" s="82"/>
      <c r="MNJ938" s="82"/>
      <c r="MNK938" s="82"/>
      <c r="MNL938" s="82"/>
      <c r="MNM938" s="82"/>
      <c r="MNN938" s="82"/>
      <c r="MNO938" s="82"/>
      <c r="MNP938" s="82"/>
      <c r="MNQ938" s="82"/>
      <c r="MNR938" s="82"/>
      <c r="MNS938" s="82"/>
      <c r="MNT938" s="82"/>
      <c r="MNU938" s="82"/>
      <c r="MNV938" s="82"/>
      <c r="MNW938" s="82"/>
      <c r="MNX938" s="82"/>
      <c r="MNY938" s="82"/>
      <c r="MNZ938" s="82"/>
      <c r="MOA938" s="82"/>
      <c r="MOB938" s="82"/>
      <c r="MOC938" s="82"/>
      <c r="MOD938" s="82"/>
      <c r="MOE938" s="82"/>
      <c r="MOF938" s="82"/>
      <c r="MOG938" s="82"/>
      <c r="MOH938" s="82"/>
      <c r="MOI938" s="82"/>
      <c r="MOJ938" s="82"/>
      <c r="MOK938" s="82"/>
      <c r="MOL938" s="82"/>
      <c r="MOM938" s="82"/>
      <c r="MON938" s="82"/>
      <c r="MOO938" s="82"/>
      <c r="MOP938" s="82"/>
      <c r="MOQ938" s="82"/>
      <c r="MOR938" s="82"/>
      <c r="MOS938" s="82"/>
      <c r="MOT938" s="82"/>
      <c r="MOU938" s="82"/>
      <c r="MOV938" s="82"/>
      <c r="MOW938" s="82"/>
      <c r="MOX938" s="82"/>
      <c r="MOY938" s="82"/>
      <c r="MOZ938" s="82"/>
      <c r="MPA938" s="82"/>
      <c r="MPB938" s="82"/>
      <c r="MPC938" s="82"/>
      <c r="MPD938" s="82"/>
      <c r="MPE938" s="82"/>
      <c r="MPF938" s="82"/>
      <c r="MPG938" s="82"/>
      <c r="MPH938" s="82"/>
      <c r="MPI938" s="82"/>
      <c r="MPJ938" s="82"/>
      <c r="MPK938" s="82"/>
      <c r="MPL938" s="82"/>
      <c r="MPM938" s="82"/>
      <c r="MPN938" s="82"/>
      <c r="MPO938" s="82"/>
      <c r="MPP938" s="82"/>
      <c r="MPQ938" s="82"/>
      <c r="MPR938" s="82"/>
      <c r="MPS938" s="82"/>
      <c r="MPT938" s="82"/>
      <c r="MPU938" s="82"/>
      <c r="MPV938" s="82"/>
      <c r="MPW938" s="82"/>
      <c r="MPX938" s="82"/>
      <c r="MPY938" s="82"/>
      <c r="MPZ938" s="82"/>
      <c r="MQA938" s="82"/>
      <c r="MQB938" s="82"/>
      <c r="MQC938" s="82"/>
      <c r="MQD938" s="82"/>
      <c r="MQE938" s="82"/>
      <c r="MQF938" s="82"/>
      <c r="MQG938" s="82"/>
      <c r="MQH938" s="82"/>
      <c r="MQI938" s="82"/>
      <c r="MQJ938" s="82"/>
      <c r="MQK938" s="82"/>
      <c r="MQL938" s="82"/>
      <c r="MQM938" s="82"/>
      <c r="MQN938" s="82"/>
      <c r="MQO938" s="82"/>
      <c r="MQP938" s="82"/>
      <c r="MQQ938" s="82"/>
      <c r="MQR938" s="82"/>
      <c r="MQS938" s="82"/>
      <c r="MQT938" s="82"/>
      <c r="MQU938" s="82"/>
      <c r="MQV938" s="82"/>
      <c r="MQW938" s="82"/>
      <c r="MQX938" s="82"/>
      <c r="MQY938" s="82"/>
      <c r="MQZ938" s="82"/>
      <c r="MRA938" s="82"/>
      <c r="MRB938" s="82"/>
      <c r="MRC938" s="82"/>
      <c r="MRD938" s="82"/>
      <c r="MRE938" s="82"/>
      <c r="MRF938" s="82"/>
      <c r="MRG938" s="82"/>
      <c r="MRH938" s="82"/>
      <c r="MRI938" s="82"/>
      <c r="MRJ938" s="82"/>
      <c r="MRK938" s="82"/>
      <c r="MRL938" s="82"/>
      <c r="MRM938" s="82"/>
      <c r="MRN938" s="82"/>
      <c r="MRO938" s="82"/>
      <c r="MRP938" s="82"/>
      <c r="MRQ938" s="82"/>
      <c r="MRR938" s="82"/>
      <c r="MRS938" s="82"/>
      <c r="MRT938" s="82"/>
      <c r="MRU938" s="82"/>
      <c r="MRV938" s="82"/>
      <c r="MRW938" s="82"/>
      <c r="MRX938" s="82"/>
      <c r="MRY938" s="82"/>
      <c r="MRZ938" s="82"/>
      <c r="MSA938" s="82"/>
      <c r="MSB938" s="82"/>
      <c r="MSC938" s="82"/>
      <c r="MSD938" s="82"/>
      <c r="MSE938" s="82"/>
      <c r="MSF938" s="82"/>
      <c r="MSG938" s="82"/>
      <c r="MSH938" s="82"/>
      <c r="MSI938" s="82"/>
      <c r="MSJ938" s="82"/>
      <c r="MSK938" s="82"/>
      <c r="MSL938" s="82"/>
      <c r="MSM938" s="82"/>
      <c r="MSN938" s="82"/>
      <c r="MSO938" s="82"/>
      <c r="MSP938" s="82"/>
      <c r="MSQ938" s="82"/>
      <c r="MSR938" s="82"/>
      <c r="MSS938" s="82"/>
      <c r="MST938" s="82"/>
      <c r="MSU938" s="82"/>
      <c r="MSV938" s="82"/>
      <c r="MSW938" s="82"/>
      <c r="MSX938" s="82"/>
      <c r="MSY938" s="82"/>
      <c r="MSZ938" s="82"/>
      <c r="MTA938" s="82"/>
      <c r="MTB938" s="82"/>
      <c r="MTC938" s="82"/>
      <c r="MTD938" s="82"/>
      <c r="MTE938" s="82"/>
      <c r="MTF938" s="82"/>
      <c r="MTG938" s="82"/>
      <c r="MTH938" s="82"/>
      <c r="MTI938" s="82"/>
      <c r="MTJ938" s="82"/>
      <c r="MTK938" s="82"/>
      <c r="MTL938" s="82"/>
      <c r="MTM938" s="82"/>
      <c r="MTN938" s="82"/>
      <c r="MTO938" s="82"/>
      <c r="MTP938" s="82"/>
      <c r="MTQ938" s="82"/>
      <c r="MTR938" s="82"/>
      <c r="MTS938" s="82"/>
      <c r="MTT938" s="82"/>
      <c r="MTU938" s="82"/>
      <c r="MTV938" s="82"/>
      <c r="MTW938" s="82"/>
      <c r="MTX938" s="82"/>
      <c r="MTY938" s="82"/>
      <c r="MTZ938" s="82"/>
      <c r="MUA938" s="82"/>
      <c r="MUB938" s="82"/>
      <c r="MUC938" s="82"/>
      <c r="MUD938" s="82"/>
      <c r="MUE938" s="82"/>
      <c r="MUF938" s="82"/>
      <c r="MUG938" s="82"/>
      <c r="MUH938" s="82"/>
      <c r="MUI938" s="82"/>
      <c r="MUJ938" s="82"/>
      <c r="MUK938" s="82"/>
      <c r="MUL938" s="82"/>
      <c r="MUM938" s="82"/>
      <c r="MUN938" s="82"/>
      <c r="MUO938" s="82"/>
      <c r="MUP938" s="82"/>
      <c r="MUQ938" s="82"/>
      <c r="MUR938" s="82"/>
      <c r="MUS938" s="82"/>
      <c r="MUT938" s="82"/>
      <c r="MUU938" s="82"/>
      <c r="MUV938" s="82"/>
      <c r="MUW938" s="82"/>
      <c r="MUX938" s="82"/>
      <c r="MUY938" s="82"/>
      <c r="MUZ938" s="82"/>
      <c r="MVA938" s="82"/>
      <c r="MVB938" s="82"/>
      <c r="MVC938" s="82"/>
      <c r="MVD938" s="82"/>
      <c r="MVE938" s="82"/>
      <c r="MVF938" s="82"/>
      <c r="MVG938" s="82"/>
      <c r="MVH938" s="82"/>
      <c r="MVI938" s="82"/>
      <c r="MVJ938" s="82"/>
      <c r="MVK938" s="82"/>
      <c r="MVL938" s="82"/>
      <c r="MVM938" s="82"/>
      <c r="MVN938" s="82"/>
      <c r="MVO938" s="82"/>
      <c r="MVP938" s="82"/>
      <c r="MVQ938" s="82"/>
      <c r="MVR938" s="82"/>
      <c r="MVS938" s="82"/>
      <c r="MVT938" s="82"/>
      <c r="MVU938" s="82"/>
      <c r="MVV938" s="82"/>
      <c r="MVW938" s="82"/>
      <c r="MVX938" s="82"/>
      <c r="MVY938" s="82"/>
      <c r="MVZ938" s="82"/>
      <c r="MWA938" s="82"/>
      <c r="MWB938" s="82"/>
      <c r="MWC938" s="82"/>
      <c r="MWD938" s="82"/>
      <c r="MWE938" s="82"/>
      <c r="MWF938" s="82"/>
      <c r="MWG938" s="82"/>
      <c r="MWH938" s="82"/>
      <c r="MWI938" s="82"/>
      <c r="MWJ938" s="82"/>
      <c r="MWK938" s="82"/>
      <c r="MWL938" s="82"/>
      <c r="MWM938" s="82"/>
      <c r="MWN938" s="82"/>
      <c r="MWO938" s="82"/>
      <c r="MWP938" s="82"/>
      <c r="MWQ938" s="82"/>
      <c r="MWR938" s="82"/>
      <c r="MWS938" s="82"/>
      <c r="MWT938" s="82"/>
      <c r="MWU938" s="82"/>
      <c r="MWV938" s="82"/>
      <c r="MWW938" s="82"/>
      <c r="MWX938" s="82"/>
      <c r="MWY938" s="82"/>
      <c r="MWZ938" s="82"/>
      <c r="MXA938" s="82"/>
      <c r="MXB938" s="82"/>
      <c r="MXC938" s="82"/>
      <c r="MXD938" s="82"/>
      <c r="MXE938" s="82"/>
      <c r="MXF938" s="82"/>
      <c r="MXG938" s="82"/>
      <c r="MXH938" s="82"/>
      <c r="MXI938" s="82"/>
      <c r="MXJ938" s="82"/>
      <c r="MXK938" s="82"/>
      <c r="MXL938" s="82"/>
      <c r="MXM938" s="82"/>
      <c r="MXN938" s="82"/>
      <c r="MXO938" s="82"/>
      <c r="MXP938" s="82"/>
      <c r="MXQ938" s="82"/>
      <c r="MXR938" s="82"/>
      <c r="MXS938" s="82"/>
      <c r="MXT938" s="82"/>
      <c r="MXU938" s="82"/>
      <c r="MXV938" s="82"/>
      <c r="MXW938" s="82"/>
      <c r="MXX938" s="82"/>
      <c r="MXY938" s="82"/>
      <c r="MXZ938" s="82"/>
      <c r="MYA938" s="82"/>
      <c r="MYB938" s="82"/>
      <c r="MYC938" s="82"/>
      <c r="MYD938" s="82"/>
      <c r="MYE938" s="82"/>
      <c r="MYF938" s="82"/>
      <c r="MYG938" s="82"/>
      <c r="MYH938" s="82"/>
      <c r="MYI938" s="82"/>
      <c r="MYJ938" s="82"/>
      <c r="MYK938" s="82"/>
      <c r="MYL938" s="82"/>
      <c r="MYM938" s="82"/>
      <c r="MYN938" s="82"/>
      <c r="MYO938" s="82"/>
      <c r="MYP938" s="82"/>
      <c r="MYQ938" s="82"/>
      <c r="MYR938" s="82"/>
      <c r="MYS938" s="82"/>
      <c r="MYT938" s="82"/>
      <c r="MYU938" s="82"/>
      <c r="MYV938" s="82"/>
      <c r="MYW938" s="82"/>
      <c r="MYX938" s="82"/>
      <c r="MYY938" s="82"/>
      <c r="MYZ938" s="82"/>
      <c r="MZA938" s="82"/>
      <c r="MZB938" s="82"/>
      <c r="MZC938" s="82"/>
      <c r="MZD938" s="82"/>
      <c r="MZE938" s="82"/>
      <c r="MZF938" s="82"/>
      <c r="MZG938" s="82"/>
      <c r="MZH938" s="82"/>
      <c r="MZI938" s="82"/>
      <c r="MZJ938" s="82"/>
      <c r="MZK938" s="82"/>
      <c r="MZL938" s="82"/>
      <c r="MZM938" s="82"/>
      <c r="MZN938" s="82"/>
      <c r="MZO938" s="82"/>
      <c r="MZP938" s="82"/>
      <c r="MZQ938" s="82"/>
      <c r="MZR938" s="82"/>
      <c r="MZS938" s="82"/>
      <c r="MZT938" s="82"/>
      <c r="MZU938" s="82"/>
      <c r="MZV938" s="82"/>
      <c r="MZW938" s="82"/>
      <c r="MZX938" s="82"/>
      <c r="MZY938" s="82"/>
      <c r="MZZ938" s="82"/>
      <c r="NAA938" s="82"/>
      <c r="NAB938" s="82"/>
      <c r="NAC938" s="82"/>
      <c r="NAD938" s="82"/>
      <c r="NAE938" s="82"/>
      <c r="NAF938" s="82"/>
      <c r="NAG938" s="82"/>
      <c r="NAH938" s="82"/>
      <c r="NAI938" s="82"/>
      <c r="NAJ938" s="82"/>
      <c r="NAK938" s="82"/>
      <c r="NAL938" s="82"/>
      <c r="NAM938" s="82"/>
      <c r="NAN938" s="82"/>
      <c r="NAO938" s="82"/>
      <c r="NAP938" s="82"/>
      <c r="NAQ938" s="82"/>
      <c r="NAR938" s="82"/>
      <c r="NAS938" s="82"/>
      <c r="NAT938" s="82"/>
      <c r="NAU938" s="82"/>
      <c r="NAV938" s="82"/>
      <c r="NAW938" s="82"/>
      <c r="NAX938" s="82"/>
      <c r="NAY938" s="82"/>
      <c r="NAZ938" s="82"/>
      <c r="NBA938" s="82"/>
      <c r="NBB938" s="82"/>
      <c r="NBC938" s="82"/>
      <c r="NBD938" s="82"/>
      <c r="NBE938" s="82"/>
      <c r="NBF938" s="82"/>
      <c r="NBG938" s="82"/>
      <c r="NBH938" s="82"/>
      <c r="NBI938" s="82"/>
      <c r="NBJ938" s="82"/>
      <c r="NBK938" s="82"/>
      <c r="NBL938" s="82"/>
      <c r="NBM938" s="82"/>
      <c r="NBN938" s="82"/>
      <c r="NBO938" s="82"/>
      <c r="NBP938" s="82"/>
      <c r="NBQ938" s="82"/>
      <c r="NBR938" s="82"/>
      <c r="NBS938" s="82"/>
      <c r="NBT938" s="82"/>
      <c r="NBU938" s="82"/>
      <c r="NBV938" s="82"/>
      <c r="NBW938" s="82"/>
      <c r="NBX938" s="82"/>
      <c r="NBY938" s="82"/>
      <c r="NBZ938" s="82"/>
      <c r="NCA938" s="82"/>
      <c r="NCB938" s="82"/>
      <c r="NCC938" s="82"/>
      <c r="NCD938" s="82"/>
      <c r="NCE938" s="82"/>
      <c r="NCF938" s="82"/>
      <c r="NCG938" s="82"/>
      <c r="NCH938" s="82"/>
      <c r="NCI938" s="82"/>
      <c r="NCJ938" s="82"/>
      <c r="NCK938" s="82"/>
      <c r="NCL938" s="82"/>
      <c r="NCM938" s="82"/>
      <c r="NCN938" s="82"/>
      <c r="NCO938" s="82"/>
      <c r="NCP938" s="82"/>
      <c r="NCQ938" s="82"/>
      <c r="NCR938" s="82"/>
      <c r="NCS938" s="82"/>
      <c r="NCT938" s="82"/>
      <c r="NCU938" s="82"/>
      <c r="NCV938" s="82"/>
      <c r="NCW938" s="82"/>
      <c r="NCX938" s="82"/>
      <c r="NCY938" s="82"/>
      <c r="NCZ938" s="82"/>
      <c r="NDA938" s="82"/>
      <c r="NDB938" s="82"/>
      <c r="NDC938" s="82"/>
      <c r="NDD938" s="82"/>
      <c r="NDE938" s="82"/>
      <c r="NDF938" s="82"/>
      <c r="NDG938" s="82"/>
      <c r="NDH938" s="82"/>
      <c r="NDI938" s="82"/>
      <c r="NDJ938" s="82"/>
      <c r="NDK938" s="82"/>
      <c r="NDL938" s="82"/>
      <c r="NDM938" s="82"/>
      <c r="NDN938" s="82"/>
      <c r="NDO938" s="82"/>
      <c r="NDP938" s="82"/>
      <c r="NDQ938" s="82"/>
      <c r="NDR938" s="82"/>
      <c r="NDS938" s="82"/>
      <c r="NDT938" s="82"/>
      <c r="NDU938" s="82"/>
      <c r="NDV938" s="82"/>
      <c r="NDW938" s="82"/>
      <c r="NDX938" s="82"/>
      <c r="NDY938" s="82"/>
      <c r="NDZ938" s="82"/>
      <c r="NEA938" s="82"/>
      <c r="NEB938" s="82"/>
      <c r="NEC938" s="82"/>
      <c r="NED938" s="82"/>
      <c r="NEE938" s="82"/>
      <c r="NEF938" s="82"/>
      <c r="NEG938" s="82"/>
      <c r="NEH938" s="82"/>
      <c r="NEI938" s="82"/>
      <c r="NEJ938" s="82"/>
      <c r="NEK938" s="82"/>
      <c r="NEL938" s="82"/>
      <c r="NEM938" s="82"/>
      <c r="NEN938" s="82"/>
      <c r="NEO938" s="82"/>
      <c r="NEP938" s="82"/>
      <c r="NEQ938" s="82"/>
      <c r="NER938" s="82"/>
      <c r="NES938" s="82"/>
      <c r="NET938" s="82"/>
      <c r="NEU938" s="82"/>
      <c r="NEV938" s="82"/>
      <c r="NEW938" s="82"/>
      <c r="NEX938" s="82"/>
      <c r="NEY938" s="82"/>
      <c r="NEZ938" s="82"/>
      <c r="NFA938" s="82"/>
      <c r="NFB938" s="82"/>
      <c r="NFC938" s="82"/>
      <c r="NFD938" s="82"/>
      <c r="NFE938" s="82"/>
      <c r="NFF938" s="82"/>
      <c r="NFG938" s="82"/>
      <c r="NFH938" s="82"/>
      <c r="NFI938" s="82"/>
      <c r="NFJ938" s="82"/>
      <c r="NFK938" s="82"/>
      <c r="NFL938" s="82"/>
      <c r="NFM938" s="82"/>
      <c r="NFN938" s="82"/>
      <c r="NFO938" s="82"/>
      <c r="NFP938" s="82"/>
      <c r="NFQ938" s="82"/>
      <c r="NFR938" s="82"/>
      <c r="NFS938" s="82"/>
      <c r="NFT938" s="82"/>
      <c r="NFU938" s="82"/>
      <c r="NFV938" s="82"/>
      <c r="NFW938" s="82"/>
      <c r="NFX938" s="82"/>
      <c r="NFY938" s="82"/>
      <c r="NFZ938" s="82"/>
      <c r="NGA938" s="82"/>
      <c r="NGB938" s="82"/>
      <c r="NGC938" s="82"/>
      <c r="NGD938" s="82"/>
      <c r="NGE938" s="82"/>
      <c r="NGF938" s="82"/>
      <c r="NGG938" s="82"/>
      <c r="NGH938" s="82"/>
      <c r="NGI938" s="82"/>
      <c r="NGJ938" s="82"/>
      <c r="NGK938" s="82"/>
      <c r="NGL938" s="82"/>
      <c r="NGM938" s="82"/>
      <c r="NGN938" s="82"/>
      <c r="NGO938" s="82"/>
      <c r="NGP938" s="82"/>
      <c r="NGQ938" s="82"/>
      <c r="NGR938" s="82"/>
      <c r="NGS938" s="82"/>
      <c r="NGT938" s="82"/>
      <c r="NGU938" s="82"/>
      <c r="NGV938" s="82"/>
      <c r="NGW938" s="82"/>
      <c r="NGX938" s="82"/>
      <c r="NGY938" s="82"/>
      <c r="NGZ938" s="82"/>
      <c r="NHA938" s="82"/>
      <c r="NHB938" s="82"/>
      <c r="NHC938" s="82"/>
      <c r="NHD938" s="82"/>
      <c r="NHE938" s="82"/>
      <c r="NHF938" s="82"/>
      <c r="NHG938" s="82"/>
      <c r="NHH938" s="82"/>
      <c r="NHI938" s="82"/>
      <c r="NHJ938" s="82"/>
      <c r="NHK938" s="82"/>
      <c r="NHL938" s="82"/>
      <c r="NHM938" s="82"/>
      <c r="NHN938" s="82"/>
      <c r="NHO938" s="82"/>
      <c r="NHP938" s="82"/>
      <c r="NHQ938" s="82"/>
      <c r="NHR938" s="82"/>
      <c r="NHS938" s="82"/>
      <c r="NHT938" s="82"/>
      <c r="NHU938" s="82"/>
      <c r="NHV938" s="82"/>
      <c r="NHW938" s="82"/>
      <c r="NHX938" s="82"/>
      <c r="NHY938" s="82"/>
      <c r="NHZ938" s="82"/>
      <c r="NIA938" s="82"/>
      <c r="NIB938" s="82"/>
      <c r="NIC938" s="82"/>
      <c r="NID938" s="82"/>
      <c r="NIE938" s="82"/>
      <c r="NIF938" s="82"/>
      <c r="NIG938" s="82"/>
      <c r="NIH938" s="82"/>
      <c r="NII938" s="82"/>
      <c r="NIJ938" s="82"/>
      <c r="NIK938" s="82"/>
      <c r="NIL938" s="82"/>
      <c r="NIM938" s="82"/>
      <c r="NIN938" s="82"/>
      <c r="NIO938" s="82"/>
      <c r="NIP938" s="82"/>
      <c r="NIQ938" s="82"/>
      <c r="NIR938" s="82"/>
      <c r="NIS938" s="82"/>
      <c r="NIT938" s="82"/>
      <c r="NIU938" s="82"/>
      <c r="NIV938" s="82"/>
      <c r="NIW938" s="82"/>
      <c r="NIX938" s="82"/>
      <c r="NIY938" s="82"/>
      <c r="NIZ938" s="82"/>
      <c r="NJA938" s="82"/>
      <c r="NJB938" s="82"/>
      <c r="NJC938" s="82"/>
      <c r="NJD938" s="82"/>
      <c r="NJE938" s="82"/>
      <c r="NJF938" s="82"/>
      <c r="NJG938" s="82"/>
      <c r="NJH938" s="82"/>
      <c r="NJI938" s="82"/>
      <c r="NJJ938" s="82"/>
      <c r="NJK938" s="82"/>
      <c r="NJL938" s="82"/>
      <c r="NJM938" s="82"/>
      <c r="NJN938" s="82"/>
      <c r="NJO938" s="82"/>
      <c r="NJP938" s="82"/>
      <c r="NJQ938" s="82"/>
      <c r="NJR938" s="82"/>
      <c r="NJS938" s="82"/>
      <c r="NJT938" s="82"/>
      <c r="NJU938" s="82"/>
      <c r="NJV938" s="82"/>
      <c r="NJW938" s="82"/>
      <c r="NJX938" s="82"/>
      <c r="NJY938" s="82"/>
      <c r="NJZ938" s="82"/>
      <c r="NKA938" s="82"/>
      <c r="NKB938" s="82"/>
      <c r="NKC938" s="82"/>
      <c r="NKD938" s="82"/>
      <c r="NKE938" s="82"/>
      <c r="NKF938" s="82"/>
      <c r="NKG938" s="82"/>
      <c r="NKH938" s="82"/>
      <c r="NKI938" s="82"/>
      <c r="NKJ938" s="82"/>
      <c r="NKK938" s="82"/>
      <c r="NKL938" s="82"/>
      <c r="NKM938" s="82"/>
      <c r="NKN938" s="82"/>
      <c r="NKO938" s="82"/>
      <c r="NKP938" s="82"/>
      <c r="NKQ938" s="82"/>
      <c r="NKR938" s="82"/>
      <c r="NKS938" s="82"/>
      <c r="NKT938" s="82"/>
      <c r="NKU938" s="82"/>
      <c r="NKV938" s="82"/>
      <c r="NKW938" s="82"/>
      <c r="NKX938" s="82"/>
      <c r="NKY938" s="82"/>
      <c r="NKZ938" s="82"/>
      <c r="NLA938" s="82"/>
      <c r="NLB938" s="82"/>
      <c r="NLC938" s="82"/>
      <c r="NLD938" s="82"/>
      <c r="NLE938" s="82"/>
      <c r="NLF938" s="82"/>
      <c r="NLG938" s="82"/>
      <c r="NLH938" s="82"/>
      <c r="NLI938" s="82"/>
      <c r="NLJ938" s="82"/>
      <c r="NLK938" s="82"/>
      <c r="NLL938" s="82"/>
      <c r="NLM938" s="82"/>
      <c r="NLN938" s="82"/>
      <c r="NLO938" s="82"/>
      <c r="NLP938" s="82"/>
      <c r="NLQ938" s="82"/>
      <c r="NLR938" s="82"/>
      <c r="NLS938" s="82"/>
      <c r="NLT938" s="82"/>
      <c r="NLU938" s="82"/>
      <c r="NLV938" s="82"/>
      <c r="NLW938" s="82"/>
      <c r="NLX938" s="82"/>
      <c r="NLY938" s="82"/>
      <c r="NLZ938" s="82"/>
      <c r="NMA938" s="82"/>
      <c r="NMB938" s="82"/>
      <c r="NMC938" s="82"/>
      <c r="NMD938" s="82"/>
      <c r="NME938" s="82"/>
      <c r="NMF938" s="82"/>
      <c r="NMG938" s="82"/>
      <c r="NMH938" s="82"/>
      <c r="NMI938" s="82"/>
      <c r="NMJ938" s="82"/>
      <c r="NMK938" s="82"/>
      <c r="NML938" s="82"/>
      <c r="NMM938" s="82"/>
      <c r="NMN938" s="82"/>
      <c r="NMO938" s="82"/>
      <c r="NMP938" s="82"/>
      <c r="NMQ938" s="82"/>
      <c r="NMR938" s="82"/>
      <c r="NMS938" s="82"/>
      <c r="NMT938" s="82"/>
      <c r="NMU938" s="82"/>
      <c r="NMV938" s="82"/>
      <c r="NMW938" s="82"/>
      <c r="NMX938" s="82"/>
      <c r="NMY938" s="82"/>
      <c r="NMZ938" s="82"/>
      <c r="NNA938" s="82"/>
      <c r="NNB938" s="82"/>
      <c r="NNC938" s="82"/>
      <c r="NND938" s="82"/>
      <c r="NNE938" s="82"/>
      <c r="NNF938" s="82"/>
      <c r="NNG938" s="82"/>
      <c r="NNH938" s="82"/>
      <c r="NNI938" s="82"/>
      <c r="NNJ938" s="82"/>
      <c r="NNK938" s="82"/>
      <c r="NNL938" s="82"/>
      <c r="NNM938" s="82"/>
      <c r="NNN938" s="82"/>
      <c r="NNO938" s="82"/>
      <c r="NNP938" s="82"/>
      <c r="NNQ938" s="82"/>
      <c r="NNR938" s="82"/>
      <c r="NNS938" s="82"/>
      <c r="NNT938" s="82"/>
      <c r="NNU938" s="82"/>
      <c r="NNV938" s="82"/>
      <c r="NNW938" s="82"/>
      <c r="NNX938" s="82"/>
      <c r="NNY938" s="82"/>
      <c r="NNZ938" s="82"/>
      <c r="NOA938" s="82"/>
      <c r="NOB938" s="82"/>
      <c r="NOC938" s="82"/>
      <c r="NOD938" s="82"/>
      <c r="NOE938" s="82"/>
      <c r="NOF938" s="82"/>
      <c r="NOG938" s="82"/>
      <c r="NOH938" s="82"/>
      <c r="NOI938" s="82"/>
      <c r="NOJ938" s="82"/>
      <c r="NOK938" s="82"/>
      <c r="NOL938" s="82"/>
      <c r="NOM938" s="82"/>
      <c r="NON938" s="82"/>
      <c r="NOO938" s="82"/>
      <c r="NOP938" s="82"/>
      <c r="NOQ938" s="82"/>
      <c r="NOR938" s="82"/>
      <c r="NOS938" s="82"/>
      <c r="NOT938" s="82"/>
      <c r="NOU938" s="82"/>
      <c r="NOV938" s="82"/>
      <c r="NOW938" s="82"/>
      <c r="NOX938" s="82"/>
      <c r="NOY938" s="82"/>
      <c r="NOZ938" s="82"/>
      <c r="NPA938" s="82"/>
      <c r="NPB938" s="82"/>
      <c r="NPC938" s="82"/>
      <c r="NPD938" s="82"/>
      <c r="NPE938" s="82"/>
      <c r="NPF938" s="82"/>
      <c r="NPG938" s="82"/>
      <c r="NPH938" s="82"/>
      <c r="NPI938" s="82"/>
      <c r="NPJ938" s="82"/>
      <c r="NPK938" s="82"/>
      <c r="NPL938" s="82"/>
      <c r="NPM938" s="82"/>
      <c r="NPN938" s="82"/>
      <c r="NPO938" s="82"/>
      <c r="NPP938" s="82"/>
      <c r="NPQ938" s="82"/>
      <c r="NPR938" s="82"/>
      <c r="NPS938" s="82"/>
      <c r="NPT938" s="82"/>
      <c r="NPU938" s="82"/>
      <c r="NPV938" s="82"/>
      <c r="NPW938" s="82"/>
      <c r="NPX938" s="82"/>
      <c r="NPY938" s="82"/>
      <c r="NPZ938" s="82"/>
      <c r="NQA938" s="82"/>
      <c r="NQB938" s="82"/>
      <c r="NQC938" s="82"/>
      <c r="NQD938" s="82"/>
      <c r="NQE938" s="82"/>
      <c r="NQF938" s="82"/>
      <c r="NQG938" s="82"/>
      <c r="NQH938" s="82"/>
      <c r="NQI938" s="82"/>
      <c r="NQJ938" s="82"/>
      <c r="NQK938" s="82"/>
      <c r="NQL938" s="82"/>
      <c r="NQM938" s="82"/>
      <c r="NQN938" s="82"/>
      <c r="NQO938" s="82"/>
      <c r="NQP938" s="82"/>
      <c r="NQQ938" s="82"/>
      <c r="NQR938" s="82"/>
      <c r="NQS938" s="82"/>
      <c r="NQT938" s="82"/>
      <c r="NQU938" s="82"/>
      <c r="NQV938" s="82"/>
      <c r="NQW938" s="82"/>
      <c r="NQX938" s="82"/>
      <c r="NQY938" s="82"/>
      <c r="NQZ938" s="82"/>
      <c r="NRA938" s="82"/>
      <c r="NRB938" s="82"/>
      <c r="NRC938" s="82"/>
      <c r="NRD938" s="82"/>
      <c r="NRE938" s="82"/>
      <c r="NRF938" s="82"/>
      <c r="NRG938" s="82"/>
      <c r="NRH938" s="82"/>
      <c r="NRI938" s="82"/>
      <c r="NRJ938" s="82"/>
      <c r="NRK938" s="82"/>
      <c r="NRL938" s="82"/>
      <c r="NRM938" s="82"/>
      <c r="NRN938" s="82"/>
      <c r="NRO938" s="82"/>
      <c r="NRP938" s="82"/>
      <c r="NRQ938" s="82"/>
      <c r="NRR938" s="82"/>
      <c r="NRS938" s="82"/>
      <c r="NRT938" s="82"/>
      <c r="NRU938" s="82"/>
      <c r="NRV938" s="82"/>
      <c r="NRW938" s="82"/>
      <c r="NRX938" s="82"/>
      <c r="NRY938" s="82"/>
      <c r="NRZ938" s="82"/>
      <c r="NSA938" s="82"/>
      <c r="NSB938" s="82"/>
      <c r="NSC938" s="82"/>
      <c r="NSD938" s="82"/>
      <c r="NSE938" s="82"/>
      <c r="NSF938" s="82"/>
      <c r="NSG938" s="82"/>
      <c r="NSH938" s="82"/>
      <c r="NSI938" s="82"/>
      <c r="NSJ938" s="82"/>
      <c r="NSK938" s="82"/>
      <c r="NSL938" s="82"/>
      <c r="NSM938" s="82"/>
      <c r="NSN938" s="82"/>
      <c r="NSO938" s="82"/>
      <c r="NSP938" s="82"/>
      <c r="NSQ938" s="82"/>
      <c r="NSR938" s="82"/>
      <c r="NSS938" s="82"/>
      <c r="NST938" s="82"/>
      <c r="NSU938" s="82"/>
      <c r="NSV938" s="82"/>
      <c r="NSW938" s="82"/>
      <c r="NSX938" s="82"/>
      <c r="NSY938" s="82"/>
      <c r="NSZ938" s="82"/>
      <c r="NTA938" s="82"/>
      <c r="NTB938" s="82"/>
      <c r="NTC938" s="82"/>
      <c r="NTD938" s="82"/>
      <c r="NTE938" s="82"/>
      <c r="NTF938" s="82"/>
      <c r="NTG938" s="82"/>
      <c r="NTH938" s="82"/>
      <c r="NTI938" s="82"/>
      <c r="NTJ938" s="82"/>
      <c r="NTK938" s="82"/>
      <c r="NTL938" s="82"/>
      <c r="NTM938" s="82"/>
      <c r="NTN938" s="82"/>
      <c r="NTO938" s="82"/>
      <c r="NTP938" s="82"/>
      <c r="NTQ938" s="82"/>
      <c r="NTR938" s="82"/>
      <c r="NTS938" s="82"/>
      <c r="NTT938" s="82"/>
      <c r="NTU938" s="82"/>
      <c r="NTV938" s="82"/>
      <c r="NTW938" s="82"/>
      <c r="NTX938" s="82"/>
      <c r="NTY938" s="82"/>
      <c r="NTZ938" s="82"/>
      <c r="NUA938" s="82"/>
      <c r="NUB938" s="82"/>
      <c r="NUC938" s="82"/>
      <c r="NUD938" s="82"/>
      <c r="NUE938" s="82"/>
      <c r="NUF938" s="82"/>
      <c r="NUG938" s="82"/>
      <c r="NUH938" s="82"/>
      <c r="NUI938" s="82"/>
      <c r="NUJ938" s="82"/>
      <c r="NUK938" s="82"/>
      <c r="NUL938" s="82"/>
      <c r="NUM938" s="82"/>
      <c r="NUN938" s="82"/>
      <c r="NUO938" s="82"/>
      <c r="NUP938" s="82"/>
      <c r="NUQ938" s="82"/>
      <c r="NUR938" s="82"/>
      <c r="NUS938" s="82"/>
      <c r="NUT938" s="82"/>
      <c r="NUU938" s="82"/>
      <c r="NUV938" s="82"/>
      <c r="NUW938" s="82"/>
      <c r="NUX938" s="82"/>
      <c r="NUY938" s="82"/>
      <c r="NUZ938" s="82"/>
      <c r="NVA938" s="82"/>
      <c r="NVB938" s="82"/>
      <c r="NVC938" s="82"/>
      <c r="NVD938" s="82"/>
      <c r="NVE938" s="82"/>
      <c r="NVF938" s="82"/>
      <c r="NVG938" s="82"/>
      <c r="NVH938" s="82"/>
      <c r="NVI938" s="82"/>
      <c r="NVJ938" s="82"/>
      <c r="NVK938" s="82"/>
      <c r="NVL938" s="82"/>
      <c r="NVM938" s="82"/>
      <c r="NVN938" s="82"/>
      <c r="NVO938" s="82"/>
      <c r="NVP938" s="82"/>
      <c r="NVQ938" s="82"/>
      <c r="NVR938" s="82"/>
      <c r="NVS938" s="82"/>
      <c r="NVT938" s="82"/>
      <c r="NVU938" s="82"/>
      <c r="NVV938" s="82"/>
      <c r="NVW938" s="82"/>
      <c r="NVX938" s="82"/>
      <c r="NVY938" s="82"/>
      <c r="NVZ938" s="82"/>
      <c r="NWA938" s="82"/>
      <c r="NWB938" s="82"/>
      <c r="NWC938" s="82"/>
      <c r="NWD938" s="82"/>
      <c r="NWE938" s="82"/>
      <c r="NWF938" s="82"/>
      <c r="NWG938" s="82"/>
      <c r="NWH938" s="82"/>
      <c r="NWI938" s="82"/>
      <c r="NWJ938" s="82"/>
      <c r="NWK938" s="82"/>
      <c r="NWL938" s="82"/>
      <c r="NWM938" s="82"/>
      <c r="NWN938" s="82"/>
      <c r="NWO938" s="82"/>
      <c r="NWP938" s="82"/>
      <c r="NWQ938" s="82"/>
      <c r="NWR938" s="82"/>
      <c r="NWS938" s="82"/>
      <c r="NWT938" s="82"/>
      <c r="NWU938" s="82"/>
      <c r="NWV938" s="82"/>
      <c r="NWW938" s="82"/>
      <c r="NWX938" s="82"/>
      <c r="NWY938" s="82"/>
      <c r="NWZ938" s="82"/>
      <c r="NXA938" s="82"/>
      <c r="NXB938" s="82"/>
      <c r="NXC938" s="82"/>
      <c r="NXD938" s="82"/>
      <c r="NXE938" s="82"/>
      <c r="NXF938" s="82"/>
      <c r="NXG938" s="82"/>
      <c r="NXH938" s="82"/>
      <c r="NXI938" s="82"/>
      <c r="NXJ938" s="82"/>
      <c r="NXK938" s="82"/>
      <c r="NXL938" s="82"/>
      <c r="NXM938" s="82"/>
      <c r="NXN938" s="82"/>
      <c r="NXO938" s="82"/>
      <c r="NXP938" s="82"/>
      <c r="NXQ938" s="82"/>
      <c r="NXR938" s="82"/>
      <c r="NXS938" s="82"/>
      <c r="NXT938" s="82"/>
      <c r="NXU938" s="82"/>
      <c r="NXV938" s="82"/>
      <c r="NXW938" s="82"/>
      <c r="NXX938" s="82"/>
      <c r="NXY938" s="82"/>
      <c r="NXZ938" s="82"/>
      <c r="NYA938" s="82"/>
      <c r="NYB938" s="82"/>
      <c r="NYC938" s="82"/>
      <c r="NYD938" s="82"/>
      <c r="NYE938" s="82"/>
      <c r="NYF938" s="82"/>
      <c r="NYG938" s="82"/>
      <c r="NYH938" s="82"/>
      <c r="NYI938" s="82"/>
      <c r="NYJ938" s="82"/>
      <c r="NYK938" s="82"/>
      <c r="NYL938" s="82"/>
      <c r="NYM938" s="82"/>
      <c r="NYN938" s="82"/>
      <c r="NYO938" s="82"/>
      <c r="NYP938" s="82"/>
      <c r="NYQ938" s="82"/>
      <c r="NYR938" s="82"/>
      <c r="NYS938" s="82"/>
      <c r="NYT938" s="82"/>
      <c r="NYU938" s="82"/>
      <c r="NYV938" s="82"/>
      <c r="NYW938" s="82"/>
      <c r="NYX938" s="82"/>
      <c r="NYY938" s="82"/>
      <c r="NYZ938" s="82"/>
      <c r="NZA938" s="82"/>
      <c r="NZB938" s="82"/>
      <c r="NZC938" s="82"/>
      <c r="NZD938" s="82"/>
      <c r="NZE938" s="82"/>
      <c r="NZF938" s="82"/>
      <c r="NZG938" s="82"/>
      <c r="NZH938" s="82"/>
      <c r="NZI938" s="82"/>
      <c r="NZJ938" s="82"/>
      <c r="NZK938" s="82"/>
      <c r="NZL938" s="82"/>
      <c r="NZM938" s="82"/>
      <c r="NZN938" s="82"/>
      <c r="NZO938" s="82"/>
      <c r="NZP938" s="82"/>
      <c r="NZQ938" s="82"/>
      <c r="NZR938" s="82"/>
      <c r="NZS938" s="82"/>
      <c r="NZT938" s="82"/>
      <c r="NZU938" s="82"/>
      <c r="NZV938" s="82"/>
      <c r="NZW938" s="82"/>
      <c r="NZX938" s="82"/>
      <c r="NZY938" s="82"/>
      <c r="NZZ938" s="82"/>
      <c r="OAA938" s="82"/>
      <c r="OAB938" s="82"/>
      <c r="OAC938" s="82"/>
      <c r="OAD938" s="82"/>
      <c r="OAE938" s="82"/>
      <c r="OAF938" s="82"/>
      <c r="OAG938" s="82"/>
      <c r="OAH938" s="82"/>
      <c r="OAI938" s="82"/>
      <c r="OAJ938" s="82"/>
      <c r="OAK938" s="82"/>
      <c r="OAL938" s="82"/>
      <c r="OAM938" s="82"/>
      <c r="OAN938" s="82"/>
      <c r="OAO938" s="82"/>
      <c r="OAP938" s="82"/>
      <c r="OAQ938" s="82"/>
      <c r="OAR938" s="82"/>
      <c r="OAS938" s="82"/>
      <c r="OAT938" s="82"/>
      <c r="OAU938" s="82"/>
      <c r="OAV938" s="82"/>
      <c r="OAW938" s="82"/>
      <c r="OAX938" s="82"/>
      <c r="OAY938" s="82"/>
      <c r="OAZ938" s="82"/>
      <c r="OBA938" s="82"/>
      <c r="OBB938" s="82"/>
      <c r="OBC938" s="82"/>
      <c r="OBD938" s="82"/>
      <c r="OBE938" s="82"/>
      <c r="OBF938" s="82"/>
      <c r="OBG938" s="82"/>
      <c r="OBH938" s="82"/>
      <c r="OBI938" s="82"/>
      <c r="OBJ938" s="82"/>
      <c r="OBK938" s="82"/>
      <c r="OBL938" s="82"/>
      <c r="OBM938" s="82"/>
      <c r="OBN938" s="82"/>
      <c r="OBO938" s="82"/>
      <c r="OBP938" s="82"/>
      <c r="OBQ938" s="82"/>
      <c r="OBR938" s="82"/>
      <c r="OBS938" s="82"/>
      <c r="OBT938" s="82"/>
      <c r="OBU938" s="82"/>
      <c r="OBV938" s="82"/>
      <c r="OBW938" s="82"/>
      <c r="OBX938" s="82"/>
      <c r="OBY938" s="82"/>
      <c r="OBZ938" s="82"/>
      <c r="OCA938" s="82"/>
      <c r="OCB938" s="82"/>
      <c r="OCC938" s="82"/>
      <c r="OCD938" s="82"/>
      <c r="OCE938" s="82"/>
      <c r="OCF938" s="82"/>
      <c r="OCG938" s="82"/>
      <c r="OCH938" s="82"/>
      <c r="OCI938" s="82"/>
      <c r="OCJ938" s="82"/>
      <c r="OCK938" s="82"/>
      <c r="OCL938" s="82"/>
      <c r="OCM938" s="82"/>
      <c r="OCN938" s="82"/>
      <c r="OCO938" s="82"/>
      <c r="OCP938" s="82"/>
      <c r="OCQ938" s="82"/>
      <c r="OCR938" s="82"/>
      <c r="OCS938" s="82"/>
      <c r="OCT938" s="82"/>
      <c r="OCU938" s="82"/>
      <c r="OCV938" s="82"/>
      <c r="OCW938" s="82"/>
      <c r="OCX938" s="82"/>
      <c r="OCY938" s="82"/>
      <c r="OCZ938" s="82"/>
      <c r="ODA938" s="82"/>
      <c r="ODB938" s="82"/>
      <c r="ODC938" s="82"/>
      <c r="ODD938" s="82"/>
      <c r="ODE938" s="82"/>
      <c r="ODF938" s="82"/>
      <c r="ODG938" s="82"/>
      <c r="ODH938" s="82"/>
      <c r="ODI938" s="82"/>
      <c r="ODJ938" s="82"/>
      <c r="ODK938" s="82"/>
      <c r="ODL938" s="82"/>
      <c r="ODM938" s="82"/>
      <c r="ODN938" s="82"/>
      <c r="ODO938" s="82"/>
      <c r="ODP938" s="82"/>
      <c r="ODQ938" s="82"/>
      <c r="ODR938" s="82"/>
      <c r="ODS938" s="82"/>
      <c r="ODT938" s="82"/>
      <c r="ODU938" s="82"/>
      <c r="ODV938" s="82"/>
      <c r="ODW938" s="82"/>
      <c r="ODX938" s="82"/>
      <c r="ODY938" s="82"/>
      <c r="ODZ938" s="82"/>
      <c r="OEA938" s="82"/>
      <c r="OEB938" s="82"/>
      <c r="OEC938" s="82"/>
      <c r="OED938" s="82"/>
      <c r="OEE938" s="82"/>
      <c r="OEF938" s="82"/>
      <c r="OEG938" s="82"/>
      <c r="OEH938" s="82"/>
      <c r="OEI938" s="82"/>
      <c r="OEJ938" s="82"/>
      <c r="OEK938" s="82"/>
      <c r="OEL938" s="82"/>
      <c r="OEM938" s="82"/>
      <c r="OEN938" s="82"/>
      <c r="OEO938" s="82"/>
      <c r="OEP938" s="82"/>
      <c r="OEQ938" s="82"/>
      <c r="OER938" s="82"/>
      <c r="OES938" s="82"/>
      <c r="OET938" s="82"/>
      <c r="OEU938" s="82"/>
      <c r="OEV938" s="82"/>
      <c r="OEW938" s="82"/>
      <c r="OEX938" s="82"/>
      <c r="OEY938" s="82"/>
      <c r="OEZ938" s="82"/>
      <c r="OFA938" s="82"/>
      <c r="OFB938" s="82"/>
      <c r="OFC938" s="82"/>
      <c r="OFD938" s="82"/>
      <c r="OFE938" s="82"/>
      <c r="OFF938" s="82"/>
      <c r="OFG938" s="82"/>
      <c r="OFH938" s="82"/>
      <c r="OFI938" s="82"/>
      <c r="OFJ938" s="82"/>
      <c r="OFK938" s="82"/>
      <c r="OFL938" s="82"/>
      <c r="OFM938" s="82"/>
      <c r="OFN938" s="82"/>
      <c r="OFO938" s="82"/>
      <c r="OFP938" s="82"/>
      <c r="OFQ938" s="82"/>
      <c r="OFR938" s="82"/>
      <c r="OFS938" s="82"/>
      <c r="OFT938" s="82"/>
      <c r="OFU938" s="82"/>
      <c r="OFV938" s="82"/>
      <c r="OFW938" s="82"/>
      <c r="OFX938" s="82"/>
      <c r="OFY938" s="82"/>
      <c r="OFZ938" s="82"/>
      <c r="OGA938" s="82"/>
      <c r="OGB938" s="82"/>
      <c r="OGC938" s="82"/>
      <c r="OGD938" s="82"/>
      <c r="OGE938" s="82"/>
      <c r="OGF938" s="82"/>
      <c r="OGG938" s="82"/>
      <c r="OGH938" s="82"/>
      <c r="OGI938" s="82"/>
      <c r="OGJ938" s="82"/>
      <c r="OGK938" s="82"/>
      <c r="OGL938" s="82"/>
      <c r="OGM938" s="82"/>
      <c r="OGN938" s="82"/>
      <c r="OGO938" s="82"/>
      <c r="OGP938" s="82"/>
      <c r="OGQ938" s="82"/>
      <c r="OGR938" s="82"/>
      <c r="OGS938" s="82"/>
      <c r="OGT938" s="82"/>
      <c r="OGU938" s="82"/>
      <c r="OGV938" s="82"/>
      <c r="OGW938" s="82"/>
      <c r="OGX938" s="82"/>
      <c r="OGY938" s="82"/>
      <c r="OGZ938" s="82"/>
      <c r="OHA938" s="82"/>
      <c r="OHB938" s="82"/>
      <c r="OHC938" s="82"/>
      <c r="OHD938" s="82"/>
      <c r="OHE938" s="82"/>
      <c r="OHF938" s="82"/>
      <c r="OHG938" s="82"/>
      <c r="OHH938" s="82"/>
      <c r="OHI938" s="82"/>
      <c r="OHJ938" s="82"/>
      <c r="OHK938" s="82"/>
      <c r="OHL938" s="82"/>
      <c r="OHM938" s="82"/>
      <c r="OHN938" s="82"/>
      <c r="OHO938" s="82"/>
      <c r="OHP938" s="82"/>
      <c r="OHQ938" s="82"/>
      <c r="OHR938" s="82"/>
      <c r="OHS938" s="82"/>
      <c r="OHT938" s="82"/>
      <c r="OHU938" s="82"/>
      <c r="OHV938" s="82"/>
      <c r="OHW938" s="82"/>
      <c r="OHX938" s="82"/>
      <c r="OHY938" s="82"/>
      <c r="OHZ938" s="82"/>
      <c r="OIA938" s="82"/>
      <c r="OIB938" s="82"/>
      <c r="OIC938" s="82"/>
      <c r="OID938" s="82"/>
      <c r="OIE938" s="82"/>
      <c r="OIF938" s="82"/>
      <c r="OIG938" s="82"/>
      <c r="OIH938" s="82"/>
      <c r="OII938" s="82"/>
      <c r="OIJ938" s="82"/>
      <c r="OIK938" s="82"/>
      <c r="OIL938" s="82"/>
      <c r="OIM938" s="82"/>
      <c r="OIN938" s="82"/>
      <c r="OIO938" s="82"/>
      <c r="OIP938" s="82"/>
      <c r="OIQ938" s="82"/>
      <c r="OIR938" s="82"/>
      <c r="OIS938" s="82"/>
      <c r="OIT938" s="82"/>
      <c r="OIU938" s="82"/>
      <c r="OIV938" s="82"/>
      <c r="OIW938" s="82"/>
      <c r="OIX938" s="82"/>
      <c r="OIY938" s="82"/>
      <c r="OIZ938" s="82"/>
      <c r="OJA938" s="82"/>
      <c r="OJB938" s="82"/>
      <c r="OJC938" s="82"/>
      <c r="OJD938" s="82"/>
      <c r="OJE938" s="82"/>
      <c r="OJF938" s="82"/>
      <c r="OJG938" s="82"/>
      <c r="OJH938" s="82"/>
      <c r="OJI938" s="82"/>
      <c r="OJJ938" s="82"/>
      <c r="OJK938" s="82"/>
      <c r="OJL938" s="82"/>
      <c r="OJM938" s="82"/>
      <c r="OJN938" s="82"/>
      <c r="OJO938" s="82"/>
      <c r="OJP938" s="82"/>
      <c r="OJQ938" s="82"/>
      <c r="OJR938" s="82"/>
      <c r="OJS938" s="82"/>
      <c r="OJT938" s="82"/>
      <c r="OJU938" s="82"/>
      <c r="OJV938" s="82"/>
      <c r="OJW938" s="82"/>
      <c r="OJX938" s="82"/>
      <c r="OJY938" s="82"/>
      <c r="OJZ938" s="82"/>
      <c r="OKA938" s="82"/>
      <c r="OKB938" s="82"/>
      <c r="OKC938" s="82"/>
      <c r="OKD938" s="82"/>
      <c r="OKE938" s="82"/>
      <c r="OKF938" s="82"/>
      <c r="OKG938" s="82"/>
      <c r="OKH938" s="82"/>
      <c r="OKI938" s="82"/>
      <c r="OKJ938" s="82"/>
      <c r="OKK938" s="82"/>
      <c r="OKL938" s="82"/>
      <c r="OKM938" s="82"/>
      <c r="OKN938" s="82"/>
      <c r="OKO938" s="82"/>
      <c r="OKP938" s="82"/>
      <c r="OKQ938" s="82"/>
      <c r="OKR938" s="82"/>
      <c r="OKS938" s="82"/>
      <c r="OKT938" s="82"/>
      <c r="OKU938" s="82"/>
      <c r="OKV938" s="82"/>
      <c r="OKW938" s="82"/>
      <c r="OKX938" s="82"/>
      <c r="OKY938" s="82"/>
      <c r="OKZ938" s="82"/>
      <c r="OLA938" s="82"/>
      <c r="OLB938" s="82"/>
      <c r="OLC938" s="82"/>
      <c r="OLD938" s="82"/>
      <c r="OLE938" s="82"/>
      <c r="OLF938" s="82"/>
      <c r="OLG938" s="82"/>
      <c r="OLH938" s="82"/>
      <c r="OLI938" s="82"/>
      <c r="OLJ938" s="82"/>
      <c r="OLK938" s="82"/>
      <c r="OLL938" s="82"/>
      <c r="OLM938" s="82"/>
      <c r="OLN938" s="82"/>
      <c r="OLO938" s="82"/>
      <c r="OLP938" s="82"/>
      <c r="OLQ938" s="82"/>
      <c r="OLR938" s="82"/>
      <c r="OLS938" s="82"/>
      <c r="OLT938" s="82"/>
      <c r="OLU938" s="82"/>
      <c r="OLV938" s="82"/>
      <c r="OLW938" s="82"/>
      <c r="OLX938" s="82"/>
      <c r="OLY938" s="82"/>
      <c r="OLZ938" s="82"/>
      <c r="OMA938" s="82"/>
      <c r="OMB938" s="82"/>
      <c r="OMC938" s="82"/>
      <c r="OMD938" s="82"/>
      <c r="OME938" s="82"/>
      <c r="OMF938" s="82"/>
      <c r="OMG938" s="82"/>
      <c r="OMH938" s="82"/>
      <c r="OMI938" s="82"/>
      <c r="OMJ938" s="82"/>
      <c r="OMK938" s="82"/>
      <c r="OML938" s="82"/>
      <c r="OMM938" s="82"/>
      <c r="OMN938" s="82"/>
      <c r="OMO938" s="82"/>
      <c r="OMP938" s="82"/>
      <c r="OMQ938" s="82"/>
      <c r="OMR938" s="82"/>
      <c r="OMS938" s="82"/>
      <c r="OMT938" s="82"/>
      <c r="OMU938" s="82"/>
      <c r="OMV938" s="82"/>
      <c r="OMW938" s="82"/>
      <c r="OMX938" s="82"/>
      <c r="OMY938" s="82"/>
      <c r="OMZ938" s="82"/>
      <c r="ONA938" s="82"/>
      <c r="ONB938" s="82"/>
      <c r="ONC938" s="82"/>
      <c r="OND938" s="82"/>
      <c r="ONE938" s="82"/>
      <c r="ONF938" s="82"/>
      <c r="ONG938" s="82"/>
      <c r="ONH938" s="82"/>
      <c r="ONI938" s="82"/>
      <c r="ONJ938" s="82"/>
      <c r="ONK938" s="82"/>
      <c r="ONL938" s="82"/>
      <c r="ONM938" s="82"/>
      <c r="ONN938" s="82"/>
      <c r="ONO938" s="82"/>
      <c r="ONP938" s="82"/>
      <c r="ONQ938" s="82"/>
      <c r="ONR938" s="82"/>
      <c r="ONS938" s="82"/>
      <c r="ONT938" s="82"/>
      <c r="ONU938" s="82"/>
      <c r="ONV938" s="82"/>
      <c r="ONW938" s="82"/>
      <c r="ONX938" s="82"/>
      <c r="ONY938" s="82"/>
      <c r="ONZ938" s="82"/>
      <c r="OOA938" s="82"/>
      <c r="OOB938" s="82"/>
      <c r="OOC938" s="82"/>
      <c r="OOD938" s="82"/>
      <c r="OOE938" s="82"/>
      <c r="OOF938" s="82"/>
      <c r="OOG938" s="82"/>
      <c r="OOH938" s="82"/>
      <c r="OOI938" s="82"/>
      <c r="OOJ938" s="82"/>
      <c r="OOK938" s="82"/>
      <c r="OOL938" s="82"/>
      <c r="OOM938" s="82"/>
      <c r="OON938" s="82"/>
      <c r="OOO938" s="82"/>
      <c r="OOP938" s="82"/>
      <c r="OOQ938" s="82"/>
      <c r="OOR938" s="82"/>
      <c r="OOS938" s="82"/>
      <c r="OOT938" s="82"/>
      <c r="OOU938" s="82"/>
      <c r="OOV938" s="82"/>
      <c r="OOW938" s="82"/>
      <c r="OOX938" s="82"/>
      <c r="OOY938" s="82"/>
      <c r="OOZ938" s="82"/>
      <c r="OPA938" s="82"/>
      <c r="OPB938" s="82"/>
      <c r="OPC938" s="82"/>
      <c r="OPD938" s="82"/>
      <c r="OPE938" s="82"/>
      <c r="OPF938" s="82"/>
      <c r="OPG938" s="82"/>
      <c r="OPH938" s="82"/>
      <c r="OPI938" s="82"/>
      <c r="OPJ938" s="82"/>
      <c r="OPK938" s="82"/>
      <c r="OPL938" s="82"/>
      <c r="OPM938" s="82"/>
      <c r="OPN938" s="82"/>
      <c r="OPO938" s="82"/>
      <c r="OPP938" s="82"/>
      <c r="OPQ938" s="82"/>
      <c r="OPR938" s="82"/>
      <c r="OPS938" s="82"/>
      <c r="OPT938" s="82"/>
      <c r="OPU938" s="82"/>
      <c r="OPV938" s="82"/>
      <c r="OPW938" s="82"/>
      <c r="OPX938" s="82"/>
      <c r="OPY938" s="82"/>
      <c r="OPZ938" s="82"/>
      <c r="OQA938" s="82"/>
      <c r="OQB938" s="82"/>
      <c r="OQC938" s="82"/>
      <c r="OQD938" s="82"/>
      <c r="OQE938" s="82"/>
      <c r="OQF938" s="82"/>
      <c r="OQG938" s="82"/>
      <c r="OQH938" s="82"/>
      <c r="OQI938" s="82"/>
      <c r="OQJ938" s="82"/>
      <c r="OQK938" s="82"/>
      <c r="OQL938" s="82"/>
      <c r="OQM938" s="82"/>
      <c r="OQN938" s="82"/>
      <c r="OQO938" s="82"/>
      <c r="OQP938" s="82"/>
      <c r="OQQ938" s="82"/>
      <c r="OQR938" s="82"/>
      <c r="OQS938" s="82"/>
      <c r="OQT938" s="82"/>
      <c r="OQU938" s="82"/>
      <c r="OQV938" s="82"/>
      <c r="OQW938" s="82"/>
      <c r="OQX938" s="82"/>
      <c r="OQY938" s="82"/>
      <c r="OQZ938" s="82"/>
      <c r="ORA938" s="82"/>
      <c r="ORB938" s="82"/>
      <c r="ORC938" s="82"/>
      <c r="ORD938" s="82"/>
      <c r="ORE938" s="82"/>
      <c r="ORF938" s="82"/>
      <c r="ORG938" s="82"/>
      <c r="ORH938" s="82"/>
      <c r="ORI938" s="82"/>
      <c r="ORJ938" s="82"/>
      <c r="ORK938" s="82"/>
      <c r="ORL938" s="82"/>
      <c r="ORM938" s="82"/>
      <c r="ORN938" s="82"/>
      <c r="ORO938" s="82"/>
      <c r="ORP938" s="82"/>
      <c r="ORQ938" s="82"/>
      <c r="ORR938" s="82"/>
      <c r="ORS938" s="82"/>
      <c r="ORT938" s="82"/>
      <c r="ORU938" s="82"/>
      <c r="ORV938" s="82"/>
      <c r="ORW938" s="82"/>
      <c r="ORX938" s="82"/>
      <c r="ORY938" s="82"/>
      <c r="ORZ938" s="82"/>
      <c r="OSA938" s="82"/>
      <c r="OSB938" s="82"/>
      <c r="OSC938" s="82"/>
      <c r="OSD938" s="82"/>
      <c r="OSE938" s="82"/>
      <c r="OSF938" s="82"/>
      <c r="OSG938" s="82"/>
      <c r="OSH938" s="82"/>
      <c r="OSI938" s="82"/>
      <c r="OSJ938" s="82"/>
      <c r="OSK938" s="82"/>
      <c r="OSL938" s="82"/>
      <c r="OSM938" s="82"/>
      <c r="OSN938" s="82"/>
      <c r="OSO938" s="82"/>
      <c r="OSP938" s="82"/>
      <c r="OSQ938" s="82"/>
      <c r="OSR938" s="82"/>
      <c r="OSS938" s="82"/>
      <c r="OST938" s="82"/>
      <c r="OSU938" s="82"/>
      <c r="OSV938" s="82"/>
      <c r="OSW938" s="82"/>
      <c r="OSX938" s="82"/>
      <c r="OSY938" s="82"/>
      <c r="OSZ938" s="82"/>
      <c r="OTA938" s="82"/>
      <c r="OTB938" s="82"/>
      <c r="OTC938" s="82"/>
      <c r="OTD938" s="82"/>
      <c r="OTE938" s="82"/>
      <c r="OTF938" s="82"/>
      <c r="OTG938" s="82"/>
      <c r="OTH938" s="82"/>
      <c r="OTI938" s="82"/>
      <c r="OTJ938" s="82"/>
      <c r="OTK938" s="82"/>
      <c r="OTL938" s="82"/>
      <c r="OTM938" s="82"/>
      <c r="OTN938" s="82"/>
      <c r="OTO938" s="82"/>
      <c r="OTP938" s="82"/>
      <c r="OTQ938" s="82"/>
      <c r="OTR938" s="82"/>
      <c r="OTS938" s="82"/>
      <c r="OTT938" s="82"/>
      <c r="OTU938" s="82"/>
      <c r="OTV938" s="82"/>
      <c r="OTW938" s="82"/>
      <c r="OTX938" s="82"/>
      <c r="OTY938" s="82"/>
      <c r="OTZ938" s="82"/>
      <c r="OUA938" s="82"/>
      <c r="OUB938" s="82"/>
      <c r="OUC938" s="82"/>
      <c r="OUD938" s="82"/>
      <c r="OUE938" s="82"/>
      <c r="OUF938" s="82"/>
      <c r="OUG938" s="82"/>
      <c r="OUH938" s="82"/>
      <c r="OUI938" s="82"/>
      <c r="OUJ938" s="82"/>
      <c r="OUK938" s="82"/>
      <c r="OUL938" s="82"/>
      <c r="OUM938" s="82"/>
      <c r="OUN938" s="82"/>
      <c r="OUO938" s="82"/>
      <c r="OUP938" s="82"/>
      <c r="OUQ938" s="82"/>
      <c r="OUR938" s="82"/>
      <c r="OUS938" s="82"/>
      <c r="OUT938" s="82"/>
      <c r="OUU938" s="82"/>
      <c r="OUV938" s="82"/>
      <c r="OUW938" s="82"/>
      <c r="OUX938" s="82"/>
      <c r="OUY938" s="82"/>
      <c r="OUZ938" s="82"/>
      <c r="OVA938" s="82"/>
      <c r="OVB938" s="82"/>
      <c r="OVC938" s="82"/>
      <c r="OVD938" s="82"/>
      <c r="OVE938" s="82"/>
      <c r="OVF938" s="82"/>
      <c r="OVG938" s="82"/>
      <c r="OVH938" s="82"/>
      <c r="OVI938" s="82"/>
      <c r="OVJ938" s="82"/>
      <c r="OVK938" s="82"/>
      <c r="OVL938" s="82"/>
      <c r="OVM938" s="82"/>
      <c r="OVN938" s="82"/>
      <c r="OVO938" s="82"/>
      <c r="OVP938" s="82"/>
      <c r="OVQ938" s="82"/>
      <c r="OVR938" s="82"/>
      <c r="OVS938" s="82"/>
      <c r="OVT938" s="82"/>
      <c r="OVU938" s="82"/>
      <c r="OVV938" s="82"/>
      <c r="OVW938" s="82"/>
      <c r="OVX938" s="82"/>
      <c r="OVY938" s="82"/>
      <c r="OVZ938" s="82"/>
      <c r="OWA938" s="82"/>
      <c r="OWB938" s="82"/>
      <c r="OWC938" s="82"/>
      <c r="OWD938" s="82"/>
      <c r="OWE938" s="82"/>
      <c r="OWF938" s="82"/>
      <c r="OWG938" s="82"/>
      <c r="OWH938" s="82"/>
      <c r="OWI938" s="82"/>
      <c r="OWJ938" s="82"/>
      <c r="OWK938" s="82"/>
      <c r="OWL938" s="82"/>
      <c r="OWM938" s="82"/>
      <c r="OWN938" s="82"/>
      <c r="OWO938" s="82"/>
      <c r="OWP938" s="82"/>
      <c r="OWQ938" s="82"/>
      <c r="OWR938" s="82"/>
      <c r="OWS938" s="82"/>
      <c r="OWT938" s="82"/>
      <c r="OWU938" s="82"/>
      <c r="OWV938" s="82"/>
      <c r="OWW938" s="82"/>
      <c r="OWX938" s="82"/>
      <c r="OWY938" s="82"/>
      <c r="OWZ938" s="82"/>
      <c r="OXA938" s="82"/>
      <c r="OXB938" s="82"/>
      <c r="OXC938" s="82"/>
      <c r="OXD938" s="82"/>
      <c r="OXE938" s="82"/>
      <c r="OXF938" s="82"/>
      <c r="OXG938" s="82"/>
      <c r="OXH938" s="82"/>
      <c r="OXI938" s="82"/>
      <c r="OXJ938" s="82"/>
      <c r="OXK938" s="82"/>
      <c r="OXL938" s="82"/>
      <c r="OXM938" s="82"/>
      <c r="OXN938" s="82"/>
      <c r="OXO938" s="82"/>
      <c r="OXP938" s="82"/>
      <c r="OXQ938" s="82"/>
      <c r="OXR938" s="82"/>
      <c r="OXS938" s="82"/>
      <c r="OXT938" s="82"/>
      <c r="OXU938" s="82"/>
      <c r="OXV938" s="82"/>
      <c r="OXW938" s="82"/>
      <c r="OXX938" s="82"/>
      <c r="OXY938" s="82"/>
      <c r="OXZ938" s="82"/>
      <c r="OYA938" s="82"/>
      <c r="OYB938" s="82"/>
      <c r="OYC938" s="82"/>
      <c r="OYD938" s="82"/>
      <c r="OYE938" s="82"/>
      <c r="OYF938" s="82"/>
      <c r="OYG938" s="82"/>
      <c r="OYH938" s="82"/>
      <c r="OYI938" s="82"/>
      <c r="OYJ938" s="82"/>
      <c r="OYK938" s="82"/>
      <c r="OYL938" s="82"/>
      <c r="OYM938" s="82"/>
      <c r="OYN938" s="82"/>
      <c r="OYO938" s="82"/>
      <c r="OYP938" s="82"/>
      <c r="OYQ938" s="82"/>
      <c r="OYR938" s="82"/>
      <c r="OYS938" s="82"/>
      <c r="OYT938" s="82"/>
      <c r="OYU938" s="82"/>
      <c r="OYV938" s="82"/>
      <c r="OYW938" s="82"/>
      <c r="OYX938" s="82"/>
      <c r="OYY938" s="82"/>
      <c r="OYZ938" s="82"/>
      <c r="OZA938" s="82"/>
      <c r="OZB938" s="82"/>
      <c r="OZC938" s="82"/>
      <c r="OZD938" s="82"/>
      <c r="OZE938" s="82"/>
      <c r="OZF938" s="82"/>
      <c r="OZG938" s="82"/>
      <c r="OZH938" s="82"/>
      <c r="OZI938" s="82"/>
      <c r="OZJ938" s="82"/>
      <c r="OZK938" s="82"/>
      <c r="OZL938" s="82"/>
      <c r="OZM938" s="82"/>
      <c r="OZN938" s="82"/>
      <c r="OZO938" s="82"/>
      <c r="OZP938" s="82"/>
      <c r="OZQ938" s="82"/>
      <c r="OZR938" s="82"/>
      <c r="OZS938" s="82"/>
      <c r="OZT938" s="82"/>
      <c r="OZU938" s="82"/>
      <c r="OZV938" s="82"/>
      <c r="OZW938" s="82"/>
      <c r="OZX938" s="82"/>
      <c r="OZY938" s="82"/>
      <c r="OZZ938" s="82"/>
      <c r="PAA938" s="82"/>
      <c r="PAB938" s="82"/>
      <c r="PAC938" s="82"/>
      <c r="PAD938" s="82"/>
      <c r="PAE938" s="82"/>
      <c r="PAF938" s="82"/>
      <c r="PAG938" s="82"/>
      <c r="PAH938" s="82"/>
      <c r="PAI938" s="82"/>
      <c r="PAJ938" s="82"/>
      <c r="PAK938" s="82"/>
      <c r="PAL938" s="82"/>
      <c r="PAM938" s="82"/>
      <c r="PAN938" s="82"/>
      <c r="PAO938" s="82"/>
      <c r="PAP938" s="82"/>
      <c r="PAQ938" s="82"/>
      <c r="PAR938" s="82"/>
      <c r="PAS938" s="82"/>
      <c r="PAT938" s="82"/>
      <c r="PAU938" s="82"/>
      <c r="PAV938" s="82"/>
      <c r="PAW938" s="82"/>
      <c r="PAX938" s="82"/>
      <c r="PAY938" s="82"/>
      <c r="PAZ938" s="82"/>
      <c r="PBA938" s="82"/>
      <c r="PBB938" s="82"/>
      <c r="PBC938" s="82"/>
      <c r="PBD938" s="82"/>
      <c r="PBE938" s="82"/>
      <c r="PBF938" s="82"/>
      <c r="PBG938" s="82"/>
      <c r="PBH938" s="82"/>
      <c r="PBI938" s="82"/>
      <c r="PBJ938" s="82"/>
      <c r="PBK938" s="82"/>
      <c r="PBL938" s="82"/>
      <c r="PBM938" s="82"/>
      <c r="PBN938" s="82"/>
      <c r="PBO938" s="82"/>
      <c r="PBP938" s="82"/>
      <c r="PBQ938" s="82"/>
      <c r="PBR938" s="82"/>
      <c r="PBS938" s="82"/>
      <c r="PBT938" s="82"/>
      <c r="PBU938" s="82"/>
      <c r="PBV938" s="82"/>
      <c r="PBW938" s="82"/>
      <c r="PBX938" s="82"/>
      <c r="PBY938" s="82"/>
      <c r="PBZ938" s="82"/>
      <c r="PCA938" s="82"/>
      <c r="PCB938" s="82"/>
      <c r="PCC938" s="82"/>
      <c r="PCD938" s="82"/>
      <c r="PCE938" s="82"/>
      <c r="PCF938" s="82"/>
      <c r="PCG938" s="82"/>
      <c r="PCH938" s="82"/>
      <c r="PCI938" s="82"/>
      <c r="PCJ938" s="82"/>
      <c r="PCK938" s="82"/>
      <c r="PCL938" s="82"/>
      <c r="PCM938" s="82"/>
      <c r="PCN938" s="82"/>
      <c r="PCO938" s="82"/>
      <c r="PCP938" s="82"/>
      <c r="PCQ938" s="82"/>
      <c r="PCR938" s="82"/>
      <c r="PCS938" s="82"/>
      <c r="PCT938" s="82"/>
      <c r="PCU938" s="82"/>
      <c r="PCV938" s="82"/>
      <c r="PCW938" s="82"/>
      <c r="PCX938" s="82"/>
      <c r="PCY938" s="82"/>
      <c r="PCZ938" s="82"/>
      <c r="PDA938" s="82"/>
      <c r="PDB938" s="82"/>
      <c r="PDC938" s="82"/>
      <c r="PDD938" s="82"/>
      <c r="PDE938" s="82"/>
      <c r="PDF938" s="82"/>
      <c r="PDG938" s="82"/>
      <c r="PDH938" s="82"/>
      <c r="PDI938" s="82"/>
      <c r="PDJ938" s="82"/>
      <c r="PDK938" s="82"/>
      <c r="PDL938" s="82"/>
      <c r="PDM938" s="82"/>
      <c r="PDN938" s="82"/>
      <c r="PDO938" s="82"/>
      <c r="PDP938" s="82"/>
      <c r="PDQ938" s="82"/>
      <c r="PDR938" s="82"/>
      <c r="PDS938" s="82"/>
      <c r="PDT938" s="82"/>
      <c r="PDU938" s="82"/>
      <c r="PDV938" s="82"/>
      <c r="PDW938" s="82"/>
      <c r="PDX938" s="82"/>
      <c r="PDY938" s="82"/>
      <c r="PDZ938" s="82"/>
      <c r="PEA938" s="82"/>
      <c r="PEB938" s="82"/>
      <c r="PEC938" s="82"/>
      <c r="PED938" s="82"/>
      <c r="PEE938" s="82"/>
      <c r="PEF938" s="82"/>
      <c r="PEG938" s="82"/>
      <c r="PEH938" s="82"/>
      <c r="PEI938" s="82"/>
      <c r="PEJ938" s="82"/>
      <c r="PEK938" s="82"/>
      <c r="PEL938" s="82"/>
      <c r="PEM938" s="82"/>
      <c r="PEN938" s="82"/>
      <c r="PEO938" s="82"/>
      <c r="PEP938" s="82"/>
      <c r="PEQ938" s="82"/>
      <c r="PER938" s="82"/>
      <c r="PES938" s="82"/>
      <c r="PET938" s="82"/>
      <c r="PEU938" s="82"/>
      <c r="PEV938" s="82"/>
      <c r="PEW938" s="82"/>
      <c r="PEX938" s="82"/>
      <c r="PEY938" s="82"/>
      <c r="PEZ938" s="82"/>
      <c r="PFA938" s="82"/>
      <c r="PFB938" s="82"/>
      <c r="PFC938" s="82"/>
      <c r="PFD938" s="82"/>
      <c r="PFE938" s="82"/>
      <c r="PFF938" s="82"/>
      <c r="PFG938" s="82"/>
      <c r="PFH938" s="82"/>
      <c r="PFI938" s="82"/>
      <c r="PFJ938" s="82"/>
      <c r="PFK938" s="82"/>
      <c r="PFL938" s="82"/>
      <c r="PFM938" s="82"/>
      <c r="PFN938" s="82"/>
      <c r="PFO938" s="82"/>
      <c r="PFP938" s="82"/>
      <c r="PFQ938" s="82"/>
      <c r="PFR938" s="82"/>
      <c r="PFS938" s="82"/>
      <c r="PFT938" s="82"/>
      <c r="PFU938" s="82"/>
      <c r="PFV938" s="82"/>
      <c r="PFW938" s="82"/>
      <c r="PFX938" s="82"/>
      <c r="PFY938" s="82"/>
      <c r="PFZ938" s="82"/>
      <c r="PGA938" s="82"/>
      <c r="PGB938" s="82"/>
      <c r="PGC938" s="82"/>
      <c r="PGD938" s="82"/>
      <c r="PGE938" s="82"/>
      <c r="PGF938" s="82"/>
      <c r="PGG938" s="82"/>
      <c r="PGH938" s="82"/>
      <c r="PGI938" s="82"/>
      <c r="PGJ938" s="82"/>
      <c r="PGK938" s="82"/>
      <c r="PGL938" s="82"/>
      <c r="PGM938" s="82"/>
      <c r="PGN938" s="82"/>
      <c r="PGO938" s="82"/>
      <c r="PGP938" s="82"/>
      <c r="PGQ938" s="82"/>
      <c r="PGR938" s="82"/>
      <c r="PGS938" s="82"/>
      <c r="PGT938" s="82"/>
      <c r="PGU938" s="82"/>
      <c r="PGV938" s="82"/>
      <c r="PGW938" s="82"/>
      <c r="PGX938" s="82"/>
      <c r="PGY938" s="82"/>
      <c r="PGZ938" s="82"/>
      <c r="PHA938" s="82"/>
      <c r="PHB938" s="82"/>
      <c r="PHC938" s="82"/>
      <c r="PHD938" s="82"/>
      <c r="PHE938" s="82"/>
      <c r="PHF938" s="82"/>
      <c r="PHG938" s="82"/>
      <c r="PHH938" s="82"/>
      <c r="PHI938" s="82"/>
      <c r="PHJ938" s="82"/>
      <c r="PHK938" s="82"/>
      <c r="PHL938" s="82"/>
      <c r="PHM938" s="82"/>
      <c r="PHN938" s="82"/>
      <c r="PHO938" s="82"/>
      <c r="PHP938" s="82"/>
      <c r="PHQ938" s="82"/>
      <c r="PHR938" s="82"/>
      <c r="PHS938" s="82"/>
      <c r="PHT938" s="82"/>
      <c r="PHU938" s="82"/>
      <c r="PHV938" s="82"/>
      <c r="PHW938" s="82"/>
      <c r="PHX938" s="82"/>
      <c r="PHY938" s="82"/>
      <c r="PHZ938" s="82"/>
      <c r="PIA938" s="82"/>
      <c r="PIB938" s="82"/>
      <c r="PIC938" s="82"/>
      <c r="PID938" s="82"/>
      <c r="PIE938" s="82"/>
      <c r="PIF938" s="82"/>
      <c r="PIG938" s="82"/>
      <c r="PIH938" s="82"/>
      <c r="PII938" s="82"/>
      <c r="PIJ938" s="82"/>
      <c r="PIK938" s="82"/>
      <c r="PIL938" s="82"/>
      <c r="PIM938" s="82"/>
      <c r="PIN938" s="82"/>
      <c r="PIO938" s="82"/>
      <c r="PIP938" s="82"/>
      <c r="PIQ938" s="82"/>
      <c r="PIR938" s="82"/>
      <c r="PIS938" s="82"/>
      <c r="PIT938" s="82"/>
      <c r="PIU938" s="82"/>
      <c r="PIV938" s="82"/>
      <c r="PIW938" s="82"/>
      <c r="PIX938" s="82"/>
      <c r="PIY938" s="82"/>
      <c r="PIZ938" s="82"/>
      <c r="PJA938" s="82"/>
      <c r="PJB938" s="82"/>
      <c r="PJC938" s="82"/>
      <c r="PJD938" s="82"/>
      <c r="PJE938" s="82"/>
      <c r="PJF938" s="82"/>
      <c r="PJG938" s="82"/>
      <c r="PJH938" s="82"/>
      <c r="PJI938" s="82"/>
      <c r="PJJ938" s="82"/>
      <c r="PJK938" s="82"/>
      <c r="PJL938" s="82"/>
      <c r="PJM938" s="82"/>
      <c r="PJN938" s="82"/>
      <c r="PJO938" s="82"/>
      <c r="PJP938" s="82"/>
      <c r="PJQ938" s="82"/>
      <c r="PJR938" s="82"/>
      <c r="PJS938" s="82"/>
      <c r="PJT938" s="82"/>
      <c r="PJU938" s="82"/>
      <c r="PJV938" s="82"/>
      <c r="PJW938" s="82"/>
      <c r="PJX938" s="82"/>
      <c r="PJY938" s="82"/>
      <c r="PJZ938" s="82"/>
      <c r="PKA938" s="82"/>
      <c r="PKB938" s="82"/>
      <c r="PKC938" s="82"/>
      <c r="PKD938" s="82"/>
      <c r="PKE938" s="82"/>
      <c r="PKF938" s="82"/>
      <c r="PKG938" s="82"/>
      <c r="PKH938" s="82"/>
      <c r="PKI938" s="82"/>
      <c r="PKJ938" s="82"/>
      <c r="PKK938" s="82"/>
      <c r="PKL938" s="82"/>
      <c r="PKM938" s="82"/>
      <c r="PKN938" s="82"/>
      <c r="PKO938" s="82"/>
      <c r="PKP938" s="82"/>
      <c r="PKQ938" s="82"/>
      <c r="PKR938" s="82"/>
      <c r="PKS938" s="82"/>
      <c r="PKT938" s="82"/>
      <c r="PKU938" s="82"/>
      <c r="PKV938" s="82"/>
      <c r="PKW938" s="82"/>
      <c r="PKX938" s="82"/>
      <c r="PKY938" s="82"/>
      <c r="PKZ938" s="82"/>
      <c r="PLA938" s="82"/>
      <c r="PLB938" s="82"/>
      <c r="PLC938" s="82"/>
      <c r="PLD938" s="82"/>
      <c r="PLE938" s="82"/>
      <c r="PLF938" s="82"/>
      <c r="PLG938" s="82"/>
      <c r="PLH938" s="82"/>
      <c r="PLI938" s="82"/>
      <c r="PLJ938" s="82"/>
      <c r="PLK938" s="82"/>
      <c r="PLL938" s="82"/>
      <c r="PLM938" s="82"/>
      <c r="PLN938" s="82"/>
      <c r="PLO938" s="82"/>
      <c r="PLP938" s="82"/>
      <c r="PLQ938" s="82"/>
      <c r="PLR938" s="82"/>
      <c r="PLS938" s="82"/>
      <c r="PLT938" s="82"/>
      <c r="PLU938" s="82"/>
      <c r="PLV938" s="82"/>
      <c r="PLW938" s="82"/>
      <c r="PLX938" s="82"/>
      <c r="PLY938" s="82"/>
      <c r="PLZ938" s="82"/>
      <c r="PMA938" s="82"/>
      <c r="PMB938" s="82"/>
      <c r="PMC938" s="82"/>
      <c r="PMD938" s="82"/>
      <c r="PME938" s="82"/>
      <c r="PMF938" s="82"/>
      <c r="PMG938" s="82"/>
      <c r="PMH938" s="82"/>
      <c r="PMI938" s="82"/>
      <c r="PMJ938" s="82"/>
      <c r="PMK938" s="82"/>
      <c r="PML938" s="82"/>
      <c r="PMM938" s="82"/>
      <c r="PMN938" s="82"/>
      <c r="PMO938" s="82"/>
      <c r="PMP938" s="82"/>
      <c r="PMQ938" s="82"/>
      <c r="PMR938" s="82"/>
      <c r="PMS938" s="82"/>
      <c r="PMT938" s="82"/>
      <c r="PMU938" s="82"/>
      <c r="PMV938" s="82"/>
      <c r="PMW938" s="82"/>
      <c r="PMX938" s="82"/>
      <c r="PMY938" s="82"/>
      <c r="PMZ938" s="82"/>
      <c r="PNA938" s="82"/>
      <c r="PNB938" s="82"/>
      <c r="PNC938" s="82"/>
      <c r="PND938" s="82"/>
      <c r="PNE938" s="82"/>
      <c r="PNF938" s="82"/>
      <c r="PNG938" s="82"/>
      <c r="PNH938" s="82"/>
      <c r="PNI938" s="82"/>
      <c r="PNJ938" s="82"/>
      <c r="PNK938" s="82"/>
      <c r="PNL938" s="82"/>
      <c r="PNM938" s="82"/>
      <c r="PNN938" s="82"/>
      <c r="PNO938" s="82"/>
      <c r="PNP938" s="82"/>
      <c r="PNQ938" s="82"/>
      <c r="PNR938" s="82"/>
      <c r="PNS938" s="82"/>
      <c r="PNT938" s="82"/>
      <c r="PNU938" s="82"/>
      <c r="PNV938" s="82"/>
      <c r="PNW938" s="82"/>
      <c r="PNX938" s="82"/>
      <c r="PNY938" s="82"/>
      <c r="PNZ938" s="82"/>
      <c r="POA938" s="82"/>
      <c r="POB938" s="82"/>
      <c r="POC938" s="82"/>
      <c r="POD938" s="82"/>
      <c r="POE938" s="82"/>
      <c r="POF938" s="82"/>
      <c r="POG938" s="82"/>
      <c r="POH938" s="82"/>
      <c r="POI938" s="82"/>
      <c r="POJ938" s="82"/>
      <c r="POK938" s="82"/>
      <c r="POL938" s="82"/>
      <c r="POM938" s="82"/>
      <c r="PON938" s="82"/>
      <c r="POO938" s="82"/>
      <c r="POP938" s="82"/>
      <c r="POQ938" s="82"/>
      <c r="POR938" s="82"/>
      <c r="POS938" s="82"/>
      <c r="POT938" s="82"/>
      <c r="POU938" s="82"/>
      <c r="POV938" s="82"/>
      <c r="POW938" s="82"/>
      <c r="POX938" s="82"/>
      <c r="POY938" s="82"/>
      <c r="POZ938" s="82"/>
      <c r="PPA938" s="82"/>
      <c r="PPB938" s="82"/>
      <c r="PPC938" s="82"/>
      <c r="PPD938" s="82"/>
      <c r="PPE938" s="82"/>
      <c r="PPF938" s="82"/>
      <c r="PPG938" s="82"/>
      <c r="PPH938" s="82"/>
      <c r="PPI938" s="82"/>
      <c r="PPJ938" s="82"/>
      <c r="PPK938" s="82"/>
      <c r="PPL938" s="82"/>
      <c r="PPM938" s="82"/>
      <c r="PPN938" s="82"/>
      <c r="PPO938" s="82"/>
      <c r="PPP938" s="82"/>
      <c r="PPQ938" s="82"/>
      <c r="PPR938" s="82"/>
      <c r="PPS938" s="82"/>
      <c r="PPT938" s="82"/>
      <c r="PPU938" s="82"/>
      <c r="PPV938" s="82"/>
      <c r="PPW938" s="82"/>
      <c r="PPX938" s="82"/>
      <c r="PPY938" s="82"/>
      <c r="PPZ938" s="82"/>
      <c r="PQA938" s="82"/>
      <c r="PQB938" s="82"/>
      <c r="PQC938" s="82"/>
      <c r="PQD938" s="82"/>
      <c r="PQE938" s="82"/>
      <c r="PQF938" s="82"/>
      <c r="PQG938" s="82"/>
      <c r="PQH938" s="82"/>
      <c r="PQI938" s="82"/>
      <c r="PQJ938" s="82"/>
      <c r="PQK938" s="82"/>
      <c r="PQL938" s="82"/>
      <c r="PQM938" s="82"/>
      <c r="PQN938" s="82"/>
      <c r="PQO938" s="82"/>
      <c r="PQP938" s="82"/>
      <c r="PQQ938" s="82"/>
      <c r="PQR938" s="82"/>
      <c r="PQS938" s="82"/>
      <c r="PQT938" s="82"/>
      <c r="PQU938" s="82"/>
      <c r="PQV938" s="82"/>
      <c r="PQW938" s="82"/>
      <c r="PQX938" s="82"/>
      <c r="PQY938" s="82"/>
      <c r="PQZ938" s="82"/>
      <c r="PRA938" s="82"/>
      <c r="PRB938" s="82"/>
      <c r="PRC938" s="82"/>
      <c r="PRD938" s="82"/>
      <c r="PRE938" s="82"/>
      <c r="PRF938" s="82"/>
      <c r="PRG938" s="82"/>
      <c r="PRH938" s="82"/>
      <c r="PRI938" s="82"/>
      <c r="PRJ938" s="82"/>
      <c r="PRK938" s="82"/>
      <c r="PRL938" s="82"/>
      <c r="PRM938" s="82"/>
      <c r="PRN938" s="82"/>
      <c r="PRO938" s="82"/>
      <c r="PRP938" s="82"/>
      <c r="PRQ938" s="82"/>
      <c r="PRR938" s="82"/>
      <c r="PRS938" s="82"/>
      <c r="PRT938" s="82"/>
      <c r="PRU938" s="82"/>
      <c r="PRV938" s="82"/>
      <c r="PRW938" s="82"/>
      <c r="PRX938" s="82"/>
      <c r="PRY938" s="82"/>
      <c r="PRZ938" s="82"/>
      <c r="PSA938" s="82"/>
      <c r="PSB938" s="82"/>
      <c r="PSC938" s="82"/>
      <c r="PSD938" s="82"/>
      <c r="PSE938" s="82"/>
      <c r="PSF938" s="82"/>
      <c r="PSG938" s="82"/>
      <c r="PSH938" s="82"/>
      <c r="PSI938" s="82"/>
      <c r="PSJ938" s="82"/>
      <c r="PSK938" s="82"/>
      <c r="PSL938" s="82"/>
      <c r="PSM938" s="82"/>
      <c r="PSN938" s="82"/>
      <c r="PSO938" s="82"/>
      <c r="PSP938" s="82"/>
      <c r="PSQ938" s="82"/>
      <c r="PSR938" s="82"/>
      <c r="PSS938" s="82"/>
      <c r="PST938" s="82"/>
      <c r="PSU938" s="82"/>
      <c r="PSV938" s="82"/>
      <c r="PSW938" s="82"/>
      <c r="PSX938" s="82"/>
      <c r="PSY938" s="82"/>
      <c r="PSZ938" s="82"/>
      <c r="PTA938" s="82"/>
      <c r="PTB938" s="82"/>
      <c r="PTC938" s="82"/>
      <c r="PTD938" s="82"/>
      <c r="PTE938" s="82"/>
      <c r="PTF938" s="82"/>
      <c r="PTG938" s="82"/>
      <c r="PTH938" s="82"/>
      <c r="PTI938" s="82"/>
      <c r="PTJ938" s="82"/>
      <c r="PTK938" s="82"/>
      <c r="PTL938" s="82"/>
      <c r="PTM938" s="82"/>
      <c r="PTN938" s="82"/>
      <c r="PTO938" s="82"/>
      <c r="PTP938" s="82"/>
      <c r="PTQ938" s="82"/>
      <c r="PTR938" s="82"/>
      <c r="PTS938" s="82"/>
      <c r="PTT938" s="82"/>
      <c r="PTU938" s="82"/>
      <c r="PTV938" s="82"/>
      <c r="PTW938" s="82"/>
      <c r="PTX938" s="82"/>
      <c r="PTY938" s="82"/>
      <c r="PTZ938" s="82"/>
      <c r="PUA938" s="82"/>
      <c r="PUB938" s="82"/>
      <c r="PUC938" s="82"/>
      <c r="PUD938" s="82"/>
      <c r="PUE938" s="82"/>
      <c r="PUF938" s="82"/>
      <c r="PUG938" s="82"/>
      <c r="PUH938" s="82"/>
      <c r="PUI938" s="82"/>
      <c r="PUJ938" s="82"/>
      <c r="PUK938" s="82"/>
      <c r="PUL938" s="82"/>
      <c r="PUM938" s="82"/>
      <c r="PUN938" s="82"/>
      <c r="PUO938" s="82"/>
      <c r="PUP938" s="82"/>
      <c r="PUQ938" s="82"/>
      <c r="PUR938" s="82"/>
      <c r="PUS938" s="82"/>
      <c r="PUT938" s="82"/>
      <c r="PUU938" s="82"/>
      <c r="PUV938" s="82"/>
      <c r="PUW938" s="82"/>
      <c r="PUX938" s="82"/>
      <c r="PUY938" s="82"/>
      <c r="PUZ938" s="82"/>
      <c r="PVA938" s="82"/>
      <c r="PVB938" s="82"/>
      <c r="PVC938" s="82"/>
      <c r="PVD938" s="82"/>
      <c r="PVE938" s="82"/>
      <c r="PVF938" s="82"/>
      <c r="PVG938" s="82"/>
      <c r="PVH938" s="82"/>
      <c r="PVI938" s="82"/>
      <c r="PVJ938" s="82"/>
      <c r="PVK938" s="82"/>
      <c r="PVL938" s="82"/>
      <c r="PVM938" s="82"/>
      <c r="PVN938" s="82"/>
      <c r="PVO938" s="82"/>
      <c r="PVP938" s="82"/>
      <c r="PVQ938" s="82"/>
      <c r="PVR938" s="82"/>
      <c r="PVS938" s="82"/>
      <c r="PVT938" s="82"/>
      <c r="PVU938" s="82"/>
      <c r="PVV938" s="82"/>
      <c r="PVW938" s="82"/>
      <c r="PVX938" s="82"/>
      <c r="PVY938" s="82"/>
      <c r="PVZ938" s="82"/>
      <c r="PWA938" s="82"/>
      <c r="PWB938" s="82"/>
      <c r="PWC938" s="82"/>
      <c r="PWD938" s="82"/>
      <c r="PWE938" s="82"/>
      <c r="PWF938" s="82"/>
      <c r="PWG938" s="82"/>
      <c r="PWH938" s="82"/>
      <c r="PWI938" s="82"/>
      <c r="PWJ938" s="82"/>
      <c r="PWK938" s="82"/>
      <c r="PWL938" s="82"/>
      <c r="PWM938" s="82"/>
      <c r="PWN938" s="82"/>
      <c r="PWO938" s="82"/>
      <c r="PWP938" s="82"/>
      <c r="PWQ938" s="82"/>
      <c r="PWR938" s="82"/>
      <c r="PWS938" s="82"/>
      <c r="PWT938" s="82"/>
      <c r="PWU938" s="82"/>
      <c r="PWV938" s="82"/>
      <c r="PWW938" s="82"/>
      <c r="PWX938" s="82"/>
      <c r="PWY938" s="82"/>
      <c r="PWZ938" s="82"/>
      <c r="PXA938" s="82"/>
      <c r="PXB938" s="82"/>
      <c r="PXC938" s="82"/>
      <c r="PXD938" s="82"/>
      <c r="PXE938" s="82"/>
      <c r="PXF938" s="82"/>
      <c r="PXG938" s="82"/>
      <c r="PXH938" s="82"/>
      <c r="PXI938" s="82"/>
      <c r="PXJ938" s="82"/>
      <c r="PXK938" s="82"/>
      <c r="PXL938" s="82"/>
      <c r="PXM938" s="82"/>
      <c r="PXN938" s="82"/>
      <c r="PXO938" s="82"/>
      <c r="PXP938" s="82"/>
      <c r="PXQ938" s="82"/>
      <c r="PXR938" s="82"/>
      <c r="PXS938" s="82"/>
      <c r="PXT938" s="82"/>
      <c r="PXU938" s="82"/>
      <c r="PXV938" s="82"/>
      <c r="PXW938" s="82"/>
      <c r="PXX938" s="82"/>
      <c r="PXY938" s="82"/>
      <c r="PXZ938" s="82"/>
      <c r="PYA938" s="82"/>
      <c r="PYB938" s="82"/>
      <c r="PYC938" s="82"/>
      <c r="PYD938" s="82"/>
      <c r="PYE938" s="82"/>
      <c r="PYF938" s="82"/>
      <c r="PYG938" s="82"/>
      <c r="PYH938" s="82"/>
      <c r="PYI938" s="82"/>
      <c r="PYJ938" s="82"/>
      <c r="PYK938" s="82"/>
      <c r="PYL938" s="82"/>
      <c r="PYM938" s="82"/>
      <c r="PYN938" s="82"/>
      <c r="PYO938" s="82"/>
      <c r="PYP938" s="82"/>
      <c r="PYQ938" s="82"/>
      <c r="PYR938" s="82"/>
      <c r="PYS938" s="82"/>
      <c r="PYT938" s="82"/>
      <c r="PYU938" s="82"/>
      <c r="PYV938" s="82"/>
      <c r="PYW938" s="82"/>
      <c r="PYX938" s="82"/>
      <c r="PYY938" s="82"/>
      <c r="PYZ938" s="82"/>
      <c r="PZA938" s="82"/>
      <c r="PZB938" s="82"/>
      <c r="PZC938" s="82"/>
      <c r="PZD938" s="82"/>
      <c r="PZE938" s="82"/>
      <c r="PZF938" s="82"/>
      <c r="PZG938" s="82"/>
      <c r="PZH938" s="82"/>
      <c r="PZI938" s="82"/>
      <c r="PZJ938" s="82"/>
      <c r="PZK938" s="82"/>
      <c r="PZL938" s="82"/>
      <c r="PZM938" s="82"/>
      <c r="PZN938" s="82"/>
      <c r="PZO938" s="82"/>
      <c r="PZP938" s="82"/>
      <c r="PZQ938" s="82"/>
      <c r="PZR938" s="82"/>
      <c r="PZS938" s="82"/>
      <c r="PZT938" s="82"/>
      <c r="PZU938" s="82"/>
      <c r="PZV938" s="82"/>
      <c r="PZW938" s="82"/>
      <c r="PZX938" s="82"/>
      <c r="PZY938" s="82"/>
      <c r="PZZ938" s="82"/>
      <c r="QAA938" s="82"/>
      <c r="QAB938" s="82"/>
      <c r="QAC938" s="82"/>
      <c r="QAD938" s="82"/>
      <c r="QAE938" s="82"/>
      <c r="QAF938" s="82"/>
      <c r="QAG938" s="82"/>
      <c r="QAH938" s="82"/>
      <c r="QAI938" s="82"/>
      <c r="QAJ938" s="82"/>
      <c r="QAK938" s="82"/>
      <c r="QAL938" s="82"/>
      <c r="QAM938" s="82"/>
      <c r="QAN938" s="82"/>
      <c r="QAO938" s="82"/>
      <c r="QAP938" s="82"/>
      <c r="QAQ938" s="82"/>
      <c r="QAR938" s="82"/>
      <c r="QAS938" s="82"/>
      <c r="QAT938" s="82"/>
      <c r="QAU938" s="82"/>
      <c r="QAV938" s="82"/>
      <c r="QAW938" s="82"/>
      <c r="QAX938" s="82"/>
      <c r="QAY938" s="82"/>
      <c r="QAZ938" s="82"/>
      <c r="QBA938" s="82"/>
      <c r="QBB938" s="82"/>
      <c r="QBC938" s="82"/>
      <c r="QBD938" s="82"/>
      <c r="QBE938" s="82"/>
      <c r="QBF938" s="82"/>
      <c r="QBG938" s="82"/>
      <c r="QBH938" s="82"/>
      <c r="QBI938" s="82"/>
      <c r="QBJ938" s="82"/>
      <c r="QBK938" s="82"/>
      <c r="QBL938" s="82"/>
      <c r="QBM938" s="82"/>
      <c r="QBN938" s="82"/>
      <c r="QBO938" s="82"/>
      <c r="QBP938" s="82"/>
      <c r="QBQ938" s="82"/>
      <c r="QBR938" s="82"/>
      <c r="QBS938" s="82"/>
      <c r="QBT938" s="82"/>
      <c r="QBU938" s="82"/>
      <c r="QBV938" s="82"/>
      <c r="QBW938" s="82"/>
      <c r="QBX938" s="82"/>
      <c r="QBY938" s="82"/>
      <c r="QBZ938" s="82"/>
      <c r="QCA938" s="82"/>
      <c r="QCB938" s="82"/>
      <c r="QCC938" s="82"/>
      <c r="QCD938" s="82"/>
      <c r="QCE938" s="82"/>
      <c r="QCF938" s="82"/>
      <c r="QCG938" s="82"/>
      <c r="QCH938" s="82"/>
      <c r="QCI938" s="82"/>
      <c r="QCJ938" s="82"/>
      <c r="QCK938" s="82"/>
      <c r="QCL938" s="82"/>
      <c r="QCM938" s="82"/>
      <c r="QCN938" s="82"/>
      <c r="QCO938" s="82"/>
      <c r="QCP938" s="82"/>
      <c r="QCQ938" s="82"/>
      <c r="QCR938" s="82"/>
      <c r="QCS938" s="82"/>
      <c r="QCT938" s="82"/>
      <c r="QCU938" s="82"/>
      <c r="QCV938" s="82"/>
      <c r="QCW938" s="82"/>
      <c r="QCX938" s="82"/>
      <c r="QCY938" s="82"/>
      <c r="QCZ938" s="82"/>
      <c r="QDA938" s="82"/>
      <c r="QDB938" s="82"/>
      <c r="QDC938" s="82"/>
      <c r="QDD938" s="82"/>
      <c r="QDE938" s="82"/>
      <c r="QDF938" s="82"/>
      <c r="QDG938" s="82"/>
      <c r="QDH938" s="82"/>
      <c r="QDI938" s="82"/>
      <c r="QDJ938" s="82"/>
      <c r="QDK938" s="82"/>
      <c r="QDL938" s="82"/>
      <c r="QDM938" s="82"/>
      <c r="QDN938" s="82"/>
      <c r="QDO938" s="82"/>
      <c r="QDP938" s="82"/>
      <c r="QDQ938" s="82"/>
      <c r="QDR938" s="82"/>
      <c r="QDS938" s="82"/>
      <c r="QDT938" s="82"/>
      <c r="QDU938" s="82"/>
      <c r="QDV938" s="82"/>
      <c r="QDW938" s="82"/>
      <c r="QDX938" s="82"/>
      <c r="QDY938" s="82"/>
      <c r="QDZ938" s="82"/>
      <c r="QEA938" s="82"/>
      <c r="QEB938" s="82"/>
      <c r="QEC938" s="82"/>
      <c r="QED938" s="82"/>
      <c r="QEE938" s="82"/>
      <c r="QEF938" s="82"/>
      <c r="QEG938" s="82"/>
      <c r="QEH938" s="82"/>
      <c r="QEI938" s="82"/>
      <c r="QEJ938" s="82"/>
      <c r="QEK938" s="82"/>
      <c r="QEL938" s="82"/>
      <c r="QEM938" s="82"/>
      <c r="QEN938" s="82"/>
      <c r="QEO938" s="82"/>
      <c r="QEP938" s="82"/>
      <c r="QEQ938" s="82"/>
      <c r="QER938" s="82"/>
      <c r="QES938" s="82"/>
      <c r="QET938" s="82"/>
      <c r="QEU938" s="82"/>
      <c r="QEV938" s="82"/>
      <c r="QEW938" s="82"/>
      <c r="QEX938" s="82"/>
      <c r="QEY938" s="82"/>
      <c r="QEZ938" s="82"/>
      <c r="QFA938" s="82"/>
      <c r="QFB938" s="82"/>
      <c r="QFC938" s="82"/>
      <c r="QFD938" s="82"/>
      <c r="QFE938" s="82"/>
      <c r="QFF938" s="82"/>
      <c r="QFG938" s="82"/>
      <c r="QFH938" s="82"/>
      <c r="QFI938" s="82"/>
      <c r="QFJ938" s="82"/>
      <c r="QFK938" s="82"/>
      <c r="QFL938" s="82"/>
      <c r="QFM938" s="82"/>
      <c r="QFN938" s="82"/>
      <c r="QFO938" s="82"/>
      <c r="QFP938" s="82"/>
      <c r="QFQ938" s="82"/>
      <c r="QFR938" s="82"/>
      <c r="QFS938" s="82"/>
      <c r="QFT938" s="82"/>
      <c r="QFU938" s="82"/>
      <c r="QFV938" s="82"/>
      <c r="QFW938" s="82"/>
      <c r="QFX938" s="82"/>
      <c r="QFY938" s="82"/>
      <c r="QFZ938" s="82"/>
      <c r="QGA938" s="82"/>
      <c r="QGB938" s="82"/>
      <c r="QGC938" s="82"/>
      <c r="QGD938" s="82"/>
      <c r="QGE938" s="82"/>
      <c r="QGF938" s="82"/>
      <c r="QGG938" s="82"/>
      <c r="QGH938" s="82"/>
      <c r="QGI938" s="82"/>
      <c r="QGJ938" s="82"/>
      <c r="QGK938" s="82"/>
      <c r="QGL938" s="82"/>
      <c r="QGM938" s="82"/>
      <c r="QGN938" s="82"/>
      <c r="QGO938" s="82"/>
      <c r="QGP938" s="82"/>
      <c r="QGQ938" s="82"/>
      <c r="QGR938" s="82"/>
      <c r="QGS938" s="82"/>
      <c r="QGT938" s="82"/>
      <c r="QGU938" s="82"/>
      <c r="QGV938" s="82"/>
      <c r="QGW938" s="82"/>
      <c r="QGX938" s="82"/>
      <c r="QGY938" s="82"/>
      <c r="QGZ938" s="82"/>
      <c r="QHA938" s="82"/>
      <c r="QHB938" s="82"/>
      <c r="QHC938" s="82"/>
      <c r="QHD938" s="82"/>
      <c r="QHE938" s="82"/>
      <c r="QHF938" s="82"/>
      <c r="QHG938" s="82"/>
      <c r="QHH938" s="82"/>
      <c r="QHI938" s="82"/>
      <c r="QHJ938" s="82"/>
      <c r="QHK938" s="82"/>
      <c r="QHL938" s="82"/>
      <c r="QHM938" s="82"/>
      <c r="QHN938" s="82"/>
      <c r="QHO938" s="82"/>
      <c r="QHP938" s="82"/>
      <c r="QHQ938" s="82"/>
      <c r="QHR938" s="82"/>
      <c r="QHS938" s="82"/>
      <c r="QHT938" s="82"/>
      <c r="QHU938" s="82"/>
      <c r="QHV938" s="82"/>
      <c r="QHW938" s="82"/>
      <c r="QHX938" s="82"/>
      <c r="QHY938" s="82"/>
      <c r="QHZ938" s="82"/>
      <c r="QIA938" s="82"/>
      <c r="QIB938" s="82"/>
      <c r="QIC938" s="82"/>
      <c r="QID938" s="82"/>
      <c r="QIE938" s="82"/>
      <c r="QIF938" s="82"/>
      <c r="QIG938" s="82"/>
      <c r="QIH938" s="82"/>
      <c r="QII938" s="82"/>
      <c r="QIJ938" s="82"/>
      <c r="QIK938" s="82"/>
      <c r="QIL938" s="82"/>
      <c r="QIM938" s="82"/>
      <c r="QIN938" s="82"/>
      <c r="QIO938" s="82"/>
      <c r="QIP938" s="82"/>
      <c r="QIQ938" s="82"/>
      <c r="QIR938" s="82"/>
      <c r="QIS938" s="82"/>
      <c r="QIT938" s="82"/>
      <c r="QIU938" s="82"/>
      <c r="QIV938" s="82"/>
      <c r="QIW938" s="82"/>
      <c r="QIX938" s="82"/>
      <c r="QIY938" s="82"/>
      <c r="QIZ938" s="82"/>
      <c r="QJA938" s="82"/>
      <c r="QJB938" s="82"/>
      <c r="QJC938" s="82"/>
      <c r="QJD938" s="82"/>
      <c r="QJE938" s="82"/>
      <c r="QJF938" s="82"/>
      <c r="QJG938" s="82"/>
      <c r="QJH938" s="82"/>
      <c r="QJI938" s="82"/>
      <c r="QJJ938" s="82"/>
      <c r="QJK938" s="82"/>
      <c r="QJL938" s="82"/>
      <c r="QJM938" s="82"/>
      <c r="QJN938" s="82"/>
      <c r="QJO938" s="82"/>
      <c r="QJP938" s="82"/>
      <c r="QJQ938" s="82"/>
      <c r="QJR938" s="82"/>
      <c r="QJS938" s="82"/>
      <c r="QJT938" s="82"/>
      <c r="QJU938" s="82"/>
      <c r="QJV938" s="82"/>
      <c r="QJW938" s="82"/>
      <c r="QJX938" s="82"/>
      <c r="QJY938" s="82"/>
      <c r="QJZ938" s="82"/>
      <c r="QKA938" s="82"/>
      <c r="QKB938" s="82"/>
      <c r="QKC938" s="82"/>
      <c r="QKD938" s="82"/>
      <c r="QKE938" s="82"/>
      <c r="QKF938" s="82"/>
      <c r="QKG938" s="82"/>
      <c r="QKH938" s="82"/>
      <c r="QKI938" s="82"/>
      <c r="QKJ938" s="82"/>
      <c r="QKK938" s="82"/>
      <c r="QKL938" s="82"/>
      <c r="QKM938" s="82"/>
      <c r="QKN938" s="82"/>
      <c r="QKO938" s="82"/>
      <c r="QKP938" s="82"/>
      <c r="QKQ938" s="82"/>
      <c r="QKR938" s="82"/>
      <c r="QKS938" s="82"/>
      <c r="QKT938" s="82"/>
      <c r="QKU938" s="82"/>
      <c r="QKV938" s="82"/>
      <c r="QKW938" s="82"/>
      <c r="QKX938" s="82"/>
      <c r="QKY938" s="82"/>
      <c r="QKZ938" s="82"/>
      <c r="QLA938" s="82"/>
      <c r="QLB938" s="82"/>
      <c r="QLC938" s="82"/>
      <c r="QLD938" s="82"/>
      <c r="QLE938" s="82"/>
      <c r="QLF938" s="82"/>
      <c r="QLG938" s="82"/>
      <c r="QLH938" s="82"/>
      <c r="QLI938" s="82"/>
      <c r="QLJ938" s="82"/>
      <c r="QLK938" s="82"/>
      <c r="QLL938" s="82"/>
      <c r="QLM938" s="82"/>
      <c r="QLN938" s="82"/>
      <c r="QLO938" s="82"/>
      <c r="QLP938" s="82"/>
      <c r="QLQ938" s="82"/>
      <c r="QLR938" s="82"/>
      <c r="QLS938" s="82"/>
      <c r="QLT938" s="82"/>
      <c r="QLU938" s="82"/>
      <c r="QLV938" s="82"/>
      <c r="QLW938" s="82"/>
      <c r="QLX938" s="82"/>
      <c r="QLY938" s="82"/>
      <c r="QLZ938" s="82"/>
      <c r="QMA938" s="82"/>
      <c r="QMB938" s="82"/>
      <c r="QMC938" s="82"/>
      <c r="QMD938" s="82"/>
      <c r="QME938" s="82"/>
      <c r="QMF938" s="82"/>
      <c r="QMG938" s="82"/>
      <c r="QMH938" s="82"/>
      <c r="QMI938" s="82"/>
      <c r="QMJ938" s="82"/>
      <c r="QMK938" s="82"/>
      <c r="QML938" s="82"/>
      <c r="QMM938" s="82"/>
      <c r="QMN938" s="82"/>
      <c r="QMO938" s="82"/>
      <c r="QMP938" s="82"/>
      <c r="QMQ938" s="82"/>
      <c r="QMR938" s="82"/>
      <c r="QMS938" s="82"/>
      <c r="QMT938" s="82"/>
      <c r="QMU938" s="82"/>
      <c r="QMV938" s="82"/>
      <c r="QMW938" s="82"/>
      <c r="QMX938" s="82"/>
      <c r="QMY938" s="82"/>
      <c r="QMZ938" s="82"/>
      <c r="QNA938" s="82"/>
      <c r="QNB938" s="82"/>
      <c r="QNC938" s="82"/>
      <c r="QND938" s="82"/>
      <c r="QNE938" s="82"/>
      <c r="QNF938" s="82"/>
      <c r="QNG938" s="82"/>
      <c r="QNH938" s="82"/>
      <c r="QNI938" s="82"/>
      <c r="QNJ938" s="82"/>
      <c r="QNK938" s="82"/>
      <c r="QNL938" s="82"/>
      <c r="QNM938" s="82"/>
      <c r="QNN938" s="82"/>
      <c r="QNO938" s="82"/>
      <c r="QNP938" s="82"/>
      <c r="QNQ938" s="82"/>
      <c r="QNR938" s="82"/>
      <c r="QNS938" s="82"/>
      <c r="QNT938" s="82"/>
      <c r="QNU938" s="82"/>
      <c r="QNV938" s="82"/>
      <c r="QNW938" s="82"/>
      <c r="QNX938" s="82"/>
      <c r="QNY938" s="82"/>
      <c r="QNZ938" s="82"/>
      <c r="QOA938" s="82"/>
      <c r="QOB938" s="82"/>
      <c r="QOC938" s="82"/>
      <c r="QOD938" s="82"/>
      <c r="QOE938" s="82"/>
      <c r="QOF938" s="82"/>
      <c r="QOG938" s="82"/>
      <c r="QOH938" s="82"/>
      <c r="QOI938" s="82"/>
      <c r="QOJ938" s="82"/>
      <c r="QOK938" s="82"/>
      <c r="QOL938" s="82"/>
      <c r="QOM938" s="82"/>
      <c r="QON938" s="82"/>
      <c r="QOO938" s="82"/>
      <c r="QOP938" s="82"/>
      <c r="QOQ938" s="82"/>
      <c r="QOR938" s="82"/>
      <c r="QOS938" s="82"/>
      <c r="QOT938" s="82"/>
      <c r="QOU938" s="82"/>
      <c r="QOV938" s="82"/>
      <c r="QOW938" s="82"/>
      <c r="QOX938" s="82"/>
      <c r="QOY938" s="82"/>
      <c r="QOZ938" s="82"/>
      <c r="QPA938" s="82"/>
      <c r="QPB938" s="82"/>
      <c r="QPC938" s="82"/>
      <c r="QPD938" s="82"/>
      <c r="QPE938" s="82"/>
      <c r="QPF938" s="82"/>
      <c r="QPG938" s="82"/>
      <c r="QPH938" s="82"/>
      <c r="QPI938" s="82"/>
      <c r="QPJ938" s="82"/>
      <c r="QPK938" s="82"/>
      <c r="QPL938" s="82"/>
      <c r="QPM938" s="82"/>
      <c r="QPN938" s="82"/>
      <c r="QPO938" s="82"/>
      <c r="QPP938" s="82"/>
      <c r="QPQ938" s="82"/>
      <c r="QPR938" s="82"/>
      <c r="QPS938" s="82"/>
      <c r="QPT938" s="82"/>
      <c r="QPU938" s="82"/>
      <c r="QPV938" s="82"/>
      <c r="QPW938" s="82"/>
      <c r="QPX938" s="82"/>
      <c r="QPY938" s="82"/>
      <c r="QPZ938" s="82"/>
      <c r="QQA938" s="82"/>
      <c r="QQB938" s="82"/>
      <c r="QQC938" s="82"/>
      <c r="QQD938" s="82"/>
      <c r="QQE938" s="82"/>
      <c r="QQF938" s="82"/>
      <c r="QQG938" s="82"/>
      <c r="QQH938" s="82"/>
      <c r="QQI938" s="82"/>
      <c r="QQJ938" s="82"/>
      <c r="QQK938" s="82"/>
      <c r="QQL938" s="82"/>
      <c r="QQM938" s="82"/>
      <c r="QQN938" s="82"/>
      <c r="QQO938" s="82"/>
      <c r="QQP938" s="82"/>
      <c r="QQQ938" s="82"/>
      <c r="QQR938" s="82"/>
      <c r="QQS938" s="82"/>
      <c r="QQT938" s="82"/>
      <c r="QQU938" s="82"/>
      <c r="QQV938" s="82"/>
      <c r="QQW938" s="82"/>
      <c r="QQX938" s="82"/>
      <c r="QQY938" s="82"/>
      <c r="QQZ938" s="82"/>
      <c r="QRA938" s="82"/>
      <c r="QRB938" s="82"/>
      <c r="QRC938" s="82"/>
      <c r="QRD938" s="82"/>
      <c r="QRE938" s="82"/>
      <c r="QRF938" s="82"/>
      <c r="QRG938" s="82"/>
      <c r="QRH938" s="82"/>
      <c r="QRI938" s="82"/>
      <c r="QRJ938" s="82"/>
      <c r="QRK938" s="82"/>
      <c r="QRL938" s="82"/>
      <c r="QRM938" s="82"/>
      <c r="QRN938" s="82"/>
      <c r="QRO938" s="82"/>
      <c r="QRP938" s="82"/>
      <c r="QRQ938" s="82"/>
      <c r="QRR938" s="82"/>
      <c r="QRS938" s="82"/>
      <c r="QRT938" s="82"/>
      <c r="QRU938" s="82"/>
      <c r="QRV938" s="82"/>
      <c r="QRW938" s="82"/>
      <c r="QRX938" s="82"/>
      <c r="QRY938" s="82"/>
      <c r="QRZ938" s="82"/>
      <c r="QSA938" s="82"/>
      <c r="QSB938" s="82"/>
      <c r="QSC938" s="82"/>
      <c r="QSD938" s="82"/>
      <c r="QSE938" s="82"/>
      <c r="QSF938" s="82"/>
      <c r="QSG938" s="82"/>
      <c r="QSH938" s="82"/>
      <c r="QSI938" s="82"/>
      <c r="QSJ938" s="82"/>
      <c r="QSK938" s="82"/>
      <c r="QSL938" s="82"/>
      <c r="QSM938" s="82"/>
      <c r="QSN938" s="82"/>
      <c r="QSO938" s="82"/>
      <c r="QSP938" s="82"/>
      <c r="QSQ938" s="82"/>
      <c r="QSR938" s="82"/>
      <c r="QSS938" s="82"/>
      <c r="QST938" s="82"/>
      <c r="QSU938" s="82"/>
      <c r="QSV938" s="82"/>
      <c r="QSW938" s="82"/>
      <c r="QSX938" s="82"/>
      <c r="QSY938" s="82"/>
      <c r="QSZ938" s="82"/>
      <c r="QTA938" s="82"/>
      <c r="QTB938" s="82"/>
      <c r="QTC938" s="82"/>
      <c r="QTD938" s="82"/>
      <c r="QTE938" s="82"/>
      <c r="QTF938" s="82"/>
      <c r="QTG938" s="82"/>
      <c r="QTH938" s="82"/>
      <c r="QTI938" s="82"/>
      <c r="QTJ938" s="82"/>
      <c r="QTK938" s="82"/>
      <c r="QTL938" s="82"/>
      <c r="QTM938" s="82"/>
      <c r="QTN938" s="82"/>
      <c r="QTO938" s="82"/>
      <c r="QTP938" s="82"/>
      <c r="QTQ938" s="82"/>
      <c r="QTR938" s="82"/>
      <c r="QTS938" s="82"/>
      <c r="QTT938" s="82"/>
      <c r="QTU938" s="82"/>
      <c r="QTV938" s="82"/>
      <c r="QTW938" s="82"/>
      <c r="QTX938" s="82"/>
      <c r="QTY938" s="82"/>
      <c r="QTZ938" s="82"/>
      <c r="QUA938" s="82"/>
      <c r="QUB938" s="82"/>
      <c r="QUC938" s="82"/>
      <c r="QUD938" s="82"/>
      <c r="QUE938" s="82"/>
      <c r="QUF938" s="82"/>
      <c r="QUG938" s="82"/>
      <c r="QUH938" s="82"/>
      <c r="QUI938" s="82"/>
      <c r="QUJ938" s="82"/>
      <c r="QUK938" s="82"/>
      <c r="QUL938" s="82"/>
      <c r="QUM938" s="82"/>
      <c r="QUN938" s="82"/>
      <c r="QUO938" s="82"/>
      <c r="QUP938" s="82"/>
      <c r="QUQ938" s="82"/>
      <c r="QUR938" s="82"/>
      <c r="QUS938" s="82"/>
      <c r="QUT938" s="82"/>
      <c r="QUU938" s="82"/>
      <c r="QUV938" s="82"/>
      <c r="QUW938" s="82"/>
      <c r="QUX938" s="82"/>
      <c r="QUY938" s="82"/>
      <c r="QUZ938" s="82"/>
      <c r="QVA938" s="82"/>
      <c r="QVB938" s="82"/>
      <c r="QVC938" s="82"/>
      <c r="QVD938" s="82"/>
      <c r="QVE938" s="82"/>
      <c r="QVF938" s="82"/>
      <c r="QVG938" s="82"/>
      <c r="QVH938" s="82"/>
      <c r="QVI938" s="82"/>
      <c r="QVJ938" s="82"/>
      <c r="QVK938" s="82"/>
      <c r="QVL938" s="82"/>
      <c r="QVM938" s="82"/>
      <c r="QVN938" s="82"/>
      <c r="QVO938" s="82"/>
      <c r="QVP938" s="82"/>
      <c r="QVQ938" s="82"/>
      <c r="QVR938" s="82"/>
      <c r="QVS938" s="82"/>
      <c r="QVT938" s="82"/>
      <c r="QVU938" s="82"/>
      <c r="QVV938" s="82"/>
      <c r="QVW938" s="82"/>
      <c r="QVX938" s="82"/>
      <c r="QVY938" s="82"/>
      <c r="QVZ938" s="82"/>
      <c r="QWA938" s="82"/>
      <c r="QWB938" s="82"/>
      <c r="QWC938" s="82"/>
      <c r="QWD938" s="82"/>
      <c r="QWE938" s="82"/>
      <c r="QWF938" s="82"/>
      <c r="QWG938" s="82"/>
      <c r="QWH938" s="82"/>
      <c r="QWI938" s="82"/>
      <c r="QWJ938" s="82"/>
      <c r="QWK938" s="82"/>
      <c r="QWL938" s="82"/>
      <c r="QWM938" s="82"/>
      <c r="QWN938" s="82"/>
      <c r="QWO938" s="82"/>
      <c r="QWP938" s="82"/>
      <c r="QWQ938" s="82"/>
      <c r="QWR938" s="82"/>
      <c r="QWS938" s="82"/>
      <c r="QWT938" s="82"/>
      <c r="QWU938" s="82"/>
      <c r="QWV938" s="82"/>
      <c r="QWW938" s="82"/>
      <c r="QWX938" s="82"/>
      <c r="QWY938" s="82"/>
      <c r="QWZ938" s="82"/>
      <c r="QXA938" s="82"/>
      <c r="QXB938" s="82"/>
      <c r="QXC938" s="82"/>
      <c r="QXD938" s="82"/>
      <c r="QXE938" s="82"/>
      <c r="QXF938" s="82"/>
      <c r="QXG938" s="82"/>
      <c r="QXH938" s="82"/>
      <c r="QXI938" s="82"/>
      <c r="QXJ938" s="82"/>
      <c r="QXK938" s="82"/>
      <c r="QXL938" s="82"/>
      <c r="QXM938" s="82"/>
      <c r="QXN938" s="82"/>
      <c r="QXO938" s="82"/>
      <c r="QXP938" s="82"/>
      <c r="QXQ938" s="82"/>
      <c r="QXR938" s="82"/>
      <c r="QXS938" s="82"/>
      <c r="QXT938" s="82"/>
      <c r="QXU938" s="82"/>
      <c r="QXV938" s="82"/>
      <c r="QXW938" s="82"/>
      <c r="QXX938" s="82"/>
      <c r="QXY938" s="82"/>
      <c r="QXZ938" s="82"/>
      <c r="QYA938" s="82"/>
      <c r="QYB938" s="82"/>
      <c r="QYC938" s="82"/>
      <c r="QYD938" s="82"/>
      <c r="QYE938" s="82"/>
      <c r="QYF938" s="82"/>
      <c r="QYG938" s="82"/>
      <c r="QYH938" s="82"/>
      <c r="QYI938" s="82"/>
      <c r="QYJ938" s="82"/>
      <c r="QYK938" s="82"/>
      <c r="QYL938" s="82"/>
      <c r="QYM938" s="82"/>
      <c r="QYN938" s="82"/>
      <c r="QYO938" s="82"/>
      <c r="QYP938" s="82"/>
      <c r="QYQ938" s="82"/>
      <c r="QYR938" s="82"/>
      <c r="QYS938" s="82"/>
      <c r="QYT938" s="82"/>
      <c r="QYU938" s="82"/>
      <c r="QYV938" s="82"/>
      <c r="QYW938" s="82"/>
      <c r="QYX938" s="82"/>
      <c r="QYY938" s="82"/>
      <c r="QYZ938" s="82"/>
      <c r="QZA938" s="82"/>
      <c r="QZB938" s="82"/>
      <c r="QZC938" s="82"/>
      <c r="QZD938" s="82"/>
      <c r="QZE938" s="82"/>
      <c r="QZF938" s="82"/>
      <c r="QZG938" s="82"/>
      <c r="QZH938" s="82"/>
      <c r="QZI938" s="82"/>
      <c r="QZJ938" s="82"/>
      <c r="QZK938" s="82"/>
      <c r="QZL938" s="82"/>
      <c r="QZM938" s="82"/>
      <c r="QZN938" s="82"/>
      <c r="QZO938" s="82"/>
      <c r="QZP938" s="82"/>
      <c r="QZQ938" s="82"/>
      <c r="QZR938" s="82"/>
      <c r="QZS938" s="82"/>
      <c r="QZT938" s="82"/>
      <c r="QZU938" s="82"/>
      <c r="QZV938" s="82"/>
      <c r="QZW938" s="82"/>
      <c r="QZX938" s="82"/>
      <c r="QZY938" s="82"/>
      <c r="QZZ938" s="82"/>
      <c r="RAA938" s="82"/>
      <c r="RAB938" s="82"/>
      <c r="RAC938" s="82"/>
      <c r="RAD938" s="82"/>
      <c r="RAE938" s="82"/>
      <c r="RAF938" s="82"/>
      <c r="RAG938" s="82"/>
      <c r="RAH938" s="82"/>
      <c r="RAI938" s="82"/>
      <c r="RAJ938" s="82"/>
      <c r="RAK938" s="82"/>
      <c r="RAL938" s="82"/>
      <c r="RAM938" s="82"/>
      <c r="RAN938" s="82"/>
      <c r="RAO938" s="82"/>
      <c r="RAP938" s="82"/>
      <c r="RAQ938" s="82"/>
      <c r="RAR938" s="82"/>
      <c r="RAS938" s="82"/>
      <c r="RAT938" s="82"/>
      <c r="RAU938" s="82"/>
      <c r="RAV938" s="82"/>
      <c r="RAW938" s="82"/>
      <c r="RAX938" s="82"/>
      <c r="RAY938" s="82"/>
      <c r="RAZ938" s="82"/>
      <c r="RBA938" s="82"/>
      <c r="RBB938" s="82"/>
      <c r="RBC938" s="82"/>
      <c r="RBD938" s="82"/>
      <c r="RBE938" s="82"/>
      <c r="RBF938" s="82"/>
      <c r="RBG938" s="82"/>
      <c r="RBH938" s="82"/>
      <c r="RBI938" s="82"/>
      <c r="RBJ938" s="82"/>
      <c r="RBK938" s="82"/>
      <c r="RBL938" s="82"/>
      <c r="RBM938" s="82"/>
      <c r="RBN938" s="82"/>
      <c r="RBO938" s="82"/>
      <c r="RBP938" s="82"/>
      <c r="RBQ938" s="82"/>
      <c r="RBR938" s="82"/>
      <c r="RBS938" s="82"/>
      <c r="RBT938" s="82"/>
      <c r="RBU938" s="82"/>
      <c r="RBV938" s="82"/>
      <c r="RBW938" s="82"/>
      <c r="RBX938" s="82"/>
      <c r="RBY938" s="82"/>
      <c r="RBZ938" s="82"/>
      <c r="RCA938" s="82"/>
      <c r="RCB938" s="82"/>
      <c r="RCC938" s="82"/>
      <c r="RCD938" s="82"/>
      <c r="RCE938" s="82"/>
      <c r="RCF938" s="82"/>
      <c r="RCG938" s="82"/>
      <c r="RCH938" s="82"/>
      <c r="RCI938" s="82"/>
      <c r="RCJ938" s="82"/>
      <c r="RCK938" s="82"/>
      <c r="RCL938" s="82"/>
      <c r="RCM938" s="82"/>
      <c r="RCN938" s="82"/>
      <c r="RCO938" s="82"/>
      <c r="RCP938" s="82"/>
      <c r="RCQ938" s="82"/>
      <c r="RCR938" s="82"/>
      <c r="RCS938" s="82"/>
      <c r="RCT938" s="82"/>
      <c r="RCU938" s="82"/>
      <c r="RCV938" s="82"/>
      <c r="RCW938" s="82"/>
      <c r="RCX938" s="82"/>
      <c r="RCY938" s="82"/>
      <c r="RCZ938" s="82"/>
      <c r="RDA938" s="82"/>
      <c r="RDB938" s="82"/>
      <c r="RDC938" s="82"/>
      <c r="RDD938" s="82"/>
      <c r="RDE938" s="82"/>
      <c r="RDF938" s="82"/>
      <c r="RDG938" s="82"/>
      <c r="RDH938" s="82"/>
      <c r="RDI938" s="82"/>
      <c r="RDJ938" s="82"/>
      <c r="RDK938" s="82"/>
      <c r="RDL938" s="82"/>
      <c r="RDM938" s="82"/>
      <c r="RDN938" s="82"/>
      <c r="RDO938" s="82"/>
      <c r="RDP938" s="82"/>
      <c r="RDQ938" s="82"/>
      <c r="RDR938" s="82"/>
      <c r="RDS938" s="82"/>
      <c r="RDT938" s="82"/>
      <c r="RDU938" s="82"/>
      <c r="RDV938" s="82"/>
      <c r="RDW938" s="82"/>
      <c r="RDX938" s="82"/>
      <c r="RDY938" s="82"/>
      <c r="RDZ938" s="82"/>
      <c r="REA938" s="82"/>
      <c r="REB938" s="82"/>
      <c r="REC938" s="82"/>
      <c r="RED938" s="82"/>
      <c r="REE938" s="82"/>
      <c r="REF938" s="82"/>
      <c r="REG938" s="82"/>
      <c r="REH938" s="82"/>
      <c r="REI938" s="82"/>
      <c r="REJ938" s="82"/>
      <c r="REK938" s="82"/>
      <c r="REL938" s="82"/>
      <c r="REM938" s="82"/>
      <c r="REN938" s="82"/>
      <c r="REO938" s="82"/>
      <c r="REP938" s="82"/>
      <c r="REQ938" s="82"/>
      <c r="RER938" s="82"/>
      <c r="RES938" s="82"/>
      <c r="RET938" s="82"/>
      <c r="REU938" s="82"/>
      <c r="REV938" s="82"/>
      <c r="REW938" s="82"/>
      <c r="REX938" s="82"/>
      <c r="REY938" s="82"/>
      <c r="REZ938" s="82"/>
      <c r="RFA938" s="82"/>
      <c r="RFB938" s="82"/>
      <c r="RFC938" s="82"/>
      <c r="RFD938" s="82"/>
      <c r="RFE938" s="82"/>
      <c r="RFF938" s="82"/>
      <c r="RFG938" s="82"/>
      <c r="RFH938" s="82"/>
      <c r="RFI938" s="82"/>
      <c r="RFJ938" s="82"/>
      <c r="RFK938" s="82"/>
      <c r="RFL938" s="82"/>
      <c r="RFM938" s="82"/>
      <c r="RFN938" s="82"/>
      <c r="RFO938" s="82"/>
      <c r="RFP938" s="82"/>
      <c r="RFQ938" s="82"/>
      <c r="RFR938" s="82"/>
      <c r="RFS938" s="82"/>
      <c r="RFT938" s="82"/>
      <c r="RFU938" s="82"/>
      <c r="RFV938" s="82"/>
      <c r="RFW938" s="82"/>
      <c r="RFX938" s="82"/>
      <c r="RFY938" s="82"/>
      <c r="RFZ938" s="82"/>
      <c r="RGA938" s="82"/>
      <c r="RGB938" s="82"/>
      <c r="RGC938" s="82"/>
      <c r="RGD938" s="82"/>
      <c r="RGE938" s="82"/>
      <c r="RGF938" s="82"/>
      <c r="RGG938" s="82"/>
      <c r="RGH938" s="82"/>
      <c r="RGI938" s="82"/>
      <c r="RGJ938" s="82"/>
      <c r="RGK938" s="82"/>
      <c r="RGL938" s="82"/>
      <c r="RGM938" s="82"/>
      <c r="RGN938" s="82"/>
      <c r="RGO938" s="82"/>
      <c r="RGP938" s="82"/>
      <c r="RGQ938" s="82"/>
      <c r="RGR938" s="82"/>
      <c r="RGS938" s="82"/>
      <c r="RGT938" s="82"/>
      <c r="RGU938" s="82"/>
      <c r="RGV938" s="82"/>
      <c r="RGW938" s="82"/>
      <c r="RGX938" s="82"/>
      <c r="RGY938" s="82"/>
      <c r="RGZ938" s="82"/>
      <c r="RHA938" s="82"/>
      <c r="RHB938" s="82"/>
      <c r="RHC938" s="82"/>
      <c r="RHD938" s="82"/>
      <c r="RHE938" s="82"/>
      <c r="RHF938" s="82"/>
      <c r="RHG938" s="82"/>
      <c r="RHH938" s="82"/>
      <c r="RHI938" s="82"/>
      <c r="RHJ938" s="82"/>
      <c r="RHK938" s="82"/>
      <c r="RHL938" s="82"/>
      <c r="RHM938" s="82"/>
      <c r="RHN938" s="82"/>
      <c r="RHO938" s="82"/>
      <c r="RHP938" s="82"/>
      <c r="RHQ938" s="82"/>
      <c r="RHR938" s="82"/>
      <c r="RHS938" s="82"/>
      <c r="RHT938" s="82"/>
      <c r="RHU938" s="82"/>
      <c r="RHV938" s="82"/>
      <c r="RHW938" s="82"/>
      <c r="RHX938" s="82"/>
      <c r="RHY938" s="82"/>
      <c r="RHZ938" s="82"/>
      <c r="RIA938" s="82"/>
      <c r="RIB938" s="82"/>
      <c r="RIC938" s="82"/>
      <c r="RID938" s="82"/>
      <c r="RIE938" s="82"/>
      <c r="RIF938" s="82"/>
      <c r="RIG938" s="82"/>
      <c r="RIH938" s="82"/>
      <c r="RII938" s="82"/>
      <c r="RIJ938" s="82"/>
      <c r="RIK938" s="82"/>
      <c r="RIL938" s="82"/>
      <c r="RIM938" s="82"/>
      <c r="RIN938" s="82"/>
      <c r="RIO938" s="82"/>
      <c r="RIP938" s="82"/>
      <c r="RIQ938" s="82"/>
      <c r="RIR938" s="82"/>
      <c r="RIS938" s="82"/>
      <c r="RIT938" s="82"/>
      <c r="RIU938" s="82"/>
      <c r="RIV938" s="82"/>
      <c r="RIW938" s="82"/>
      <c r="RIX938" s="82"/>
      <c r="RIY938" s="82"/>
      <c r="RIZ938" s="82"/>
      <c r="RJA938" s="82"/>
      <c r="RJB938" s="82"/>
      <c r="RJC938" s="82"/>
      <c r="RJD938" s="82"/>
      <c r="RJE938" s="82"/>
      <c r="RJF938" s="82"/>
      <c r="RJG938" s="82"/>
      <c r="RJH938" s="82"/>
      <c r="RJI938" s="82"/>
      <c r="RJJ938" s="82"/>
      <c r="RJK938" s="82"/>
      <c r="RJL938" s="82"/>
      <c r="RJM938" s="82"/>
      <c r="RJN938" s="82"/>
      <c r="RJO938" s="82"/>
      <c r="RJP938" s="82"/>
      <c r="RJQ938" s="82"/>
      <c r="RJR938" s="82"/>
      <c r="RJS938" s="82"/>
      <c r="RJT938" s="82"/>
      <c r="RJU938" s="82"/>
      <c r="RJV938" s="82"/>
      <c r="RJW938" s="82"/>
      <c r="RJX938" s="82"/>
      <c r="RJY938" s="82"/>
      <c r="RJZ938" s="82"/>
      <c r="RKA938" s="82"/>
      <c r="RKB938" s="82"/>
      <c r="RKC938" s="82"/>
      <c r="RKD938" s="82"/>
      <c r="RKE938" s="82"/>
      <c r="RKF938" s="82"/>
      <c r="RKG938" s="82"/>
      <c r="RKH938" s="82"/>
      <c r="RKI938" s="82"/>
      <c r="RKJ938" s="82"/>
      <c r="RKK938" s="82"/>
      <c r="RKL938" s="82"/>
      <c r="RKM938" s="82"/>
      <c r="RKN938" s="82"/>
      <c r="RKO938" s="82"/>
      <c r="RKP938" s="82"/>
      <c r="RKQ938" s="82"/>
      <c r="RKR938" s="82"/>
      <c r="RKS938" s="82"/>
      <c r="RKT938" s="82"/>
      <c r="RKU938" s="82"/>
      <c r="RKV938" s="82"/>
      <c r="RKW938" s="82"/>
      <c r="RKX938" s="82"/>
      <c r="RKY938" s="82"/>
      <c r="RKZ938" s="82"/>
      <c r="RLA938" s="82"/>
      <c r="RLB938" s="82"/>
      <c r="RLC938" s="82"/>
      <c r="RLD938" s="82"/>
      <c r="RLE938" s="82"/>
      <c r="RLF938" s="82"/>
      <c r="RLG938" s="82"/>
      <c r="RLH938" s="82"/>
      <c r="RLI938" s="82"/>
      <c r="RLJ938" s="82"/>
      <c r="RLK938" s="82"/>
      <c r="RLL938" s="82"/>
      <c r="RLM938" s="82"/>
      <c r="RLN938" s="82"/>
      <c r="RLO938" s="82"/>
      <c r="RLP938" s="82"/>
      <c r="RLQ938" s="82"/>
      <c r="RLR938" s="82"/>
      <c r="RLS938" s="82"/>
      <c r="RLT938" s="82"/>
      <c r="RLU938" s="82"/>
      <c r="RLV938" s="82"/>
      <c r="RLW938" s="82"/>
      <c r="RLX938" s="82"/>
      <c r="RLY938" s="82"/>
      <c r="RLZ938" s="82"/>
      <c r="RMA938" s="82"/>
      <c r="RMB938" s="82"/>
      <c r="RMC938" s="82"/>
      <c r="RMD938" s="82"/>
      <c r="RME938" s="82"/>
      <c r="RMF938" s="82"/>
      <c r="RMG938" s="82"/>
      <c r="RMH938" s="82"/>
      <c r="RMI938" s="82"/>
      <c r="RMJ938" s="82"/>
      <c r="RMK938" s="82"/>
      <c r="RML938" s="82"/>
      <c r="RMM938" s="82"/>
      <c r="RMN938" s="82"/>
      <c r="RMO938" s="82"/>
      <c r="RMP938" s="82"/>
      <c r="RMQ938" s="82"/>
      <c r="RMR938" s="82"/>
      <c r="RMS938" s="82"/>
      <c r="RMT938" s="82"/>
      <c r="RMU938" s="82"/>
      <c r="RMV938" s="82"/>
      <c r="RMW938" s="82"/>
      <c r="RMX938" s="82"/>
      <c r="RMY938" s="82"/>
      <c r="RMZ938" s="82"/>
      <c r="RNA938" s="82"/>
      <c r="RNB938" s="82"/>
      <c r="RNC938" s="82"/>
      <c r="RND938" s="82"/>
      <c r="RNE938" s="82"/>
      <c r="RNF938" s="82"/>
      <c r="RNG938" s="82"/>
      <c r="RNH938" s="82"/>
      <c r="RNI938" s="82"/>
      <c r="RNJ938" s="82"/>
      <c r="RNK938" s="82"/>
      <c r="RNL938" s="82"/>
      <c r="RNM938" s="82"/>
      <c r="RNN938" s="82"/>
      <c r="RNO938" s="82"/>
      <c r="RNP938" s="82"/>
      <c r="RNQ938" s="82"/>
      <c r="RNR938" s="82"/>
      <c r="RNS938" s="82"/>
      <c r="RNT938" s="82"/>
      <c r="RNU938" s="82"/>
      <c r="RNV938" s="82"/>
      <c r="RNW938" s="82"/>
      <c r="RNX938" s="82"/>
      <c r="RNY938" s="82"/>
      <c r="RNZ938" s="82"/>
      <c r="ROA938" s="82"/>
      <c r="ROB938" s="82"/>
      <c r="ROC938" s="82"/>
      <c r="ROD938" s="82"/>
      <c r="ROE938" s="82"/>
      <c r="ROF938" s="82"/>
      <c r="ROG938" s="82"/>
      <c r="ROH938" s="82"/>
      <c r="ROI938" s="82"/>
      <c r="ROJ938" s="82"/>
      <c r="ROK938" s="82"/>
      <c r="ROL938" s="82"/>
      <c r="ROM938" s="82"/>
      <c r="RON938" s="82"/>
      <c r="ROO938" s="82"/>
      <c r="ROP938" s="82"/>
      <c r="ROQ938" s="82"/>
      <c r="ROR938" s="82"/>
      <c r="ROS938" s="82"/>
      <c r="ROT938" s="82"/>
      <c r="ROU938" s="82"/>
      <c r="ROV938" s="82"/>
      <c r="ROW938" s="82"/>
      <c r="ROX938" s="82"/>
      <c r="ROY938" s="82"/>
      <c r="ROZ938" s="82"/>
      <c r="RPA938" s="82"/>
      <c r="RPB938" s="82"/>
      <c r="RPC938" s="82"/>
      <c r="RPD938" s="82"/>
      <c r="RPE938" s="82"/>
      <c r="RPF938" s="82"/>
      <c r="RPG938" s="82"/>
      <c r="RPH938" s="82"/>
      <c r="RPI938" s="82"/>
      <c r="RPJ938" s="82"/>
      <c r="RPK938" s="82"/>
      <c r="RPL938" s="82"/>
      <c r="RPM938" s="82"/>
      <c r="RPN938" s="82"/>
      <c r="RPO938" s="82"/>
      <c r="RPP938" s="82"/>
      <c r="RPQ938" s="82"/>
      <c r="RPR938" s="82"/>
      <c r="RPS938" s="82"/>
      <c r="RPT938" s="82"/>
      <c r="RPU938" s="82"/>
      <c r="RPV938" s="82"/>
      <c r="RPW938" s="82"/>
      <c r="RPX938" s="82"/>
      <c r="RPY938" s="82"/>
      <c r="RPZ938" s="82"/>
      <c r="RQA938" s="82"/>
      <c r="RQB938" s="82"/>
      <c r="RQC938" s="82"/>
      <c r="RQD938" s="82"/>
      <c r="RQE938" s="82"/>
      <c r="RQF938" s="82"/>
      <c r="RQG938" s="82"/>
      <c r="RQH938" s="82"/>
      <c r="RQI938" s="82"/>
      <c r="RQJ938" s="82"/>
      <c r="RQK938" s="82"/>
      <c r="RQL938" s="82"/>
      <c r="RQM938" s="82"/>
      <c r="RQN938" s="82"/>
      <c r="RQO938" s="82"/>
      <c r="RQP938" s="82"/>
      <c r="RQQ938" s="82"/>
      <c r="RQR938" s="82"/>
      <c r="RQS938" s="82"/>
      <c r="RQT938" s="82"/>
      <c r="RQU938" s="82"/>
      <c r="RQV938" s="82"/>
      <c r="RQW938" s="82"/>
      <c r="RQX938" s="82"/>
      <c r="RQY938" s="82"/>
      <c r="RQZ938" s="82"/>
      <c r="RRA938" s="82"/>
      <c r="RRB938" s="82"/>
      <c r="RRC938" s="82"/>
      <c r="RRD938" s="82"/>
      <c r="RRE938" s="82"/>
      <c r="RRF938" s="82"/>
      <c r="RRG938" s="82"/>
      <c r="RRH938" s="82"/>
      <c r="RRI938" s="82"/>
      <c r="RRJ938" s="82"/>
      <c r="RRK938" s="82"/>
      <c r="RRL938" s="82"/>
      <c r="RRM938" s="82"/>
      <c r="RRN938" s="82"/>
      <c r="RRO938" s="82"/>
      <c r="RRP938" s="82"/>
      <c r="RRQ938" s="82"/>
      <c r="RRR938" s="82"/>
      <c r="RRS938" s="82"/>
      <c r="RRT938" s="82"/>
      <c r="RRU938" s="82"/>
      <c r="RRV938" s="82"/>
      <c r="RRW938" s="82"/>
      <c r="RRX938" s="82"/>
      <c r="RRY938" s="82"/>
      <c r="RRZ938" s="82"/>
      <c r="RSA938" s="82"/>
      <c r="RSB938" s="82"/>
      <c r="RSC938" s="82"/>
      <c r="RSD938" s="82"/>
      <c r="RSE938" s="82"/>
      <c r="RSF938" s="82"/>
      <c r="RSG938" s="82"/>
      <c r="RSH938" s="82"/>
      <c r="RSI938" s="82"/>
      <c r="RSJ938" s="82"/>
      <c r="RSK938" s="82"/>
      <c r="RSL938" s="82"/>
      <c r="RSM938" s="82"/>
      <c r="RSN938" s="82"/>
      <c r="RSO938" s="82"/>
      <c r="RSP938" s="82"/>
      <c r="RSQ938" s="82"/>
      <c r="RSR938" s="82"/>
      <c r="RSS938" s="82"/>
      <c r="RST938" s="82"/>
      <c r="RSU938" s="82"/>
      <c r="RSV938" s="82"/>
      <c r="RSW938" s="82"/>
      <c r="RSX938" s="82"/>
      <c r="RSY938" s="82"/>
      <c r="RSZ938" s="82"/>
      <c r="RTA938" s="82"/>
      <c r="RTB938" s="82"/>
      <c r="RTC938" s="82"/>
      <c r="RTD938" s="82"/>
      <c r="RTE938" s="82"/>
      <c r="RTF938" s="82"/>
      <c r="RTG938" s="82"/>
      <c r="RTH938" s="82"/>
      <c r="RTI938" s="82"/>
      <c r="RTJ938" s="82"/>
      <c r="RTK938" s="82"/>
      <c r="RTL938" s="82"/>
      <c r="RTM938" s="82"/>
      <c r="RTN938" s="82"/>
      <c r="RTO938" s="82"/>
      <c r="RTP938" s="82"/>
      <c r="RTQ938" s="82"/>
      <c r="RTR938" s="82"/>
      <c r="RTS938" s="82"/>
      <c r="RTT938" s="82"/>
      <c r="RTU938" s="82"/>
      <c r="RTV938" s="82"/>
      <c r="RTW938" s="82"/>
      <c r="RTX938" s="82"/>
      <c r="RTY938" s="82"/>
      <c r="RTZ938" s="82"/>
      <c r="RUA938" s="82"/>
      <c r="RUB938" s="82"/>
      <c r="RUC938" s="82"/>
      <c r="RUD938" s="82"/>
      <c r="RUE938" s="82"/>
      <c r="RUF938" s="82"/>
      <c r="RUG938" s="82"/>
      <c r="RUH938" s="82"/>
      <c r="RUI938" s="82"/>
      <c r="RUJ938" s="82"/>
      <c r="RUK938" s="82"/>
      <c r="RUL938" s="82"/>
      <c r="RUM938" s="82"/>
      <c r="RUN938" s="82"/>
      <c r="RUO938" s="82"/>
      <c r="RUP938" s="82"/>
      <c r="RUQ938" s="82"/>
      <c r="RUR938" s="82"/>
      <c r="RUS938" s="82"/>
      <c r="RUT938" s="82"/>
      <c r="RUU938" s="82"/>
      <c r="RUV938" s="82"/>
      <c r="RUW938" s="82"/>
      <c r="RUX938" s="82"/>
      <c r="RUY938" s="82"/>
      <c r="RUZ938" s="82"/>
      <c r="RVA938" s="82"/>
      <c r="RVB938" s="82"/>
      <c r="RVC938" s="82"/>
      <c r="RVD938" s="82"/>
      <c r="RVE938" s="82"/>
      <c r="RVF938" s="82"/>
      <c r="RVG938" s="82"/>
      <c r="RVH938" s="82"/>
      <c r="RVI938" s="82"/>
      <c r="RVJ938" s="82"/>
      <c r="RVK938" s="82"/>
      <c r="RVL938" s="82"/>
      <c r="RVM938" s="82"/>
      <c r="RVN938" s="82"/>
      <c r="RVO938" s="82"/>
      <c r="RVP938" s="82"/>
      <c r="RVQ938" s="82"/>
      <c r="RVR938" s="82"/>
      <c r="RVS938" s="82"/>
      <c r="RVT938" s="82"/>
      <c r="RVU938" s="82"/>
      <c r="RVV938" s="82"/>
      <c r="RVW938" s="82"/>
      <c r="RVX938" s="82"/>
      <c r="RVY938" s="82"/>
      <c r="RVZ938" s="82"/>
      <c r="RWA938" s="82"/>
      <c r="RWB938" s="82"/>
      <c r="RWC938" s="82"/>
      <c r="RWD938" s="82"/>
      <c r="RWE938" s="82"/>
      <c r="RWF938" s="82"/>
      <c r="RWG938" s="82"/>
      <c r="RWH938" s="82"/>
      <c r="RWI938" s="82"/>
      <c r="RWJ938" s="82"/>
      <c r="RWK938" s="82"/>
      <c r="RWL938" s="82"/>
      <c r="RWM938" s="82"/>
      <c r="RWN938" s="82"/>
      <c r="RWO938" s="82"/>
      <c r="RWP938" s="82"/>
      <c r="RWQ938" s="82"/>
      <c r="RWR938" s="82"/>
      <c r="RWS938" s="82"/>
      <c r="RWT938" s="82"/>
      <c r="RWU938" s="82"/>
      <c r="RWV938" s="82"/>
      <c r="RWW938" s="82"/>
      <c r="RWX938" s="82"/>
      <c r="RWY938" s="82"/>
      <c r="RWZ938" s="82"/>
      <c r="RXA938" s="82"/>
      <c r="RXB938" s="82"/>
      <c r="RXC938" s="82"/>
      <c r="RXD938" s="82"/>
      <c r="RXE938" s="82"/>
      <c r="RXF938" s="82"/>
      <c r="RXG938" s="82"/>
      <c r="RXH938" s="82"/>
      <c r="RXI938" s="82"/>
      <c r="RXJ938" s="82"/>
      <c r="RXK938" s="82"/>
      <c r="RXL938" s="82"/>
      <c r="RXM938" s="82"/>
      <c r="RXN938" s="82"/>
      <c r="RXO938" s="82"/>
      <c r="RXP938" s="82"/>
      <c r="RXQ938" s="82"/>
      <c r="RXR938" s="82"/>
      <c r="RXS938" s="82"/>
      <c r="RXT938" s="82"/>
      <c r="RXU938" s="82"/>
      <c r="RXV938" s="82"/>
      <c r="RXW938" s="82"/>
      <c r="RXX938" s="82"/>
      <c r="RXY938" s="82"/>
      <c r="RXZ938" s="82"/>
      <c r="RYA938" s="82"/>
      <c r="RYB938" s="82"/>
      <c r="RYC938" s="82"/>
      <c r="RYD938" s="82"/>
      <c r="RYE938" s="82"/>
      <c r="RYF938" s="82"/>
      <c r="RYG938" s="82"/>
      <c r="RYH938" s="82"/>
      <c r="RYI938" s="82"/>
      <c r="RYJ938" s="82"/>
      <c r="RYK938" s="82"/>
      <c r="RYL938" s="82"/>
      <c r="RYM938" s="82"/>
      <c r="RYN938" s="82"/>
      <c r="RYO938" s="82"/>
      <c r="RYP938" s="82"/>
      <c r="RYQ938" s="82"/>
      <c r="RYR938" s="82"/>
      <c r="RYS938" s="82"/>
      <c r="RYT938" s="82"/>
      <c r="RYU938" s="82"/>
      <c r="RYV938" s="82"/>
      <c r="RYW938" s="82"/>
      <c r="RYX938" s="82"/>
      <c r="RYY938" s="82"/>
      <c r="RYZ938" s="82"/>
      <c r="RZA938" s="82"/>
      <c r="RZB938" s="82"/>
      <c r="RZC938" s="82"/>
      <c r="RZD938" s="82"/>
      <c r="RZE938" s="82"/>
      <c r="RZF938" s="82"/>
      <c r="RZG938" s="82"/>
      <c r="RZH938" s="82"/>
      <c r="RZI938" s="82"/>
      <c r="RZJ938" s="82"/>
      <c r="RZK938" s="82"/>
      <c r="RZL938" s="82"/>
      <c r="RZM938" s="82"/>
      <c r="RZN938" s="82"/>
      <c r="RZO938" s="82"/>
      <c r="RZP938" s="82"/>
      <c r="RZQ938" s="82"/>
      <c r="RZR938" s="82"/>
      <c r="RZS938" s="82"/>
      <c r="RZT938" s="82"/>
      <c r="RZU938" s="82"/>
      <c r="RZV938" s="82"/>
      <c r="RZW938" s="82"/>
      <c r="RZX938" s="82"/>
      <c r="RZY938" s="82"/>
      <c r="RZZ938" s="82"/>
      <c r="SAA938" s="82"/>
      <c r="SAB938" s="82"/>
      <c r="SAC938" s="82"/>
      <c r="SAD938" s="82"/>
      <c r="SAE938" s="82"/>
      <c r="SAF938" s="82"/>
      <c r="SAG938" s="82"/>
      <c r="SAH938" s="82"/>
      <c r="SAI938" s="82"/>
      <c r="SAJ938" s="82"/>
      <c r="SAK938" s="82"/>
      <c r="SAL938" s="82"/>
      <c r="SAM938" s="82"/>
      <c r="SAN938" s="82"/>
      <c r="SAO938" s="82"/>
      <c r="SAP938" s="82"/>
      <c r="SAQ938" s="82"/>
      <c r="SAR938" s="82"/>
      <c r="SAS938" s="82"/>
      <c r="SAT938" s="82"/>
      <c r="SAU938" s="82"/>
      <c r="SAV938" s="82"/>
      <c r="SAW938" s="82"/>
      <c r="SAX938" s="82"/>
      <c r="SAY938" s="82"/>
      <c r="SAZ938" s="82"/>
      <c r="SBA938" s="82"/>
      <c r="SBB938" s="82"/>
      <c r="SBC938" s="82"/>
      <c r="SBD938" s="82"/>
      <c r="SBE938" s="82"/>
      <c r="SBF938" s="82"/>
      <c r="SBG938" s="82"/>
      <c r="SBH938" s="82"/>
      <c r="SBI938" s="82"/>
      <c r="SBJ938" s="82"/>
      <c r="SBK938" s="82"/>
      <c r="SBL938" s="82"/>
      <c r="SBM938" s="82"/>
      <c r="SBN938" s="82"/>
      <c r="SBO938" s="82"/>
      <c r="SBP938" s="82"/>
      <c r="SBQ938" s="82"/>
      <c r="SBR938" s="82"/>
      <c r="SBS938" s="82"/>
      <c r="SBT938" s="82"/>
      <c r="SBU938" s="82"/>
      <c r="SBV938" s="82"/>
      <c r="SBW938" s="82"/>
      <c r="SBX938" s="82"/>
      <c r="SBY938" s="82"/>
      <c r="SBZ938" s="82"/>
      <c r="SCA938" s="82"/>
      <c r="SCB938" s="82"/>
      <c r="SCC938" s="82"/>
      <c r="SCD938" s="82"/>
      <c r="SCE938" s="82"/>
      <c r="SCF938" s="82"/>
      <c r="SCG938" s="82"/>
      <c r="SCH938" s="82"/>
      <c r="SCI938" s="82"/>
      <c r="SCJ938" s="82"/>
      <c r="SCK938" s="82"/>
      <c r="SCL938" s="82"/>
      <c r="SCM938" s="82"/>
      <c r="SCN938" s="82"/>
      <c r="SCO938" s="82"/>
      <c r="SCP938" s="82"/>
      <c r="SCQ938" s="82"/>
      <c r="SCR938" s="82"/>
      <c r="SCS938" s="82"/>
      <c r="SCT938" s="82"/>
      <c r="SCU938" s="82"/>
      <c r="SCV938" s="82"/>
      <c r="SCW938" s="82"/>
      <c r="SCX938" s="82"/>
      <c r="SCY938" s="82"/>
      <c r="SCZ938" s="82"/>
      <c r="SDA938" s="82"/>
      <c r="SDB938" s="82"/>
      <c r="SDC938" s="82"/>
      <c r="SDD938" s="82"/>
      <c r="SDE938" s="82"/>
      <c r="SDF938" s="82"/>
      <c r="SDG938" s="82"/>
      <c r="SDH938" s="82"/>
      <c r="SDI938" s="82"/>
      <c r="SDJ938" s="82"/>
      <c r="SDK938" s="82"/>
      <c r="SDL938" s="82"/>
      <c r="SDM938" s="82"/>
      <c r="SDN938" s="82"/>
      <c r="SDO938" s="82"/>
      <c r="SDP938" s="82"/>
      <c r="SDQ938" s="82"/>
      <c r="SDR938" s="82"/>
      <c r="SDS938" s="82"/>
      <c r="SDT938" s="82"/>
      <c r="SDU938" s="82"/>
      <c r="SDV938" s="82"/>
      <c r="SDW938" s="82"/>
      <c r="SDX938" s="82"/>
      <c r="SDY938" s="82"/>
      <c r="SDZ938" s="82"/>
      <c r="SEA938" s="82"/>
      <c r="SEB938" s="82"/>
      <c r="SEC938" s="82"/>
      <c r="SED938" s="82"/>
      <c r="SEE938" s="82"/>
      <c r="SEF938" s="82"/>
      <c r="SEG938" s="82"/>
      <c r="SEH938" s="82"/>
      <c r="SEI938" s="82"/>
      <c r="SEJ938" s="82"/>
      <c r="SEK938" s="82"/>
      <c r="SEL938" s="82"/>
      <c r="SEM938" s="82"/>
      <c r="SEN938" s="82"/>
      <c r="SEO938" s="82"/>
      <c r="SEP938" s="82"/>
      <c r="SEQ938" s="82"/>
      <c r="SER938" s="82"/>
      <c r="SES938" s="82"/>
      <c r="SET938" s="82"/>
      <c r="SEU938" s="82"/>
      <c r="SEV938" s="82"/>
      <c r="SEW938" s="82"/>
      <c r="SEX938" s="82"/>
      <c r="SEY938" s="82"/>
      <c r="SEZ938" s="82"/>
      <c r="SFA938" s="82"/>
      <c r="SFB938" s="82"/>
      <c r="SFC938" s="82"/>
      <c r="SFD938" s="82"/>
      <c r="SFE938" s="82"/>
      <c r="SFF938" s="82"/>
      <c r="SFG938" s="82"/>
      <c r="SFH938" s="82"/>
      <c r="SFI938" s="82"/>
      <c r="SFJ938" s="82"/>
      <c r="SFK938" s="82"/>
      <c r="SFL938" s="82"/>
      <c r="SFM938" s="82"/>
      <c r="SFN938" s="82"/>
      <c r="SFO938" s="82"/>
      <c r="SFP938" s="82"/>
      <c r="SFQ938" s="82"/>
      <c r="SFR938" s="82"/>
      <c r="SFS938" s="82"/>
      <c r="SFT938" s="82"/>
      <c r="SFU938" s="82"/>
      <c r="SFV938" s="82"/>
      <c r="SFW938" s="82"/>
      <c r="SFX938" s="82"/>
      <c r="SFY938" s="82"/>
      <c r="SFZ938" s="82"/>
      <c r="SGA938" s="82"/>
      <c r="SGB938" s="82"/>
      <c r="SGC938" s="82"/>
      <c r="SGD938" s="82"/>
      <c r="SGE938" s="82"/>
      <c r="SGF938" s="82"/>
      <c r="SGG938" s="82"/>
      <c r="SGH938" s="82"/>
      <c r="SGI938" s="82"/>
      <c r="SGJ938" s="82"/>
      <c r="SGK938" s="82"/>
      <c r="SGL938" s="82"/>
      <c r="SGM938" s="82"/>
      <c r="SGN938" s="82"/>
      <c r="SGO938" s="82"/>
      <c r="SGP938" s="82"/>
      <c r="SGQ938" s="82"/>
      <c r="SGR938" s="82"/>
      <c r="SGS938" s="82"/>
      <c r="SGT938" s="82"/>
      <c r="SGU938" s="82"/>
      <c r="SGV938" s="82"/>
      <c r="SGW938" s="82"/>
      <c r="SGX938" s="82"/>
      <c r="SGY938" s="82"/>
      <c r="SGZ938" s="82"/>
      <c r="SHA938" s="82"/>
      <c r="SHB938" s="82"/>
      <c r="SHC938" s="82"/>
      <c r="SHD938" s="82"/>
      <c r="SHE938" s="82"/>
      <c r="SHF938" s="82"/>
      <c r="SHG938" s="82"/>
      <c r="SHH938" s="82"/>
      <c r="SHI938" s="82"/>
      <c r="SHJ938" s="82"/>
      <c r="SHK938" s="82"/>
      <c r="SHL938" s="82"/>
      <c r="SHM938" s="82"/>
      <c r="SHN938" s="82"/>
      <c r="SHO938" s="82"/>
      <c r="SHP938" s="82"/>
      <c r="SHQ938" s="82"/>
      <c r="SHR938" s="82"/>
      <c r="SHS938" s="82"/>
      <c r="SHT938" s="82"/>
      <c r="SHU938" s="82"/>
      <c r="SHV938" s="82"/>
      <c r="SHW938" s="82"/>
      <c r="SHX938" s="82"/>
      <c r="SHY938" s="82"/>
      <c r="SHZ938" s="82"/>
      <c r="SIA938" s="82"/>
      <c r="SIB938" s="82"/>
      <c r="SIC938" s="82"/>
      <c r="SID938" s="82"/>
      <c r="SIE938" s="82"/>
      <c r="SIF938" s="82"/>
      <c r="SIG938" s="82"/>
      <c r="SIH938" s="82"/>
      <c r="SII938" s="82"/>
      <c r="SIJ938" s="82"/>
      <c r="SIK938" s="82"/>
      <c r="SIL938" s="82"/>
      <c r="SIM938" s="82"/>
      <c r="SIN938" s="82"/>
      <c r="SIO938" s="82"/>
      <c r="SIP938" s="82"/>
      <c r="SIQ938" s="82"/>
      <c r="SIR938" s="82"/>
      <c r="SIS938" s="82"/>
      <c r="SIT938" s="82"/>
      <c r="SIU938" s="82"/>
      <c r="SIV938" s="82"/>
      <c r="SIW938" s="82"/>
      <c r="SIX938" s="82"/>
      <c r="SIY938" s="82"/>
      <c r="SIZ938" s="82"/>
      <c r="SJA938" s="82"/>
      <c r="SJB938" s="82"/>
      <c r="SJC938" s="82"/>
      <c r="SJD938" s="82"/>
      <c r="SJE938" s="82"/>
      <c r="SJF938" s="82"/>
      <c r="SJG938" s="82"/>
      <c r="SJH938" s="82"/>
      <c r="SJI938" s="82"/>
      <c r="SJJ938" s="82"/>
      <c r="SJK938" s="82"/>
      <c r="SJL938" s="82"/>
      <c r="SJM938" s="82"/>
      <c r="SJN938" s="82"/>
      <c r="SJO938" s="82"/>
      <c r="SJP938" s="82"/>
      <c r="SJQ938" s="82"/>
      <c r="SJR938" s="82"/>
      <c r="SJS938" s="82"/>
      <c r="SJT938" s="82"/>
      <c r="SJU938" s="82"/>
      <c r="SJV938" s="82"/>
      <c r="SJW938" s="82"/>
      <c r="SJX938" s="82"/>
      <c r="SJY938" s="82"/>
      <c r="SJZ938" s="82"/>
      <c r="SKA938" s="82"/>
      <c r="SKB938" s="82"/>
      <c r="SKC938" s="82"/>
      <c r="SKD938" s="82"/>
      <c r="SKE938" s="82"/>
      <c r="SKF938" s="82"/>
      <c r="SKG938" s="82"/>
      <c r="SKH938" s="82"/>
      <c r="SKI938" s="82"/>
      <c r="SKJ938" s="82"/>
      <c r="SKK938" s="82"/>
      <c r="SKL938" s="82"/>
      <c r="SKM938" s="82"/>
      <c r="SKN938" s="82"/>
      <c r="SKO938" s="82"/>
      <c r="SKP938" s="82"/>
      <c r="SKQ938" s="82"/>
      <c r="SKR938" s="82"/>
      <c r="SKS938" s="82"/>
      <c r="SKT938" s="82"/>
      <c r="SKU938" s="82"/>
      <c r="SKV938" s="82"/>
      <c r="SKW938" s="82"/>
      <c r="SKX938" s="82"/>
      <c r="SKY938" s="82"/>
      <c r="SKZ938" s="82"/>
      <c r="SLA938" s="82"/>
      <c r="SLB938" s="82"/>
      <c r="SLC938" s="82"/>
      <c r="SLD938" s="82"/>
      <c r="SLE938" s="82"/>
      <c r="SLF938" s="82"/>
      <c r="SLG938" s="82"/>
      <c r="SLH938" s="82"/>
      <c r="SLI938" s="82"/>
      <c r="SLJ938" s="82"/>
      <c r="SLK938" s="82"/>
      <c r="SLL938" s="82"/>
      <c r="SLM938" s="82"/>
      <c r="SLN938" s="82"/>
      <c r="SLO938" s="82"/>
      <c r="SLP938" s="82"/>
      <c r="SLQ938" s="82"/>
      <c r="SLR938" s="82"/>
      <c r="SLS938" s="82"/>
      <c r="SLT938" s="82"/>
      <c r="SLU938" s="82"/>
      <c r="SLV938" s="82"/>
      <c r="SLW938" s="82"/>
      <c r="SLX938" s="82"/>
      <c r="SLY938" s="82"/>
      <c r="SLZ938" s="82"/>
      <c r="SMA938" s="82"/>
      <c r="SMB938" s="82"/>
      <c r="SMC938" s="82"/>
      <c r="SMD938" s="82"/>
      <c r="SME938" s="82"/>
      <c r="SMF938" s="82"/>
      <c r="SMG938" s="82"/>
      <c r="SMH938" s="82"/>
      <c r="SMI938" s="82"/>
      <c r="SMJ938" s="82"/>
      <c r="SMK938" s="82"/>
      <c r="SML938" s="82"/>
      <c r="SMM938" s="82"/>
      <c r="SMN938" s="82"/>
      <c r="SMO938" s="82"/>
      <c r="SMP938" s="82"/>
      <c r="SMQ938" s="82"/>
      <c r="SMR938" s="82"/>
      <c r="SMS938" s="82"/>
      <c r="SMT938" s="82"/>
      <c r="SMU938" s="82"/>
      <c r="SMV938" s="82"/>
      <c r="SMW938" s="82"/>
      <c r="SMX938" s="82"/>
      <c r="SMY938" s="82"/>
      <c r="SMZ938" s="82"/>
      <c r="SNA938" s="82"/>
      <c r="SNB938" s="82"/>
      <c r="SNC938" s="82"/>
      <c r="SND938" s="82"/>
      <c r="SNE938" s="82"/>
      <c r="SNF938" s="82"/>
      <c r="SNG938" s="82"/>
      <c r="SNH938" s="82"/>
      <c r="SNI938" s="82"/>
      <c r="SNJ938" s="82"/>
      <c r="SNK938" s="82"/>
      <c r="SNL938" s="82"/>
      <c r="SNM938" s="82"/>
      <c r="SNN938" s="82"/>
      <c r="SNO938" s="82"/>
      <c r="SNP938" s="82"/>
      <c r="SNQ938" s="82"/>
      <c r="SNR938" s="82"/>
      <c r="SNS938" s="82"/>
      <c r="SNT938" s="82"/>
      <c r="SNU938" s="82"/>
      <c r="SNV938" s="82"/>
      <c r="SNW938" s="82"/>
      <c r="SNX938" s="82"/>
      <c r="SNY938" s="82"/>
      <c r="SNZ938" s="82"/>
      <c r="SOA938" s="82"/>
      <c r="SOB938" s="82"/>
      <c r="SOC938" s="82"/>
      <c r="SOD938" s="82"/>
      <c r="SOE938" s="82"/>
      <c r="SOF938" s="82"/>
      <c r="SOG938" s="82"/>
      <c r="SOH938" s="82"/>
      <c r="SOI938" s="82"/>
      <c r="SOJ938" s="82"/>
      <c r="SOK938" s="82"/>
      <c r="SOL938" s="82"/>
      <c r="SOM938" s="82"/>
      <c r="SON938" s="82"/>
      <c r="SOO938" s="82"/>
      <c r="SOP938" s="82"/>
      <c r="SOQ938" s="82"/>
      <c r="SOR938" s="82"/>
      <c r="SOS938" s="82"/>
      <c r="SOT938" s="82"/>
      <c r="SOU938" s="82"/>
      <c r="SOV938" s="82"/>
      <c r="SOW938" s="82"/>
      <c r="SOX938" s="82"/>
      <c r="SOY938" s="82"/>
      <c r="SOZ938" s="82"/>
      <c r="SPA938" s="82"/>
      <c r="SPB938" s="82"/>
      <c r="SPC938" s="82"/>
      <c r="SPD938" s="82"/>
      <c r="SPE938" s="82"/>
      <c r="SPF938" s="82"/>
      <c r="SPG938" s="82"/>
      <c r="SPH938" s="82"/>
      <c r="SPI938" s="82"/>
      <c r="SPJ938" s="82"/>
      <c r="SPK938" s="82"/>
      <c r="SPL938" s="82"/>
      <c r="SPM938" s="82"/>
      <c r="SPN938" s="82"/>
      <c r="SPO938" s="82"/>
      <c r="SPP938" s="82"/>
      <c r="SPQ938" s="82"/>
      <c r="SPR938" s="82"/>
      <c r="SPS938" s="82"/>
      <c r="SPT938" s="82"/>
      <c r="SPU938" s="82"/>
      <c r="SPV938" s="82"/>
      <c r="SPW938" s="82"/>
      <c r="SPX938" s="82"/>
      <c r="SPY938" s="82"/>
      <c r="SPZ938" s="82"/>
      <c r="SQA938" s="82"/>
      <c r="SQB938" s="82"/>
      <c r="SQC938" s="82"/>
      <c r="SQD938" s="82"/>
      <c r="SQE938" s="82"/>
      <c r="SQF938" s="82"/>
      <c r="SQG938" s="82"/>
      <c r="SQH938" s="82"/>
      <c r="SQI938" s="82"/>
      <c r="SQJ938" s="82"/>
      <c r="SQK938" s="82"/>
      <c r="SQL938" s="82"/>
      <c r="SQM938" s="82"/>
      <c r="SQN938" s="82"/>
      <c r="SQO938" s="82"/>
      <c r="SQP938" s="82"/>
      <c r="SQQ938" s="82"/>
      <c r="SQR938" s="82"/>
      <c r="SQS938" s="82"/>
      <c r="SQT938" s="82"/>
      <c r="SQU938" s="82"/>
      <c r="SQV938" s="82"/>
      <c r="SQW938" s="82"/>
      <c r="SQX938" s="82"/>
      <c r="SQY938" s="82"/>
      <c r="SQZ938" s="82"/>
      <c r="SRA938" s="82"/>
      <c r="SRB938" s="82"/>
      <c r="SRC938" s="82"/>
      <c r="SRD938" s="82"/>
      <c r="SRE938" s="82"/>
      <c r="SRF938" s="82"/>
      <c r="SRG938" s="82"/>
      <c r="SRH938" s="82"/>
      <c r="SRI938" s="82"/>
      <c r="SRJ938" s="82"/>
      <c r="SRK938" s="82"/>
      <c r="SRL938" s="82"/>
      <c r="SRM938" s="82"/>
      <c r="SRN938" s="82"/>
      <c r="SRO938" s="82"/>
      <c r="SRP938" s="82"/>
      <c r="SRQ938" s="82"/>
      <c r="SRR938" s="82"/>
      <c r="SRS938" s="82"/>
      <c r="SRT938" s="82"/>
      <c r="SRU938" s="82"/>
      <c r="SRV938" s="82"/>
      <c r="SRW938" s="82"/>
      <c r="SRX938" s="82"/>
      <c r="SRY938" s="82"/>
      <c r="SRZ938" s="82"/>
      <c r="SSA938" s="82"/>
      <c r="SSB938" s="82"/>
      <c r="SSC938" s="82"/>
      <c r="SSD938" s="82"/>
      <c r="SSE938" s="82"/>
      <c r="SSF938" s="82"/>
      <c r="SSG938" s="82"/>
      <c r="SSH938" s="82"/>
      <c r="SSI938" s="82"/>
      <c r="SSJ938" s="82"/>
      <c r="SSK938" s="82"/>
      <c r="SSL938" s="82"/>
      <c r="SSM938" s="82"/>
      <c r="SSN938" s="82"/>
      <c r="SSO938" s="82"/>
      <c r="SSP938" s="82"/>
      <c r="SSQ938" s="82"/>
      <c r="SSR938" s="82"/>
      <c r="SSS938" s="82"/>
      <c r="SST938" s="82"/>
      <c r="SSU938" s="82"/>
      <c r="SSV938" s="82"/>
      <c r="SSW938" s="82"/>
      <c r="SSX938" s="82"/>
      <c r="SSY938" s="82"/>
      <c r="SSZ938" s="82"/>
      <c r="STA938" s="82"/>
      <c r="STB938" s="82"/>
      <c r="STC938" s="82"/>
      <c r="STD938" s="82"/>
      <c r="STE938" s="82"/>
      <c r="STF938" s="82"/>
      <c r="STG938" s="82"/>
      <c r="STH938" s="82"/>
      <c r="STI938" s="82"/>
      <c r="STJ938" s="82"/>
      <c r="STK938" s="82"/>
      <c r="STL938" s="82"/>
      <c r="STM938" s="82"/>
      <c r="STN938" s="82"/>
      <c r="STO938" s="82"/>
      <c r="STP938" s="82"/>
      <c r="STQ938" s="82"/>
      <c r="STR938" s="82"/>
      <c r="STS938" s="82"/>
      <c r="STT938" s="82"/>
      <c r="STU938" s="82"/>
      <c r="STV938" s="82"/>
      <c r="STW938" s="82"/>
      <c r="STX938" s="82"/>
      <c r="STY938" s="82"/>
      <c r="STZ938" s="82"/>
      <c r="SUA938" s="82"/>
      <c r="SUB938" s="82"/>
      <c r="SUC938" s="82"/>
      <c r="SUD938" s="82"/>
      <c r="SUE938" s="82"/>
      <c r="SUF938" s="82"/>
      <c r="SUG938" s="82"/>
      <c r="SUH938" s="82"/>
      <c r="SUI938" s="82"/>
      <c r="SUJ938" s="82"/>
      <c r="SUK938" s="82"/>
      <c r="SUL938" s="82"/>
      <c r="SUM938" s="82"/>
      <c r="SUN938" s="82"/>
      <c r="SUO938" s="82"/>
      <c r="SUP938" s="82"/>
      <c r="SUQ938" s="82"/>
      <c r="SUR938" s="82"/>
      <c r="SUS938" s="82"/>
      <c r="SUT938" s="82"/>
      <c r="SUU938" s="82"/>
      <c r="SUV938" s="82"/>
      <c r="SUW938" s="82"/>
      <c r="SUX938" s="82"/>
      <c r="SUY938" s="82"/>
      <c r="SUZ938" s="82"/>
      <c r="SVA938" s="82"/>
      <c r="SVB938" s="82"/>
      <c r="SVC938" s="82"/>
      <c r="SVD938" s="82"/>
      <c r="SVE938" s="82"/>
      <c r="SVF938" s="82"/>
      <c r="SVG938" s="82"/>
      <c r="SVH938" s="82"/>
      <c r="SVI938" s="82"/>
      <c r="SVJ938" s="82"/>
      <c r="SVK938" s="82"/>
      <c r="SVL938" s="82"/>
      <c r="SVM938" s="82"/>
      <c r="SVN938" s="82"/>
      <c r="SVO938" s="82"/>
      <c r="SVP938" s="82"/>
      <c r="SVQ938" s="82"/>
      <c r="SVR938" s="82"/>
      <c r="SVS938" s="82"/>
      <c r="SVT938" s="82"/>
      <c r="SVU938" s="82"/>
      <c r="SVV938" s="82"/>
      <c r="SVW938" s="82"/>
      <c r="SVX938" s="82"/>
      <c r="SVY938" s="82"/>
      <c r="SVZ938" s="82"/>
      <c r="SWA938" s="82"/>
      <c r="SWB938" s="82"/>
      <c r="SWC938" s="82"/>
      <c r="SWD938" s="82"/>
      <c r="SWE938" s="82"/>
      <c r="SWF938" s="82"/>
      <c r="SWG938" s="82"/>
      <c r="SWH938" s="82"/>
      <c r="SWI938" s="82"/>
      <c r="SWJ938" s="82"/>
      <c r="SWK938" s="82"/>
      <c r="SWL938" s="82"/>
      <c r="SWM938" s="82"/>
      <c r="SWN938" s="82"/>
      <c r="SWO938" s="82"/>
      <c r="SWP938" s="82"/>
      <c r="SWQ938" s="82"/>
      <c r="SWR938" s="82"/>
      <c r="SWS938" s="82"/>
      <c r="SWT938" s="82"/>
      <c r="SWU938" s="82"/>
      <c r="SWV938" s="82"/>
      <c r="SWW938" s="82"/>
      <c r="SWX938" s="82"/>
      <c r="SWY938" s="82"/>
      <c r="SWZ938" s="82"/>
      <c r="SXA938" s="82"/>
      <c r="SXB938" s="82"/>
      <c r="SXC938" s="82"/>
      <c r="SXD938" s="82"/>
      <c r="SXE938" s="82"/>
      <c r="SXF938" s="82"/>
      <c r="SXG938" s="82"/>
      <c r="SXH938" s="82"/>
      <c r="SXI938" s="82"/>
      <c r="SXJ938" s="82"/>
      <c r="SXK938" s="82"/>
      <c r="SXL938" s="82"/>
      <c r="SXM938" s="82"/>
      <c r="SXN938" s="82"/>
      <c r="SXO938" s="82"/>
      <c r="SXP938" s="82"/>
      <c r="SXQ938" s="82"/>
      <c r="SXR938" s="82"/>
      <c r="SXS938" s="82"/>
      <c r="SXT938" s="82"/>
      <c r="SXU938" s="82"/>
      <c r="SXV938" s="82"/>
      <c r="SXW938" s="82"/>
      <c r="SXX938" s="82"/>
      <c r="SXY938" s="82"/>
      <c r="SXZ938" s="82"/>
      <c r="SYA938" s="82"/>
      <c r="SYB938" s="82"/>
      <c r="SYC938" s="82"/>
      <c r="SYD938" s="82"/>
      <c r="SYE938" s="82"/>
      <c r="SYF938" s="82"/>
      <c r="SYG938" s="82"/>
      <c r="SYH938" s="82"/>
      <c r="SYI938" s="82"/>
      <c r="SYJ938" s="82"/>
      <c r="SYK938" s="82"/>
      <c r="SYL938" s="82"/>
      <c r="SYM938" s="82"/>
      <c r="SYN938" s="82"/>
      <c r="SYO938" s="82"/>
      <c r="SYP938" s="82"/>
      <c r="SYQ938" s="82"/>
      <c r="SYR938" s="82"/>
      <c r="SYS938" s="82"/>
      <c r="SYT938" s="82"/>
      <c r="SYU938" s="82"/>
      <c r="SYV938" s="82"/>
      <c r="SYW938" s="82"/>
      <c r="SYX938" s="82"/>
      <c r="SYY938" s="82"/>
      <c r="SYZ938" s="82"/>
      <c r="SZA938" s="82"/>
      <c r="SZB938" s="82"/>
      <c r="SZC938" s="82"/>
      <c r="SZD938" s="82"/>
      <c r="SZE938" s="82"/>
      <c r="SZF938" s="82"/>
      <c r="SZG938" s="82"/>
      <c r="SZH938" s="82"/>
      <c r="SZI938" s="82"/>
      <c r="SZJ938" s="82"/>
      <c r="SZK938" s="82"/>
      <c r="SZL938" s="82"/>
      <c r="SZM938" s="82"/>
      <c r="SZN938" s="82"/>
      <c r="SZO938" s="82"/>
      <c r="SZP938" s="82"/>
      <c r="SZQ938" s="82"/>
      <c r="SZR938" s="82"/>
      <c r="SZS938" s="82"/>
      <c r="SZT938" s="82"/>
      <c r="SZU938" s="82"/>
      <c r="SZV938" s="82"/>
      <c r="SZW938" s="82"/>
      <c r="SZX938" s="82"/>
      <c r="SZY938" s="82"/>
      <c r="SZZ938" s="82"/>
      <c r="TAA938" s="82"/>
      <c r="TAB938" s="82"/>
      <c r="TAC938" s="82"/>
      <c r="TAD938" s="82"/>
      <c r="TAE938" s="82"/>
      <c r="TAF938" s="82"/>
      <c r="TAG938" s="82"/>
      <c r="TAH938" s="82"/>
      <c r="TAI938" s="82"/>
      <c r="TAJ938" s="82"/>
      <c r="TAK938" s="82"/>
      <c r="TAL938" s="82"/>
      <c r="TAM938" s="82"/>
      <c r="TAN938" s="82"/>
      <c r="TAO938" s="82"/>
      <c r="TAP938" s="82"/>
      <c r="TAQ938" s="82"/>
      <c r="TAR938" s="82"/>
      <c r="TAS938" s="82"/>
      <c r="TAT938" s="82"/>
      <c r="TAU938" s="82"/>
      <c r="TAV938" s="82"/>
      <c r="TAW938" s="82"/>
      <c r="TAX938" s="82"/>
      <c r="TAY938" s="82"/>
      <c r="TAZ938" s="82"/>
      <c r="TBA938" s="82"/>
      <c r="TBB938" s="82"/>
      <c r="TBC938" s="82"/>
      <c r="TBD938" s="82"/>
      <c r="TBE938" s="82"/>
      <c r="TBF938" s="82"/>
      <c r="TBG938" s="82"/>
      <c r="TBH938" s="82"/>
      <c r="TBI938" s="82"/>
      <c r="TBJ938" s="82"/>
      <c r="TBK938" s="82"/>
      <c r="TBL938" s="82"/>
      <c r="TBM938" s="82"/>
      <c r="TBN938" s="82"/>
      <c r="TBO938" s="82"/>
      <c r="TBP938" s="82"/>
      <c r="TBQ938" s="82"/>
      <c r="TBR938" s="82"/>
      <c r="TBS938" s="82"/>
      <c r="TBT938" s="82"/>
      <c r="TBU938" s="82"/>
      <c r="TBV938" s="82"/>
      <c r="TBW938" s="82"/>
      <c r="TBX938" s="82"/>
      <c r="TBY938" s="82"/>
      <c r="TBZ938" s="82"/>
      <c r="TCA938" s="82"/>
      <c r="TCB938" s="82"/>
      <c r="TCC938" s="82"/>
      <c r="TCD938" s="82"/>
      <c r="TCE938" s="82"/>
      <c r="TCF938" s="82"/>
      <c r="TCG938" s="82"/>
      <c r="TCH938" s="82"/>
      <c r="TCI938" s="82"/>
      <c r="TCJ938" s="82"/>
      <c r="TCK938" s="82"/>
      <c r="TCL938" s="82"/>
      <c r="TCM938" s="82"/>
      <c r="TCN938" s="82"/>
      <c r="TCO938" s="82"/>
      <c r="TCP938" s="82"/>
      <c r="TCQ938" s="82"/>
      <c r="TCR938" s="82"/>
      <c r="TCS938" s="82"/>
      <c r="TCT938" s="82"/>
      <c r="TCU938" s="82"/>
      <c r="TCV938" s="82"/>
      <c r="TCW938" s="82"/>
      <c r="TCX938" s="82"/>
      <c r="TCY938" s="82"/>
      <c r="TCZ938" s="82"/>
      <c r="TDA938" s="82"/>
      <c r="TDB938" s="82"/>
      <c r="TDC938" s="82"/>
      <c r="TDD938" s="82"/>
      <c r="TDE938" s="82"/>
      <c r="TDF938" s="82"/>
      <c r="TDG938" s="82"/>
      <c r="TDH938" s="82"/>
      <c r="TDI938" s="82"/>
      <c r="TDJ938" s="82"/>
      <c r="TDK938" s="82"/>
      <c r="TDL938" s="82"/>
      <c r="TDM938" s="82"/>
      <c r="TDN938" s="82"/>
      <c r="TDO938" s="82"/>
      <c r="TDP938" s="82"/>
      <c r="TDQ938" s="82"/>
      <c r="TDR938" s="82"/>
      <c r="TDS938" s="82"/>
      <c r="TDT938" s="82"/>
      <c r="TDU938" s="82"/>
      <c r="TDV938" s="82"/>
      <c r="TDW938" s="82"/>
      <c r="TDX938" s="82"/>
      <c r="TDY938" s="82"/>
      <c r="TDZ938" s="82"/>
      <c r="TEA938" s="82"/>
      <c r="TEB938" s="82"/>
      <c r="TEC938" s="82"/>
      <c r="TED938" s="82"/>
      <c r="TEE938" s="82"/>
      <c r="TEF938" s="82"/>
      <c r="TEG938" s="82"/>
      <c r="TEH938" s="82"/>
      <c r="TEI938" s="82"/>
      <c r="TEJ938" s="82"/>
      <c r="TEK938" s="82"/>
      <c r="TEL938" s="82"/>
      <c r="TEM938" s="82"/>
      <c r="TEN938" s="82"/>
      <c r="TEO938" s="82"/>
      <c r="TEP938" s="82"/>
      <c r="TEQ938" s="82"/>
      <c r="TER938" s="82"/>
      <c r="TES938" s="82"/>
      <c r="TET938" s="82"/>
      <c r="TEU938" s="82"/>
      <c r="TEV938" s="82"/>
      <c r="TEW938" s="82"/>
      <c r="TEX938" s="82"/>
      <c r="TEY938" s="82"/>
      <c r="TEZ938" s="82"/>
      <c r="TFA938" s="82"/>
      <c r="TFB938" s="82"/>
      <c r="TFC938" s="82"/>
      <c r="TFD938" s="82"/>
      <c r="TFE938" s="82"/>
      <c r="TFF938" s="82"/>
      <c r="TFG938" s="82"/>
      <c r="TFH938" s="82"/>
      <c r="TFI938" s="82"/>
      <c r="TFJ938" s="82"/>
      <c r="TFK938" s="82"/>
      <c r="TFL938" s="82"/>
      <c r="TFM938" s="82"/>
      <c r="TFN938" s="82"/>
      <c r="TFO938" s="82"/>
      <c r="TFP938" s="82"/>
      <c r="TFQ938" s="82"/>
      <c r="TFR938" s="82"/>
      <c r="TFS938" s="82"/>
      <c r="TFT938" s="82"/>
      <c r="TFU938" s="82"/>
      <c r="TFV938" s="82"/>
      <c r="TFW938" s="82"/>
      <c r="TFX938" s="82"/>
      <c r="TFY938" s="82"/>
      <c r="TFZ938" s="82"/>
      <c r="TGA938" s="82"/>
      <c r="TGB938" s="82"/>
      <c r="TGC938" s="82"/>
      <c r="TGD938" s="82"/>
      <c r="TGE938" s="82"/>
      <c r="TGF938" s="82"/>
      <c r="TGG938" s="82"/>
      <c r="TGH938" s="82"/>
      <c r="TGI938" s="82"/>
      <c r="TGJ938" s="82"/>
      <c r="TGK938" s="82"/>
      <c r="TGL938" s="82"/>
      <c r="TGM938" s="82"/>
      <c r="TGN938" s="82"/>
      <c r="TGO938" s="82"/>
      <c r="TGP938" s="82"/>
      <c r="TGQ938" s="82"/>
      <c r="TGR938" s="82"/>
      <c r="TGS938" s="82"/>
      <c r="TGT938" s="82"/>
      <c r="TGU938" s="82"/>
      <c r="TGV938" s="82"/>
      <c r="TGW938" s="82"/>
      <c r="TGX938" s="82"/>
      <c r="TGY938" s="82"/>
      <c r="TGZ938" s="82"/>
      <c r="THA938" s="82"/>
      <c r="THB938" s="82"/>
      <c r="THC938" s="82"/>
      <c r="THD938" s="82"/>
      <c r="THE938" s="82"/>
      <c r="THF938" s="82"/>
      <c r="THG938" s="82"/>
      <c r="THH938" s="82"/>
      <c r="THI938" s="82"/>
      <c r="THJ938" s="82"/>
      <c r="THK938" s="82"/>
      <c r="THL938" s="82"/>
      <c r="THM938" s="82"/>
      <c r="THN938" s="82"/>
      <c r="THO938" s="82"/>
      <c r="THP938" s="82"/>
      <c r="THQ938" s="82"/>
      <c r="THR938" s="82"/>
      <c r="THS938" s="82"/>
      <c r="THT938" s="82"/>
      <c r="THU938" s="82"/>
      <c r="THV938" s="82"/>
      <c r="THW938" s="82"/>
      <c r="THX938" s="82"/>
      <c r="THY938" s="82"/>
      <c r="THZ938" s="82"/>
      <c r="TIA938" s="82"/>
      <c r="TIB938" s="82"/>
      <c r="TIC938" s="82"/>
      <c r="TID938" s="82"/>
      <c r="TIE938" s="82"/>
      <c r="TIF938" s="82"/>
      <c r="TIG938" s="82"/>
      <c r="TIH938" s="82"/>
      <c r="TII938" s="82"/>
      <c r="TIJ938" s="82"/>
      <c r="TIK938" s="82"/>
      <c r="TIL938" s="82"/>
      <c r="TIM938" s="82"/>
      <c r="TIN938" s="82"/>
      <c r="TIO938" s="82"/>
      <c r="TIP938" s="82"/>
      <c r="TIQ938" s="82"/>
      <c r="TIR938" s="82"/>
      <c r="TIS938" s="82"/>
      <c r="TIT938" s="82"/>
      <c r="TIU938" s="82"/>
      <c r="TIV938" s="82"/>
      <c r="TIW938" s="82"/>
      <c r="TIX938" s="82"/>
      <c r="TIY938" s="82"/>
      <c r="TIZ938" s="82"/>
      <c r="TJA938" s="82"/>
      <c r="TJB938" s="82"/>
      <c r="TJC938" s="82"/>
      <c r="TJD938" s="82"/>
      <c r="TJE938" s="82"/>
      <c r="TJF938" s="82"/>
      <c r="TJG938" s="82"/>
      <c r="TJH938" s="82"/>
      <c r="TJI938" s="82"/>
      <c r="TJJ938" s="82"/>
      <c r="TJK938" s="82"/>
      <c r="TJL938" s="82"/>
      <c r="TJM938" s="82"/>
      <c r="TJN938" s="82"/>
      <c r="TJO938" s="82"/>
      <c r="TJP938" s="82"/>
      <c r="TJQ938" s="82"/>
      <c r="TJR938" s="82"/>
      <c r="TJS938" s="82"/>
      <c r="TJT938" s="82"/>
      <c r="TJU938" s="82"/>
      <c r="TJV938" s="82"/>
      <c r="TJW938" s="82"/>
      <c r="TJX938" s="82"/>
      <c r="TJY938" s="82"/>
      <c r="TJZ938" s="82"/>
      <c r="TKA938" s="82"/>
      <c r="TKB938" s="82"/>
      <c r="TKC938" s="82"/>
      <c r="TKD938" s="82"/>
      <c r="TKE938" s="82"/>
      <c r="TKF938" s="82"/>
      <c r="TKG938" s="82"/>
      <c r="TKH938" s="82"/>
      <c r="TKI938" s="82"/>
      <c r="TKJ938" s="82"/>
      <c r="TKK938" s="82"/>
      <c r="TKL938" s="82"/>
      <c r="TKM938" s="82"/>
      <c r="TKN938" s="82"/>
      <c r="TKO938" s="82"/>
      <c r="TKP938" s="82"/>
      <c r="TKQ938" s="82"/>
      <c r="TKR938" s="82"/>
      <c r="TKS938" s="82"/>
      <c r="TKT938" s="82"/>
      <c r="TKU938" s="82"/>
      <c r="TKV938" s="82"/>
      <c r="TKW938" s="82"/>
      <c r="TKX938" s="82"/>
      <c r="TKY938" s="82"/>
      <c r="TKZ938" s="82"/>
      <c r="TLA938" s="82"/>
      <c r="TLB938" s="82"/>
      <c r="TLC938" s="82"/>
      <c r="TLD938" s="82"/>
      <c r="TLE938" s="82"/>
      <c r="TLF938" s="82"/>
      <c r="TLG938" s="82"/>
      <c r="TLH938" s="82"/>
      <c r="TLI938" s="82"/>
      <c r="TLJ938" s="82"/>
      <c r="TLK938" s="82"/>
      <c r="TLL938" s="82"/>
      <c r="TLM938" s="82"/>
      <c r="TLN938" s="82"/>
      <c r="TLO938" s="82"/>
      <c r="TLP938" s="82"/>
      <c r="TLQ938" s="82"/>
      <c r="TLR938" s="82"/>
      <c r="TLS938" s="82"/>
      <c r="TLT938" s="82"/>
      <c r="TLU938" s="82"/>
      <c r="TLV938" s="82"/>
      <c r="TLW938" s="82"/>
      <c r="TLX938" s="82"/>
      <c r="TLY938" s="82"/>
      <c r="TLZ938" s="82"/>
      <c r="TMA938" s="82"/>
      <c r="TMB938" s="82"/>
      <c r="TMC938" s="82"/>
      <c r="TMD938" s="82"/>
      <c r="TME938" s="82"/>
      <c r="TMF938" s="82"/>
      <c r="TMG938" s="82"/>
      <c r="TMH938" s="82"/>
      <c r="TMI938" s="82"/>
      <c r="TMJ938" s="82"/>
      <c r="TMK938" s="82"/>
      <c r="TML938" s="82"/>
      <c r="TMM938" s="82"/>
      <c r="TMN938" s="82"/>
      <c r="TMO938" s="82"/>
      <c r="TMP938" s="82"/>
      <c r="TMQ938" s="82"/>
      <c r="TMR938" s="82"/>
      <c r="TMS938" s="82"/>
      <c r="TMT938" s="82"/>
      <c r="TMU938" s="82"/>
      <c r="TMV938" s="82"/>
      <c r="TMW938" s="82"/>
      <c r="TMX938" s="82"/>
      <c r="TMY938" s="82"/>
      <c r="TMZ938" s="82"/>
      <c r="TNA938" s="82"/>
      <c r="TNB938" s="82"/>
      <c r="TNC938" s="82"/>
      <c r="TND938" s="82"/>
      <c r="TNE938" s="82"/>
      <c r="TNF938" s="82"/>
      <c r="TNG938" s="82"/>
      <c r="TNH938" s="82"/>
      <c r="TNI938" s="82"/>
      <c r="TNJ938" s="82"/>
      <c r="TNK938" s="82"/>
      <c r="TNL938" s="82"/>
      <c r="TNM938" s="82"/>
      <c r="TNN938" s="82"/>
      <c r="TNO938" s="82"/>
      <c r="TNP938" s="82"/>
      <c r="TNQ938" s="82"/>
      <c r="TNR938" s="82"/>
      <c r="TNS938" s="82"/>
      <c r="TNT938" s="82"/>
      <c r="TNU938" s="82"/>
      <c r="TNV938" s="82"/>
      <c r="TNW938" s="82"/>
      <c r="TNX938" s="82"/>
      <c r="TNY938" s="82"/>
      <c r="TNZ938" s="82"/>
      <c r="TOA938" s="82"/>
      <c r="TOB938" s="82"/>
      <c r="TOC938" s="82"/>
      <c r="TOD938" s="82"/>
      <c r="TOE938" s="82"/>
      <c r="TOF938" s="82"/>
      <c r="TOG938" s="82"/>
      <c r="TOH938" s="82"/>
      <c r="TOI938" s="82"/>
      <c r="TOJ938" s="82"/>
      <c r="TOK938" s="82"/>
      <c r="TOL938" s="82"/>
      <c r="TOM938" s="82"/>
      <c r="TON938" s="82"/>
      <c r="TOO938" s="82"/>
      <c r="TOP938" s="82"/>
      <c r="TOQ938" s="82"/>
      <c r="TOR938" s="82"/>
      <c r="TOS938" s="82"/>
      <c r="TOT938" s="82"/>
      <c r="TOU938" s="82"/>
      <c r="TOV938" s="82"/>
      <c r="TOW938" s="82"/>
      <c r="TOX938" s="82"/>
      <c r="TOY938" s="82"/>
      <c r="TOZ938" s="82"/>
      <c r="TPA938" s="82"/>
      <c r="TPB938" s="82"/>
      <c r="TPC938" s="82"/>
      <c r="TPD938" s="82"/>
      <c r="TPE938" s="82"/>
      <c r="TPF938" s="82"/>
      <c r="TPG938" s="82"/>
      <c r="TPH938" s="82"/>
      <c r="TPI938" s="82"/>
      <c r="TPJ938" s="82"/>
      <c r="TPK938" s="82"/>
      <c r="TPL938" s="82"/>
      <c r="TPM938" s="82"/>
      <c r="TPN938" s="82"/>
      <c r="TPO938" s="82"/>
      <c r="TPP938" s="82"/>
      <c r="TPQ938" s="82"/>
      <c r="TPR938" s="82"/>
      <c r="TPS938" s="82"/>
      <c r="TPT938" s="82"/>
      <c r="TPU938" s="82"/>
      <c r="TPV938" s="82"/>
      <c r="TPW938" s="82"/>
      <c r="TPX938" s="82"/>
      <c r="TPY938" s="82"/>
      <c r="TPZ938" s="82"/>
      <c r="TQA938" s="82"/>
      <c r="TQB938" s="82"/>
      <c r="TQC938" s="82"/>
      <c r="TQD938" s="82"/>
      <c r="TQE938" s="82"/>
      <c r="TQF938" s="82"/>
      <c r="TQG938" s="82"/>
      <c r="TQH938" s="82"/>
      <c r="TQI938" s="82"/>
      <c r="TQJ938" s="82"/>
      <c r="TQK938" s="82"/>
      <c r="TQL938" s="82"/>
      <c r="TQM938" s="82"/>
      <c r="TQN938" s="82"/>
      <c r="TQO938" s="82"/>
      <c r="TQP938" s="82"/>
      <c r="TQQ938" s="82"/>
      <c r="TQR938" s="82"/>
      <c r="TQS938" s="82"/>
      <c r="TQT938" s="82"/>
      <c r="TQU938" s="82"/>
      <c r="TQV938" s="82"/>
      <c r="TQW938" s="82"/>
      <c r="TQX938" s="82"/>
      <c r="TQY938" s="82"/>
      <c r="TQZ938" s="82"/>
      <c r="TRA938" s="82"/>
      <c r="TRB938" s="82"/>
      <c r="TRC938" s="82"/>
      <c r="TRD938" s="82"/>
      <c r="TRE938" s="82"/>
      <c r="TRF938" s="82"/>
      <c r="TRG938" s="82"/>
      <c r="TRH938" s="82"/>
      <c r="TRI938" s="82"/>
      <c r="TRJ938" s="82"/>
      <c r="TRK938" s="82"/>
      <c r="TRL938" s="82"/>
      <c r="TRM938" s="82"/>
      <c r="TRN938" s="82"/>
      <c r="TRO938" s="82"/>
      <c r="TRP938" s="82"/>
      <c r="TRQ938" s="82"/>
      <c r="TRR938" s="82"/>
      <c r="TRS938" s="82"/>
      <c r="TRT938" s="82"/>
      <c r="TRU938" s="82"/>
      <c r="TRV938" s="82"/>
      <c r="TRW938" s="82"/>
      <c r="TRX938" s="82"/>
      <c r="TRY938" s="82"/>
      <c r="TRZ938" s="82"/>
      <c r="TSA938" s="82"/>
      <c r="TSB938" s="82"/>
      <c r="TSC938" s="82"/>
      <c r="TSD938" s="82"/>
      <c r="TSE938" s="82"/>
      <c r="TSF938" s="82"/>
      <c r="TSG938" s="82"/>
      <c r="TSH938" s="82"/>
      <c r="TSI938" s="82"/>
      <c r="TSJ938" s="82"/>
      <c r="TSK938" s="82"/>
      <c r="TSL938" s="82"/>
      <c r="TSM938" s="82"/>
      <c r="TSN938" s="82"/>
      <c r="TSO938" s="82"/>
      <c r="TSP938" s="82"/>
      <c r="TSQ938" s="82"/>
      <c r="TSR938" s="82"/>
      <c r="TSS938" s="82"/>
      <c r="TST938" s="82"/>
      <c r="TSU938" s="82"/>
      <c r="TSV938" s="82"/>
      <c r="TSW938" s="82"/>
      <c r="TSX938" s="82"/>
      <c r="TSY938" s="82"/>
      <c r="TSZ938" s="82"/>
      <c r="TTA938" s="82"/>
      <c r="TTB938" s="82"/>
      <c r="TTC938" s="82"/>
      <c r="TTD938" s="82"/>
      <c r="TTE938" s="82"/>
      <c r="TTF938" s="82"/>
      <c r="TTG938" s="82"/>
      <c r="TTH938" s="82"/>
      <c r="TTI938" s="82"/>
      <c r="TTJ938" s="82"/>
      <c r="TTK938" s="82"/>
      <c r="TTL938" s="82"/>
      <c r="TTM938" s="82"/>
      <c r="TTN938" s="82"/>
      <c r="TTO938" s="82"/>
      <c r="TTP938" s="82"/>
      <c r="TTQ938" s="82"/>
      <c r="TTR938" s="82"/>
      <c r="TTS938" s="82"/>
      <c r="TTT938" s="82"/>
      <c r="TTU938" s="82"/>
      <c r="TTV938" s="82"/>
      <c r="TTW938" s="82"/>
      <c r="TTX938" s="82"/>
      <c r="TTY938" s="82"/>
      <c r="TTZ938" s="82"/>
      <c r="TUA938" s="82"/>
      <c r="TUB938" s="82"/>
      <c r="TUC938" s="82"/>
      <c r="TUD938" s="82"/>
      <c r="TUE938" s="82"/>
      <c r="TUF938" s="82"/>
      <c r="TUG938" s="82"/>
      <c r="TUH938" s="82"/>
      <c r="TUI938" s="82"/>
      <c r="TUJ938" s="82"/>
      <c r="TUK938" s="82"/>
      <c r="TUL938" s="82"/>
      <c r="TUM938" s="82"/>
      <c r="TUN938" s="82"/>
      <c r="TUO938" s="82"/>
      <c r="TUP938" s="82"/>
      <c r="TUQ938" s="82"/>
      <c r="TUR938" s="82"/>
      <c r="TUS938" s="82"/>
      <c r="TUT938" s="82"/>
      <c r="TUU938" s="82"/>
      <c r="TUV938" s="82"/>
      <c r="TUW938" s="82"/>
      <c r="TUX938" s="82"/>
      <c r="TUY938" s="82"/>
      <c r="TUZ938" s="82"/>
      <c r="TVA938" s="82"/>
      <c r="TVB938" s="82"/>
      <c r="TVC938" s="82"/>
      <c r="TVD938" s="82"/>
      <c r="TVE938" s="82"/>
      <c r="TVF938" s="82"/>
      <c r="TVG938" s="82"/>
      <c r="TVH938" s="82"/>
      <c r="TVI938" s="82"/>
      <c r="TVJ938" s="82"/>
      <c r="TVK938" s="82"/>
      <c r="TVL938" s="82"/>
      <c r="TVM938" s="82"/>
      <c r="TVN938" s="82"/>
      <c r="TVO938" s="82"/>
      <c r="TVP938" s="82"/>
      <c r="TVQ938" s="82"/>
      <c r="TVR938" s="82"/>
      <c r="TVS938" s="82"/>
      <c r="TVT938" s="82"/>
      <c r="TVU938" s="82"/>
      <c r="TVV938" s="82"/>
      <c r="TVW938" s="82"/>
      <c r="TVX938" s="82"/>
      <c r="TVY938" s="82"/>
      <c r="TVZ938" s="82"/>
      <c r="TWA938" s="82"/>
      <c r="TWB938" s="82"/>
      <c r="TWC938" s="82"/>
      <c r="TWD938" s="82"/>
      <c r="TWE938" s="82"/>
      <c r="TWF938" s="82"/>
      <c r="TWG938" s="82"/>
      <c r="TWH938" s="82"/>
      <c r="TWI938" s="82"/>
      <c r="TWJ938" s="82"/>
      <c r="TWK938" s="82"/>
      <c r="TWL938" s="82"/>
      <c r="TWM938" s="82"/>
      <c r="TWN938" s="82"/>
      <c r="TWO938" s="82"/>
      <c r="TWP938" s="82"/>
      <c r="TWQ938" s="82"/>
      <c r="TWR938" s="82"/>
      <c r="TWS938" s="82"/>
      <c r="TWT938" s="82"/>
      <c r="TWU938" s="82"/>
      <c r="TWV938" s="82"/>
      <c r="TWW938" s="82"/>
      <c r="TWX938" s="82"/>
      <c r="TWY938" s="82"/>
      <c r="TWZ938" s="82"/>
      <c r="TXA938" s="82"/>
      <c r="TXB938" s="82"/>
      <c r="TXC938" s="82"/>
      <c r="TXD938" s="82"/>
      <c r="TXE938" s="82"/>
      <c r="TXF938" s="82"/>
      <c r="TXG938" s="82"/>
      <c r="TXH938" s="82"/>
      <c r="TXI938" s="82"/>
      <c r="TXJ938" s="82"/>
      <c r="TXK938" s="82"/>
      <c r="TXL938" s="82"/>
      <c r="TXM938" s="82"/>
      <c r="TXN938" s="82"/>
      <c r="TXO938" s="82"/>
      <c r="TXP938" s="82"/>
      <c r="TXQ938" s="82"/>
      <c r="TXR938" s="82"/>
      <c r="TXS938" s="82"/>
      <c r="TXT938" s="82"/>
      <c r="TXU938" s="82"/>
      <c r="TXV938" s="82"/>
      <c r="TXW938" s="82"/>
      <c r="TXX938" s="82"/>
      <c r="TXY938" s="82"/>
      <c r="TXZ938" s="82"/>
      <c r="TYA938" s="82"/>
      <c r="TYB938" s="82"/>
      <c r="TYC938" s="82"/>
      <c r="TYD938" s="82"/>
      <c r="TYE938" s="82"/>
      <c r="TYF938" s="82"/>
      <c r="TYG938" s="82"/>
      <c r="TYH938" s="82"/>
      <c r="TYI938" s="82"/>
      <c r="TYJ938" s="82"/>
      <c r="TYK938" s="82"/>
      <c r="TYL938" s="82"/>
      <c r="TYM938" s="82"/>
      <c r="TYN938" s="82"/>
      <c r="TYO938" s="82"/>
      <c r="TYP938" s="82"/>
      <c r="TYQ938" s="82"/>
      <c r="TYR938" s="82"/>
      <c r="TYS938" s="82"/>
      <c r="TYT938" s="82"/>
      <c r="TYU938" s="82"/>
      <c r="TYV938" s="82"/>
      <c r="TYW938" s="82"/>
      <c r="TYX938" s="82"/>
      <c r="TYY938" s="82"/>
      <c r="TYZ938" s="82"/>
      <c r="TZA938" s="82"/>
      <c r="TZB938" s="82"/>
      <c r="TZC938" s="82"/>
      <c r="TZD938" s="82"/>
      <c r="TZE938" s="82"/>
      <c r="TZF938" s="82"/>
      <c r="TZG938" s="82"/>
      <c r="TZH938" s="82"/>
      <c r="TZI938" s="82"/>
      <c r="TZJ938" s="82"/>
      <c r="TZK938" s="82"/>
      <c r="TZL938" s="82"/>
      <c r="TZM938" s="82"/>
      <c r="TZN938" s="82"/>
      <c r="TZO938" s="82"/>
      <c r="TZP938" s="82"/>
      <c r="TZQ938" s="82"/>
      <c r="TZR938" s="82"/>
      <c r="TZS938" s="82"/>
      <c r="TZT938" s="82"/>
      <c r="TZU938" s="82"/>
      <c r="TZV938" s="82"/>
      <c r="TZW938" s="82"/>
      <c r="TZX938" s="82"/>
      <c r="TZY938" s="82"/>
      <c r="TZZ938" s="82"/>
      <c r="UAA938" s="82"/>
      <c r="UAB938" s="82"/>
      <c r="UAC938" s="82"/>
      <c r="UAD938" s="82"/>
      <c r="UAE938" s="82"/>
      <c r="UAF938" s="82"/>
      <c r="UAG938" s="82"/>
      <c r="UAH938" s="82"/>
      <c r="UAI938" s="82"/>
      <c r="UAJ938" s="82"/>
      <c r="UAK938" s="82"/>
      <c r="UAL938" s="82"/>
      <c r="UAM938" s="82"/>
      <c r="UAN938" s="82"/>
      <c r="UAO938" s="82"/>
      <c r="UAP938" s="82"/>
      <c r="UAQ938" s="82"/>
      <c r="UAR938" s="82"/>
      <c r="UAS938" s="82"/>
      <c r="UAT938" s="82"/>
      <c r="UAU938" s="82"/>
      <c r="UAV938" s="82"/>
      <c r="UAW938" s="82"/>
      <c r="UAX938" s="82"/>
      <c r="UAY938" s="82"/>
      <c r="UAZ938" s="82"/>
      <c r="UBA938" s="82"/>
      <c r="UBB938" s="82"/>
      <c r="UBC938" s="82"/>
      <c r="UBD938" s="82"/>
      <c r="UBE938" s="82"/>
      <c r="UBF938" s="82"/>
      <c r="UBG938" s="82"/>
      <c r="UBH938" s="82"/>
      <c r="UBI938" s="82"/>
      <c r="UBJ938" s="82"/>
      <c r="UBK938" s="82"/>
      <c r="UBL938" s="82"/>
      <c r="UBM938" s="82"/>
      <c r="UBN938" s="82"/>
      <c r="UBO938" s="82"/>
      <c r="UBP938" s="82"/>
      <c r="UBQ938" s="82"/>
      <c r="UBR938" s="82"/>
      <c r="UBS938" s="82"/>
      <c r="UBT938" s="82"/>
      <c r="UBU938" s="82"/>
      <c r="UBV938" s="82"/>
      <c r="UBW938" s="82"/>
      <c r="UBX938" s="82"/>
      <c r="UBY938" s="82"/>
      <c r="UBZ938" s="82"/>
      <c r="UCA938" s="82"/>
      <c r="UCB938" s="82"/>
      <c r="UCC938" s="82"/>
      <c r="UCD938" s="82"/>
      <c r="UCE938" s="82"/>
      <c r="UCF938" s="82"/>
      <c r="UCG938" s="82"/>
      <c r="UCH938" s="82"/>
      <c r="UCI938" s="82"/>
      <c r="UCJ938" s="82"/>
      <c r="UCK938" s="82"/>
      <c r="UCL938" s="82"/>
      <c r="UCM938" s="82"/>
      <c r="UCN938" s="82"/>
      <c r="UCO938" s="82"/>
      <c r="UCP938" s="82"/>
      <c r="UCQ938" s="82"/>
      <c r="UCR938" s="82"/>
      <c r="UCS938" s="82"/>
      <c r="UCT938" s="82"/>
      <c r="UCU938" s="82"/>
      <c r="UCV938" s="82"/>
      <c r="UCW938" s="82"/>
      <c r="UCX938" s="82"/>
      <c r="UCY938" s="82"/>
      <c r="UCZ938" s="82"/>
      <c r="UDA938" s="82"/>
      <c r="UDB938" s="82"/>
      <c r="UDC938" s="82"/>
      <c r="UDD938" s="82"/>
      <c r="UDE938" s="82"/>
      <c r="UDF938" s="82"/>
      <c r="UDG938" s="82"/>
      <c r="UDH938" s="82"/>
      <c r="UDI938" s="82"/>
      <c r="UDJ938" s="82"/>
      <c r="UDK938" s="82"/>
      <c r="UDL938" s="82"/>
      <c r="UDM938" s="82"/>
      <c r="UDN938" s="82"/>
      <c r="UDO938" s="82"/>
      <c r="UDP938" s="82"/>
      <c r="UDQ938" s="82"/>
      <c r="UDR938" s="82"/>
      <c r="UDS938" s="82"/>
      <c r="UDT938" s="82"/>
      <c r="UDU938" s="82"/>
      <c r="UDV938" s="82"/>
      <c r="UDW938" s="82"/>
      <c r="UDX938" s="82"/>
      <c r="UDY938" s="82"/>
      <c r="UDZ938" s="82"/>
      <c r="UEA938" s="82"/>
      <c r="UEB938" s="82"/>
      <c r="UEC938" s="82"/>
      <c r="UED938" s="82"/>
      <c r="UEE938" s="82"/>
      <c r="UEF938" s="82"/>
      <c r="UEG938" s="82"/>
      <c r="UEH938" s="82"/>
      <c r="UEI938" s="82"/>
      <c r="UEJ938" s="82"/>
      <c r="UEK938" s="82"/>
      <c r="UEL938" s="82"/>
      <c r="UEM938" s="82"/>
      <c r="UEN938" s="82"/>
      <c r="UEO938" s="82"/>
      <c r="UEP938" s="82"/>
      <c r="UEQ938" s="82"/>
      <c r="UER938" s="82"/>
      <c r="UES938" s="82"/>
      <c r="UET938" s="82"/>
      <c r="UEU938" s="82"/>
      <c r="UEV938" s="82"/>
      <c r="UEW938" s="82"/>
      <c r="UEX938" s="82"/>
      <c r="UEY938" s="82"/>
      <c r="UEZ938" s="82"/>
      <c r="UFA938" s="82"/>
      <c r="UFB938" s="82"/>
      <c r="UFC938" s="82"/>
      <c r="UFD938" s="82"/>
      <c r="UFE938" s="82"/>
      <c r="UFF938" s="82"/>
      <c r="UFG938" s="82"/>
      <c r="UFH938" s="82"/>
      <c r="UFI938" s="82"/>
      <c r="UFJ938" s="82"/>
      <c r="UFK938" s="82"/>
      <c r="UFL938" s="82"/>
      <c r="UFM938" s="82"/>
      <c r="UFN938" s="82"/>
      <c r="UFO938" s="82"/>
      <c r="UFP938" s="82"/>
      <c r="UFQ938" s="82"/>
      <c r="UFR938" s="82"/>
      <c r="UFS938" s="82"/>
      <c r="UFT938" s="82"/>
      <c r="UFU938" s="82"/>
      <c r="UFV938" s="82"/>
      <c r="UFW938" s="82"/>
      <c r="UFX938" s="82"/>
      <c r="UFY938" s="82"/>
      <c r="UFZ938" s="82"/>
      <c r="UGA938" s="82"/>
      <c r="UGB938" s="82"/>
      <c r="UGC938" s="82"/>
      <c r="UGD938" s="82"/>
      <c r="UGE938" s="82"/>
      <c r="UGF938" s="82"/>
      <c r="UGG938" s="82"/>
      <c r="UGH938" s="82"/>
      <c r="UGI938" s="82"/>
      <c r="UGJ938" s="82"/>
      <c r="UGK938" s="82"/>
      <c r="UGL938" s="82"/>
      <c r="UGM938" s="82"/>
      <c r="UGN938" s="82"/>
      <c r="UGO938" s="82"/>
      <c r="UGP938" s="82"/>
      <c r="UGQ938" s="82"/>
      <c r="UGR938" s="82"/>
      <c r="UGS938" s="82"/>
      <c r="UGT938" s="82"/>
      <c r="UGU938" s="82"/>
      <c r="UGV938" s="82"/>
      <c r="UGW938" s="82"/>
      <c r="UGX938" s="82"/>
      <c r="UGY938" s="82"/>
      <c r="UGZ938" s="82"/>
      <c r="UHA938" s="82"/>
      <c r="UHB938" s="82"/>
      <c r="UHC938" s="82"/>
      <c r="UHD938" s="82"/>
      <c r="UHE938" s="82"/>
      <c r="UHF938" s="82"/>
      <c r="UHG938" s="82"/>
      <c r="UHH938" s="82"/>
      <c r="UHI938" s="82"/>
      <c r="UHJ938" s="82"/>
      <c r="UHK938" s="82"/>
      <c r="UHL938" s="82"/>
      <c r="UHM938" s="82"/>
      <c r="UHN938" s="82"/>
      <c r="UHO938" s="82"/>
      <c r="UHP938" s="82"/>
      <c r="UHQ938" s="82"/>
      <c r="UHR938" s="82"/>
      <c r="UHS938" s="82"/>
      <c r="UHT938" s="82"/>
      <c r="UHU938" s="82"/>
      <c r="UHV938" s="82"/>
      <c r="UHW938" s="82"/>
      <c r="UHX938" s="82"/>
      <c r="UHY938" s="82"/>
      <c r="UHZ938" s="82"/>
      <c r="UIA938" s="82"/>
      <c r="UIB938" s="82"/>
      <c r="UIC938" s="82"/>
      <c r="UID938" s="82"/>
      <c r="UIE938" s="82"/>
      <c r="UIF938" s="82"/>
      <c r="UIG938" s="82"/>
      <c r="UIH938" s="82"/>
      <c r="UII938" s="82"/>
      <c r="UIJ938" s="82"/>
      <c r="UIK938" s="82"/>
      <c r="UIL938" s="82"/>
      <c r="UIM938" s="82"/>
      <c r="UIN938" s="82"/>
      <c r="UIO938" s="82"/>
      <c r="UIP938" s="82"/>
      <c r="UIQ938" s="82"/>
      <c r="UIR938" s="82"/>
      <c r="UIS938" s="82"/>
      <c r="UIT938" s="82"/>
      <c r="UIU938" s="82"/>
      <c r="UIV938" s="82"/>
      <c r="UIW938" s="82"/>
      <c r="UIX938" s="82"/>
      <c r="UIY938" s="82"/>
      <c r="UIZ938" s="82"/>
      <c r="UJA938" s="82"/>
      <c r="UJB938" s="82"/>
      <c r="UJC938" s="82"/>
      <c r="UJD938" s="82"/>
      <c r="UJE938" s="82"/>
      <c r="UJF938" s="82"/>
      <c r="UJG938" s="82"/>
      <c r="UJH938" s="82"/>
      <c r="UJI938" s="82"/>
      <c r="UJJ938" s="82"/>
      <c r="UJK938" s="82"/>
      <c r="UJL938" s="82"/>
      <c r="UJM938" s="82"/>
      <c r="UJN938" s="82"/>
      <c r="UJO938" s="82"/>
      <c r="UJP938" s="82"/>
      <c r="UJQ938" s="82"/>
      <c r="UJR938" s="82"/>
      <c r="UJS938" s="82"/>
      <c r="UJT938" s="82"/>
      <c r="UJU938" s="82"/>
      <c r="UJV938" s="82"/>
      <c r="UJW938" s="82"/>
      <c r="UJX938" s="82"/>
      <c r="UJY938" s="82"/>
      <c r="UJZ938" s="82"/>
      <c r="UKA938" s="82"/>
      <c r="UKB938" s="82"/>
      <c r="UKC938" s="82"/>
      <c r="UKD938" s="82"/>
      <c r="UKE938" s="82"/>
      <c r="UKF938" s="82"/>
      <c r="UKG938" s="82"/>
      <c r="UKH938" s="82"/>
      <c r="UKI938" s="82"/>
      <c r="UKJ938" s="82"/>
      <c r="UKK938" s="82"/>
      <c r="UKL938" s="82"/>
      <c r="UKM938" s="82"/>
      <c r="UKN938" s="82"/>
      <c r="UKO938" s="82"/>
      <c r="UKP938" s="82"/>
      <c r="UKQ938" s="82"/>
      <c r="UKR938" s="82"/>
      <c r="UKS938" s="82"/>
      <c r="UKT938" s="82"/>
      <c r="UKU938" s="82"/>
      <c r="UKV938" s="82"/>
      <c r="UKW938" s="82"/>
      <c r="UKX938" s="82"/>
      <c r="UKY938" s="82"/>
      <c r="UKZ938" s="82"/>
      <c r="ULA938" s="82"/>
      <c r="ULB938" s="82"/>
      <c r="ULC938" s="82"/>
      <c r="ULD938" s="82"/>
      <c r="ULE938" s="82"/>
      <c r="ULF938" s="82"/>
      <c r="ULG938" s="82"/>
      <c r="ULH938" s="82"/>
      <c r="ULI938" s="82"/>
      <c r="ULJ938" s="82"/>
      <c r="ULK938" s="82"/>
      <c r="ULL938" s="82"/>
      <c r="ULM938" s="82"/>
      <c r="ULN938" s="82"/>
      <c r="ULO938" s="82"/>
      <c r="ULP938" s="82"/>
      <c r="ULQ938" s="82"/>
      <c r="ULR938" s="82"/>
      <c r="ULS938" s="82"/>
      <c r="ULT938" s="82"/>
      <c r="ULU938" s="82"/>
      <c r="ULV938" s="82"/>
      <c r="ULW938" s="82"/>
      <c r="ULX938" s="82"/>
      <c r="ULY938" s="82"/>
      <c r="ULZ938" s="82"/>
      <c r="UMA938" s="82"/>
      <c r="UMB938" s="82"/>
      <c r="UMC938" s="82"/>
      <c r="UMD938" s="82"/>
      <c r="UME938" s="82"/>
      <c r="UMF938" s="82"/>
      <c r="UMG938" s="82"/>
      <c r="UMH938" s="82"/>
      <c r="UMI938" s="82"/>
      <c r="UMJ938" s="82"/>
      <c r="UMK938" s="82"/>
      <c r="UML938" s="82"/>
      <c r="UMM938" s="82"/>
      <c r="UMN938" s="82"/>
      <c r="UMO938" s="82"/>
      <c r="UMP938" s="82"/>
      <c r="UMQ938" s="82"/>
      <c r="UMR938" s="82"/>
      <c r="UMS938" s="82"/>
      <c r="UMT938" s="82"/>
      <c r="UMU938" s="82"/>
      <c r="UMV938" s="82"/>
      <c r="UMW938" s="82"/>
      <c r="UMX938" s="82"/>
      <c r="UMY938" s="82"/>
      <c r="UMZ938" s="82"/>
      <c r="UNA938" s="82"/>
      <c r="UNB938" s="82"/>
      <c r="UNC938" s="82"/>
      <c r="UND938" s="82"/>
      <c r="UNE938" s="82"/>
      <c r="UNF938" s="82"/>
      <c r="UNG938" s="82"/>
      <c r="UNH938" s="82"/>
      <c r="UNI938" s="82"/>
      <c r="UNJ938" s="82"/>
      <c r="UNK938" s="82"/>
      <c r="UNL938" s="82"/>
      <c r="UNM938" s="82"/>
      <c r="UNN938" s="82"/>
      <c r="UNO938" s="82"/>
      <c r="UNP938" s="82"/>
      <c r="UNQ938" s="82"/>
      <c r="UNR938" s="82"/>
      <c r="UNS938" s="82"/>
      <c r="UNT938" s="82"/>
      <c r="UNU938" s="82"/>
      <c r="UNV938" s="82"/>
      <c r="UNW938" s="82"/>
      <c r="UNX938" s="82"/>
      <c r="UNY938" s="82"/>
      <c r="UNZ938" s="82"/>
      <c r="UOA938" s="82"/>
      <c r="UOB938" s="82"/>
      <c r="UOC938" s="82"/>
      <c r="UOD938" s="82"/>
      <c r="UOE938" s="82"/>
      <c r="UOF938" s="82"/>
      <c r="UOG938" s="82"/>
      <c r="UOH938" s="82"/>
      <c r="UOI938" s="82"/>
      <c r="UOJ938" s="82"/>
      <c r="UOK938" s="82"/>
      <c r="UOL938" s="82"/>
      <c r="UOM938" s="82"/>
      <c r="UON938" s="82"/>
      <c r="UOO938" s="82"/>
      <c r="UOP938" s="82"/>
      <c r="UOQ938" s="82"/>
      <c r="UOR938" s="82"/>
      <c r="UOS938" s="82"/>
      <c r="UOT938" s="82"/>
      <c r="UOU938" s="82"/>
      <c r="UOV938" s="82"/>
      <c r="UOW938" s="82"/>
      <c r="UOX938" s="82"/>
      <c r="UOY938" s="82"/>
      <c r="UOZ938" s="82"/>
      <c r="UPA938" s="82"/>
      <c r="UPB938" s="82"/>
      <c r="UPC938" s="82"/>
      <c r="UPD938" s="82"/>
      <c r="UPE938" s="82"/>
      <c r="UPF938" s="82"/>
      <c r="UPG938" s="82"/>
      <c r="UPH938" s="82"/>
      <c r="UPI938" s="82"/>
      <c r="UPJ938" s="82"/>
      <c r="UPK938" s="82"/>
      <c r="UPL938" s="82"/>
      <c r="UPM938" s="82"/>
      <c r="UPN938" s="82"/>
      <c r="UPO938" s="82"/>
      <c r="UPP938" s="82"/>
      <c r="UPQ938" s="82"/>
      <c r="UPR938" s="82"/>
      <c r="UPS938" s="82"/>
      <c r="UPT938" s="82"/>
      <c r="UPU938" s="82"/>
      <c r="UPV938" s="82"/>
      <c r="UPW938" s="82"/>
      <c r="UPX938" s="82"/>
      <c r="UPY938" s="82"/>
      <c r="UPZ938" s="82"/>
      <c r="UQA938" s="82"/>
      <c r="UQB938" s="82"/>
      <c r="UQC938" s="82"/>
      <c r="UQD938" s="82"/>
      <c r="UQE938" s="82"/>
      <c r="UQF938" s="82"/>
      <c r="UQG938" s="82"/>
      <c r="UQH938" s="82"/>
      <c r="UQI938" s="82"/>
      <c r="UQJ938" s="82"/>
      <c r="UQK938" s="82"/>
      <c r="UQL938" s="82"/>
      <c r="UQM938" s="82"/>
      <c r="UQN938" s="82"/>
      <c r="UQO938" s="82"/>
      <c r="UQP938" s="82"/>
      <c r="UQQ938" s="82"/>
      <c r="UQR938" s="82"/>
      <c r="UQS938" s="82"/>
      <c r="UQT938" s="82"/>
      <c r="UQU938" s="82"/>
      <c r="UQV938" s="82"/>
      <c r="UQW938" s="82"/>
      <c r="UQX938" s="82"/>
      <c r="UQY938" s="82"/>
      <c r="UQZ938" s="82"/>
      <c r="URA938" s="82"/>
      <c r="URB938" s="82"/>
      <c r="URC938" s="82"/>
      <c r="URD938" s="82"/>
      <c r="URE938" s="82"/>
      <c r="URF938" s="82"/>
      <c r="URG938" s="82"/>
      <c r="URH938" s="82"/>
      <c r="URI938" s="82"/>
      <c r="URJ938" s="82"/>
      <c r="URK938" s="82"/>
      <c r="URL938" s="82"/>
      <c r="URM938" s="82"/>
      <c r="URN938" s="82"/>
      <c r="URO938" s="82"/>
      <c r="URP938" s="82"/>
      <c r="URQ938" s="82"/>
      <c r="URR938" s="82"/>
      <c r="URS938" s="82"/>
      <c r="URT938" s="82"/>
      <c r="URU938" s="82"/>
      <c r="URV938" s="82"/>
      <c r="URW938" s="82"/>
      <c r="URX938" s="82"/>
      <c r="URY938" s="82"/>
      <c r="URZ938" s="82"/>
      <c r="USA938" s="82"/>
      <c r="USB938" s="82"/>
      <c r="USC938" s="82"/>
      <c r="USD938" s="82"/>
      <c r="USE938" s="82"/>
      <c r="USF938" s="82"/>
      <c r="USG938" s="82"/>
      <c r="USH938" s="82"/>
      <c r="USI938" s="82"/>
      <c r="USJ938" s="82"/>
      <c r="USK938" s="82"/>
      <c r="USL938" s="82"/>
      <c r="USM938" s="82"/>
      <c r="USN938" s="82"/>
      <c r="USO938" s="82"/>
      <c r="USP938" s="82"/>
      <c r="USQ938" s="82"/>
      <c r="USR938" s="82"/>
      <c r="USS938" s="82"/>
      <c r="UST938" s="82"/>
      <c r="USU938" s="82"/>
      <c r="USV938" s="82"/>
      <c r="USW938" s="82"/>
      <c r="USX938" s="82"/>
      <c r="USY938" s="82"/>
      <c r="USZ938" s="82"/>
      <c r="UTA938" s="82"/>
      <c r="UTB938" s="82"/>
      <c r="UTC938" s="82"/>
      <c r="UTD938" s="82"/>
      <c r="UTE938" s="82"/>
      <c r="UTF938" s="82"/>
      <c r="UTG938" s="82"/>
      <c r="UTH938" s="82"/>
      <c r="UTI938" s="82"/>
      <c r="UTJ938" s="82"/>
      <c r="UTK938" s="82"/>
      <c r="UTL938" s="82"/>
      <c r="UTM938" s="82"/>
      <c r="UTN938" s="82"/>
      <c r="UTO938" s="82"/>
      <c r="UTP938" s="82"/>
      <c r="UTQ938" s="82"/>
      <c r="UTR938" s="82"/>
      <c r="UTS938" s="82"/>
      <c r="UTT938" s="82"/>
      <c r="UTU938" s="82"/>
      <c r="UTV938" s="82"/>
      <c r="UTW938" s="82"/>
      <c r="UTX938" s="82"/>
      <c r="UTY938" s="82"/>
      <c r="UTZ938" s="82"/>
      <c r="UUA938" s="82"/>
      <c r="UUB938" s="82"/>
      <c r="UUC938" s="82"/>
      <c r="UUD938" s="82"/>
      <c r="UUE938" s="82"/>
      <c r="UUF938" s="82"/>
      <c r="UUG938" s="82"/>
      <c r="UUH938" s="82"/>
      <c r="UUI938" s="82"/>
      <c r="UUJ938" s="82"/>
      <c r="UUK938" s="82"/>
      <c r="UUL938" s="82"/>
      <c r="UUM938" s="82"/>
      <c r="UUN938" s="82"/>
      <c r="UUO938" s="82"/>
      <c r="UUP938" s="82"/>
      <c r="UUQ938" s="82"/>
      <c r="UUR938" s="82"/>
      <c r="UUS938" s="82"/>
      <c r="UUT938" s="82"/>
      <c r="UUU938" s="82"/>
      <c r="UUV938" s="82"/>
      <c r="UUW938" s="82"/>
      <c r="UUX938" s="82"/>
      <c r="UUY938" s="82"/>
      <c r="UUZ938" s="82"/>
      <c r="UVA938" s="82"/>
      <c r="UVB938" s="82"/>
      <c r="UVC938" s="82"/>
      <c r="UVD938" s="82"/>
      <c r="UVE938" s="82"/>
      <c r="UVF938" s="82"/>
      <c r="UVG938" s="82"/>
      <c r="UVH938" s="82"/>
      <c r="UVI938" s="82"/>
      <c r="UVJ938" s="82"/>
      <c r="UVK938" s="82"/>
      <c r="UVL938" s="82"/>
      <c r="UVM938" s="82"/>
      <c r="UVN938" s="82"/>
      <c r="UVO938" s="82"/>
      <c r="UVP938" s="82"/>
      <c r="UVQ938" s="82"/>
      <c r="UVR938" s="82"/>
      <c r="UVS938" s="82"/>
      <c r="UVT938" s="82"/>
      <c r="UVU938" s="82"/>
      <c r="UVV938" s="82"/>
      <c r="UVW938" s="82"/>
      <c r="UVX938" s="82"/>
      <c r="UVY938" s="82"/>
      <c r="UVZ938" s="82"/>
      <c r="UWA938" s="82"/>
      <c r="UWB938" s="82"/>
      <c r="UWC938" s="82"/>
      <c r="UWD938" s="82"/>
      <c r="UWE938" s="82"/>
      <c r="UWF938" s="82"/>
      <c r="UWG938" s="82"/>
      <c r="UWH938" s="82"/>
      <c r="UWI938" s="82"/>
      <c r="UWJ938" s="82"/>
      <c r="UWK938" s="82"/>
      <c r="UWL938" s="82"/>
      <c r="UWM938" s="82"/>
      <c r="UWN938" s="82"/>
      <c r="UWO938" s="82"/>
      <c r="UWP938" s="82"/>
      <c r="UWQ938" s="82"/>
      <c r="UWR938" s="82"/>
      <c r="UWS938" s="82"/>
      <c r="UWT938" s="82"/>
      <c r="UWU938" s="82"/>
      <c r="UWV938" s="82"/>
      <c r="UWW938" s="82"/>
      <c r="UWX938" s="82"/>
      <c r="UWY938" s="82"/>
      <c r="UWZ938" s="82"/>
      <c r="UXA938" s="82"/>
      <c r="UXB938" s="82"/>
      <c r="UXC938" s="82"/>
      <c r="UXD938" s="82"/>
      <c r="UXE938" s="82"/>
      <c r="UXF938" s="82"/>
      <c r="UXG938" s="82"/>
      <c r="UXH938" s="82"/>
      <c r="UXI938" s="82"/>
      <c r="UXJ938" s="82"/>
      <c r="UXK938" s="82"/>
      <c r="UXL938" s="82"/>
      <c r="UXM938" s="82"/>
      <c r="UXN938" s="82"/>
      <c r="UXO938" s="82"/>
      <c r="UXP938" s="82"/>
      <c r="UXQ938" s="82"/>
      <c r="UXR938" s="82"/>
      <c r="UXS938" s="82"/>
      <c r="UXT938" s="82"/>
      <c r="UXU938" s="82"/>
      <c r="UXV938" s="82"/>
      <c r="UXW938" s="82"/>
      <c r="UXX938" s="82"/>
      <c r="UXY938" s="82"/>
      <c r="UXZ938" s="82"/>
      <c r="UYA938" s="82"/>
      <c r="UYB938" s="82"/>
      <c r="UYC938" s="82"/>
      <c r="UYD938" s="82"/>
      <c r="UYE938" s="82"/>
      <c r="UYF938" s="82"/>
      <c r="UYG938" s="82"/>
      <c r="UYH938" s="82"/>
      <c r="UYI938" s="82"/>
      <c r="UYJ938" s="82"/>
      <c r="UYK938" s="82"/>
      <c r="UYL938" s="82"/>
      <c r="UYM938" s="82"/>
      <c r="UYN938" s="82"/>
      <c r="UYO938" s="82"/>
      <c r="UYP938" s="82"/>
      <c r="UYQ938" s="82"/>
      <c r="UYR938" s="82"/>
      <c r="UYS938" s="82"/>
      <c r="UYT938" s="82"/>
      <c r="UYU938" s="82"/>
      <c r="UYV938" s="82"/>
      <c r="UYW938" s="82"/>
      <c r="UYX938" s="82"/>
      <c r="UYY938" s="82"/>
      <c r="UYZ938" s="82"/>
      <c r="UZA938" s="82"/>
      <c r="UZB938" s="82"/>
      <c r="UZC938" s="82"/>
      <c r="UZD938" s="82"/>
      <c r="UZE938" s="82"/>
      <c r="UZF938" s="82"/>
      <c r="UZG938" s="82"/>
      <c r="UZH938" s="82"/>
      <c r="UZI938" s="82"/>
      <c r="UZJ938" s="82"/>
      <c r="UZK938" s="82"/>
      <c r="UZL938" s="82"/>
      <c r="UZM938" s="82"/>
      <c r="UZN938" s="82"/>
      <c r="UZO938" s="82"/>
      <c r="UZP938" s="82"/>
      <c r="UZQ938" s="82"/>
      <c r="UZR938" s="82"/>
      <c r="UZS938" s="82"/>
      <c r="UZT938" s="82"/>
      <c r="UZU938" s="82"/>
      <c r="UZV938" s="82"/>
      <c r="UZW938" s="82"/>
      <c r="UZX938" s="82"/>
      <c r="UZY938" s="82"/>
      <c r="UZZ938" s="82"/>
      <c r="VAA938" s="82"/>
      <c r="VAB938" s="82"/>
      <c r="VAC938" s="82"/>
      <c r="VAD938" s="82"/>
      <c r="VAE938" s="82"/>
      <c r="VAF938" s="82"/>
      <c r="VAG938" s="82"/>
      <c r="VAH938" s="82"/>
      <c r="VAI938" s="82"/>
      <c r="VAJ938" s="82"/>
      <c r="VAK938" s="82"/>
      <c r="VAL938" s="82"/>
      <c r="VAM938" s="82"/>
      <c r="VAN938" s="82"/>
      <c r="VAO938" s="82"/>
      <c r="VAP938" s="82"/>
      <c r="VAQ938" s="82"/>
      <c r="VAR938" s="82"/>
      <c r="VAS938" s="82"/>
      <c r="VAT938" s="82"/>
      <c r="VAU938" s="82"/>
      <c r="VAV938" s="82"/>
      <c r="VAW938" s="82"/>
      <c r="VAX938" s="82"/>
      <c r="VAY938" s="82"/>
      <c r="VAZ938" s="82"/>
      <c r="VBA938" s="82"/>
      <c r="VBB938" s="82"/>
      <c r="VBC938" s="82"/>
      <c r="VBD938" s="82"/>
      <c r="VBE938" s="82"/>
      <c r="VBF938" s="82"/>
      <c r="VBG938" s="82"/>
      <c r="VBH938" s="82"/>
      <c r="VBI938" s="82"/>
      <c r="VBJ938" s="82"/>
      <c r="VBK938" s="82"/>
      <c r="VBL938" s="82"/>
      <c r="VBM938" s="82"/>
      <c r="VBN938" s="82"/>
      <c r="VBO938" s="82"/>
      <c r="VBP938" s="82"/>
      <c r="VBQ938" s="82"/>
      <c r="VBR938" s="82"/>
      <c r="VBS938" s="82"/>
      <c r="VBT938" s="82"/>
      <c r="VBU938" s="82"/>
      <c r="VBV938" s="82"/>
      <c r="VBW938" s="82"/>
      <c r="VBX938" s="82"/>
      <c r="VBY938" s="82"/>
      <c r="VBZ938" s="82"/>
      <c r="VCA938" s="82"/>
      <c r="VCB938" s="82"/>
      <c r="VCC938" s="82"/>
      <c r="VCD938" s="82"/>
      <c r="VCE938" s="82"/>
      <c r="VCF938" s="82"/>
      <c r="VCG938" s="82"/>
      <c r="VCH938" s="82"/>
      <c r="VCI938" s="82"/>
      <c r="VCJ938" s="82"/>
      <c r="VCK938" s="82"/>
      <c r="VCL938" s="82"/>
      <c r="VCM938" s="82"/>
      <c r="VCN938" s="82"/>
      <c r="VCO938" s="82"/>
      <c r="VCP938" s="82"/>
      <c r="VCQ938" s="82"/>
      <c r="VCR938" s="82"/>
      <c r="VCS938" s="82"/>
      <c r="VCT938" s="82"/>
      <c r="VCU938" s="82"/>
      <c r="VCV938" s="82"/>
      <c r="VCW938" s="82"/>
      <c r="VCX938" s="82"/>
      <c r="VCY938" s="82"/>
      <c r="VCZ938" s="82"/>
      <c r="VDA938" s="82"/>
      <c r="VDB938" s="82"/>
      <c r="VDC938" s="82"/>
      <c r="VDD938" s="82"/>
      <c r="VDE938" s="82"/>
      <c r="VDF938" s="82"/>
      <c r="VDG938" s="82"/>
      <c r="VDH938" s="82"/>
      <c r="VDI938" s="82"/>
      <c r="VDJ938" s="82"/>
      <c r="VDK938" s="82"/>
      <c r="VDL938" s="82"/>
      <c r="VDM938" s="82"/>
      <c r="VDN938" s="82"/>
      <c r="VDO938" s="82"/>
      <c r="VDP938" s="82"/>
      <c r="VDQ938" s="82"/>
      <c r="VDR938" s="82"/>
      <c r="VDS938" s="82"/>
      <c r="VDT938" s="82"/>
      <c r="VDU938" s="82"/>
      <c r="VDV938" s="82"/>
      <c r="VDW938" s="82"/>
      <c r="VDX938" s="82"/>
      <c r="VDY938" s="82"/>
      <c r="VDZ938" s="82"/>
      <c r="VEA938" s="82"/>
      <c r="VEB938" s="82"/>
      <c r="VEC938" s="82"/>
      <c r="VED938" s="82"/>
      <c r="VEE938" s="82"/>
      <c r="VEF938" s="82"/>
      <c r="VEG938" s="82"/>
      <c r="VEH938" s="82"/>
      <c r="VEI938" s="82"/>
      <c r="VEJ938" s="82"/>
      <c r="VEK938" s="82"/>
      <c r="VEL938" s="82"/>
      <c r="VEM938" s="82"/>
      <c r="VEN938" s="82"/>
      <c r="VEO938" s="82"/>
      <c r="VEP938" s="82"/>
      <c r="VEQ938" s="82"/>
      <c r="VER938" s="82"/>
      <c r="VES938" s="82"/>
      <c r="VET938" s="82"/>
      <c r="VEU938" s="82"/>
      <c r="VEV938" s="82"/>
      <c r="VEW938" s="82"/>
      <c r="VEX938" s="82"/>
      <c r="VEY938" s="82"/>
      <c r="VEZ938" s="82"/>
      <c r="VFA938" s="82"/>
      <c r="VFB938" s="82"/>
      <c r="VFC938" s="82"/>
      <c r="VFD938" s="82"/>
      <c r="VFE938" s="82"/>
      <c r="VFF938" s="82"/>
      <c r="VFG938" s="82"/>
      <c r="VFH938" s="82"/>
      <c r="VFI938" s="82"/>
      <c r="VFJ938" s="82"/>
      <c r="VFK938" s="82"/>
      <c r="VFL938" s="82"/>
      <c r="VFM938" s="82"/>
      <c r="VFN938" s="82"/>
      <c r="VFO938" s="82"/>
      <c r="VFP938" s="82"/>
      <c r="VFQ938" s="82"/>
      <c r="VFR938" s="82"/>
      <c r="VFS938" s="82"/>
      <c r="VFT938" s="82"/>
      <c r="VFU938" s="82"/>
      <c r="VFV938" s="82"/>
      <c r="VFW938" s="82"/>
      <c r="VFX938" s="82"/>
      <c r="VFY938" s="82"/>
      <c r="VFZ938" s="82"/>
      <c r="VGA938" s="82"/>
      <c r="VGB938" s="82"/>
      <c r="VGC938" s="82"/>
      <c r="VGD938" s="82"/>
      <c r="VGE938" s="82"/>
      <c r="VGF938" s="82"/>
      <c r="VGG938" s="82"/>
      <c r="VGH938" s="82"/>
      <c r="VGI938" s="82"/>
      <c r="VGJ938" s="82"/>
      <c r="VGK938" s="82"/>
      <c r="VGL938" s="82"/>
      <c r="VGM938" s="82"/>
      <c r="VGN938" s="82"/>
      <c r="VGO938" s="82"/>
      <c r="VGP938" s="82"/>
      <c r="VGQ938" s="82"/>
      <c r="VGR938" s="82"/>
      <c r="VGS938" s="82"/>
      <c r="VGT938" s="82"/>
      <c r="VGU938" s="82"/>
      <c r="VGV938" s="82"/>
      <c r="VGW938" s="82"/>
      <c r="VGX938" s="82"/>
      <c r="VGY938" s="82"/>
      <c r="VGZ938" s="82"/>
      <c r="VHA938" s="82"/>
      <c r="VHB938" s="82"/>
      <c r="VHC938" s="82"/>
      <c r="VHD938" s="82"/>
      <c r="VHE938" s="82"/>
      <c r="VHF938" s="82"/>
      <c r="VHG938" s="82"/>
      <c r="VHH938" s="82"/>
      <c r="VHI938" s="82"/>
      <c r="VHJ938" s="82"/>
      <c r="VHK938" s="82"/>
      <c r="VHL938" s="82"/>
      <c r="VHM938" s="82"/>
      <c r="VHN938" s="82"/>
      <c r="VHO938" s="82"/>
      <c r="VHP938" s="82"/>
      <c r="VHQ938" s="82"/>
      <c r="VHR938" s="82"/>
      <c r="VHS938" s="82"/>
      <c r="VHT938" s="82"/>
      <c r="VHU938" s="82"/>
      <c r="VHV938" s="82"/>
      <c r="VHW938" s="82"/>
      <c r="VHX938" s="82"/>
      <c r="VHY938" s="82"/>
      <c r="VHZ938" s="82"/>
      <c r="VIA938" s="82"/>
      <c r="VIB938" s="82"/>
      <c r="VIC938" s="82"/>
      <c r="VID938" s="82"/>
      <c r="VIE938" s="82"/>
      <c r="VIF938" s="82"/>
      <c r="VIG938" s="82"/>
      <c r="VIH938" s="82"/>
      <c r="VII938" s="82"/>
      <c r="VIJ938" s="82"/>
      <c r="VIK938" s="82"/>
      <c r="VIL938" s="82"/>
      <c r="VIM938" s="82"/>
      <c r="VIN938" s="82"/>
      <c r="VIO938" s="82"/>
      <c r="VIP938" s="82"/>
      <c r="VIQ938" s="82"/>
      <c r="VIR938" s="82"/>
      <c r="VIS938" s="82"/>
      <c r="VIT938" s="82"/>
      <c r="VIU938" s="82"/>
      <c r="VIV938" s="82"/>
      <c r="VIW938" s="82"/>
      <c r="VIX938" s="82"/>
      <c r="VIY938" s="82"/>
      <c r="VIZ938" s="82"/>
      <c r="VJA938" s="82"/>
      <c r="VJB938" s="82"/>
      <c r="VJC938" s="82"/>
      <c r="VJD938" s="82"/>
      <c r="VJE938" s="82"/>
      <c r="VJF938" s="82"/>
      <c r="VJG938" s="82"/>
      <c r="VJH938" s="82"/>
      <c r="VJI938" s="82"/>
      <c r="VJJ938" s="82"/>
      <c r="VJK938" s="82"/>
      <c r="VJL938" s="82"/>
      <c r="VJM938" s="82"/>
      <c r="VJN938" s="82"/>
      <c r="VJO938" s="82"/>
      <c r="VJP938" s="82"/>
      <c r="VJQ938" s="82"/>
      <c r="VJR938" s="82"/>
      <c r="VJS938" s="82"/>
      <c r="VJT938" s="82"/>
      <c r="VJU938" s="82"/>
      <c r="VJV938" s="82"/>
      <c r="VJW938" s="82"/>
      <c r="VJX938" s="82"/>
      <c r="VJY938" s="82"/>
      <c r="VJZ938" s="82"/>
      <c r="VKA938" s="82"/>
      <c r="VKB938" s="82"/>
      <c r="VKC938" s="82"/>
      <c r="VKD938" s="82"/>
      <c r="VKE938" s="82"/>
      <c r="VKF938" s="82"/>
      <c r="VKG938" s="82"/>
      <c r="VKH938" s="82"/>
      <c r="VKI938" s="82"/>
      <c r="VKJ938" s="82"/>
      <c r="VKK938" s="82"/>
      <c r="VKL938" s="82"/>
      <c r="VKM938" s="82"/>
      <c r="VKN938" s="82"/>
      <c r="VKO938" s="82"/>
      <c r="VKP938" s="82"/>
      <c r="VKQ938" s="82"/>
      <c r="VKR938" s="82"/>
      <c r="VKS938" s="82"/>
      <c r="VKT938" s="82"/>
      <c r="VKU938" s="82"/>
      <c r="VKV938" s="82"/>
      <c r="VKW938" s="82"/>
      <c r="VKX938" s="82"/>
      <c r="VKY938" s="82"/>
      <c r="VKZ938" s="82"/>
      <c r="VLA938" s="82"/>
      <c r="VLB938" s="82"/>
      <c r="VLC938" s="82"/>
      <c r="VLD938" s="82"/>
      <c r="VLE938" s="82"/>
      <c r="VLF938" s="82"/>
      <c r="VLG938" s="82"/>
      <c r="VLH938" s="82"/>
      <c r="VLI938" s="82"/>
      <c r="VLJ938" s="82"/>
      <c r="VLK938" s="82"/>
      <c r="VLL938" s="82"/>
      <c r="VLM938" s="82"/>
      <c r="VLN938" s="82"/>
      <c r="VLO938" s="82"/>
      <c r="VLP938" s="82"/>
      <c r="VLQ938" s="82"/>
      <c r="VLR938" s="82"/>
      <c r="VLS938" s="82"/>
      <c r="VLT938" s="82"/>
      <c r="VLU938" s="82"/>
      <c r="VLV938" s="82"/>
      <c r="VLW938" s="82"/>
      <c r="VLX938" s="82"/>
      <c r="VLY938" s="82"/>
      <c r="VLZ938" s="82"/>
      <c r="VMA938" s="82"/>
      <c r="VMB938" s="82"/>
      <c r="VMC938" s="82"/>
      <c r="VMD938" s="82"/>
      <c r="VME938" s="82"/>
      <c r="VMF938" s="82"/>
      <c r="VMG938" s="82"/>
      <c r="VMH938" s="82"/>
      <c r="VMI938" s="82"/>
      <c r="VMJ938" s="82"/>
      <c r="VMK938" s="82"/>
      <c r="VML938" s="82"/>
      <c r="VMM938" s="82"/>
      <c r="VMN938" s="82"/>
      <c r="VMO938" s="82"/>
      <c r="VMP938" s="82"/>
      <c r="VMQ938" s="82"/>
      <c r="VMR938" s="82"/>
      <c r="VMS938" s="82"/>
      <c r="VMT938" s="82"/>
      <c r="VMU938" s="82"/>
      <c r="VMV938" s="82"/>
      <c r="VMW938" s="82"/>
      <c r="VMX938" s="82"/>
      <c r="VMY938" s="82"/>
      <c r="VMZ938" s="82"/>
      <c r="VNA938" s="82"/>
      <c r="VNB938" s="82"/>
      <c r="VNC938" s="82"/>
      <c r="VND938" s="82"/>
      <c r="VNE938" s="82"/>
      <c r="VNF938" s="82"/>
      <c r="VNG938" s="82"/>
      <c r="VNH938" s="82"/>
      <c r="VNI938" s="82"/>
      <c r="VNJ938" s="82"/>
      <c r="VNK938" s="82"/>
      <c r="VNL938" s="82"/>
      <c r="VNM938" s="82"/>
      <c r="VNN938" s="82"/>
      <c r="VNO938" s="82"/>
      <c r="VNP938" s="82"/>
      <c r="VNQ938" s="82"/>
      <c r="VNR938" s="82"/>
      <c r="VNS938" s="82"/>
      <c r="VNT938" s="82"/>
      <c r="VNU938" s="82"/>
      <c r="VNV938" s="82"/>
      <c r="VNW938" s="82"/>
      <c r="VNX938" s="82"/>
      <c r="VNY938" s="82"/>
      <c r="VNZ938" s="82"/>
      <c r="VOA938" s="82"/>
      <c r="VOB938" s="82"/>
      <c r="VOC938" s="82"/>
      <c r="VOD938" s="82"/>
      <c r="VOE938" s="82"/>
      <c r="VOF938" s="82"/>
      <c r="VOG938" s="82"/>
      <c r="VOH938" s="82"/>
      <c r="VOI938" s="82"/>
      <c r="VOJ938" s="82"/>
      <c r="VOK938" s="82"/>
      <c r="VOL938" s="82"/>
      <c r="VOM938" s="82"/>
      <c r="VON938" s="82"/>
      <c r="VOO938" s="82"/>
      <c r="VOP938" s="82"/>
      <c r="VOQ938" s="82"/>
      <c r="VOR938" s="82"/>
      <c r="VOS938" s="82"/>
      <c r="VOT938" s="82"/>
      <c r="VOU938" s="82"/>
      <c r="VOV938" s="82"/>
      <c r="VOW938" s="82"/>
      <c r="VOX938" s="82"/>
      <c r="VOY938" s="82"/>
      <c r="VOZ938" s="82"/>
      <c r="VPA938" s="82"/>
      <c r="VPB938" s="82"/>
      <c r="VPC938" s="82"/>
      <c r="VPD938" s="82"/>
      <c r="VPE938" s="82"/>
      <c r="VPF938" s="82"/>
      <c r="VPG938" s="82"/>
      <c r="VPH938" s="82"/>
      <c r="VPI938" s="82"/>
      <c r="VPJ938" s="82"/>
      <c r="VPK938" s="82"/>
      <c r="VPL938" s="82"/>
      <c r="VPM938" s="82"/>
      <c r="VPN938" s="82"/>
      <c r="VPO938" s="82"/>
      <c r="VPP938" s="82"/>
      <c r="VPQ938" s="82"/>
      <c r="VPR938" s="82"/>
      <c r="VPS938" s="82"/>
      <c r="VPT938" s="82"/>
      <c r="VPU938" s="82"/>
      <c r="VPV938" s="82"/>
      <c r="VPW938" s="82"/>
      <c r="VPX938" s="82"/>
      <c r="VPY938" s="82"/>
      <c r="VPZ938" s="82"/>
      <c r="VQA938" s="82"/>
      <c r="VQB938" s="82"/>
      <c r="VQC938" s="82"/>
      <c r="VQD938" s="82"/>
      <c r="VQE938" s="82"/>
      <c r="VQF938" s="82"/>
      <c r="VQG938" s="82"/>
      <c r="VQH938" s="82"/>
      <c r="VQI938" s="82"/>
      <c r="VQJ938" s="82"/>
      <c r="VQK938" s="82"/>
      <c r="VQL938" s="82"/>
      <c r="VQM938" s="82"/>
      <c r="VQN938" s="82"/>
      <c r="VQO938" s="82"/>
      <c r="VQP938" s="82"/>
      <c r="VQQ938" s="82"/>
      <c r="VQR938" s="82"/>
      <c r="VQS938" s="82"/>
      <c r="VQT938" s="82"/>
      <c r="VQU938" s="82"/>
      <c r="VQV938" s="82"/>
      <c r="VQW938" s="82"/>
      <c r="VQX938" s="82"/>
      <c r="VQY938" s="82"/>
      <c r="VQZ938" s="82"/>
      <c r="VRA938" s="82"/>
      <c r="VRB938" s="82"/>
      <c r="VRC938" s="82"/>
      <c r="VRD938" s="82"/>
      <c r="VRE938" s="82"/>
      <c r="VRF938" s="82"/>
      <c r="VRG938" s="82"/>
      <c r="VRH938" s="82"/>
      <c r="VRI938" s="82"/>
      <c r="VRJ938" s="82"/>
      <c r="VRK938" s="82"/>
      <c r="VRL938" s="82"/>
      <c r="VRM938" s="82"/>
      <c r="VRN938" s="82"/>
      <c r="VRO938" s="82"/>
      <c r="VRP938" s="82"/>
      <c r="VRQ938" s="82"/>
      <c r="VRR938" s="82"/>
      <c r="VRS938" s="82"/>
      <c r="VRT938" s="82"/>
      <c r="VRU938" s="82"/>
      <c r="VRV938" s="82"/>
      <c r="VRW938" s="82"/>
      <c r="VRX938" s="82"/>
      <c r="VRY938" s="82"/>
      <c r="VRZ938" s="82"/>
      <c r="VSA938" s="82"/>
      <c r="VSB938" s="82"/>
      <c r="VSC938" s="82"/>
      <c r="VSD938" s="82"/>
      <c r="VSE938" s="82"/>
      <c r="VSF938" s="82"/>
      <c r="VSG938" s="82"/>
      <c r="VSH938" s="82"/>
      <c r="VSI938" s="82"/>
      <c r="VSJ938" s="82"/>
      <c r="VSK938" s="82"/>
      <c r="VSL938" s="82"/>
      <c r="VSM938" s="82"/>
      <c r="VSN938" s="82"/>
      <c r="VSO938" s="82"/>
      <c r="VSP938" s="82"/>
      <c r="VSQ938" s="82"/>
      <c r="VSR938" s="82"/>
      <c r="VSS938" s="82"/>
      <c r="VST938" s="82"/>
      <c r="VSU938" s="82"/>
      <c r="VSV938" s="82"/>
      <c r="VSW938" s="82"/>
      <c r="VSX938" s="82"/>
      <c r="VSY938" s="82"/>
      <c r="VSZ938" s="82"/>
      <c r="VTA938" s="82"/>
      <c r="VTB938" s="82"/>
      <c r="VTC938" s="82"/>
      <c r="VTD938" s="82"/>
      <c r="VTE938" s="82"/>
      <c r="VTF938" s="82"/>
      <c r="VTG938" s="82"/>
      <c r="VTH938" s="82"/>
      <c r="VTI938" s="82"/>
      <c r="VTJ938" s="82"/>
      <c r="VTK938" s="82"/>
      <c r="VTL938" s="82"/>
      <c r="VTM938" s="82"/>
      <c r="VTN938" s="82"/>
      <c r="VTO938" s="82"/>
      <c r="VTP938" s="82"/>
      <c r="VTQ938" s="82"/>
      <c r="VTR938" s="82"/>
      <c r="VTS938" s="82"/>
      <c r="VTT938" s="82"/>
      <c r="VTU938" s="82"/>
      <c r="VTV938" s="82"/>
      <c r="VTW938" s="82"/>
      <c r="VTX938" s="82"/>
      <c r="VTY938" s="82"/>
      <c r="VTZ938" s="82"/>
      <c r="VUA938" s="82"/>
      <c r="VUB938" s="82"/>
      <c r="VUC938" s="82"/>
      <c r="VUD938" s="82"/>
      <c r="VUE938" s="82"/>
      <c r="VUF938" s="82"/>
      <c r="VUG938" s="82"/>
      <c r="VUH938" s="82"/>
      <c r="VUI938" s="82"/>
      <c r="VUJ938" s="82"/>
      <c r="VUK938" s="82"/>
      <c r="VUL938" s="82"/>
      <c r="VUM938" s="82"/>
      <c r="VUN938" s="82"/>
      <c r="VUO938" s="82"/>
      <c r="VUP938" s="82"/>
      <c r="VUQ938" s="82"/>
      <c r="VUR938" s="82"/>
      <c r="VUS938" s="82"/>
      <c r="VUT938" s="82"/>
      <c r="VUU938" s="82"/>
      <c r="VUV938" s="82"/>
      <c r="VUW938" s="82"/>
      <c r="VUX938" s="82"/>
      <c r="VUY938" s="82"/>
      <c r="VUZ938" s="82"/>
      <c r="VVA938" s="82"/>
      <c r="VVB938" s="82"/>
      <c r="VVC938" s="82"/>
      <c r="VVD938" s="82"/>
      <c r="VVE938" s="82"/>
      <c r="VVF938" s="82"/>
      <c r="VVG938" s="82"/>
      <c r="VVH938" s="82"/>
      <c r="VVI938" s="82"/>
      <c r="VVJ938" s="82"/>
      <c r="VVK938" s="82"/>
      <c r="VVL938" s="82"/>
      <c r="VVM938" s="82"/>
      <c r="VVN938" s="82"/>
      <c r="VVO938" s="82"/>
      <c r="VVP938" s="82"/>
      <c r="VVQ938" s="82"/>
      <c r="VVR938" s="82"/>
      <c r="VVS938" s="82"/>
      <c r="VVT938" s="82"/>
      <c r="VVU938" s="82"/>
      <c r="VVV938" s="82"/>
      <c r="VVW938" s="82"/>
      <c r="VVX938" s="82"/>
      <c r="VVY938" s="82"/>
      <c r="VVZ938" s="82"/>
      <c r="VWA938" s="82"/>
      <c r="VWB938" s="82"/>
      <c r="VWC938" s="82"/>
      <c r="VWD938" s="82"/>
      <c r="VWE938" s="82"/>
      <c r="VWF938" s="82"/>
      <c r="VWG938" s="82"/>
      <c r="VWH938" s="82"/>
      <c r="VWI938" s="82"/>
      <c r="VWJ938" s="82"/>
      <c r="VWK938" s="82"/>
      <c r="VWL938" s="82"/>
      <c r="VWM938" s="82"/>
      <c r="VWN938" s="82"/>
      <c r="VWO938" s="82"/>
      <c r="VWP938" s="82"/>
      <c r="VWQ938" s="82"/>
      <c r="VWR938" s="82"/>
      <c r="VWS938" s="82"/>
      <c r="VWT938" s="82"/>
      <c r="VWU938" s="82"/>
      <c r="VWV938" s="82"/>
      <c r="VWW938" s="82"/>
      <c r="VWX938" s="82"/>
      <c r="VWY938" s="82"/>
      <c r="VWZ938" s="82"/>
      <c r="VXA938" s="82"/>
      <c r="VXB938" s="82"/>
      <c r="VXC938" s="82"/>
      <c r="VXD938" s="82"/>
      <c r="VXE938" s="82"/>
      <c r="VXF938" s="82"/>
      <c r="VXG938" s="82"/>
      <c r="VXH938" s="82"/>
      <c r="VXI938" s="82"/>
      <c r="VXJ938" s="82"/>
      <c r="VXK938" s="82"/>
      <c r="VXL938" s="82"/>
      <c r="VXM938" s="82"/>
      <c r="VXN938" s="82"/>
      <c r="VXO938" s="82"/>
      <c r="VXP938" s="82"/>
      <c r="VXQ938" s="82"/>
      <c r="VXR938" s="82"/>
      <c r="VXS938" s="82"/>
      <c r="VXT938" s="82"/>
      <c r="VXU938" s="82"/>
      <c r="VXV938" s="82"/>
      <c r="VXW938" s="82"/>
      <c r="VXX938" s="82"/>
      <c r="VXY938" s="82"/>
      <c r="VXZ938" s="82"/>
      <c r="VYA938" s="82"/>
      <c r="VYB938" s="82"/>
      <c r="VYC938" s="82"/>
      <c r="VYD938" s="82"/>
      <c r="VYE938" s="82"/>
      <c r="VYF938" s="82"/>
      <c r="VYG938" s="82"/>
      <c r="VYH938" s="82"/>
      <c r="VYI938" s="82"/>
      <c r="VYJ938" s="82"/>
      <c r="VYK938" s="82"/>
      <c r="VYL938" s="82"/>
      <c r="VYM938" s="82"/>
      <c r="VYN938" s="82"/>
      <c r="VYO938" s="82"/>
      <c r="VYP938" s="82"/>
      <c r="VYQ938" s="82"/>
      <c r="VYR938" s="82"/>
      <c r="VYS938" s="82"/>
      <c r="VYT938" s="82"/>
      <c r="VYU938" s="82"/>
      <c r="VYV938" s="82"/>
      <c r="VYW938" s="82"/>
      <c r="VYX938" s="82"/>
      <c r="VYY938" s="82"/>
      <c r="VYZ938" s="82"/>
      <c r="VZA938" s="82"/>
      <c r="VZB938" s="82"/>
      <c r="VZC938" s="82"/>
      <c r="VZD938" s="82"/>
      <c r="VZE938" s="82"/>
      <c r="VZF938" s="82"/>
      <c r="VZG938" s="82"/>
      <c r="VZH938" s="82"/>
      <c r="VZI938" s="82"/>
      <c r="VZJ938" s="82"/>
      <c r="VZK938" s="82"/>
      <c r="VZL938" s="82"/>
      <c r="VZM938" s="82"/>
      <c r="VZN938" s="82"/>
      <c r="VZO938" s="82"/>
      <c r="VZP938" s="82"/>
      <c r="VZQ938" s="82"/>
      <c r="VZR938" s="82"/>
      <c r="VZS938" s="82"/>
      <c r="VZT938" s="82"/>
      <c r="VZU938" s="82"/>
      <c r="VZV938" s="82"/>
      <c r="VZW938" s="82"/>
      <c r="VZX938" s="82"/>
      <c r="VZY938" s="82"/>
      <c r="VZZ938" s="82"/>
      <c r="WAA938" s="82"/>
      <c r="WAB938" s="82"/>
      <c r="WAC938" s="82"/>
      <c r="WAD938" s="82"/>
      <c r="WAE938" s="82"/>
      <c r="WAF938" s="82"/>
      <c r="WAG938" s="82"/>
      <c r="WAH938" s="82"/>
      <c r="WAI938" s="82"/>
      <c r="WAJ938" s="82"/>
      <c r="WAK938" s="82"/>
      <c r="WAL938" s="82"/>
      <c r="WAM938" s="82"/>
      <c r="WAN938" s="82"/>
      <c r="WAO938" s="82"/>
      <c r="WAP938" s="82"/>
      <c r="WAQ938" s="82"/>
      <c r="WAR938" s="82"/>
      <c r="WAS938" s="82"/>
      <c r="WAT938" s="82"/>
      <c r="WAU938" s="82"/>
      <c r="WAV938" s="82"/>
      <c r="WAW938" s="82"/>
      <c r="WAX938" s="82"/>
      <c r="WAY938" s="82"/>
      <c r="WAZ938" s="82"/>
      <c r="WBA938" s="82"/>
      <c r="WBB938" s="82"/>
      <c r="WBC938" s="82"/>
      <c r="WBD938" s="82"/>
      <c r="WBE938" s="82"/>
      <c r="WBF938" s="82"/>
      <c r="WBG938" s="82"/>
      <c r="WBH938" s="82"/>
      <c r="WBI938" s="82"/>
      <c r="WBJ938" s="82"/>
      <c r="WBK938" s="82"/>
      <c r="WBL938" s="82"/>
      <c r="WBM938" s="82"/>
      <c r="WBN938" s="82"/>
      <c r="WBO938" s="82"/>
      <c r="WBP938" s="82"/>
      <c r="WBQ938" s="82"/>
      <c r="WBR938" s="82"/>
      <c r="WBS938" s="82"/>
      <c r="WBT938" s="82"/>
      <c r="WBU938" s="82"/>
      <c r="WBV938" s="82"/>
      <c r="WBW938" s="82"/>
      <c r="WBX938" s="82"/>
      <c r="WBY938" s="82"/>
      <c r="WBZ938" s="82"/>
      <c r="WCA938" s="82"/>
      <c r="WCB938" s="82"/>
      <c r="WCC938" s="82"/>
      <c r="WCD938" s="82"/>
      <c r="WCE938" s="82"/>
      <c r="WCF938" s="82"/>
      <c r="WCG938" s="82"/>
      <c r="WCH938" s="82"/>
      <c r="WCI938" s="82"/>
      <c r="WCJ938" s="82"/>
      <c r="WCK938" s="82"/>
      <c r="WCL938" s="82"/>
      <c r="WCM938" s="82"/>
      <c r="WCN938" s="82"/>
      <c r="WCO938" s="82"/>
      <c r="WCP938" s="82"/>
      <c r="WCQ938" s="82"/>
      <c r="WCR938" s="82"/>
      <c r="WCS938" s="82"/>
      <c r="WCT938" s="82"/>
      <c r="WCU938" s="82"/>
      <c r="WCV938" s="82"/>
      <c r="WCW938" s="82"/>
      <c r="WCX938" s="82"/>
      <c r="WCY938" s="82"/>
      <c r="WCZ938" s="82"/>
      <c r="WDA938" s="82"/>
      <c r="WDB938" s="82"/>
      <c r="WDC938" s="82"/>
      <c r="WDD938" s="82"/>
      <c r="WDE938" s="82"/>
      <c r="WDF938" s="82"/>
      <c r="WDG938" s="82"/>
      <c r="WDH938" s="82"/>
      <c r="WDI938" s="82"/>
      <c r="WDJ938" s="82"/>
      <c r="WDK938" s="82"/>
      <c r="WDL938" s="82"/>
      <c r="WDM938" s="82"/>
      <c r="WDN938" s="82"/>
      <c r="WDO938" s="82"/>
      <c r="WDP938" s="82"/>
      <c r="WDQ938" s="82"/>
      <c r="WDR938" s="82"/>
      <c r="WDS938" s="82"/>
      <c r="WDT938" s="82"/>
      <c r="WDU938" s="82"/>
      <c r="WDV938" s="82"/>
      <c r="WDW938" s="82"/>
      <c r="WDX938" s="82"/>
      <c r="WDY938" s="82"/>
      <c r="WDZ938" s="82"/>
      <c r="WEA938" s="82"/>
      <c r="WEB938" s="82"/>
      <c r="WEC938" s="82"/>
      <c r="WED938" s="82"/>
      <c r="WEE938" s="82"/>
      <c r="WEF938" s="82"/>
      <c r="WEG938" s="82"/>
      <c r="WEH938" s="82"/>
      <c r="WEI938" s="82"/>
      <c r="WEJ938" s="82"/>
      <c r="WEK938" s="82"/>
      <c r="WEL938" s="82"/>
      <c r="WEM938" s="82"/>
      <c r="WEN938" s="82"/>
      <c r="WEO938" s="82"/>
      <c r="WEP938" s="82"/>
      <c r="WEQ938" s="82"/>
      <c r="WER938" s="82"/>
      <c r="WES938" s="82"/>
      <c r="WET938" s="82"/>
      <c r="WEU938" s="82"/>
      <c r="WEV938" s="82"/>
      <c r="WEW938" s="82"/>
      <c r="WEX938" s="82"/>
      <c r="WEY938" s="82"/>
      <c r="WEZ938" s="82"/>
      <c r="WFA938" s="82"/>
      <c r="WFB938" s="82"/>
      <c r="WFC938" s="82"/>
      <c r="WFD938" s="82"/>
      <c r="WFE938" s="82"/>
      <c r="WFF938" s="82"/>
      <c r="WFG938" s="82"/>
      <c r="WFH938" s="82"/>
      <c r="WFI938" s="82"/>
      <c r="WFJ938" s="82"/>
      <c r="WFK938" s="82"/>
      <c r="WFL938" s="82"/>
      <c r="WFM938" s="82"/>
      <c r="WFN938" s="82"/>
      <c r="WFO938" s="82"/>
      <c r="WFP938" s="82"/>
      <c r="WFQ938" s="82"/>
      <c r="WFR938" s="82"/>
      <c r="WFS938" s="82"/>
      <c r="WFT938" s="82"/>
      <c r="WFU938" s="82"/>
      <c r="WFV938" s="82"/>
      <c r="WFW938" s="82"/>
      <c r="WFX938" s="82"/>
      <c r="WFY938" s="82"/>
      <c r="WFZ938" s="82"/>
      <c r="WGA938" s="82"/>
      <c r="WGB938" s="82"/>
      <c r="WGC938" s="82"/>
      <c r="WGD938" s="82"/>
      <c r="WGE938" s="82"/>
      <c r="WGF938" s="82"/>
      <c r="WGG938" s="82"/>
      <c r="WGH938" s="82"/>
      <c r="WGI938" s="82"/>
      <c r="WGJ938" s="82"/>
      <c r="WGK938" s="82"/>
      <c r="WGL938" s="82"/>
      <c r="WGM938" s="82"/>
      <c r="WGN938" s="82"/>
      <c r="WGO938" s="82"/>
      <c r="WGP938" s="82"/>
      <c r="WGQ938" s="82"/>
      <c r="WGR938" s="82"/>
      <c r="WGS938" s="82"/>
      <c r="WGT938" s="82"/>
      <c r="WGU938" s="82"/>
      <c r="WGV938" s="82"/>
      <c r="WGW938" s="82"/>
      <c r="WGX938" s="82"/>
      <c r="WGY938" s="82"/>
      <c r="WGZ938" s="82"/>
      <c r="WHA938" s="82"/>
      <c r="WHB938" s="82"/>
      <c r="WHC938" s="82"/>
      <c r="WHD938" s="82"/>
      <c r="WHE938" s="82"/>
      <c r="WHF938" s="82"/>
      <c r="WHG938" s="82"/>
      <c r="WHH938" s="82"/>
      <c r="WHI938" s="82"/>
      <c r="WHJ938" s="82"/>
      <c r="WHK938" s="82"/>
      <c r="WHL938" s="82"/>
      <c r="WHM938" s="82"/>
      <c r="WHN938" s="82"/>
      <c r="WHO938" s="82"/>
      <c r="WHP938" s="82"/>
      <c r="WHQ938" s="82"/>
      <c r="WHR938" s="82"/>
      <c r="WHS938" s="82"/>
      <c r="WHT938" s="82"/>
      <c r="WHU938" s="82"/>
      <c r="WHV938" s="82"/>
      <c r="WHW938" s="82"/>
      <c r="WHX938" s="82"/>
      <c r="WHY938" s="82"/>
      <c r="WHZ938" s="82"/>
      <c r="WIA938" s="82"/>
      <c r="WIB938" s="82"/>
      <c r="WIC938" s="82"/>
      <c r="WID938" s="82"/>
      <c r="WIE938" s="82"/>
      <c r="WIF938" s="82"/>
      <c r="WIG938" s="82"/>
      <c r="WIH938" s="82"/>
      <c r="WII938" s="82"/>
      <c r="WIJ938" s="82"/>
      <c r="WIK938" s="82"/>
      <c r="WIL938" s="82"/>
      <c r="WIM938" s="82"/>
      <c r="WIN938" s="82"/>
      <c r="WIO938" s="82"/>
      <c r="WIP938" s="82"/>
      <c r="WIQ938" s="82"/>
      <c r="WIR938" s="82"/>
      <c r="WIS938" s="82"/>
      <c r="WIT938" s="82"/>
      <c r="WIU938" s="82"/>
      <c r="WIV938" s="82"/>
      <c r="WIW938" s="82"/>
      <c r="WIX938" s="82"/>
      <c r="WIY938" s="82"/>
      <c r="WIZ938" s="82"/>
      <c r="WJA938" s="82"/>
      <c r="WJB938" s="82"/>
      <c r="WJC938" s="82"/>
      <c r="WJD938" s="82"/>
      <c r="WJE938" s="82"/>
      <c r="WJF938" s="82"/>
      <c r="WJG938" s="82"/>
      <c r="WJH938" s="82"/>
      <c r="WJI938" s="82"/>
      <c r="WJJ938" s="82"/>
      <c r="WJK938" s="82"/>
      <c r="WJL938" s="82"/>
      <c r="WJM938" s="82"/>
      <c r="WJN938" s="82"/>
      <c r="WJO938" s="82"/>
      <c r="WJP938" s="82"/>
      <c r="WJQ938" s="82"/>
      <c r="WJR938" s="82"/>
      <c r="WJS938" s="82"/>
      <c r="WJT938" s="82"/>
      <c r="WJU938" s="82"/>
      <c r="WJV938" s="82"/>
      <c r="WJW938" s="82"/>
      <c r="WJX938" s="82"/>
      <c r="WJY938" s="82"/>
      <c r="WJZ938" s="82"/>
      <c r="WKA938" s="82"/>
      <c r="WKB938" s="82"/>
      <c r="WKC938" s="82"/>
      <c r="WKD938" s="82"/>
      <c r="WKE938" s="82"/>
      <c r="WKF938" s="82"/>
      <c r="WKG938" s="82"/>
      <c r="WKH938" s="82"/>
      <c r="WKI938" s="82"/>
      <c r="WKJ938" s="82"/>
      <c r="WKK938" s="82"/>
      <c r="WKL938" s="82"/>
      <c r="WKM938" s="82"/>
      <c r="WKN938" s="82"/>
      <c r="WKO938" s="82"/>
      <c r="WKP938" s="82"/>
      <c r="WKQ938" s="82"/>
      <c r="WKR938" s="82"/>
      <c r="WKS938" s="82"/>
      <c r="WKT938" s="82"/>
      <c r="WKU938" s="82"/>
      <c r="WKV938" s="82"/>
      <c r="WKW938" s="82"/>
      <c r="WKX938" s="82"/>
      <c r="WKY938" s="82"/>
      <c r="WKZ938" s="82"/>
      <c r="WLA938" s="82"/>
      <c r="WLB938" s="82"/>
      <c r="WLC938" s="82"/>
      <c r="WLD938" s="82"/>
      <c r="WLE938" s="82"/>
      <c r="WLF938" s="82"/>
      <c r="WLG938" s="82"/>
      <c r="WLH938" s="82"/>
      <c r="WLI938" s="82"/>
      <c r="WLJ938" s="82"/>
      <c r="WLK938" s="82"/>
      <c r="WLL938" s="82"/>
      <c r="WLM938" s="82"/>
      <c r="WLN938" s="82"/>
      <c r="WLO938" s="82"/>
      <c r="WLP938" s="82"/>
      <c r="WLQ938" s="82"/>
      <c r="WLR938" s="82"/>
      <c r="WLS938" s="82"/>
      <c r="WLT938" s="82"/>
      <c r="WLU938" s="82"/>
      <c r="WLV938" s="82"/>
      <c r="WLW938" s="82"/>
      <c r="WLX938" s="82"/>
      <c r="WLY938" s="82"/>
      <c r="WLZ938" s="82"/>
      <c r="WMA938" s="82"/>
      <c r="WMB938" s="82"/>
      <c r="WMC938" s="82"/>
      <c r="WMD938" s="82"/>
      <c r="WME938" s="82"/>
      <c r="WMF938" s="82"/>
      <c r="WMG938" s="82"/>
      <c r="WMH938" s="82"/>
      <c r="WMI938" s="82"/>
      <c r="WMJ938" s="82"/>
      <c r="WMK938" s="82"/>
      <c r="WML938" s="82"/>
      <c r="WMM938" s="82"/>
      <c r="WMN938" s="82"/>
      <c r="WMO938" s="82"/>
      <c r="WMP938" s="82"/>
      <c r="WMQ938" s="82"/>
      <c r="WMR938" s="82"/>
      <c r="WMS938" s="82"/>
      <c r="WMT938" s="82"/>
      <c r="WMU938" s="82"/>
      <c r="WMV938" s="82"/>
      <c r="WMW938" s="82"/>
      <c r="WMX938" s="82"/>
      <c r="WMY938" s="82"/>
      <c r="WMZ938" s="82"/>
      <c r="WNA938" s="82"/>
      <c r="WNB938" s="82"/>
      <c r="WNC938" s="82"/>
      <c r="WND938" s="82"/>
      <c r="WNE938" s="82"/>
      <c r="WNF938" s="82"/>
      <c r="WNG938" s="82"/>
      <c r="WNH938" s="82"/>
      <c r="WNI938" s="82"/>
      <c r="WNJ938" s="82"/>
      <c r="WNK938" s="82"/>
      <c r="WNL938" s="82"/>
      <c r="WNM938" s="82"/>
      <c r="WNN938" s="82"/>
      <c r="WNO938" s="82"/>
      <c r="WNP938" s="82"/>
      <c r="WNQ938" s="82"/>
      <c r="WNR938" s="82"/>
      <c r="WNS938" s="82"/>
      <c r="WNT938" s="82"/>
      <c r="WNU938" s="82"/>
      <c r="WNV938" s="82"/>
      <c r="WNW938" s="82"/>
      <c r="WNX938" s="82"/>
      <c r="WNY938" s="82"/>
      <c r="WNZ938" s="82"/>
      <c r="WOA938" s="82"/>
      <c r="WOB938" s="82"/>
      <c r="WOC938" s="82"/>
      <c r="WOD938" s="82"/>
      <c r="WOE938" s="82"/>
      <c r="WOF938" s="82"/>
      <c r="WOG938" s="82"/>
      <c r="WOH938" s="82"/>
      <c r="WOI938" s="82"/>
      <c r="WOJ938" s="82"/>
      <c r="WOK938" s="82"/>
      <c r="WOL938" s="82"/>
      <c r="WOM938" s="82"/>
      <c r="WON938" s="82"/>
      <c r="WOO938" s="82"/>
      <c r="WOP938" s="82"/>
      <c r="WOQ938" s="82"/>
      <c r="WOR938" s="82"/>
      <c r="WOS938" s="82"/>
      <c r="WOT938" s="82"/>
      <c r="WOU938" s="82"/>
      <c r="WOV938" s="82"/>
      <c r="WOW938" s="82"/>
      <c r="WOX938" s="82"/>
      <c r="WOY938" s="82"/>
      <c r="WOZ938" s="82"/>
      <c r="WPA938" s="82"/>
      <c r="WPB938" s="82"/>
      <c r="WPC938" s="82"/>
      <c r="WPD938" s="82"/>
      <c r="WPE938" s="82"/>
      <c r="WPF938" s="82"/>
      <c r="WPG938" s="82"/>
      <c r="WPH938" s="82"/>
      <c r="WPI938" s="82"/>
      <c r="WPJ938" s="82"/>
      <c r="WPK938" s="82"/>
      <c r="WPL938" s="82"/>
      <c r="WPM938" s="82"/>
      <c r="WPN938" s="82"/>
      <c r="WPO938" s="82"/>
      <c r="WPP938" s="82"/>
      <c r="WPQ938" s="82"/>
      <c r="WPR938" s="82"/>
      <c r="WPS938" s="82"/>
      <c r="WPT938" s="82"/>
      <c r="WPU938" s="82"/>
      <c r="WPV938" s="82"/>
      <c r="WPW938" s="82"/>
      <c r="WPX938" s="82"/>
      <c r="WPY938" s="82"/>
      <c r="WPZ938" s="82"/>
      <c r="WQA938" s="82"/>
      <c r="WQB938" s="82"/>
      <c r="WQC938" s="82"/>
      <c r="WQD938" s="82"/>
      <c r="WQE938" s="82"/>
      <c r="WQF938" s="82"/>
      <c r="WQG938" s="82"/>
      <c r="WQH938" s="82"/>
      <c r="WQI938" s="82"/>
      <c r="WQJ938" s="82"/>
      <c r="WQK938" s="82"/>
      <c r="WQL938" s="82"/>
      <c r="WQM938" s="82"/>
      <c r="WQN938" s="82"/>
      <c r="WQO938" s="82"/>
      <c r="WQP938" s="82"/>
      <c r="WQQ938" s="82"/>
      <c r="WQR938" s="82"/>
      <c r="WQS938" s="82"/>
      <c r="WQT938" s="82"/>
      <c r="WQU938" s="82"/>
      <c r="WQV938" s="82"/>
      <c r="WQW938" s="82"/>
      <c r="WQX938" s="82"/>
      <c r="WQY938" s="82"/>
      <c r="WQZ938" s="82"/>
      <c r="WRA938" s="82"/>
      <c r="WRB938" s="82"/>
      <c r="WRC938" s="82"/>
      <c r="WRD938" s="82"/>
      <c r="WRE938" s="82"/>
      <c r="WRF938" s="82"/>
      <c r="WRG938" s="82"/>
      <c r="WRH938" s="82"/>
      <c r="WRI938" s="82"/>
      <c r="WRJ938" s="82"/>
      <c r="WRK938" s="82"/>
      <c r="WRL938" s="82"/>
      <c r="WRM938" s="82"/>
      <c r="WRN938" s="82"/>
      <c r="WRO938" s="82"/>
      <c r="WRP938" s="82"/>
      <c r="WRQ938" s="82"/>
      <c r="WRR938" s="82"/>
      <c r="WRS938" s="82"/>
      <c r="WRT938" s="82"/>
      <c r="WRU938" s="82"/>
      <c r="WRV938" s="82"/>
      <c r="WRW938" s="82"/>
      <c r="WRX938" s="82"/>
      <c r="WRY938" s="82"/>
      <c r="WRZ938" s="82"/>
      <c r="WSA938" s="82"/>
      <c r="WSB938" s="82"/>
      <c r="WSC938" s="82"/>
      <c r="WSD938" s="82"/>
      <c r="WSE938" s="82"/>
      <c r="WSF938" s="82"/>
      <c r="WSG938" s="82"/>
      <c r="WSH938" s="82"/>
      <c r="WSI938" s="82"/>
      <c r="WSJ938" s="82"/>
      <c r="WSK938" s="82"/>
      <c r="WSL938" s="82"/>
      <c r="WSM938" s="82"/>
      <c r="WSN938" s="82"/>
      <c r="WSO938" s="82"/>
      <c r="WSP938" s="82"/>
      <c r="WSQ938" s="82"/>
      <c r="WSR938" s="82"/>
      <c r="WSS938" s="82"/>
      <c r="WST938" s="82"/>
      <c r="WSU938" s="82"/>
      <c r="WSV938" s="82"/>
      <c r="WSW938" s="82"/>
      <c r="WSX938" s="82"/>
      <c r="WSY938" s="82"/>
      <c r="WSZ938" s="82"/>
      <c r="WTA938" s="82"/>
      <c r="WTB938" s="82"/>
      <c r="WTC938" s="82"/>
      <c r="WTD938" s="82"/>
      <c r="WTE938" s="82"/>
      <c r="WTF938" s="82"/>
      <c r="WTG938" s="82"/>
      <c r="WTH938" s="82"/>
      <c r="WTI938" s="82"/>
      <c r="WTJ938" s="82"/>
      <c r="WTK938" s="82"/>
      <c r="WTL938" s="82"/>
      <c r="WTM938" s="82"/>
      <c r="WTN938" s="82"/>
      <c r="WTO938" s="82"/>
      <c r="WTP938" s="82"/>
      <c r="WTQ938" s="82"/>
      <c r="WTR938" s="82"/>
      <c r="WTS938" s="82"/>
      <c r="WTT938" s="82"/>
      <c r="WTU938" s="82"/>
      <c r="WTV938" s="82"/>
      <c r="WTW938" s="82"/>
      <c r="WTX938" s="82"/>
      <c r="WTY938" s="82"/>
      <c r="WTZ938" s="82"/>
      <c r="WUA938" s="82"/>
      <c r="WUB938" s="82"/>
      <c r="WUC938" s="82"/>
      <c r="WUD938" s="82"/>
      <c r="WUE938" s="82"/>
      <c r="WUF938" s="82"/>
      <c r="WUG938" s="82"/>
      <c r="WUH938" s="82"/>
      <c r="WUI938" s="82"/>
      <c r="WUJ938" s="82"/>
      <c r="WUK938" s="82"/>
      <c r="WUL938" s="82"/>
      <c r="WUM938" s="82"/>
      <c r="WUN938" s="82"/>
      <c r="WUO938" s="82"/>
      <c r="WUP938" s="82"/>
      <c r="WUQ938" s="82"/>
      <c r="WUR938" s="82"/>
      <c r="WUS938" s="82"/>
      <c r="WUT938" s="82"/>
      <c r="WUU938" s="82"/>
      <c r="WUV938" s="82"/>
      <c r="WUW938" s="82"/>
      <c r="WUX938" s="82"/>
      <c r="WUY938" s="82"/>
      <c r="WUZ938" s="82"/>
      <c r="WVA938" s="82"/>
      <c r="WVB938" s="82"/>
      <c r="WVC938" s="82"/>
      <c r="WVD938" s="82"/>
      <c r="WVE938" s="82"/>
      <c r="WVF938" s="82"/>
      <c r="WVG938" s="82"/>
      <c r="WVH938" s="82"/>
      <c r="WVI938" s="82"/>
      <c r="WVJ938" s="82"/>
      <c r="WVK938" s="82"/>
      <c r="WVL938" s="82"/>
      <c r="WVM938" s="82"/>
      <c r="WVN938" s="82"/>
      <c r="WVO938" s="82"/>
      <c r="WVP938" s="82"/>
      <c r="WVQ938" s="82"/>
      <c r="WVR938" s="82"/>
      <c r="WVS938" s="82"/>
      <c r="WVT938" s="82"/>
      <c r="WVU938" s="82"/>
      <c r="WVV938" s="82"/>
      <c r="WVW938" s="82"/>
      <c r="WVX938" s="82"/>
      <c r="WVY938" s="82"/>
      <c r="WVZ938" s="82"/>
      <c r="WWA938" s="82"/>
      <c r="WWB938" s="82"/>
      <c r="WWC938" s="82"/>
      <c r="WWD938" s="82"/>
      <c r="WWE938" s="82"/>
      <c r="WWF938" s="82"/>
      <c r="WWG938" s="82"/>
      <c r="WWH938" s="82"/>
      <c r="WWI938" s="82"/>
      <c r="WWJ938" s="82"/>
      <c r="WWK938" s="82"/>
      <c r="WWL938" s="82"/>
      <c r="WWM938" s="82"/>
      <c r="WWN938" s="82"/>
      <c r="WWO938" s="82"/>
      <c r="WWP938" s="82"/>
      <c r="WWQ938" s="82"/>
      <c r="WWR938" s="82"/>
      <c r="WWS938" s="82"/>
      <c r="WWT938" s="82"/>
      <c r="WWU938" s="82"/>
      <c r="WWV938" s="82"/>
      <c r="WWW938" s="82"/>
      <c r="WWX938" s="82"/>
      <c r="WWY938" s="82"/>
      <c r="WWZ938" s="82"/>
      <c r="WXA938" s="82"/>
      <c r="WXB938" s="82"/>
      <c r="WXC938" s="82"/>
      <c r="WXD938" s="82"/>
      <c r="WXE938" s="82"/>
      <c r="WXF938" s="82"/>
      <c r="WXG938" s="82"/>
      <c r="WXH938" s="82"/>
      <c r="WXI938" s="82"/>
      <c r="WXJ938" s="82"/>
      <c r="WXK938" s="82"/>
      <c r="WXL938" s="82"/>
      <c r="WXM938" s="82"/>
      <c r="WXN938" s="82"/>
      <c r="WXO938" s="82"/>
      <c r="WXP938" s="82"/>
      <c r="WXQ938" s="82"/>
      <c r="WXR938" s="82"/>
      <c r="WXS938" s="82"/>
      <c r="WXT938" s="82"/>
      <c r="WXU938" s="82"/>
      <c r="WXV938" s="82"/>
      <c r="WXW938" s="82"/>
      <c r="WXX938" s="82"/>
      <c r="WXY938" s="82"/>
      <c r="WXZ938" s="82"/>
      <c r="WYA938" s="82"/>
      <c r="WYB938" s="82"/>
      <c r="WYC938" s="82"/>
      <c r="WYD938" s="82"/>
      <c r="WYE938" s="82"/>
      <c r="WYF938" s="82"/>
      <c r="WYG938" s="82"/>
      <c r="WYH938" s="82"/>
      <c r="WYI938" s="82"/>
      <c r="WYJ938" s="82"/>
      <c r="WYK938" s="82"/>
      <c r="WYL938" s="82"/>
      <c r="WYM938" s="82"/>
      <c r="WYN938" s="82"/>
      <c r="WYO938" s="82"/>
      <c r="WYP938" s="82"/>
      <c r="WYQ938" s="82"/>
      <c r="WYR938" s="82"/>
      <c r="WYS938" s="82"/>
      <c r="WYT938" s="82"/>
      <c r="WYU938" s="82"/>
      <c r="WYV938" s="82"/>
      <c r="WYW938" s="82"/>
      <c r="WYX938" s="82"/>
      <c r="WYY938" s="82"/>
      <c r="WYZ938" s="82"/>
      <c r="WZA938" s="82"/>
      <c r="WZB938" s="82"/>
      <c r="WZC938" s="82"/>
      <c r="WZD938" s="82"/>
      <c r="WZE938" s="82"/>
      <c r="WZF938" s="82"/>
      <c r="WZG938" s="82"/>
      <c r="WZH938" s="82"/>
      <c r="WZI938" s="82"/>
      <c r="WZJ938" s="82"/>
      <c r="WZK938" s="82"/>
      <c r="WZL938" s="82"/>
      <c r="WZM938" s="82"/>
      <c r="WZN938" s="82"/>
      <c r="WZO938" s="82"/>
      <c r="WZP938" s="82"/>
      <c r="WZQ938" s="82"/>
      <c r="WZR938" s="82"/>
      <c r="WZS938" s="82"/>
      <c r="WZT938" s="82"/>
      <c r="WZU938" s="82"/>
      <c r="WZV938" s="82"/>
      <c r="WZW938" s="82"/>
      <c r="WZX938" s="82"/>
      <c r="WZY938" s="82"/>
      <c r="WZZ938" s="82"/>
      <c r="XAA938" s="82"/>
      <c r="XAB938" s="82"/>
      <c r="XAC938" s="82"/>
      <c r="XAD938" s="82"/>
      <c r="XAE938" s="82"/>
      <c r="XAF938" s="82"/>
      <c r="XAG938" s="82"/>
      <c r="XAH938" s="82"/>
      <c r="XAI938" s="82"/>
      <c r="XAJ938" s="82"/>
      <c r="XAK938" s="82"/>
      <c r="XAL938" s="82"/>
      <c r="XAM938" s="82"/>
      <c r="XAN938" s="82"/>
      <c r="XAO938" s="82"/>
      <c r="XAP938" s="82"/>
      <c r="XAQ938" s="82"/>
      <c r="XAR938" s="82"/>
      <c r="XAS938" s="82"/>
      <c r="XAT938" s="82"/>
      <c r="XAU938" s="82"/>
      <c r="XAV938" s="82"/>
      <c r="XAW938" s="82"/>
      <c r="XAX938" s="82"/>
      <c r="XAY938" s="82"/>
      <c r="XAZ938" s="82"/>
      <c r="XBA938" s="82"/>
      <c r="XBB938" s="82"/>
      <c r="XBC938" s="82"/>
      <c r="XBD938" s="82"/>
      <c r="XBE938" s="82"/>
      <c r="XBF938" s="82"/>
      <c r="XBG938" s="82"/>
      <c r="XBH938" s="82"/>
      <c r="XBI938" s="82"/>
      <c r="XBJ938" s="82"/>
      <c r="XBK938" s="82"/>
      <c r="XBL938" s="82"/>
      <c r="XBM938" s="82"/>
      <c r="XBN938" s="82"/>
      <c r="XBO938" s="82"/>
      <c r="XBP938" s="82"/>
      <c r="XBQ938" s="82"/>
      <c r="XBR938" s="82"/>
      <c r="XBS938" s="82"/>
      <c r="XBT938" s="82"/>
      <c r="XBU938" s="82"/>
      <c r="XBV938" s="82"/>
      <c r="XBW938" s="82"/>
      <c r="XBX938" s="82"/>
      <c r="XBY938" s="82"/>
      <c r="XBZ938" s="82"/>
      <c r="XCA938" s="82"/>
      <c r="XCB938" s="82"/>
      <c r="XCC938" s="82"/>
      <c r="XCD938" s="82"/>
      <c r="XCE938" s="82"/>
      <c r="XCF938" s="82"/>
      <c r="XCG938" s="82"/>
      <c r="XCH938" s="82"/>
      <c r="XCI938" s="82"/>
      <c r="XCJ938" s="82"/>
      <c r="XCK938" s="82"/>
      <c r="XCL938" s="82"/>
      <c r="XCM938" s="82"/>
      <c r="XCN938" s="82"/>
      <c r="XCO938" s="82"/>
      <c r="XCP938" s="82"/>
      <c r="XCQ938" s="82"/>
      <c r="XCR938" s="82"/>
      <c r="XCS938" s="82"/>
      <c r="XCT938" s="82"/>
      <c r="XCU938" s="82"/>
      <c r="XCV938" s="82"/>
      <c r="XCW938" s="82"/>
      <c r="XCX938" s="82"/>
      <c r="XCY938" s="82"/>
      <c r="XCZ938" s="82"/>
      <c r="XDA938" s="82"/>
      <c r="XDB938" s="82"/>
      <c r="XDC938" s="82"/>
      <c r="XDD938" s="82"/>
      <c r="XDE938" s="82"/>
      <c r="XDF938" s="82"/>
      <c r="XDG938" s="82"/>
      <c r="XDH938" s="82"/>
      <c r="XDI938" s="82"/>
      <c r="XDJ938" s="82"/>
      <c r="XDK938" s="82"/>
      <c r="XDL938" s="82"/>
      <c r="XDM938" s="82"/>
      <c r="XDN938" s="82"/>
      <c r="XDO938" s="82"/>
      <c r="XDP938" s="82"/>
    </row>
    <row r="939" spans="1:16344" s="28" customFormat="1" ht="45" customHeight="1">
      <c r="A939" s="181">
        <v>4</v>
      </c>
      <c r="B939" s="89" t="s">
        <v>77</v>
      </c>
      <c r="C939" s="226" t="s">
        <v>540</v>
      </c>
      <c r="D939" s="67"/>
      <c r="E939" s="1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2"/>
      <c r="AI939" s="82"/>
      <c r="AJ939" s="82"/>
      <c r="AK939" s="82"/>
      <c r="AL939" s="82"/>
      <c r="AM939" s="82"/>
      <c r="AN939" s="82"/>
      <c r="AO939" s="82"/>
      <c r="AP939" s="82"/>
      <c r="AQ939" s="82"/>
      <c r="AR939" s="82"/>
      <c r="AS939" s="82"/>
      <c r="AT939" s="82"/>
      <c r="AU939" s="82"/>
      <c r="AV939" s="82"/>
      <c r="AW939" s="82"/>
      <c r="AX939" s="82"/>
      <c r="AY939" s="82"/>
      <c r="AZ939" s="82"/>
      <c r="BA939" s="82"/>
      <c r="BB939" s="82"/>
      <c r="BC939" s="82"/>
      <c r="BD939" s="82"/>
      <c r="BE939" s="82"/>
      <c r="BF939" s="82"/>
      <c r="BG939" s="82"/>
      <c r="BH939" s="82"/>
      <c r="BI939" s="82"/>
      <c r="BJ939" s="82"/>
      <c r="BK939" s="82"/>
      <c r="BL939" s="82"/>
      <c r="BM939" s="82"/>
      <c r="BN939" s="82"/>
      <c r="BO939" s="82"/>
      <c r="BP939" s="82"/>
      <c r="BQ939" s="82"/>
      <c r="BR939" s="82"/>
      <c r="BS939" s="82"/>
      <c r="BT939" s="82"/>
      <c r="BU939" s="82"/>
      <c r="BV939" s="82"/>
      <c r="BW939" s="82"/>
      <c r="BX939" s="82"/>
      <c r="BY939" s="82"/>
      <c r="BZ939" s="82"/>
      <c r="CA939" s="82"/>
      <c r="CB939" s="82"/>
      <c r="CC939" s="82"/>
      <c r="CD939" s="82"/>
      <c r="CE939" s="82"/>
      <c r="CF939" s="82"/>
      <c r="CG939" s="82"/>
      <c r="CH939" s="82"/>
      <c r="CI939" s="82"/>
      <c r="CJ939" s="82"/>
      <c r="CK939" s="82"/>
      <c r="CL939" s="82"/>
      <c r="CM939" s="82"/>
      <c r="CN939" s="82"/>
      <c r="CO939" s="82"/>
      <c r="CP939" s="82"/>
      <c r="CQ939" s="82"/>
      <c r="CR939" s="82"/>
      <c r="CS939" s="82"/>
      <c r="CT939" s="82"/>
      <c r="CU939" s="82"/>
      <c r="CV939" s="82"/>
      <c r="CW939" s="82"/>
      <c r="CX939" s="82"/>
      <c r="CY939" s="82"/>
      <c r="CZ939" s="82"/>
      <c r="DA939" s="82"/>
      <c r="DB939" s="82"/>
      <c r="DC939" s="82"/>
      <c r="DD939" s="82"/>
      <c r="DE939" s="82"/>
      <c r="DF939" s="82"/>
      <c r="DG939" s="82"/>
      <c r="DH939" s="82"/>
      <c r="DI939" s="82"/>
      <c r="DJ939" s="82"/>
      <c r="DK939" s="82"/>
      <c r="DL939" s="82"/>
      <c r="DM939" s="82"/>
      <c r="DN939" s="82"/>
      <c r="DO939" s="82"/>
      <c r="DP939" s="82"/>
      <c r="DQ939" s="82"/>
      <c r="DR939" s="82"/>
      <c r="DS939" s="82"/>
      <c r="DT939" s="82"/>
      <c r="DU939" s="82"/>
      <c r="DV939" s="82"/>
      <c r="DW939" s="82"/>
      <c r="DX939" s="82"/>
      <c r="DY939" s="82"/>
      <c r="DZ939" s="82"/>
      <c r="EA939" s="82"/>
      <c r="EB939" s="82"/>
      <c r="EC939" s="82"/>
      <c r="ED939" s="82"/>
      <c r="EE939" s="82"/>
      <c r="EF939" s="82"/>
      <c r="EG939" s="82"/>
      <c r="EH939" s="82"/>
      <c r="EI939" s="82"/>
      <c r="EJ939" s="82"/>
      <c r="EK939" s="82"/>
      <c r="EL939" s="82"/>
      <c r="EM939" s="82"/>
      <c r="EN939" s="82"/>
      <c r="EO939" s="82"/>
      <c r="EP939" s="82"/>
      <c r="EQ939" s="82"/>
      <c r="ER939" s="82"/>
      <c r="ES939" s="82"/>
      <c r="ET939" s="82"/>
      <c r="EU939" s="82"/>
      <c r="EV939" s="82"/>
      <c r="EW939" s="82"/>
      <c r="EX939" s="82"/>
      <c r="EY939" s="82"/>
      <c r="EZ939" s="82"/>
      <c r="FA939" s="82"/>
      <c r="FB939" s="82"/>
      <c r="FC939" s="82"/>
      <c r="FD939" s="82"/>
      <c r="FE939" s="82"/>
      <c r="FF939" s="82"/>
      <c r="FG939" s="82"/>
      <c r="FH939" s="82"/>
      <c r="FI939" s="82"/>
      <c r="FJ939" s="82"/>
      <c r="FK939" s="82"/>
      <c r="FL939" s="82"/>
      <c r="FM939" s="82"/>
      <c r="FN939" s="82"/>
      <c r="FO939" s="82"/>
      <c r="FP939" s="82"/>
      <c r="FQ939" s="82"/>
      <c r="FR939" s="82"/>
      <c r="FS939" s="82"/>
      <c r="FT939" s="82"/>
      <c r="FU939" s="82"/>
      <c r="FV939" s="82"/>
      <c r="FW939" s="82"/>
      <c r="FX939" s="82"/>
      <c r="FY939" s="82"/>
      <c r="FZ939" s="82"/>
      <c r="GA939" s="82"/>
      <c r="GB939" s="82"/>
      <c r="GC939" s="82"/>
      <c r="GD939" s="82"/>
      <c r="GE939" s="82"/>
      <c r="GF939" s="82"/>
      <c r="GG939" s="82"/>
      <c r="GH939" s="82"/>
      <c r="GI939" s="82"/>
      <c r="GJ939" s="82"/>
      <c r="GK939" s="82"/>
      <c r="GL939" s="82"/>
      <c r="GM939" s="82"/>
      <c r="GN939" s="82"/>
      <c r="GO939" s="82"/>
      <c r="GP939" s="82"/>
      <c r="GQ939" s="82"/>
      <c r="GR939" s="82"/>
      <c r="GS939" s="82"/>
      <c r="GT939" s="82"/>
      <c r="GU939" s="82"/>
      <c r="GV939" s="82"/>
      <c r="GW939" s="82"/>
      <c r="GX939" s="82"/>
      <c r="GY939" s="82"/>
      <c r="GZ939" s="82"/>
      <c r="HA939" s="82"/>
      <c r="HB939" s="82"/>
      <c r="HC939" s="82"/>
      <c r="HD939" s="82"/>
      <c r="HE939" s="82"/>
      <c r="HF939" s="82"/>
      <c r="HG939" s="82"/>
      <c r="HH939" s="82"/>
      <c r="HI939" s="82"/>
      <c r="HJ939" s="82"/>
      <c r="HK939" s="82"/>
      <c r="HL939" s="82"/>
      <c r="HM939" s="82"/>
      <c r="HN939" s="82"/>
      <c r="HO939" s="82"/>
      <c r="HP939" s="82"/>
      <c r="HQ939" s="82"/>
      <c r="HR939" s="82"/>
      <c r="HS939" s="82"/>
      <c r="HT939" s="82"/>
      <c r="HU939" s="82"/>
      <c r="HV939" s="82"/>
      <c r="HW939" s="82"/>
      <c r="HX939" s="82"/>
      <c r="HY939" s="82"/>
      <c r="HZ939" s="82"/>
      <c r="IA939" s="82"/>
      <c r="IB939" s="82"/>
      <c r="IC939" s="82"/>
      <c r="ID939" s="82"/>
      <c r="IE939" s="82"/>
      <c r="IF939" s="82"/>
      <c r="IG939" s="82"/>
      <c r="IH939" s="82"/>
      <c r="II939" s="82"/>
      <c r="IJ939" s="82"/>
      <c r="IK939" s="82"/>
      <c r="IL939" s="82"/>
      <c r="IM939" s="82"/>
      <c r="IN939" s="82"/>
      <c r="IO939" s="82"/>
      <c r="IP939" s="82"/>
      <c r="IQ939" s="82"/>
      <c r="IR939" s="82"/>
      <c r="IS939" s="82"/>
      <c r="IT939" s="82"/>
      <c r="IU939" s="82"/>
      <c r="IV939" s="82"/>
      <c r="IW939" s="82"/>
      <c r="IX939" s="82"/>
      <c r="IY939" s="82"/>
      <c r="IZ939" s="82"/>
      <c r="JA939" s="82"/>
      <c r="JB939" s="82"/>
      <c r="JC939" s="82"/>
      <c r="JD939" s="82"/>
      <c r="JE939" s="82"/>
      <c r="JF939" s="82"/>
      <c r="JG939" s="82"/>
      <c r="JH939" s="82"/>
      <c r="JI939" s="82"/>
      <c r="JJ939" s="82"/>
      <c r="JK939" s="82"/>
      <c r="JL939" s="82"/>
      <c r="JM939" s="82"/>
      <c r="JN939" s="82"/>
      <c r="JO939" s="82"/>
      <c r="JP939" s="82"/>
      <c r="JQ939" s="82"/>
      <c r="JR939" s="82"/>
      <c r="JS939" s="82"/>
      <c r="JT939" s="82"/>
      <c r="JU939" s="82"/>
      <c r="JV939" s="82"/>
      <c r="JW939" s="82"/>
      <c r="JX939" s="82"/>
      <c r="JY939" s="82"/>
      <c r="JZ939" s="82"/>
      <c r="KA939" s="82"/>
      <c r="KB939" s="82"/>
      <c r="KC939" s="82"/>
      <c r="KD939" s="82"/>
      <c r="KE939" s="82"/>
      <c r="KF939" s="82"/>
      <c r="KG939" s="82"/>
      <c r="KH939" s="82"/>
      <c r="KI939" s="82"/>
      <c r="KJ939" s="82"/>
      <c r="KK939" s="82"/>
      <c r="KL939" s="82"/>
      <c r="KM939" s="82"/>
      <c r="KN939" s="82"/>
      <c r="KO939" s="82"/>
      <c r="KP939" s="82"/>
      <c r="KQ939" s="82"/>
      <c r="KR939" s="82"/>
      <c r="KS939" s="82"/>
      <c r="KT939" s="82"/>
      <c r="KU939" s="82"/>
      <c r="KV939" s="82"/>
      <c r="KW939" s="82"/>
      <c r="KX939" s="82"/>
      <c r="KY939" s="82"/>
      <c r="KZ939" s="82"/>
      <c r="LA939" s="82"/>
      <c r="LB939" s="82"/>
      <c r="LC939" s="82"/>
      <c r="LD939" s="82"/>
      <c r="LE939" s="82"/>
      <c r="LF939" s="82"/>
      <c r="LG939" s="82"/>
      <c r="LH939" s="82"/>
      <c r="LI939" s="82"/>
      <c r="LJ939" s="82"/>
      <c r="LK939" s="82"/>
      <c r="LL939" s="82"/>
      <c r="LM939" s="82"/>
      <c r="LN939" s="82"/>
      <c r="LO939" s="82"/>
      <c r="LP939" s="82"/>
      <c r="LQ939" s="82"/>
      <c r="LR939" s="82"/>
      <c r="LS939" s="82"/>
      <c r="LT939" s="82"/>
      <c r="LU939" s="82"/>
      <c r="LV939" s="82"/>
      <c r="LW939" s="82"/>
      <c r="LX939" s="82"/>
      <c r="LY939" s="82"/>
      <c r="LZ939" s="82"/>
      <c r="MA939" s="82"/>
      <c r="MB939" s="82"/>
      <c r="MC939" s="82"/>
      <c r="MD939" s="82"/>
      <c r="ME939" s="82"/>
      <c r="MF939" s="82"/>
      <c r="MG939" s="82"/>
      <c r="MH939" s="82"/>
      <c r="MI939" s="82"/>
      <c r="MJ939" s="82"/>
      <c r="MK939" s="82"/>
      <c r="ML939" s="82"/>
      <c r="MM939" s="82"/>
      <c r="MN939" s="82"/>
      <c r="MO939" s="82"/>
      <c r="MP939" s="82"/>
      <c r="MQ939" s="82"/>
      <c r="MR939" s="82"/>
      <c r="MS939" s="82"/>
      <c r="MT939" s="82"/>
      <c r="MU939" s="82"/>
      <c r="MV939" s="82"/>
      <c r="MW939" s="82"/>
      <c r="MX939" s="82"/>
      <c r="MY939" s="82"/>
      <c r="MZ939" s="82"/>
      <c r="NA939" s="82"/>
      <c r="NB939" s="82"/>
      <c r="NC939" s="82"/>
      <c r="ND939" s="82"/>
      <c r="NE939" s="82"/>
      <c r="NF939" s="82"/>
      <c r="NG939" s="82"/>
      <c r="NH939" s="82"/>
      <c r="NI939" s="82"/>
      <c r="NJ939" s="82"/>
      <c r="NK939" s="82"/>
      <c r="NL939" s="82"/>
      <c r="NM939" s="82"/>
      <c r="NN939" s="82"/>
      <c r="NO939" s="82"/>
      <c r="NP939" s="82"/>
      <c r="NQ939" s="82"/>
      <c r="NR939" s="82"/>
      <c r="NS939" s="82"/>
      <c r="NT939" s="82"/>
      <c r="NU939" s="82"/>
      <c r="NV939" s="82"/>
      <c r="NW939" s="82"/>
      <c r="NX939" s="82"/>
      <c r="NY939" s="82"/>
      <c r="NZ939" s="82"/>
      <c r="OA939" s="82"/>
      <c r="OB939" s="82"/>
      <c r="OC939" s="82"/>
      <c r="OD939" s="82"/>
      <c r="OE939" s="82"/>
      <c r="OF939" s="82"/>
      <c r="OG939" s="82"/>
      <c r="OH939" s="82"/>
      <c r="OI939" s="82"/>
      <c r="OJ939" s="82"/>
      <c r="OK939" s="82"/>
      <c r="OL939" s="82"/>
      <c r="OM939" s="82"/>
      <c r="ON939" s="82"/>
      <c r="OO939" s="82"/>
      <c r="OP939" s="82"/>
      <c r="OQ939" s="82"/>
      <c r="OR939" s="82"/>
      <c r="OS939" s="82"/>
      <c r="OT939" s="82"/>
      <c r="OU939" s="82"/>
      <c r="OV939" s="82"/>
      <c r="OW939" s="82"/>
      <c r="OX939" s="82"/>
      <c r="OY939" s="82"/>
      <c r="OZ939" s="82"/>
      <c r="PA939" s="82"/>
      <c r="PB939" s="82"/>
      <c r="PC939" s="82"/>
      <c r="PD939" s="82"/>
      <c r="PE939" s="82"/>
      <c r="PF939" s="82"/>
      <c r="PG939" s="82"/>
      <c r="PH939" s="82"/>
      <c r="PI939" s="82"/>
      <c r="PJ939" s="82"/>
      <c r="PK939" s="82"/>
      <c r="PL939" s="82"/>
      <c r="PM939" s="82"/>
      <c r="PN939" s="82"/>
      <c r="PO939" s="82"/>
      <c r="PP939" s="82"/>
      <c r="PQ939" s="82"/>
      <c r="PR939" s="82"/>
      <c r="PS939" s="82"/>
      <c r="PT939" s="82"/>
      <c r="PU939" s="82"/>
      <c r="PV939" s="82"/>
      <c r="PW939" s="82"/>
      <c r="PX939" s="82"/>
      <c r="PY939" s="82"/>
      <c r="PZ939" s="82"/>
      <c r="QA939" s="82"/>
      <c r="QB939" s="82"/>
      <c r="QC939" s="82"/>
      <c r="QD939" s="82"/>
      <c r="QE939" s="82"/>
      <c r="QF939" s="82"/>
      <c r="QG939" s="82"/>
      <c r="QH939" s="82"/>
      <c r="QI939" s="82"/>
      <c r="QJ939" s="82"/>
      <c r="QK939" s="82"/>
      <c r="QL939" s="82"/>
      <c r="QM939" s="82"/>
      <c r="QN939" s="82"/>
      <c r="QO939" s="82"/>
      <c r="QP939" s="82"/>
      <c r="QQ939" s="82"/>
      <c r="QR939" s="82"/>
      <c r="QS939" s="82"/>
      <c r="QT939" s="82"/>
      <c r="QU939" s="82"/>
      <c r="QV939" s="82"/>
      <c r="QW939" s="82"/>
      <c r="QX939" s="82"/>
      <c r="QY939" s="82"/>
      <c r="QZ939" s="82"/>
      <c r="RA939" s="82"/>
      <c r="RB939" s="82"/>
      <c r="RC939" s="82"/>
      <c r="RD939" s="82"/>
      <c r="RE939" s="82"/>
      <c r="RF939" s="82"/>
      <c r="RG939" s="82"/>
      <c r="RH939" s="82"/>
      <c r="RI939" s="82"/>
      <c r="RJ939" s="82"/>
      <c r="RK939" s="82"/>
      <c r="RL939" s="82"/>
      <c r="RM939" s="82"/>
      <c r="RN939" s="82"/>
      <c r="RO939" s="82"/>
      <c r="RP939" s="82"/>
      <c r="RQ939" s="82"/>
      <c r="RR939" s="82"/>
      <c r="RS939" s="82"/>
      <c r="RT939" s="82"/>
      <c r="RU939" s="82"/>
      <c r="RV939" s="82"/>
      <c r="RW939" s="82"/>
      <c r="RX939" s="82"/>
      <c r="RY939" s="82"/>
      <c r="RZ939" s="82"/>
      <c r="SA939" s="82"/>
      <c r="SB939" s="82"/>
      <c r="SC939" s="82"/>
      <c r="SD939" s="82"/>
      <c r="SE939" s="82"/>
      <c r="SF939" s="82"/>
      <c r="SG939" s="82"/>
      <c r="SH939" s="82"/>
      <c r="SI939" s="82"/>
      <c r="SJ939" s="82"/>
      <c r="SK939" s="82"/>
      <c r="SL939" s="82"/>
      <c r="SM939" s="82"/>
      <c r="SN939" s="82"/>
      <c r="SO939" s="82"/>
      <c r="SP939" s="82"/>
      <c r="SQ939" s="82"/>
      <c r="SR939" s="82"/>
      <c r="SS939" s="82"/>
      <c r="ST939" s="82"/>
      <c r="SU939" s="82"/>
      <c r="SV939" s="82"/>
      <c r="SW939" s="82"/>
      <c r="SX939" s="82"/>
      <c r="SY939" s="82"/>
      <c r="SZ939" s="82"/>
      <c r="TA939" s="82"/>
      <c r="TB939" s="82"/>
      <c r="TC939" s="82"/>
      <c r="TD939" s="82"/>
      <c r="TE939" s="82"/>
      <c r="TF939" s="82"/>
      <c r="TG939" s="82"/>
      <c r="TH939" s="82"/>
      <c r="TI939" s="82"/>
      <c r="TJ939" s="82"/>
      <c r="TK939" s="82"/>
      <c r="TL939" s="82"/>
      <c r="TM939" s="82"/>
      <c r="TN939" s="82"/>
      <c r="TO939" s="82"/>
      <c r="TP939" s="82"/>
      <c r="TQ939" s="82"/>
      <c r="TR939" s="82"/>
      <c r="TS939" s="82"/>
      <c r="TT939" s="82"/>
      <c r="TU939" s="82"/>
      <c r="TV939" s="82"/>
      <c r="TW939" s="82"/>
      <c r="TX939" s="82"/>
      <c r="TY939" s="82"/>
      <c r="TZ939" s="82"/>
      <c r="UA939" s="82"/>
      <c r="UB939" s="82"/>
      <c r="UC939" s="82"/>
      <c r="UD939" s="82"/>
      <c r="UE939" s="82"/>
      <c r="UF939" s="82"/>
      <c r="UG939" s="82"/>
      <c r="UH939" s="82"/>
      <c r="UI939" s="82"/>
      <c r="UJ939" s="82"/>
      <c r="UK939" s="82"/>
      <c r="UL939" s="82"/>
      <c r="UM939" s="82"/>
      <c r="UN939" s="82"/>
      <c r="UO939" s="82"/>
      <c r="UP939" s="82"/>
      <c r="UQ939" s="82"/>
      <c r="UR939" s="82"/>
      <c r="US939" s="82"/>
      <c r="UT939" s="82"/>
      <c r="UU939" s="82"/>
      <c r="UV939" s="82"/>
      <c r="UW939" s="82"/>
      <c r="UX939" s="82"/>
      <c r="UY939" s="82"/>
      <c r="UZ939" s="82"/>
      <c r="VA939" s="82"/>
      <c r="VB939" s="82"/>
      <c r="VC939" s="82"/>
      <c r="VD939" s="82"/>
      <c r="VE939" s="82"/>
      <c r="VF939" s="82"/>
      <c r="VG939" s="82"/>
      <c r="VH939" s="82"/>
      <c r="VI939" s="82"/>
      <c r="VJ939" s="82"/>
      <c r="VK939" s="82"/>
      <c r="VL939" s="82"/>
      <c r="VM939" s="82"/>
      <c r="VN939" s="82"/>
      <c r="VO939" s="82"/>
      <c r="VP939" s="82"/>
      <c r="VQ939" s="82"/>
      <c r="VR939" s="82"/>
      <c r="VS939" s="82"/>
      <c r="VT939" s="82"/>
      <c r="VU939" s="82"/>
      <c r="VV939" s="82"/>
      <c r="VW939" s="82"/>
      <c r="VX939" s="82"/>
      <c r="VY939" s="82"/>
      <c r="VZ939" s="82"/>
      <c r="WA939" s="82"/>
      <c r="WB939" s="82"/>
      <c r="WC939" s="82"/>
      <c r="WD939" s="82"/>
      <c r="WE939" s="82"/>
      <c r="WF939" s="82"/>
      <c r="WG939" s="82"/>
      <c r="WH939" s="82"/>
      <c r="WI939" s="82"/>
      <c r="WJ939" s="82"/>
      <c r="WK939" s="82"/>
      <c r="WL939" s="82"/>
      <c r="WM939" s="82"/>
      <c r="WN939" s="82"/>
      <c r="WO939" s="82"/>
      <c r="WP939" s="82"/>
      <c r="WQ939" s="82"/>
      <c r="WR939" s="82"/>
      <c r="WS939" s="82"/>
      <c r="WT939" s="82"/>
      <c r="WU939" s="82"/>
      <c r="WV939" s="82"/>
      <c r="WW939" s="82"/>
      <c r="WX939" s="82"/>
      <c r="WY939" s="82"/>
      <c r="WZ939" s="82"/>
      <c r="XA939" s="82"/>
      <c r="XB939" s="82"/>
      <c r="XC939" s="82"/>
      <c r="XD939" s="82"/>
      <c r="XE939" s="82"/>
      <c r="XF939" s="82"/>
      <c r="XG939" s="82"/>
      <c r="XH939" s="82"/>
      <c r="XI939" s="82"/>
      <c r="XJ939" s="82"/>
      <c r="XK939" s="82"/>
      <c r="XL939" s="82"/>
      <c r="XM939" s="82"/>
      <c r="XN939" s="82"/>
      <c r="XO939" s="82"/>
      <c r="XP939" s="82"/>
      <c r="XQ939" s="82"/>
      <c r="XR939" s="82"/>
      <c r="XS939" s="82"/>
      <c r="XT939" s="82"/>
      <c r="XU939" s="82"/>
      <c r="XV939" s="82"/>
      <c r="XW939" s="82"/>
      <c r="XX939" s="82"/>
      <c r="XY939" s="82"/>
      <c r="XZ939" s="82"/>
      <c r="YA939" s="82"/>
      <c r="YB939" s="82"/>
      <c r="YC939" s="82"/>
      <c r="YD939" s="82"/>
      <c r="YE939" s="82"/>
      <c r="YF939" s="82"/>
      <c r="YG939" s="82"/>
      <c r="YH939" s="82"/>
      <c r="YI939" s="82"/>
      <c r="YJ939" s="82"/>
      <c r="YK939" s="82"/>
      <c r="YL939" s="82"/>
      <c r="YM939" s="82"/>
      <c r="YN939" s="82"/>
      <c r="YO939" s="82"/>
      <c r="YP939" s="82"/>
      <c r="YQ939" s="82"/>
      <c r="YR939" s="82"/>
      <c r="YS939" s="82"/>
      <c r="YT939" s="82"/>
      <c r="YU939" s="82"/>
      <c r="YV939" s="82"/>
      <c r="YW939" s="82"/>
      <c r="YX939" s="82"/>
      <c r="YY939" s="82"/>
      <c r="YZ939" s="82"/>
      <c r="ZA939" s="82"/>
      <c r="ZB939" s="82"/>
      <c r="ZC939" s="82"/>
      <c r="ZD939" s="82"/>
      <c r="ZE939" s="82"/>
      <c r="ZF939" s="82"/>
      <c r="ZG939" s="82"/>
      <c r="ZH939" s="82"/>
      <c r="ZI939" s="82"/>
      <c r="ZJ939" s="82"/>
      <c r="ZK939" s="82"/>
      <c r="ZL939" s="82"/>
      <c r="ZM939" s="82"/>
      <c r="ZN939" s="82"/>
      <c r="ZO939" s="82"/>
      <c r="ZP939" s="82"/>
      <c r="ZQ939" s="82"/>
      <c r="ZR939" s="82"/>
      <c r="ZS939" s="82"/>
      <c r="ZT939" s="82"/>
      <c r="ZU939" s="82"/>
      <c r="ZV939" s="82"/>
      <c r="ZW939" s="82"/>
      <c r="ZX939" s="82"/>
      <c r="ZY939" s="82"/>
      <c r="ZZ939" s="82"/>
      <c r="AAA939" s="82"/>
      <c r="AAB939" s="82"/>
      <c r="AAC939" s="82"/>
      <c r="AAD939" s="82"/>
      <c r="AAE939" s="82"/>
      <c r="AAF939" s="82"/>
      <c r="AAG939" s="82"/>
      <c r="AAH939" s="82"/>
      <c r="AAI939" s="82"/>
      <c r="AAJ939" s="82"/>
      <c r="AAK939" s="82"/>
      <c r="AAL939" s="82"/>
      <c r="AAM939" s="82"/>
      <c r="AAN939" s="82"/>
      <c r="AAO939" s="82"/>
      <c r="AAP939" s="82"/>
      <c r="AAQ939" s="82"/>
      <c r="AAR939" s="82"/>
      <c r="AAS939" s="82"/>
      <c r="AAT939" s="82"/>
      <c r="AAU939" s="82"/>
      <c r="AAV939" s="82"/>
      <c r="AAW939" s="82"/>
      <c r="AAX939" s="82"/>
      <c r="AAY939" s="82"/>
      <c r="AAZ939" s="82"/>
      <c r="ABA939" s="82"/>
      <c r="ABB939" s="82"/>
      <c r="ABC939" s="82"/>
      <c r="ABD939" s="82"/>
      <c r="ABE939" s="82"/>
      <c r="ABF939" s="82"/>
      <c r="ABG939" s="82"/>
      <c r="ABH939" s="82"/>
      <c r="ABI939" s="82"/>
      <c r="ABJ939" s="82"/>
      <c r="ABK939" s="82"/>
      <c r="ABL939" s="82"/>
      <c r="ABM939" s="82"/>
      <c r="ABN939" s="82"/>
      <c r="ABO939" s="82"/>
      <c r="ABP939" s="82"/>
      <c r="ABQ939" s="82"/>
      <c r="ABR939" s="82"/>
      <c r="ABS939" s="82"/>
      <c r="ABT939" s="82"/>
      <c r="ABU939" s="82"/>
      <c r="ABV939" s="82"/>
      <c r="ABW939" s="82"/>
      <c r="ABX939" s="82"/>
      <c r="ABY939" s="82"/>
      <c r="ABZ939" s="82"/>
      <c r="ACA939" s="82"/>
      <c r="ACB939" s="82"/>
      <c r="ACC939" s="82"/>
      <c r="ACD939" s="82"/>
      <c r="ACE939" s="82"/>
      <c r="ACF939" s="82"/>
      <c r="ACG939" s="82"/>
      <c r="ACH939" s="82"/>
      <c r="ACI939" s="82"/>
      <c r="ACJ939" s="82"/>
      <c r="ACK939" s="82"/>
      <c r="ACL939" s="82"/>
      <c r="ACM939" s="82"/>
      <c r="ACN939" s="82"/>
      <c r="ACO939" s="82"/>
      <c r="ACP939" s="82"/>
      <c r="ACQ939" s="82"/>
      <c r="ACR939" s="82"/>
      <c r="ACS939" s="82"/>
      <c r="ACT939" s="82"/>
      <c r="ACU939" s="82"/>
      <c r="ACV939" s="82"/>
      <c r="ACW939" s="82"/>
      <c r="ACX939" s="82"/>
      <c r="ACY939" s="82"/>
      <c r="ACZ939" s="82"/>
      <c r="ADA939" s="82"/>
      <c r="ADB939" s="82"/>
      <c r="ADC939" s="82"/>
      <c r="ADD939" s="82"/>
      <c r="ADE939" s="82"/>
      <c r="ADF939" s="82"/>
      <c r="ADG939" s="82"/>
      <c r="ADH939" s="82"/>
      <c r="ADI939" s="82"/>
      <c r="ADJ939" s="82"/>
      <c r="ADK939" s="82"/>
      <c r="ADL939" s="82"/>
      <c r="ADM939" s="82"/>
      <c r="ADN939" s="82"/>
      <c r="ADO939" s="82"/>
      <c r="ADP939" s="82"/>
      <c r="ADQ939" s="82"/>
      <c r="ADR939" s="82"/>
      <c r="ADS939" s="82"/>
      <c r="ADT939" s="82"/>
      <c r="ADU939" s="82"/>
      <c r="ADV939" s="82"/>
      <c r="ADW939" s="82"/>
      <c r="ADX939" s="82"/>
      <c r="ADY939" s="82"/>
      <c r="ADZ939" s="82"/>
      <c r="AEA939" s="82"/>
      <c r="AEB939" s="82"/>
      <c r="AEC939" s="82"/>
      <c r="AED939" s="82"/>
      <c r="AEE939" s="82"/>
      <c r="AEF939" s="82"/>
      <c r="AEG939" s="82"/>
      <c r="AEH939" s="82"/>
      <c r="AEI939" s="82"/>
      <c r="AEJ939" s="82"/>
      <c r="AEK939" s="82"/>
      <c r="AEL939" s="82"/>
      <c r="AEM939" s="82"/>
      <c r="AEN939" s="82"/>
      <c r="AEO939" s="82"/>
      <c r="AEP939" s="82"/>
      <c r="AEQ939" s="82"/>
      <c r="AER939" s="82"/>
      <c r="AES939" s="82"/>
      <c r="AET939" s="82"/>
      <c r="AEU939" s="82"/>
      <c r="AEV939" s="82"/>
      <c r="AEW939" s="82"/>
      <c r="AEX939" s="82"/>
      <c r="AEY939" s="82"/>
      <c r="AEZ939" s="82"/>
      <c r="AFA939" s="82"/>
      <c r="AFB939" s="82"/>
      <c r="AFC939" s="82"/>
      <c r="AFD939" s="82"/>
      <c r="AFE939" s="82"/>
      <c r="AFF939" s="82"/>
      <c r="AFG939" s="82"/>
      <c r="AFH939" s="82"/>
      <c r="AFI939" s="82"/>
      <c r="AFJ939" s="82"/>
      <c r="AFK939" s="82"/>
      <c r="AFL939" s="82"/>
      <c r="AFM939" s="82"/>
      <c r="AFN939" s="82"/>
      <c r="AFO939" s="82"/>
      <c r="AFP939" s="82"/>
      <c r="AFQ939" s="82"/>
      <c r="AFR939" s="82"/>
      <c r="AFS939" s="82"/>
      <c r="AFT939" s="82"/>
      <c r="AFU939" s="82"/>
      <c r="AFV939" s="82"/>
      <c r="AFW939" s="82"/>
      <c r="AFX939" s="82"/>
      <c r="AFY939" s="82"/>
      <c r="AFZ939" s="82"/>
      <c r="AGA939" s="82"/>
      <c r="AGB939" s="82"/>
      <c r="AGC939" s="82"/>
      <c r="AGD939" s="82"/>
      <c r="AGE939" s="82"/>
      <c r="AGF939" s="82"/>
      <c r="AGG939" s="82"/>
      <c r="AGH939" s="82"/>
      <c r="AGI939" s="82"/>
      <c r="AGJ939" s="82"/>
      <c r="AGK939" s="82"/>
      <c r="AGL939" s="82"/>
      <c r="AGM939" s="82"/>
      <c r="AGN939" s="82"/>
      <c r="AGO939" s="82"/>
      <c r="AGP939" s="82"/>
      <c r="AGQ939" s="82"/>
      <c r="AGR939" s="82"/>
      <c r="AGS939" s="82"/>
      <c r="AGT939" s="82"/>
      <c r="AGU939" s="82"/>
      <c r="AGV939" s="82"/>
      <c r="AGW939" s="82"/>
      <c r="AGX939" s="82"/>
      <c r="AGY939" s="82"/>
      <c r="AGZ939" s="82"/>
      <c r="AHA939" s="82"/>
      <c r="AHB939" s="82"/>
      <c r="AHC939" s="82"/>
      <c r="AHD939" s="82"/>
      <c r="AHE939" s="82"/>
      <c r="AHF939" s="82"/>
      <c r="AHG939" s="82"/>
      <c r="AHH939" s="82"/>
      <c r="AHI939" s="82"/>
      <c r="AHJ939" s="82"/>
      <c r="AHK939" s="82"/>
      <c r="AHL939" s="82"/>
      <c r="AHM939" s="82"/>
      <c r="AHN939" s="82"/>
      <c r="AHO939" s="82"/>
      <c r="AHP939" s="82"/>
      <c r="AHQ939" s="82"/>
      <c r="AHR939" s="82"/>
      <c r="AHS939" s="82"/>
      <c r="AHT939" s="82"/>
      <c r="AHU939" s="82"/>
      <c r="AHV939" s="82"/>
      <c r="AHW939" s="82"/>
      <c r="AHX939" s="82"/>
      <c r="AHY939" s="82"/>
      <c r="AHZ939" s="82"/>
      <c r="AIA939" s="82"/>
      <c r="AIB939" s="82"/>
      <c r="AIC939" s="82"/>
      <c r="AID939" s="82"/>
      <c r="AIE939" s="82"/>
      <c r="AIF939" s="82"/>
      <c r="AIG939" s="82"/>
      <c r="AIH939" s="82"/>
      <c r="AII939" s="82"/>
      <c r="AIJ939" s="82"/>
      <c r="AIK939" s="82"/>
      <c r="AIL939" s="82"/>
      <c r="AIM939" s="82"/>
      <c r="AIN939" s="82"/>
      <c r="AIO939" s="82"/>
      <c r="AIP939" s="82"/>
      <c r="AIQ939" s="82"/>
      <c r="AIR939" s="82"/>
      <c r="AIS939" s="82"/>
      <c r="AIT939" s="82"/>
      <c r="AIU939" s="82"/>
      <c r="AIV939" s="82"/>
      <c r="AIW939" s="82"/>
      <c r="AIX939" s="82"/>
      <c r="AIY939" s="82"/>
      <c r="AIZ939" s="82"/>
      <c r="AJA939" s="82"/>
      <c r="AJB939" s="82"/>
      <c r="AJC939" s="82"/>
      <c r="AJD939" s="82"/>
      <c r="AJE939" s="82"/>
      <c r="AJF939" s="82"/>
      <c r="AJG939" s="82"/>
      <c r="AJH939" s="82"/>
      <c r="AJI939" s="82"/>
      <c r="AJJ939" s="82"/>
      <c r="AJK939" s="82"/>
      <c r="AJL939" s="82"/>
      <c r="AJM939" s="82"/>
      <c r="AJN939" s="82"/>
      <c r="AJO939" s="82"/>
      <c r="AJP939" s="82"/>
      <c r="AJQ939" s="82"/>
      <c r="AJR939" s="82"/>
      <c r="AJS939" s="82"/>
      <c r="AJT939" s="82"/>
      <c r="AJU939" s="82"/>
      <c r="AJV939" s="82"/>
      <c r="AJW939" s="82"/>
      <c r="AJX939" s="82"/>
      <c r="AJY939" s="82"/>
      <c r="AJZ939" s="82"/>
      <c r="AKA939" s="82"/>
      <c r="AKB939" s="82"/>
      <c r="AKC939" s="82"/>
      <c r="AKD939" s="82"/>
      <c r="AKE939" s="82"/>
      <c r="AKF939" s="82"/>
      <c r="AKG939" s="82"/>
      <c r="AKH939" s="82"/>
      <c r="AKI939" s="82"/>
      <c r="AKJ939" s="82"/>
      <c r="AKK939" s="82"/>
      <c r="AKL939" s="82"/>
      <c r="AKM939" s="82"/>
      <c r="AKN939" s="82"/>
      <c r="AKO939" s="82"/>
      <c r="AKP939" s="82"/>
      <c r="AKQ939" s="82"/>
      <c r="AKR939" s="82"/>
      <c r="AKS939" s="82"/>
      <c r="AKT939" s="82"/>
      <c r="AKU939" s="82"/>
      <c r="AKV939" s="82"/>
      <c r="AKW939" s="82"/>
      <c r="AKX939" s="82"/>
      <c r="AKY939" s="82"/>
      <c r="AKZ939" s="82"/>
      <c r="ALA939" s="82"/>
      <c r="ALB939" s="82"/>
      <c r="ALC939" s="82"/>
      <c r="ALD939" s="82"/>
      <c r="ALE939" s="82"/>
      <c r="ALF939" s="82"/>
      <c r="ALG939" s="82"/>
      <c r="ALH939" s="82"/>
      <c r="ALI939" s="82"/>
      <c r="ALJ939" s="82"/>
      <c r="ALK939" s="82"/>
      <c r="ALL939" s="82"/>
      <c r="ALM939" s="82"/>
      <c r="ALN939" s="82"/>
      <c r="ALO939" s="82"/>
      <c r="ALP939" s="82"/>
      <c r="ALQ939" s="82"/>
      <c r="ALR939" s="82"/>
      <c r="ALS939" s="82"/>
      <c r="ALT939" s="82"/>
      <c r="ALU939" s="82"/>
      <c r="ALV939" s="82"/>
      <c r="ALW939" s="82"/>
      <c r="ALX939" s="82"/>
      <c r="ALY939" s="82"/>
      <c r="ALZ939" s="82"/>
      <c r="AMA939" s="82"/>
      <c r="AMB939" s="82"/>
      <c r="AMC939" s="82"/>
      <c r="AMD939" s="82"/>
      <c r="AME939" s="82"/>
      <c r="AMF939" s="82"/>
      <c r="AMG939" s="82"/>
      <c r="AMH939" s="82"/>
      <c r="AMI939" s="82"/>
      <c r="AMJ939" s="82"/>
      <c r="AMK939" s="82"/>
      <c r="AML939" s="82"/>
      <c r="AMM939" s="82"/>
      <c r="AMN939" s="82"/>
      <c r="AMO939" s="82"/>
      <c r="AMP939" s="82"/>
      <c r="AMQ939" s="82"/>
      <c r="AMR939" s="82"/>
      <c r="AMS939" s="82"/>
      <c r="AMT939" s="82"/>
      <c r="AMU939" s="82"/>
      <c r="AMV939" s="82"/>
      <c r="AMW939" s="82"/>
      <c r="AMX939" s="82"/>
      <c r="AMY939" s="82"/>
      <c r="AMZ939" s="82"/>
      <c r="ANA939" s="82"/>
      <c r="ANB939" s="82"/>
      <c r="ANC939" s="82"/>
      <c r="AND939" s="82"/>
      <c r="ANE939" s="82"/>
      <c r="ANF939" s="82"/>
      <c r="ANG939" s="82"/>
      <c r="ANH939" s="82"/>
      <c r="ANI939" s="82"/>
      <c r="ANJ939" s="82"/>
      <c r="ANK939" s="82"/>
      <c r="ANL939" s="82"/>
      <c r="ANM939" s="82"/>
      <c r="ANN939" s="82"/>
      <c r="ANO939" s="82"/>
      <c r="ANP939" s="82"/>
      <c r="ANQ939" s="82"/>
      <c r="ANR939" s="82"/>
      <c r="ANS939" s="82"/>
      <c r="ANT939" s="82"/>
      <c r="ANU939" s="82"/>
      <c r="ANV939" s="82"/>
      <c r="ANW939" s="82"/>
      <c r="ANX939" s="82"/>
      <c r="ANY939" s="82"/>
      <c r="ANZ939" s="82"/>
      <c r="AOA939" s="82"/>
      <c r="AOB939" s="82"/>
      <c r="AOC939" s="82"/>
      <c r="AOD939" s="82"/>
      <c r="AOE939" s="82"/>
      <c r="AOF939" s="82"/>
      <c r="AOG939" s="82"/>
      <c r="AOH939" s="82"/>
      <c r="AOI939" s="82"/>
      <c r="AOJ939" s="82"/>
      <c r="AOK939" s="82"/>
      <c r="AOL939" s="82"/>
      <c r="AOM939" s="82"/>
      <c r="AON939" s="82"/>
      <c r="AOO939" s="82"/>
      <c r="AOP939" s="82"/>
      <c r="AOQ939" s="82"/>
      <c r="AOR939" s="82"/>
      <c r="AOS939" s="82"/>
      <c r="AOT939" s="82"/>
      <c r="AOU939" s="82"/>
      <c r="AOV939" s="82"/>
      <c r="AOW939" s="82"/>
      <c r="AOX939" s="82"/>
      <c r="AOY939" s="82"/>
      <c r="AOZ939" s="82"/>
      <c r="APA939" s="82"/>
      <c r="APB939" s="82"/>
      <c r="APC939" s="82"/>
      <c r="APD939" s="82"/>
      <c r="APE939" s="82"/>
      <c r="APF939" s="82"/>
      <c r="APG939" s="82"/>
      <c r="APH939" s="82"/>
      <c r="API939" s="82"/>
      <c r="APJ939" s="82"/>
      <c r="APK939" s="82"/>
      <c r="APL939" s="82"/>
      <c r="APM939" s="82"/>
      <c r="APN939" s="82"/>
      <c r="APO939" s="82"/>
      <c r="APP939" s="82"/>
      <c r="APQ939" s="82"/>
      <c r="APR939" s="82"/>
      <c r="APS939" s="82"/>
      <c r="APT939" s="82"/>
      <c r="APU939" s="82"/>
      <c r="APV939" s="82"/>
      <c r="APW939" s="82"/>
      <c r="APX939" s="82"/>
      <c r="APY939" s="82"/>
      <c r="APZ939" s="82"/>
      <c r="AQA939" s="82"/>
      <c r="AQB939" s="82"/>
      <c r="AQC939" s="82"/>
      <c r="AQD939" s="82"/>
      <c r="AQE939" s="82"/>
      <c r="AQF939" s="82"/>
      <c r="AQG939" s="82"/>
      <c r="AQH939" s="82"/>
      <c r="AQI939" s="82"/>
      <c r="AQJ939" s="82"/>
      <c r="AQK939" s="82"/>
      <c r="AQL939" s="82"/>
      <c r="AQM939" s="82"/>
      <c r="AQN939" s="82"/>
      <c r="AQO939" s="82"/>
      <c r="AQP939" s="82"/>
      <c r="AQQ939" s="82"/>
      <c r="AQR939" s="82"/>
      <c r="AQS939" s="82"/>
      <c r="AQT939" s="82"/>
      <c r="AQU939" s="82"/>
      <c r="AQV939" s="82"/>
      <c r="AQW939" s="82"/>
      <c r="AQX939" s="82"/>
      <c r="AQY939" s="82"/>
      <c r="AQZ939" s="82"/>
      <c r="ARA939" s="82"/>
      <c r="ARB939" s="82"/>
      <c r="ARC939" s="82"/>
      <c r="ARD939" s="82"/>
      <c r="ARE939" s="82"/>
      <c r="ARF939" s="82"/>
      <c r="ARG939" s="82"/>
      <c r="ARH939" s="82"/>
      <c r="ARI939" s="82"/>
      <c r="ARJ939" s="82"/>
      <c r="ARK939" s="82"/>
      <c r="ARL939" s="82"/>
      <c r="ARM939" s="82"/>
      <c r="ARN939" s="82"/>
      <c r="ARO939" s="82"/>
      <c r="ARP939" s="82"/>
      <c r="ARQ939" s="82"/>
      <c r="ARR939" s="82"/>
      <c r="ARS939" s="82"/>
      <c r="ART939" s="82"/>
      <c r="ARU939" s="82"/>
      <c r="ARV939" s="82"/>
      <c r="ARW939" s="82"/>
      <c r="ARX939" s="82"/>
      <c r="ARY939" s="82"/>
      <c r="ARZ939" s="82"/>
      <c r="ASA939" s="82"/>
      <c r="ASB939" s="82"/>
      <c r="ASC939" s="82"/>
      <c r="ASD939" s="82"/>
      <c r="ASE939" s="82"/>
      <c r="ASF939" s="82"/>
      <c r="ASG939" s="82"/>
      <c r="ASH939" s="82"/>
      <c r="ASI939" s="82"/>
      <c r="ASJ939" s="82"/>
      <c r="ASK939" s="82"/>
      <c r="ASL939" s="82"/>
      <c r="ASM939" s="82"/>
      <c r="ASN939" s="82"/>
      <c r="ASO939" s="82"/>
      <c r="ASP939" s="82"/>
      <c r="ASQ939" s="82"/>
      <c r="ASR939" s="82"/>
      <c r="ASS939" s="82"/>
      <c r="AST939" s="82"/>
      <c r="ASU939" s="82"/>
      <c r="ASV939" s="82"/>
      <c r="ASW939" s="82"/>
      <c r="ASX939" s="82"/>
      <c r="ASY939" s="82"/>
      <c r="ASZ939" s="82"/>
      <c r="ATA939" s="82"/>
      <c r="ATB939" s="82"/>
      <c r="ATC939" s="82"/>
      <c r="ATD939" s="82"/>
      <c r="ATE939" s="82"/>
      <c r="ATF939" s="82"/>
      <c r="ATG939" s="82"/>
      <c r="ATH939" s="82"/>
      <c r="ATI939" s="82"/>
      <c r="ATJ939" s="82"/>
      <c r="ATK939" s="82"/>
      <c r="ATL939" s="82"/>
      <c r="ATM939" s="82"/>
      <c r="ATN939" s="82"/>
      <c r="ATO939" s="82"/>
      <c r="ATP939" s="82"/>
      <c r="ATQ939" s="82"/>
      <c r="ATR939" s="82"/>
      <c r="ATS939" s="82"/>
      <c r="ATT939" s="82"/>
      <c r="ATU939" s="82"/>
      <c r="ATV939" s="82"/>
      <c r="ATW939" s="82"/>
      <c r="ATX939" s="82"/>
      <c r="ATY939" s="82"/>
      <c r="ATZ939" s="82"/>
      <c r="AUA939" s="82"/>
      <c r="AUB939" s="82"/>
      <c r="AUC939" s="82"/>
      <c r="AUD939" s="82"/>
      <c r="AUE939" s="82"/>
      <c r="AUF939" s="82"/>
      <c r="AUG939" s="82"/>
      <c r="AUH939" s="82"/>
      <c r="AUI939" s="82"/>
      <c r="AUJ939" s="82"/>
      <c r="AUK939" s="82"/>
      <c r="AUL939" s="82"/>
      <c r="AUM939" s="82"/>
      <c r="AUN939" s="82"/>
      <c r="AUO939" s="82"/>
      <c r="AUP939" s="82"/>
      <c r="AUQ939" s="82"/>
      <c r="AUR939" s="82"/>
      <c r="AUS939" s="82"/>
      <c r="AUT939" s="82"/>
      <c r="AUU939" s="82"/>
      <c r="AUV939" s="82"/>
      <c r="AUW939" s="82"/>
      <c r="AUX939" s="82"/>
      <c r="AUY939" s="82"/>
      <c r="AUZ939" s="82"/>
      <c r="AVA939" s="82"/>
      <c r="AVB939" s="82"/>
      <c r="AVC939" s="82"/>
      <c r="AVD939" s="82"/>
      <c r="AVE939" s="82"/>
      <c r="AVF939" s="82"/>
      <c r="AVG939" s="82"/>
      <c r="AVH939" s="82"/>
      <c r="AVI939" s="82"/>
      <c r="AVJ939" s="82"/>
      <c r="AVK939" s="82"/>
      <c r="AVL939" s="82"/>
      <c r="AVM939" s="82"/>
      <c r="AVN939" s="82"/>
      <c r="AVO939" s="82"/>
      <c r="AVP939" s="82"/>
      <c r="AVQ939" s="82"/>
      <c r="AVR939" s="82"/>
      <c r="AVS939" s="82"/>
      <c r="AVT939" s="82"/>
      <c r="AVU939" s="82"/>
      <c r="AVV939" s="82"/>
      <c r="AVW939" s="82"/>
      <c r="AVX939" s="82"/>
      <c r="AVY939" s="82"/>
      <c r="AVZ939" s="82"/>
      <c r="AWA939" s="82"/>
      <c r="AWB939" s="82"/>
      <c r="AWC939" s="82"/>
      <c r="AWD939" s="82"/>
      <c r="AWE939" s="82"/>
      <c r="AWF939" s="82"/>
      <c r="AWG939" s="82"/>
      <c r="AWH939" s="82"/>
      <c r="AWI939" s="82"/>
      <c r="AWJ939" s="82"/>
      <c r="AWK939" s="82"/>
      <c r="AWL939" s="82"/>
      <c r="AWM939" s="82"/>
      <c r="AWN939" s="82"/>
      <c r="AWO939" s="82"/>
      <c r="AWP939" s="82"/>
      <c r="AWQ939" s="82"/>
      <c r="AWR939" s="82"/>
      <c r="AWS939" s="82"/>
      <c r="AWT939" s="82"/>
      <c r="AWU939" s="82"/>
      <c r="AWV939" s="82"/>
      <c r="AWW939" s="82"/>
      <c r="AWX939" s="82"/>
      <c r="AWY939" s="82"/>
      <c r="AWZ939" s="82"/>
      <c r="AXA939" s="82"/>
      <c r="AXB939" s="82"/>
      <c r="AXC939" s="82"/>
      <c r="AXD939" s="82"/>
      <c r="AXE939" s="82"/>
      <c r="AXF939" s="82"/>
      <c r="AXG939" s="82"/>
      <c r="AXH939" s="82"/>
      <c r="AXI939" s="82"/>
      <c r="AXJ939" s="82"/>
      <c r="AXK939" s="82"/>
      <c r="AXL939" s="82"/>
      <c r="AXM939" s="82"/>
      <c r="AXN939" s="82"/>
      <c r="AXO939" s="82"/>
      <c r="AXP939" s="82"/>
      <c r="AXQ939" s="82"/>
      <c r="AXR939" s="82"/>
      <c r="AXS939" s="82"/>
      <c r="AXT939" s="82"/>
      <c r="AXU939" s="82"/>
      <c r="AXV939" s="82"/>
      <c r="AXW939" s="82"/>
      <c r="AXX939" s="82"/>
      <c r="AXY939" s="82"/>
      <c r="AXZ939" s="82"/>
      <c r="AYA939" s="82"/>
      <c r="AYB939" s="82"/>
      <c r="AYC939" s="82"/>
      <c r="AYD939" s="82"/>
      <c r="AYE939" s="82"/>
      <c r="AYF939" s="82"/>
      <c r="AYG939" s="82"/>
      <c r="AYH939" s="82"/>
      <c r="AYI939" s="82"/>
      <c r="AYJ939" s="82"/>
      <c r="AYK939" s="82"/>
      <c r="AYL939" s="82"/>
      <c r="AYM939" s="82"/>
      <c r="AYN939" s="82"/>
      <c r="AYO939" s="82"/>
      <c r="AYP939" s="82"/>
      <c r="AYQ939" s="82"/>
      <c r="AYR939" s="82"/>
      <c r="AYS939" s="82"/>
      <c r="AYT939" s="82"/>
      <c r="AYU939" s="82"/>
      <c r="AYV939" s="82"/>
      <c r="AYW939" s="82"/>
      <c r="AYX939" s="82"/>
      <c r="AYY939" s="82"/>
      <c r="AYZ939" s="82"/>
      <c r="AZA939" s="82"/>
      <c r="AZB939" s="82"/>
      <c r="AZC939" s="82"/>
      <c r="AZD939" s="82"/>
      <c r="AZE939" s="82"/>
      <c r="AZF939" s="82"/>
      <c r="AZG939" s="82"/>
      <c r="AZH939" s="82"/>
      <c r="AZI939" s="82"/>
      <c r="AZJ939" s="82"/>
      <c r="AZK939" s="82"/>
      <c r="AZL939" s="82"/>
      <c r="AZM939" s="82"/>
      <c r="AZN939" s="82"/>
      <c r="AZO939" s="82"/>
      <c r="AZP939" s="82"/>
      <c r="AZQ939" s="82"/>
      <c r="AZR939" s="82"/>
      <c r="AZS939" s="82"/>
      <c r="AZT939" s="82"/>
      <c r="AZU939" s="82"/>
      <c r="AZV939" s="82"/>
      <c r="AZW939" s="82"/>
      <c r="AZX939" s="82"/>
      <c r="AZY939" s="82"/>
      <c r="AZZ939" s="82"/>
      <c r="BAA939" s="82"/>
      <c r="BAB939" s="82"/>
      <c r="BAC939" s="82"/>
      <c r="BAD939" s="82"/>
      <c r="BAE939" s="82"/>
      <c r="BAF939" s="82"/>
      <c r="BAG939" s="82"/>
      <c r="BAH939" s="82"/>
      <c r="BAI939" s="82"/>
      <c r="BAJ939" s="82"/>
      <c r="BAK939" s="82"/>
      <c r="BAL939" s="82"/>
      <c r="BAM939" s="82"/>
      <c r="BAN939" s="82"/>
      <c r="BAO939" s="82"/>
      <c r="BAP939" s="82"/>
      <c r="BAQ939" s="82"/>
      <c r="BAR939" s="82"/>
      <c r="BAS939" s="82"/>
      <c r="BAT939" s="82"/>
      <c r="BAU939" s="82"/>
      <c r="BAV939" s="82"/>
      <c r="BAW939" s="82"/>
      <c r="BAX939" s="82"/>
      <c r="BAY939" s="82"/>
      <c r="BAZ939" s="82"/>
      <c r="BBA939" s="82"/>
      <c r="BBB939" s="82"/>
      <c r="BBC939" s="82"/>
      <c r="BBD939" s="82"/>
      <c r="BBE939" s="82"/>
      <c r="BBF939" s="82"/>
      <c r="BBG939" s="82"/>
      <c r="BBH939" s="82"/>
      <c r="BBI939" s="82"/>
      <c r="BBJ939" s="82"/>
      <c r="BBK939" s="82"/>
      <c r="BBL939" s="82"/>
      <c r="BBM939" s="82"/>
      <c r="BBN939" s="82"/>
      <c r="BBO939" s="82"/>
      <c r="BBP939" s="82"/>
      <c r="BBQ939" s="82"/>
      <c r="BBR939" s="82"/>
      <c r="BBS939" s="82"/>
      <c r="BBT939" s="82"/>
      <c r="BBU939" s="82"/>
      <c r="BBV939" s="82"/>
      <c r="BBW939" s="82"/>
      <c r="BBX939" s="82"/>
      <c r="BBY939" s="82"/>
      <c r="BBZ939" s="82"/>
      <c r="BCA939" s="82"/>
      <c r="BCB939" s="82"/>
      <c r="BCC939" s="82"/>
      <c r="BCD939" s="82"/>
      <c r="BCE939" s="82"/>
      <c r="BCF939" s="82"/>
      <c r="BCG939" s="82"/>
      <c r="BCH939" s="82"/>
      <c r="BCI939" s="82"/>
      <c r="BCJ939" s="82"/>
      <c r="BCK939" s="82"/>
      <c r="BCL939" s="82"/>
      <c r="BCM939" s="82"/>
      <c r="BCN939" s="82"/>
      <c r="BCO939" s="82"/>
      <c r="BCP939" s="82"/>
      <c r="BCQ939" s="82"/>
      <c r="BCR939" s="82"/>
      <c r="BCS939" s="82"/>
      <c r="BCT939" s="82"/>
      <c r="BCU939" s="82"/>
      <c r="BCV939" s="82"/>
      <c r="BCW939" s="82"/>
      <c r="BCX939" s="82"/>
      <c r="BCY939" s="82"/>
      <c r="BCZ939" s="82"/>
      <c r="BDA939" s="82"/>
      <c r="BDB939" s="82"/>
      <c r="BDC939" s="82"/>
      <c r="BDD939" s="82"/>
      <c r="BDE939" s="82"/>
      <c r="BDF939" s="82"/>
      <c r="BDG939" s="82"/>
      <c r="BDH939" s="82"/>
      <c r="BDI939" s="82"/>
      <c r="BDJ939" s="82"/>
      <c r="BDK939" s="82"/>
      <c r="BDL939" s="82"/>
      <c r="BDM939" s="82"/>
      <c r="BDN939" s="82"/>
      <c r="BDO939" s="82"/>
      <c r="BDP939" s="82"/>
      <c r="BDQ939" s="82"/>
      <c r="BDR939" s="82"/>
      <c r="BDS939" s="82"/>
      <c r="BDT939" s="82"/>
      <c r="BDU939" s="82"/>
      <c r="BDV939" s="82"/>
      <c r="BDW939" s="82"/>
      <c r="BDX939" s="82"/>
      <c r="BDY939" s="82"/>
      <c r="BDZ939" s="82"/>
      <c r="BEA939" s="82"/>
      <c r="BEB939" s="82"/>
      <c r="BEC939" s="82"/>
      <c r="BED939" s="82"/>
      <c r="BEE939" s="82"/>
      <c r="BEF939" s="82"/>
      <c r="BEG939" s="82"/>
      <c r="BEH939" s="82"/>
      <c r="BEI939" s="82"/>
      <c r="BEJ939" s="82"/>
      <c r="BEK939" s="82"/>
      <c r="BEL939" s="82"/>
      <c r="BEM939" s="82"/>
      <c r="BEN939" s="82"/>
      <c r="BEO939" s="82"/>
      <c r="BEP939" s="82"/>
      <c r="BEQ939" s="82"/>
      <c r="BER939" s="82"/>
      <c r="BES939" s="82"/>
      <c r="BET939" s="82"/>
      <c r="BEU939" s="82"/>
      <c r="BEV939" s="82"/>
      <c r="BEW939" s="82"/>
      <c r="BEX939" s="82"/>
      <c r="BEY939" s="82"/>
      <c r="BEZ939" s="82"/>
      <c r="BFA939" s="82"/>
      <c r="BFB939" s="82"/>
      <c r="BFC939" s="82"/>
      <c r="BFD939" s="82"/>
      <c r="BFE939" s="82"/>
      <c r="BFF939" s="82"/>
      <c r="BFG939" s="82"/>
      <c r="BFH939" s="82"/>
      <c r="BFI939" s="82"/>
      <c r="BFJ939" s="82"/>
      <c r="BFK939" s="82"/>
      <c r="BFL939" s="82"/>
      <c r="BFM939" s="82"/>
      <c r="BFN939" s="82"/>
      <c r="BFO939" s="82"/>
      <c r="BFP939" s="82"/>
      <c r="BFQ939" s="82"/>
      <c r="BFR939" s="82"/>
      <c r="BFS939" s="82"/>
      <c r="BFT939" s="82"/>
      <c r="BFU939" s="82"/>
      <c r="BFV939" s="82"/>
      <c r="BFW939" s="82"/>
      <c r="BFX939" s="82"/>
      <c r="BFY939" s="82"/>
      <c r="BFZ939" s="82"/>
      <c r="BGA939" s="82"/>
      <c r="BGB939" s="82"/>
      <c r="BGC939" s="82"/>
      <c r="BGD939" s="82"/>
      <c r="BGE939" s="82"/>
      <c r="BGF939" s="82"/>
      <c r="BGG939" s="82"/>
      <c r="BGH939" s="82"/>
      <c r="BGI939" s="82"/>
      <c r="BGJ939" s="82"/>
      <c r="BGK939" s="82"/>
      <c r="BGL939" s="82"/>
      <c r="BGM939" s="82"/>
      <c r="BGN939" s="82"/>
      <c r="BGO939" s="82"/>
      <c r="BGP939" s="82"/>
      <c r="BGQ939" s="82"/>
      <c r="BGR939" s="82"/>
      <c r="BGS939" s="82"/>
      <c r="BGT939" s="82"/>
      <c r="BGU939" s="82"/>
      <c r="BGV939" s="82"/>
      <c r="BGW939" s="82"/>
      <c r="BGX939" s="82"/>
      <c r="BGY939" s="82"/>
      <c r="BGZ939" s="82"/>
      <c r="BHA939" s="82"/>
      <c r="BHB939" s="82"/>
      <c r="BHC939" s="82"/>
      <c r="BHD939" s="82"/>
      <c r="BHE939" s="82"/>
      <c r="BHF939" s="82"/>
      <c r="BHG939" s="82"/>
      <c r="BHH939" s="82"/>
      <c r="BHI939" s="82"/>
      <c r="BHJ939" s="82"/>
      <c r="BHK939" s="82"/>
      <c r="BHL939" s="82"/>
      <c r="BHM939" s="82"/>
      <c r="BHN939" s="82"/>
      <c r="BHO939" s="82"/>
      <c r="BHP939" s="82"/>
      <c r="BHQ939" s="82"/>
      <c r="BHR939" s="82"/>
      <c r="BHS939" s="82"/>
      <c r="BHT939" s="82"/>
      <c r="BHU939" s="82"/>
      <c r="BHV939" s="82"/>
      <c r="BHW939" s="82"/>
      <c r="BHX939" s="82"/>
      <c r="BHY939" s="82"/>
      <c r="BHZ939" s="82"/>
      <c r="BIA939" s="82"/>
      <c r="BIB939" s="82"/>
      <c r="BIC939" s="82"/>
      <c r="BID939" s="82"/>
      <c r="BIE939" s="82"/>
      <c r="BIF939" s="82"/>
      <c r="BIG939" s="82"/>
      <c r="BIH939" s="82"/>
      <c r="BII939" s="82"/>
      <c r="BIJ939" s="82"/>
      <c r="BIK939" s="82"/>
      <c r="BIL939" s="82"/>
      <c r="BIM939" s="82"/>
      <c r="BIN939" s="82"/>
      <c r="BIO939" s="82"/>
      <c r="BIP939" s="82"/>
      <c r="BIQ939" s="82"/>
      <c r="BIR939" s="82"/>
      <c r="BIS939" s="82"/>
      <c r="BIT939" s="82"/>
      <c r="BIU939" s="82"/>
      <c r="BIV939" s="82"/>
      <c r="BIW939" s="82"/>
      <c r="BIX939" s="82"/>
      <c r="BIY939" s="82"/>
      <c r="BIZ939" s="82"/>
      <c r="BJA939" s="82"/>
      <c r="BJB939" s="82"/>
      <c r="BJC939" s="82"/>
      <c r="BJD939" s="82"/>
      <c r="BJE939" s="82"/>
      <c r="BJF939" s="82"/>
      <c r="BJG939" s="82"/>
      <c r="BJH939" s="82"/>
      <c r="BJI939" s="82"/>
      <c r="BJJ939" s="82"/>
      <c r="BJK939" s="82"/>
      <c r="BJL939" s="82"/>
      <c r="BJM939" s="82"/>
      <c r="BJN939" s="82"/>
      <c r="BJO939" s="82"/>
      <c r="BJP939" s="82"/>
      <c r="BJQ939" s="82"/>
      <c r="BJR939" s="82"/>
      <c r="BJS939" s="82"/>
      <c r="BJT939" s="82"/>
      <c r="BJU939" s="82"/>
      <c r="BJV939" s="82"/>
      <c r="BJW939" s="82"/>
      <c r="BJX939" s="82"/>
      <c r="BJY939" s="82"/>
      <c r="BJZ939" s="82"/>
      <c r="BKA939" s="82"/>
      <c r="BKB939" s="82"/>
      <c r="BKC939" s="82"/>
      <c r="BKD939" s="82"/>
      <c r="BKE939" s="82"/>
      <c r="BKF939" s="82"/>
      <c r="BKG939" s="82"/>
      <c r="BKH939" s="82"/>
      <c r="BKI939" s="82"/>
      <c r="BKJ939" s="82"/>
      <c r="BKK939" s="82"/>
      <c r="BKL939" s="82"/>
      <c r="BKM939" s="82"/>
      <c r="BKN939" s="82"/>
      <c r="BKO939" s="82"/>
      <c r="BKP939" s="82"/>
      <c r="BKQ939" s="82"/>
      <c r="BKR939" s="82"/>
      <c r="BKS939" s="82"/>
      <c r="BKT939" s="82"/>
      <c r="BKU939" s="82"/>
      <c r="BKV939" s="82"/>
      <c r="BKW939" s="82"/>
      <c r="BKX939" s="82"/>
      <c r="BKY939" s="82"/>
      <c r="BKZ939" s="82"/>
      <c r="BLA939" s="82"/>
      <c r="BLB939" s="82"/>
      <c r="BLC939" s="82"/>
      <c r="BLD939" s="82"/>
      <c r="BLE939" s="82"/>
      <c r="BLF939" s="82"/>
      <c r="BLG939" s="82"/>
      <c r="BLH939" s="82"/>
      <c r="BLI939" s="82"/>
      <c r="BLJ939" s="82"/>
      <c r="BLK939" s="82"/>
      <c r="BLL939" s="82"/>
      <c r="BLM939" s="82"/>
      <c r="BLN939" s="82"/>
      <c r="BLO939" s="82"/>
      <c r="BLP939" s="82"/>
      <c r="BLQ939" s="82"/>
      <c r="BLR939" s="82"/>
      <c r="BLS939" s="82"/>
      <c r="BLT939" s="82"/>
      <c r="BLU939" s="82"/>
      <c r="BLV939" s="82"/>
      <c r="BLW939" s="82"/>
      <c r="BLX939" s="82"/>
      <c r="BLY939" s="82"/>
      <c r="BLZ939" s="82"/>
      <c r="BMA939" s="82"/>
      <c r="BMB939" s="82"/>
      <c r="BMC939" s="82"/>
      <c r="BMD939" s="82"/>
      <c r="BME939" s="82"/>
      <c r="BMF939" s="82"/>
      <c r="BMG939" s="82"/>
      <c r="BMH939" s="82"/>
      <c r="BMI939" s="82"/>
      <c r="BMJ939" s="82"/>
      <c r="BMK939" s="82"/>
      <c r="BML939" s="82"/>
      <c r="BMM939" s="82"/>
      <c r="BMN939" s="82"/>
      <c r="BMO939" s="82"/>
      <c r="BMP939" s="82"/>
      <c r="BMQ939" s="82"/>
      <c r="BMR939" s="82"/>
      <c r="BMS939" s="82"/>
      <c r="BMT939" s="82"/>
      <c r="BMU939" s="82"/>
      <c r="BMV939" s="82"/>
      <c r="BMW939" s="82"/>
      <c r="BMX939" s="82"/>
      <c r="BMY939" s="82"/>
      <c r="BMZ939" s="82"/>
      <c r="BNA939" s="82"/>
      <c r="BNB939" s="82"/>
      <c r="BNC939" s="82"/>
      <c r="BND939" s="82"/>
      <c r="BNE939" s="82"/>
      <c r="BNF939" s="82"/>
      <c r="BNG939" s="82"/>
      <c r="BNH939" s="82"/>
      <c r="BNI939" s="82"/>
      <c r="BNJ939" s="82"/>
      <c r="BNK939" s="82"/>
      <c r="BNL939" s="82"/>
      <c r="BNM939" s="82"/>
      <c r="BNN939" s="82"/>
      <c r="BNO939" s="82"/>
      <c r="BNP939" s="82"/>
      <c r="BNQ939" s="82"/>
      <c r="BNR939" s="82"/>
      <c r="BNS939" s="82"/>
      <c r="BNT939" s="82"/>
      <c r="BNU939" s="82"/>
      <c r="BNV939" s="82"/>
      <c r="BNW939" s="82"/>
      <c r="BNX939" s="82"/>
      <c r="BNY939" s="82"/>
      <c r="BNZ939" s="82"/>
      <c r="BOA939" s="82"/>
      <c r="BOB939" s="82"/>
      <c r="BOC939" s="82"/>
      <c r="BOD939" s="82"/>
      <c r="BOE939" s="82"/>
      <c r="BOF939" s="82"/>
      <c r="BOG939" s="82"/>
      <c r="BOH939" s="82"/>
      <c r="BOI939" s="82"/>
      <c r="BOJ939" s="82"/>
      <c r="BOK939" s="82"/>
      <c r="BOL939" s="82"/>
      <c r="BOM939" s="82"/>
      <c r="BON939" s="82"/>
      <c r="BOO939" s="82"/>
      <c r="BOP939" s="82"/>
      <c r="BOQ939" s="82"/>
      <c r="BOR939" s="82"/>
      <c r="BOS939" s="82"/>
      <c r="BOT939" s="82"/>
      <c r="BOU939" s="82"/>
      <c r="BOV939" s="82"/>
      <c r="BOW939" s="82"/>
      <c r="BOX939" s="82"/>
      <c r="BOY939" s="82"/>
      <c r="BOZ939" s="82"/>
      <c r="BPA939" s="82"/>
      <c r="BPB939" s="82"/>
      <c r="BPC939" s="82"/>
      <c r="BPD939" s="82"/>
      <c r="BPE939" s="82"/>
      <c r="BPF939" s="82"/>
      <c r="BPG939" s="82"/>
      <c r="BPH939" s="82"/>
      <c r="BPI939" s="82"/>
      <c r="BPJ939" s="82"/>
      <c r="BPK939" s="82"/>
      <c r="BPL939" s="82"/>
      <c r="BPM939" s="82"/>
      <c r="BPN939" s="82"/>
      <c r="BPO939" s="82"/>
      <c r="BPP939" s="82"/>
      <c r="BPQ939" s="82"/>
      <c r="BPR939" s="82"/>
      <c r="BPS939" s="82"/>
      <c r="BPT939" s="82"/>
      <c r="BPU939" s="82"/>
      <c r="BPV939" s="82"/>
      <c r="BPW939" s="82"/>
      <c r="BPX939" s="82"/>
      <c r="BPY939" s="82"/>
      <c r="BPZ939" s="82"/>
      <c r="BQA939" s="82"/>
      <c r="BQB939" s="82"/>
      <c r="BQC939" s="82"/>
      <c r="BQD939" s="82"/>
      <c r="BQE939" s="82"/>
      <c r="BQF939" s="82"/>
      <c r="BQG939" s="82"/>
      <c r="BQH939" s="82"/>
      <c r="BQI939" s="82"/>
      <c r="BQJ939" s="82"/>
      <c r="BQK939" s="82"/>
      <c r="BQL939" s="82"/>
      <c r="BQM939" s="82"/>
      <c r="BQN939" s="82"/>
      <c r="BQO939" s="82"/>
      <c r="BQP939" s="82"/>
      <c r="BQQ939" s="82"/>
      <c r="BQR939" s="82"/>
      <c r="BQS939" s="82"/>
      <c r="BQT939" s="82"/>
      <c r="BQU939" s="82"/>
      <c r="BQV939" s="82"/>
      <c r="BQW939" s="82"/>
      <c r="BQX939" s="82"/>
      <c r="BQY939" s="82"/>
      <c r="BQZ939" s="82"/>
      <c r="BRA939" s="82"/>
      <c r="BRB939" s="82"/>
      <c r="BRC939" s="82"/>
      <c r="BRD939" s="82"/>
      <c r="BRE939" s="82"/>
      <c r="BRF939" s="82"/>
      <c r="BRG939" s="82"/>
      <c r="BRH939" s="82"/>
      <c r="BRI939" s="82"/>
      <c r="BRJ939" s="82"/>
      <c r="BRK939" s="82"/>
      <c r="BRL939" s="82"/>
      <c r="BRM939" s="82"/>
      <c r="BRN939" s="82"/>
      <c r="BRO939" s="82"/>
      <c r="BRP939" s="82"/>
      <c r="BRQ939" s="82"/>
      <c r="BRR939" s="82"/>
      <c r="BRS939" s="82"/>
      <c r="BRT939" s="82"/>
      <c r="BRU939" s="82"/>
      <c r="BRV939" s="82"/>
      <c r="BRW939" s="82"/>
      <c r="BRX939" s="82"/>
      <c r="BRY939" s="82"/>
      <c r="BRZ939" s="82"/>
      <c r="BSA939" s="82"/>
      <c r="BSB939" s="82"/>
      <c r="BSC939" s="82"/>
      <c r="BSD939" s="82"/>
      <c r="BSE939" s="82"/>
      <c r="BSF939" s="82"/>
      <c r="BSG939" s="82"/>
      <c r="BSH939" s="82"/>
      <c r="BSI939" s="82"/>
      <c r="BSJ939" s="82"/>
      <c r="BSK939" s="82"/>
      <c r="BSL939" s="82"/>
      <c r="BSM939" s="82"/>
      <c r="BSN939" s="82"/>
      <c r="BSO939" s="82"/>
      <c r="BSP939" s="82"/>
      <c r="BSQ939" s="82"/>
      <c r="BSR939" s="82"/>
      <c r="BSS939" s="82"/>
      <c r="BST939" s="82"/>
      <c r="BSU939" s="82"/>
      <c r="BSV939" s="82"/>
      <c r="BSW939" s="82"/>
      <c r="BSX939" s="82"/>
      <c r="BSY939" s="82"/>
      <c r="BSZ939" s="82"/>
      <c r="BTA939" s="82"/>
      <c r="BTB939" s="82"/>
      <c r="BTC939" s="82"/>
      <c r="BTD939" s="82"/>
      <c r="BTE939" s="82"/>
      <c r="BTF939" s="82"/>
      <c r="BTG939" s="82"/>
      <c r="BTH939" s="82"/>
      <c r="BTI939" s="82"/>
      <c r="BTJ939" s="82"/>
      <c r="BTK939" s="82"/>
      <c r="BTL939" s="82"/>
      <c r="BTM939" s="82"/>
      <c r="BTN939" s="82"/>
      <c r="BTO939" s="82"/>
      <c r="BTP939" s="82"/>
      <c r="BTQ939" s="82"/>
      <c r="BTR939" s="82"/>
      <c r="BTS939" s="82"/>
      <c r="BTT939" s="82"/>
      <c r="BTU939" s="82"/>
      <c r="BTV939" s="82"/>
      <c r="BTW939" s="82"/>
      <c r="BTX939" s="82"/>
      <c r="BTY939" s="82"/>
      <c r="BTZ939" s="82"/>
      <c r="BUA939" s="82"/>
      <c r="BUB939" s="82"/>
      <c r="BUC939" s="82"/>
      <c r="BUD939" s="82"/>
      <c r="BUE939" s="82"/>
      <c r="BUF939" s="82"/>
      <c r="BUG939" s="82"/>
      <c r="BUH939" s="82"/>
      <c r="BUI939" s="82"/>
      <c r="BUJ939" s="82"/>
      <c r="BUK939" s="82"/>
      <c r="BUL939" s="82"/>
      <c r="BUM939" s="82"/>
      <c r="BUN939" s="82"/>
      <c r="BUO939" s="82"/>
      <c r="BUP939" s="82"/>
      <c r="BUQ939" s="82"/>
      <c r="BUR939" s="82"/>
      <c r="BUS939" s="82"/>
      <c r="BUT939" s="82"/>
      <c r="BUU939" s="82"/>
      <c r="BUV939" s="82"/>
      <c r="BUW939" s="82"/>
      <c r="BUX939" s="82"/>
      <c r="BUY939" s="82"/>
      <c r="BUZ939" s="82"/>
      <c r="BVA939" s="82"/>
      <c r="BVB939" s="82"/>
      <c r="BVC939" s="82"/>
      <c r="BVD939" s="82"/>
      <c r="BVE939" s="82"/>
      <c r="BVF939" s="82"/>
      <c r="BVG939" s="82"/>
      <c r="BVH939" s="82"/>
      <c r="BVI939" s="82"/>
      <c r="BVJ939" s="82"/>
      <c r="BVK939" s="82"/>
      <c r="BVL939" s="82"/>
      <c r="BVM939" s="82"/>
      <c r="BVN939" s="82"/>
      <c r="BVO939" s="82"/>
      <c r="BVP939" s="82"/>
      <c r="BVQ939" s="82"/>
      <c r="BVR939" s="82"/>
      <c r="BVS939" s="82"/>
      <c r="BVT939" s="82"/>
      <c r="BVU939" s="82"/>
      <c r="BVV939" s="82"/>
      <c r="BVW939" s="82"/>
      <c r="BVX939" s="82"/>
      <c r="BVY939" s="82"/>
      <c r="BVZ939" s="82"/>
      <c r="BWA939" s="82"/>
      <c r="BWB939" s="82"/>
      <c r="BWC939" s="82"/>
      <c r="BWD939" s="82"/>
      <c r="BWE939" s="82"/>
      <c r="BWF939" s="82"/>
      <c r="BWG939" s="82"/>
      <c r="BWH939" s="82"/>
      <c r="BWI939" s="82"/>
      <c r="BWJ939" s="82"/>
      <c r="BWK939" s="82"/>
      <c r="BWL939" s="82"/>
      <c r="BWM939" s="82"/>
      <c r="BWN939" s="82"/>
      <c r="BWO939" s="82"/>
      <c r="BWP939" s="82"/>
      <c r="BWQ939" s="82"/>
      <c r="BWR939" s="82"/>
      <c r="BWS939" s="82"/>
      <c r="BWT939" s="82"/>
      <c r="BWU939" s="82"/>
      <c r="BWV939" s="82"/>
      <c r="BWW939" s="82"/>
      <c r="BWX939" s="82"/>
      <c r="BWY939" s="82"/>
      <c r="BWZ939" s="82"/>
      <c r="BXA939" s="82"/>
      <c r="BXB939" s="82"/>
      <c r="BXC939" s="82"/>
      <c r="BXD939" s="82"/>
      <c r="BXE939" s="82"/>
      <c r="BXF939" s="82"/>
      <c r="BXG939" s="82"/>
      <c r="BXH939" s="82"/>
      <c r="BXI939" s="82"/>
      <c r="BXJ939" s="82"/>
      <c r="BXK939" s="82"/>
      <c r="BXL939" s="82"/>
      <c r="BXM939" s="82"/>
      <c r="BXN939" s="82"/>
      <c r="BXO939" s="82"/>
      <c r="BXP939" s="82"/>
      <c r="BXQ939" s="82"/>
      <c r="BXR939" s="82"/>
      <c r="BXS939" s="82"/>
      <c r="BXT939" s="82"/>
      <c r="BXU939" s="82"/>
      <c r="BXV939" s="82"/>
      <c r="BXW939" s="82"/>
      <c r="BXX939" s="82"/>
      <c r="BXY939" s="82"/>
      <c r="BXZ939" s="82"/>
      <c r="BYA939" s="82"/>
      <c r="BYB939" s="82"/>
      <c r="BYC939" s="82"/>
      <c r="BYD939" s="82"/>
      <c r="BYE939" s="82"/>
      <c r="BYF939" s="82"/>
      <c r="BYG939" s="82"/>
      <c r="BYH939" s="82"/>
      <c r="BYI939" s="82"/>
      <c r="BYJ939" s="82"/>
      <c r="BYK939" s="82"/>
      <c r="BYL939" s="82"/>
      <c r="BYM939" s="82"/>
      <c r="BYN939" s="82"/>
      <c r="BYO939" s="82"/>
      <c r="BYP939" s="82"/>
      <c r="BYQ939" s="82"/>
      <c r="BYR939" s="82"/>
      <c r="BYS939" s="82"/>
      <c r="BYT939" s="82"/>
      <c r="BYU939" s="82"/>
      <c r="BYV939" s="82"/>
      <c r="BYW939" s="82"/>
      <c r="BYX939" s="82"/>
      <c r="BYY939" s="82"/>
      <c r="BYZ939" s="82"/>
      <c r="BZA939" s="82"/>
      <c r="BZB939" s="82"/>
      <c r="BZC939" s="82"/>
      <c r="BZD939" s="82"/>
      <c r="BZE939" s="82"/>
      <c r="BZF939" s="82"/>
      <c r="BZG939" s="82"/>
      <c r="BZH939" s="82"/>
      <c r="BZI939" s="82"/>
      <c r="BZJ939" s="82"/>
      <c r="BZK939" s="82"/>
      <c r="BZL939" s="82"/>
      <c r="BZM939" s="82"/>
      <c r="BZN939" s="82"/>
      <c r="BZO939" s="82"/>
      <c r="BZP939" s="82"/>
      <c r="BZQ939" s="82"/>
      <c r="BZR939" s="82"/>
      <c r="BZS939" s="82"/>
      <c r="BZT939" s="82"/>
      <c r="BZU939" s="82"/>
      <c r="BZV939" s="82"/>
      <c r="BZW939" s="82"/>
      <c r="BZX939" s="82"/>
      <c r="BZY939" s="82"/>
      <c r="BZZ939" s="82"/>
      <c r="CAA939" s="82"/>
      <c r="CAB939" s="82"/>
      <c r="CAC939" s="82"/>
      <c r="CAD939" s="82"/>
      <c r="CAE939" s="82"/>
      <c r="CAF939" s="82"/>
      <c r="CAG939" s="82"/>
      <c r="CAH939" s="82"/>
      <c r="CAI939" s="82"/>
      <c r="CAJ939" s="82"/>
      <c r="CAK939" s="82"/>
      <c r="CAL939" s="82"/>
      <c r="CAM939" s="82"/>
      <c r="CAN939" s="82"/>
      <c r="CAO939" s="82"/>
      <c r="CAP939" s="82"/>
      <c r="CAQ939" s="82"/>
      <c r="CAR939" s="82"/>
      <c r="CAS939" s="82"/>
      <c r="CAT939" s="82"/>
      <c r="CAU939" s="82"/>
      <c r="CAV939" s="82"/>
      <c r="CAW939" s="82"/>
      <c r="CAX939" s="82"/>
      <c r="CAY939" s="82"/>
      <c r="CAZ939" s="82"/>
      <c r="CBA939" s="82"/>
      <c r="CBB939" s="82"/>
      <c r="CBC939" s="82"/>
      <c r="CBD939" s="82"/>
      <c r="CBE939" s="82"/>
      <c r="CBF939" s="82"/>
      <c r="CBG939" s="82"/>
      <c r="CBH939" s="82"/>
      <c r="CBI939" s="82"/>
      <c r="CBJ939" s="82"/>
      <c r="CBK939" s="82"/>
      <c r="CBL939" s="82"/>
      <c r="CBM939" s="82"/>
      <c r="CBN939" s="82"/>
      <c r="CBO939" s="82"/>
      <c r="CBP939" s="82"/>
      <c r="CBQ939" s="82"/>
      <c r="CBR939" s="82"/>
      <c r="CBS939" s="82"/>
      <c r="CBT939" s="82"/>
      <c r="CBU939" s="82"/>
      <c r="CBV939" s="82"/>
      <c r="CBW939" s="82"/>
      <c r="CBX939" s="82"/>
      <c r="CBY939" s="82"/>
      <c r="CBZ939" s="82"/>
      <c r="CCA939" s="82"/>
      <c r="CCB939" s="82"/>
      <c r="CCC939" s="82"/>
      <c r="CCD939" s="82"/>
      <c r="CCE939" s="82"/>
      <c r="CCF939" s="82"/>
      <c r="CCG939" s="82"/>
      <c r="CCH939" s="82"/>
      <c r="CCI939" s="82"/>
      <c r="CCJ939" s="82"/>
      <c r="CCK939" s="82"/>
      <c r="CCL939" s="82"/>
      <c r="CCM939" s="82"/>
      <c r="CCN939" s="82"/>
      <c r="CCO939" s="82"/>
      <c r="CCP939" s="82"/>
      <c r="CCQ939" s="82"/>
      <c r="CCR939" s="82"/>
      <c r="CCS939" s="82"/>
      <c r="CCT939" s="82"/>
      <c r="CCU939" s="82"/>
      <c r="CCV939" s="82"/>
      <c r="CCW939" s="82"/>
      <c r="CCX939" s="82"/>
      <c r="CCY939" s="82"/>
      <c r="CCZ939" s="82"/>
      <c r="CDA939" s="82"/>
      <c r="CDB939" s="82"/>
      <c r="CDC939" s="82"/>
      <c r="CDD939" s="82"/>
      <c r="CDE939" s="82"/>
      <c r="CDF939" s="82"/>
      <c r="CDG939" s="82"/>
      <c r="CDH939" s="82"/>
      <c r="CDI939" s="82"/>
      <c r="CDJ939" s="82"/>
      <c r="CDK939" s="82"/>
      <c r="CDL939" s="82"/>
      <c r="CDM939" s="82"/>
      <c r="CDN939" s="82"/>
      <c r="CDO939" s="82"/>
      <c r="CDP939" s="82"/>
      <c r="CDQ939" s="82"/>
      <c r="CDR939" s="82"/>
      <c r="CDS939" s="82"/>
      <c r="CDT939" s="82"/>
      <c r="CDU939" s="82"/>
      <c r="CDV939" s="82"/>
      <c r="CDW939" s="82"/>
      <c r="CDX939" s="82"/>
      <c r="CDY939" s="82"/>
      <c r="CDZ939" s="82"/>
      <c r="CEA939" s="82"/>
      <c r="CEB939" s="82"/>
      <c r="CEC939" s="82"/>
      <c r="CED939" s="82"/>
      <c r="CEE939" s="82"/>
      <c r="CEF939" s="82"/>
      <c r="CEG939" s="82"/>
      <c r="CEH939" s="82"/>
      <c r="CEI939" s="82"/>
      <c r="CEJ939" s="82"/>
      <c r="CEK939" s="82"/>
      <c r="CEL939" s="82"/>
      <c r="CEM939" s="82"/>
      <c r="CEN939" s="82"/>
      <c r="CEO939" s="82"/>
      <c r="CEP939" s="82"/>
      <c r="CEQ939" s="82"/>
      <c r="CER939" s="82"/>
      <c r="CES939" s="82"/>
      <c r="CET939" s="82"/>
      <c r="CEU939" s="82"/>
      <c r="CEV939" s="82"/>
      <c r="CEW939" s="82"/>
      <c r="CEX939" s="82"/>
      <c r="CEY939" s="82"/>
      <c r="CEZ939" s="82"/>
      <c r="CFA939" s="82"/>
      <c r="CFB939" s="82"/>
      <c r="CFC939" s="82"/>
      <c r="CFD939" s="82"/>
      <c r="CFE939" s="82"/>
      <c r="CFF939" s="82"/>
      <c r="CFG939" s="82"/>
      <c r="CFH939" s="82"/>
      <c r="CFI939" s="82"/>
      <c r="CFJ939" s="82"/>
      <c r="CFK939" s="82"/>
      <c r="CFL939" s="82"/>
      <c r="CFM939" s="82"/>
      <c r="CFN939" s="82"/>
      <c r="CFO939" s="82"/>
      <c r="CFP939" s="82"/>
      <c r="CFQ939" s="82"/>
      <c r="CFR939" s="82"/>
      <c r="CFS939" s="82"/>
      <c r="CFT939" s="82"/>
      <c r="CFU939" s="82"/>
      <c r="CFV939" s="82"/>
      <c r="CFW939" s="82"/>
      <c r="CFX939" s="82"/>
      <c r="CFY939" s="82"/>
      <c r="CFZ939" s="82"/>
      <c r="CGA939" s="82"/>
      <c r="CGB939" s="82"/>
      <c r="CGC939" s="82"/>
      <c r="CGD939" s="82"/>
      <c r="CGE939" s="82"/>
      <c r="CGF939" s="82"/>
      <c r="CGG939" s="82"/>
      <c r="CGH939" s="82"/>
      <c r="CGI939" s="82"/>
      <c r="CGJ939" s="82"/>
      <c r="CGK939" s="82"/>
      <c r="CGL939" s="82"/>
      <c r="CGM939" s="82"/>
      <c r="CGN939" s="82"/>
      <c r="CGO939" s="82"/>
      <c r="CGP939" s="82"/>
      <c r="CGQ939" s="82"/>
      <c r="CGR939" s="82"/>
      <c r="CGS939" s="82"/>
      <c r="CGT939" s="82"/>
      <c r="CGU939" s="82"/>
      <c r="CGV939" s="82"/>
      <c r="CGW939" s="82"/>
      <c r="CGX939" s="82"/>
      <c r="CGY939" s="82"/>
      <c r="CGZ939" s="82"/>
      <c r="CHA939" s="82"/>
      <c r="CHB939" s="82"/>
      <c r="CHC939" s="82"/>
      <c r="CHD939" s="82"/>
      <c r="CHE939" s="82"/>
      <c r="CHF939" s="82"/>
      <c r="CHG939" s="82"/>
      <c r="CHH939" s="82"/>
      <c r="CHI939" s="82"/>
      <c r="CHJ939" s="82"/>
      <c r="CHK939" s="82"/>
      <c r="CHL939" s="82"/>
      <c r="CHM939" s="82"/>
      <c r="CHN939" s="82"/>
      <c r="CHO939" s="82"/>
      <c r="CHP939" s="82"/>
      <c r="CHQ939" s="82"/>
      <c r="CHR939" s="82"/>
      <c r="CHS939" s="82"/>
      <c r="CHT939" s="82"/>
      <c r="CHU939" s="82"/>
      <c r="CHV939" s="82"/>
      <c r="CHW939" s="82"/>
      <c r="CHX939" s="82"/>
      <c r="CHY939" s="82"/>
      <c r="CHZ939" s="82"/>
      <c r="CIA939" s="82"/>
      <c r="CIB939" s="82"/>
      <c r="CIC939" s="82"/>
      <c r="CID939" s="82"/>
      <c r="CIE939" s="82"/>
      <c r="CIF939" s="82"/>
      <c r="CIG939" s="82"/>
      <c r="CIH939" s="82"/>
      <c r="CII939" s="82"/>
      <c r="CIJ939" s="82"/>
      <c r="CIK939" s="82"/>
      <c r="CIL939" s="82"/>
      <c r="CIM939" s="82"/>
      <c r="CIN939" s="82"/>
      <c r="CIO939" s="82"/>
      <c r="CIP939" s="82"/>
      <c r="CIQ939" s="82"/>
      <c r="CIR939" s="82"/>
      <c r="CIS939" s="82"/>
      <c r="CIT939" s="82"/>
      <c r="CIU939" s="82"/>
      <c r="CIV939" s="82"/>
      <c r="CIW939" s="82"/>
      <c r="CIX939" s="82"/>
      <c r="CIY939" s="82"/>
      <c r="CIZ939" s="82"/>
      <c r="CJA939" s="82"/>
      <c r="CJB939" s="82"/>
      <c r="CJC939" s="82"/>
      <c r="CJD939" s="82"/>
      <c r="CJE939" s="82"/>
      <c r="CJF939" s="82"/>
      <c r="CJG939" s="82"/>
      <c r="CJH939" s="82"/>
      <c r="CJI939" s="82"/>
      <c r="CJJ939" s="82"/>
      <c r="CJK939" s="82"/>
      <c r="CJL939" s="82"/>
      <c r="CJM939" s="82"/>
      <c r="CJN939" s="82"/>
      <c r="CJO939" s="82"/>
      <c r="CJP939" s="82"/>
      <c r="CJQ939" s="82"/>
      <c r="CJR939" s="82"/>
      <c r="CJS939" s="82"/>
      <c r="CJT939" s="82"/>
      <c r="CJU939" s="82"/>
      <c r="CJV939" s="82"/>
      <c r="CJW939" s="82"/>
      <c r="CJX939" s="82"/>
      <c r="CJY939" s="82"/>
      <c r="CJZ939" s="82"/>
      <c r="CKA939" s="82"/>
      <c r="CKB939" s="82"/>
      <c r="CKC939" s="82"/>
      <c r="CKD939" s="82"/>
      <c r="CKE939" s="82"/>
      <c r="CKF939" s="82"/>
      <c r="CKG939" s="82"/>
      <c r="CKH939" s="82"/>
      <c r="CKI939" s="82"/>
      <c r="CKJ939" s="82"/>
      <c r="CKK939" s="82"/>
      <c r="CKL939" s="82"/>
      <c r="CKM939" s="82"/>
      <c r="CKN939" s="82"/>
      <c r="CKO939" s="82"/>
      <c r="CKP939" s="82"/>
      <c r="CKQ939" s="82"/>
      <c r="CKR939" s="82"/>
      <c r="CKS939" s="82"/>
      <c r="CKT939" s="82"/>
      <c r="CKU939" s="82"/>
      <c r="CKV939" s="82"/>
      <c r="CKW939" s="82"/>
      <c r="CKX939" s="82"/>
      <c r="CKY939" s="82"/>
      <c r="CKZ939" s="82"/>
      <c r="CLA939" s="82"/>
      <c r="CLB939" s="82"/>
      <c r="CLC939" s="82"/>
      <c r="CLD939" s="82"/>
      <c r="CLE939" s="82"/>
      <c r="CLF939" s="82"/>
      <c r="CLG939" s="82"/>
      <c r="CLH939" s="82"/>
      <c r="CLI939" s="82"/>
      <c r="CLJ939" s="82"/>
      <c r="CLK939" s="82"/>
      <c r="CLL939" s="82"/>
      <c r="CLM939" s="82"/>
      <c r="CLN939" s="82"/>
      <c r="CLO939" s="82"/>
      <c r="CLP939" s="82"/>
      <c r="CLQ939" s="82"/>
      <c r="CLR939" s="82"/>
      <c r="CLS939" s="82"/>
      <c r="CLT939" s="82"/>
      <c r="CLU939" s="82"/>
      <c r="CLV939" s="82"/>
      <c r="CLW939" s="82"/>
      <c r="CLX939" s="82"/>
      <c r="CLY939" s="82"/>
      <c r="CLZ939" s="82"/>
      <c r="CMA939" s="82"/>
      <c r="CMB939" s="82"/>
      <c r="CMC939" s="82"/>
      <c r="CMD939" s="82"/>
      <c r="CME939" s="82"/>
      <c r="CMF939" s="82"/>
      <c r="CMG939" s="82"/>
      <c r="CMH939" s="82"/>
      <c r="CMI939" s="82"/>
      <c r="CMJ939" s="82"/>
      <c r="CMK939" s="82"/>
      <c r="CML939" s="82"/>
      <c r="CMM939" s="82"/>
      <c r="CMN939" s="82"/>
      <c r="CMO939" s="82"/>
      <c r="CMP939" s="82"/>
      <c r="CMQ939" s="82"/>
      <c r="CMR939" s="82"/>
      <c r="CMS939" s="82"/>
      <c r="CMT939" s="82"/>
      <c r="CMU939" s="82"/>
      <c r="CMV939" s="82"/>
      <c r="CMW939" s="82"/>
      <c r="CMX939" s="82"/>
      <c r="CMY939" s="82"/>
      <c r="CMZ939" s="82"/>
      <c r="CNA939" s="82"/>
      <c r="CNB939" s="82"/>
      <c r="CNC939" s="82"/>
      <c r="CND939" s="82"/>
      <c r="CNE939" s="82"/>
      <c r="CNF939" s="82"/>
      <c r="CNG939" s="82"/>
      <c r="CNH939" s="82"/>
      <c r="CNI939" s="82"/>
      <c r="CNJ939" s="82"/>
      <c r="CNK939" s="82"/>
      <c r="CNL939" s="82"/>
      <c r="CNM939" s="82"/>
      <c r="CNN939" s="82"/>
      <c r="CNO939" s="82"/>
      <c r="CNP939" s="82"/>
      <c r="CNQ939" s="82"/>
      <c r="CNR939" s="82"/>
      <c r="CNS939" s="82"/>
      <c r="CNT939" s="82"/>
      <c r="CNU939" s="82"/>
      <c r="CNV939" s="82"/>
      <c r="CNW939" s="82"/>
      <c r="CNX939" s="82"/>
      <c r="CNY939" s="82"/>
      <c r="CNZ939" s="82"/>
      <c r="COA939" s="82"/>
      <c r="COB939" s="82"/>
      <c r="COC939" s="82"/>
      <c r="COD939" s="82"/>
      <c r="COE939" s="82"/>
      <c r="COF939" s="82"/>
      <c r="COG939" s="82"/>
      <c r="COH939" s="82"/>
      <c r="COI939" s="82"/>
      <c r="COJ939" s="82"/>
      <c r="COK939" s="82"/>
      <c r="COL939" s="82"/>
      <c r="COM939" s="82"/>
      <c r="CON939" s="82"/>
      <c r="COO939" s="82"/>
      <c r="COP939" s="82"/>
      <c r="COQ939" s="82"/>
      <c r="COR939" s="82"/>
      <c r="COS939" s="82"/>
      <c r="COT939" s="82"/>
      <c r="COU939" s="82"/>
      <c r="COV939" s="82"/>
      <c r="COW939" s="82"/>
      <c r="COX939" s="82"/>
      <c r="COY939" s="82"/>
      <c r="COZ939" s="82"/>
      <c r="CPA939" s="82"/>
      <c r="CPB939" s="82"/>
      <c r="CPC939" s="82"/>
      <c r="CPD939" s="82"/>
      <c r="CPE939" s="82"/>
      <c r="CPF939" s="82"/>
      <c r="CPG939" s="82"/>
      <c r="CPH939" s="82"/>
      <c r="CPI939" s="82"/>
      <c r="CPJ939" s="82"/>
      <c r="CPK939" s="82"/>
      <c r="CPL939" s="82"/>
      <c r="CPM939" s="82"/>
      <c r="CPN939" s="82"/>
      <c r="CPO939" s="82"/>
      <c r="CPP939" s="82"/>
      <c r="CPQ939" s="82"/>
      <c r="CPR939" s="82"/>
      <c r="CPS939" s="82"/>
      <c r="CPT939" s="82"/>
      <c r="CPU939" s="82"/>
      <c r="CPV939" s="82"/>
      <c r="CPW939" s="82"/>
      <c r="CPX939" s="82"/>
      <c r="CPY939" s="82"/>
      <c r="CPZ939" s="82"/>
      <c r="CQA939" s="82"/>
      <c r="CQB939" s="82"/>
      <c r="CQC939" s="82"/>
      <c r="CQD939" s="82"/>
      <c r="CQE939" s="82"/>
      <c r="CQF939" s="82"/>
      <c r="CQG939" s="82"/>
      <c r="CQH939" s="82"/>
      <c r="CQI939" s="82"/>
      <c r="CQJ939" s="82"/>
      <c r="CQK939" s="82"/>
      <c r="CQL939" s="82"/>
      <c r="CQM939" s="82"/>
      <c r="CQN939" s="82"/>
      <c r="CQO939" s="82"/>
      <c r="CQP939" s="82"/>
      <c r="CQQ939" s="82"/>
      <c r="CQR939" s="82"/>
      <c r="CQS939" s="82"/>
      <c r="CQT939" s="82"/>
      <c r="CQU939" s="82"/>
      <c r="CQV939" s="82"/>
      <c r="CQW939" s="82"/>
      <c r="CQX939" s="82"/>
      <c r="CQY939" s="82"/>
      <c r="CQZ939" s="82"/>
      <c r="CRA939" s="82"/>
      <c r="CRB939" s="82"/>
      <c r="CRC939" s="82"/>
      <c r="CRD939" s="82"/>
      <c r="CRE939" s="82"/>
      <c r="CRF939" s="82"/>
      <c r="CRG939" s="82"/>
      <c r="CRH939" s="82"/>
      <c r="CRI939" s="82"/>
      <c r="CRJ939" s="82"/>
      <c r="CRK939" s="82"/>
      <c r="CRL939" s="82"/>
      <c r="CRM939" s="82"/>
      <c r="CRN939" s="82"/>
      <c r="CRO939" s="82"/>
      <c r="CRP939" s="82"/>
      <c r="CRQ939" s="82"/>
      <c r="CRR939" s="82"/>
      <c r="CRS939" s="82"/>
      <c r="CRT939" s="82"/>
      <c r="CRU939" s="82"/>
      <c r="CRV939" s="82"/>
      <c r="CRW939" s="82"/>
      <c r="CRX939" s="82"/>
      <c r="CRY939" s="82"/>
      <c r="CRZ939" s="82"/>
      <c r="CSA939" s="82"/>
      <c r="CSB939" s="82"/>
      <c r="CSC939" s="82"/>
      <c r="CSD939" s="82"/>
      <c r="CSE939" s="82"/>
      <c r="CSF939" s="82"/>
      <c r="CSG939" s="82"/>
      <c r="CSH939" s="82"/>
      <c r="CSI939" s="82"/>
      <c r="CSJ939" s="82"/>
      <c r="CSK939" s="82"/>
      <c r="CSL939" s="82"/>
      <c r="CSM939" s="82"/>
      <c r="CSN939" s="82"/>
      <c r="CSO939" s="82"/>
      <c r="CSP939" s="82"/>
      <c r="CSQ939" s="82"/>
      <c r="CSR939" s="82"/>
      <c r="CSS939" s="82"/>
      <c r="CST939" s="82"/>
      <c r="CSU939" s="82"/>
      <c r="CSV939" s="82"/>
      <c r="CSW939" s="82"/>
      <c r="CSX939" s="82"/>
      <c r="CSY939" s="82"/>
      <c r="CSZ939" s="82"/>
      <c r="CTA939" s="82"/>
      <c r="CTB939" s="82"/>
      <c r="CTC939" s="82"/>
      <c r="CTD939" s="82"/>
      <c r="CTE939" s="82"/>
      <c r="CTF939" s="82"/>
      <c r="CTG939" s="82"/>
      <c r="CTH939" s="82"/>
      <c r="CTI939" s="82"/>
      <c r="CTJ939" s="82"/>
      <c r="CTK939" s="82"/>
      <c r="CTL939" s="82"/>
      <c r="CTM939" s="82"/>
      <c r="CTN939" s="82"/>
      <c r="CTO939" s="82"/>
      <c r="CTP939" s="82"/>
      <c r="CTQ939" s="82"/>
      <c r="CTR939" s="82"/>
      <c r="CTS939" s="82"/>
      <c r="CTT939" s="82"/>
      <c r="CTU939" s="82"/>
      <c r="CTV939" s="82"/>
      <c r="CTW939" s="82"/>
      <c r="CTX939" s="82"/>
      <c r="CTY939" s="82"/>
      <c r="CTZ939" s="82"/>
      <c r="CUA939" s="82"/>
      <c r="CUB939" s="82"/>
      <c r="CUC939" s="82"/>
      <c r="CUD939" s="82"/>
      <c r="CUE939" s="82"/>
      <c r="CUF939" s="82"/>
      <c r="CUG939" s="82"/>
      <c r="CUH939" s="82"/>
      <c r="CUI939" s="82"/>
      <c r="CUJ939" s="82"/>
      <c r="CUK939" s="82"/>
      <c r="CUL939" s="82"/>
      <c r="CUM939" s="82"/>
      <c r="CUN939" s="82"/>
      <c r="CUO939" s="82"/>
      <c r="CUP939" s="82"/>
      <c r="CUQ939" s="82"/>
      <c r="CUR939" s="82"/>
      <c r="CUS939" s="82"/>
      <c r="CUT939" s="82"/>
      <c r="CUU939" s="82"/>
      <c r="CUV939" s="82"/>
      <c r="CUW939" s="82"/>
      <c r="CUX939" s="82"/>
      <c r="CUY939" s="82"/>
      <c r="CUZ939" s="82"/>
      <c r="CVA939" s="82"/>
      <c r="CVB939" s="82"/>
      <c r="CVC939" s="82"/>
      <c r="CVD939" s="82"/>
      <c r="CVE939" s="82"/>
      <c r="CVF939" s="82"/>
      <c r="CVG939" s="82"/>
      <c r="CVH939" s="82"/>
      <c r="CVI939" s="82"/>
      <c r="CVJ939" s="82"/>
      <c r="CVK939" s="82"/>
      <c r="CVL939" s="82"/>
      <c r="CVM939" s="82"/>
      <c r="CVN939" s="82"/>
      <c r="CVO939" s="82"/>
      <c r="CVP939" s="82"/>
      <c r="CVQ939" s="82"/>
      <c r="CVR939" s="82"/>
      <c r="CVS939" s="82"/>
      <c r="CVT939" s="82"/>
      <c r="CVU939" s="82"/>
      <c r="CVV939" s="82"/>
      <c r="CVW939" s="82"/>
      <c r="CVX939" s="82"/>
      <c r="CVY939" s="82"/>
      <c r="CVZ939" s="82"/>
      <c r="CWA939" s="82"/>
      <c r="CWB939" s="82"/>
      <c r="CWC939" s="82"/>
      <c r="CWD939" s="82"/>
      <c r="CWE939" s="82"/>
      <c r="CWF939" s="82"/>
      <c r="CWG939" s="82"/>
      <c r="CWH939" s="82"/>
      <c r="CWI939" s="82"/>
      <c r="CWJ939" s="82"/>
      <c r="CWK939" s="82"/>
      <c r="CWL939" s="82"/>
      <c r="CWM939" s="82"/>
      <c r="CWN939" s="82"/>
      <c r="CWO939" s="82"/>
      <c r="CWP939" s="82"/>
      <c r="CWQ939" s="82"/>
      <c r="CWR939" s="82"/>
      <c r="CWS939" s="82"/>
      <c r="CWT939" s="82"/>
      <c r="CWU939" s="82"/>
      <c r="CWV939" s="82"/>
      <c r="CWW939" s="82"/>
      <c r="CWX939" s="82"/>
      <c r="CWY939" s="82"/>
      <c r="CWZ939" s="82"/>
      <c r="CXA939" s="82"/>
      <c r="CXB939" s="82"/>
      <c r="CXC939" s="82"/>
      <c r="CXD939" s="82"/>
      <c r="CXE939" s="82"/>
      <c r="CXF939" s="82"/>
      <c r="CXG939" s="82"/>
      <c r="CXH939" s="82"/>
      <c r="CXI939" s="82"/>
      <c r="CXJ939" s="82"/>
      <c r="CXK939" s="82"/>
      <c r="CXL939" s="82"/>
      <c r="CXM939" s="82"/>
      <c r="CXN939" s="82"/>
      <c r="CXO939" s="82"/>
      <c r="CXP939" s="82"/>
      <c r="CXQ939" s="82"/>
      <c r="CXR939" s="82"/>
      <c r="CXS939" s="82"/>
      <c r="CXT939" s="82"/>
      <c r="CXU939" s="82"/>
      <c r="CXV939" s="82"/>
      <c r="CXW939" s="82"/>
      <c r="CXX939" s="82"/>
      <c r="CXY939" s="82"/>
      <c r="CXZ939" s="82"/>
      <c r="CYA939" s="82"/>
      <c r="CYB939" s="82"/>
      <c r="CYC939" s="82"/>
      <c r="CYD939" s="82"/>
      <c r="CYE939" s="82"/>
      <c r="CYF939" s="82"/>
      <c r="CYG939" s="82"/>
      <c r="CYH939" s="82"/>
      <c r="CYI939" s="82"/>
      <c r="CYJ939" s="82"/>
      <c r="CYK939" s="82"/>
      <c r="CYL939" s="82"/>
      <c r="CYM939" s="82"/>
      <c r="CYN939" s="82"/>
      <c r="CYO939" s="82"/>
      <c r="CYP939" s="82"/>
      <c r="CYQ939" s="82"/>
      <c r="CYR939" s="82"/>
      <c r="CYS939" s="82"/>
      <c r="CYT939" s="82"/>
      <c r="CYU939" s="82"/>
      <c r="CYV939" s="82"/>
      <c r="CYW939" s="82"/>
      <c r="CYX939" s="82"/>
      <c r="CYY939" s="82"/>
      <c r="CYZ939" s="82"/>
      <c r="CZA939" s="82"/>
      <c r="CZB939" s="82"/>
      <c r="CZC939" s="82"/>
      <c r="CZD939" s="82"/>
      <c r="CZE939" s="82"/>
      <c r="CZF939" s="82"/>
      <c r="CZG939" s="82"/>
      <c r="CZH939" s="82"/>
      <c r="CZI939" s="82"/>
      <c r="CZJ939" s="82"/>
      <c r="CZK939" s="82"/>
      <c r="CZL939" s="82"/>
      <c r="CZM939" s="82"/>
      <c r="CZN939" s="82"/>
      <c r="CZO939" s="82"/>
      <c r="CZP939" s="82"/>
      <c r="CZQ939" s="82"/>
      <c r="CZR939" s="82"/>
      <c r="CZS939" s="82"/>
      <c r="CZT939" s="82"/>
      <c r="CZU939" s="82"/>
      <c r="CZV939" s="82"/>
      <c r="CZW939" s="82"/>
      <c r="CZX939" s="82"/>
      <c r="CZY939" s="82"/>
      <c r="CZZ939" s="82"/>
      <c r="DAA939" s="82"/>
      <c r="DAB939" s="82"/>
      <c r="DAC939" s="82"/>
      <c r="DAD939" s="82"/>
      <c r="DAE939" s="82"/>
      <c r="DAF939" s="82"/>
      <c r="DAG939" s="82"/>
      <c r="DAH939" s="82"/>
      <c r="DAI939" s="82"/>
      <c r="DAJ939" s="82"/>
      <c r="DAK939" s="82"/>
      <c r="DAL939" s="82"/>
      <c r="DAM939" s="82"/>
      <c r="DAN939" s="82"/>
      <c r="DAO939" s="82"/>
      <c r="DAP939" s="82"/>
      <c r="DAQ939" s="82"/>
      <c r="DAR939" s="82"/>
      <c r="DAS939" s="82"/>
      <c r="DAT939" s="82"/>
      <c r="DAU939" s="82"/>
      <c r="DAV939" s="82"/>
      <c r="DAW939" s="82"/>
      <c r="DAX939" s="82"/>
      <c r="DAY939" s="82"/>
      <c r="DAZ939" s="82"/>
      <c r="DBA939" s="82"/>
      <c r="DBB939" s="82"/>
      <c r="DBC939" s="82"/>
      <c r="DBD939" s="82"/>
      <c r="DBE939" s="82"/>
      <c r="DBF939" s="82"/>
      <c r="DBG939" s="82"/>
      <c r="DBH939" s="82"/>
      <c r="DBI939" s="82"/>
      <c r="DBJ939" s="82"/>
      <c r="DBK939" s="82"/>
      <c r="DBL939" s="82"/>
      <c r="DBM939" s="82"/>
      <c r="DBN939" s="82"/>
      <c r="DBO939" s="82"/>
      <c r="DBP939" s="82"/>
      <c r="DBQ939" s="82"/>
      <c r="DBR939" s="82"/>
      <c r="DBS939" s="82"/>
      <c r="DBT939" s="82"/>
      <c r="DBU939" s="82"/>
      <c r="DBV939" s="82"/>
      <c r="DBW939" s="82"/>
      <c r="DBX939" s="82"/>
      <c r="DBY939" s="82"/>
      <c r="DBZ939" s="82"/>
      <c r="DCA939" s="82"/>
      <c r="DCB939" s="82"/>
      <c r="DCC939" s="82"/>
      <c r="DCD939" s="82"/>
      <c r="DCE939" s="82"/>
      <c r="DCF939" s="82"/>
      <c r="DCG939" s="82"/>
      <c r="DCH939" s="82"/>
      <c r="DCI939" s="82"/>
      <c r="DCJ939" s="82"/>
      <c r="DCK939" s="82"/>
      <c r="DCL939" s="82"/>
      <c r="DCM939" s="82"/>
      <c r="DCN939" s="82"/>
      <c r="DCO939" s="82"/>
      <c r="DCP939" s="82"/>
      <c r="DCQ939" s="82"/>
      <c r="DCR939" s="82"/>
      <c r="DCS939" s="82"/>
      <c r="DCT939" s="82"/>
      <c r="DCU939" s="82"/>
      <c r="DCV939" s="82"/>
      <c r="DCW939" s="82"/>
      <c r="DCX939" s="82"/>
      <c r="DCY939" s="82"/>
      <c r="DCZ939" s="82"/>
      <c r="DDA939" s="82"/>
      <c r="DDB939" s="82"/>
      <c r="DDC939" s="82"/>
      <c r="DDD939" s="82"/>
      <c r="DDE939" s="82"/>
      <c r="DDF939" s="82"/>
      <c r="DDG939" s="82"/>
      <c r="DDH939" s="82"/>
      <c r="DDI939" s="82"/>
      <c r="DDJ939" s="82"/>
      <c r="DDK939" s="82"/>
      <c r="DDL939" s="82"/>
      <c r="DDM939" s="82"/>
      <c r="DDN939" s="82"/>
      <c r="DDO939" s="82"/>
      <c r="DDP939" s="82"/>
      <c r="DDQ939" s="82"/>
      <c r="DDR939" s="82"/>
      <c r="DDS939" s="82"/>
      <c r="DDT939" s="82"/>
      <c r="DDU939" s="82"/>
      <c r="DDV939" s="82"/>
      <c r="DDW939" s="82"/>
      <c r="DDX939" s="82"/>
      <c r="DDY939" s="82"/>
      <c r="DDZ939" s="82"/>
      <c r="DEA939" s="82"/>
      <c r="DEB939" s="82"/>
      <c r="DEC939" s="82"/>
      <c r="DED939" s="82"/>
      <c r="DEE939" s="82"/>
      <c r="DEF939" s="82"/>
      <c r="DEG939" s="82"/>
      <c r="DEH939" s="82"/>
      <c r="DEI939" s="82"/>
      <c r="DEJ939" s="82"/>
      <c r="DEK939" s="82"/>
      <c r="DEL939" s="82"/>
      <c r="DEM939" s="82"/>
      <c r="DEN939" s="82"/>
      <c r="DEO939" s="82"/>
      <c r="DEP939" s="82"/>
      <c r="DEQ939" s="82"/>
      <c r="DER939" s="82"/>
      <c r="DES939" s="82"/>
      <c r="DET939" s="82"/>
      <c r="DEU939" s="82"/>
      <c r="DEV939" s="82"/>
      <c r="DEW939" s="82"/>
      <c r="DEX939" s="82"/>
      <c r="DEY939" s="82"/>
      <c r="DEZ939" s="82"/>
      <c r="DFA939" s="82"/>
      <c r="DFB939" s="82"/>
      <c r="DFC939" s="82"/>
      <c r="DFD939" s="82"/>
      <c r="DFE939" s="82"/>
      <c r="DFF939" s="82"/>
      <c r="DFG939" s="82"/>
      <c r="DFH939" s="82"/>
      <c r="DFI939" s="82"/>
      <c r="DFJ939" s="82"/>
      <c r="DFK939" s="82"/>
      <c r="DFL939" s="82"/>
      <c r="DFM939" s="82"/>
      <c r="DFN939" s="82"/>
      <c r="DFO939" s="82"/>
      <c r="DFP939" s="82"/>
      <c r="DFQ939" s="82"/>
      <c r="DFR939" s="82"/>
      <c r="DFS939" s="82"/>
      <c r="DFT939" s="82"/>
      <c r="DFU939" s="82"/>
      <c r="DFV939" s="82"/>
      <c r="DFW939" s="82"/>
      <c r="DFX939" s="82"/>
      <c r="DFY939" s="82"/>
      <c r="DFZ939" s="82"/>
      <c r="DGA939" s="82"/>
      <c r="DGB939" s="82"/>
      <c r="DGC939" s="82"/>
      <c r="DGD939" s="82"/>
      <c r="DGE939" s="82"/>
      <c r="DGF939" s="82"/>
      <c r="DGG939" s="82"/>
      <c r="DGH939" s="82"/>
      <c r="DGI939" s="82"/>
      <c r="DGJ939" s="82"/>
      <c r="DGK939" s="82"/>
      <c r="DGL939" s="82"/>
      <c r="DGM939" s="82"/>
      <c r="DGN939" s="82"/>
      <c r="DGO939" s="82"/>
      <c r="DGP939" s="82"/>
      <c r="DGQ939" s="82"/>
      <c r="DGR939" s="82"/>
      <c r="DGS939" s="82"/>
      <c r="DGT939" s="82"/>
      <c r="DGU939" s="82"/>
      <c r="DGV939" s="82"/>
      <c r="DGW939" s="82"/>
      <c r="DGX939" s="82"/>
      <c r="DGY939" s="82"/>
      <c r="DGZ939" s="82"/>
      <c r="DHA939" s="82"/>
      <c r="DHB939" s="82"/>
      <c r="DHC939" s="82"/>
      <c r="DHD939" s="82"/>
      <c r="DHE939" s="82"/>
      <c r="DHF939" s="82"/>
      <c r="DHG939" s="82"/>
      <c r="DHH939" s="82"/>
      <c r="DHI939" s="82"/>
      <c r="DHJ939" s="82"/>
      <c r="DHK939" s="82"/>
      <c r="DHL939" s="82"/>
      <c r="DHM939" s="82"/>
      <c r="DHN939" s="82"/>
      <c r="DHO939" s="82"/>
      <c r="DHP939" s="82"/>
      <c r="DHQ939" s="82"/>
      <c r="DHR939" s="82"/>
      <c r="DHS939" s="82"/>
      <c r="DHT939" s="82"/>
      <c r="DHU939" s="82"/>
      <c r="DHV939" s="82"/>
      <c r="DHW939" s="82"/>
      <c r="DHX939" s="82"/>
      <c r="DHY939" s="82"/>
      <c r="DHZ939" s="82"/>
      <c r="DIA939" s="82"/>
      <c r="DIB939" s="82"/>
      <c r="DIC939" s="82"/>
      <c r="DID939" s="82"/>
      <c r="DIE939" s="82"/>
      <c r="DIF939" s="82"/>
      <c r="DIG939" s="82"/>
      <c r="DIH939" s="82"/>
      <c r="DII939" s="82"/>
      <c r="DIJ939" s="82"/>
      <c r="DIK939" s="82"/>
      <c r="DIL939" s="82"/>
      <c r="DIM939" s="82"/>
      <c r="DIN939" s="82"/>
      <c r="DIO939" s="82"/>
      <c r="DIP939" s="82"/>
      <c r="DIQ939" s="82"/>
      <c r="DIR939" s="82"/>
      <c r="DIS939" s="82"/>
      <c r="DIT939" s="82"/>
      <c r="DIU939" s="82"/>
      <c r="DIV939" s="82"/>
      <c r="DIW939" s="82"/>
      <c r="DIX939" s="82"/>
      <c r="DIY939" s="82"/>
      <c r="DIZ939" s="82"/>
      <c r="DJA939" s="82"/>
      <c r="DJB939" s="82"/>
      <c r="DJC939" s="82"/>
      <c r="DJD939" s="82"/>
      <c r="DJE939" s="82"/>
      <c r="DJF939" s="82"/>
      <c r="DJG939" s="82"/>
      <c r="DJH939" s="82"/>
      <c r="DJI939" s="82"/>
      <c r="DJJ939" s="82"/>
      <c r="DJK939" s="82"/>
      <c r="DJL939" s="82"/>
      <c r="DJM939" s="82"/>
      <c r="DJN939" s="82"/>
      <c r="DJO939" s="82"/>
      <c r="DJP939" s="82"/>
      <c r="DJQ939" s="82"/>
      <c r="DJR939" s="82"/>
      <c r="DJS939" s="82"/>
      <c r="DJT939" s="82"/>
      <c r="DJU939" s="82"/>
      <c r="DJV939" s="82"/>
      <c r="DJW939" s="82"/>
      <c r="DJX939" s="82"/>
      <c r="DJY939" s="82"/>
      <c r="DJZ939" s="82"/>
      <c r="DKA939" s="82"/>
      <c r="DKB939" s="82"/>
      <c r="DKC939" s="82"/>
      <c r="DKD939" s="82"/>
      <c r="DKE939" s="82"/>
      <c r="DKF939" s="82"/>
      <c r="DKG939" s="82"/>
      <c r="DKH939" s="82"/>
      <c r="DKI939" s="82"/>
      <c r="DKJ939" s="82"/>
      <c r="DKK939" s="82"/>
      <c r="DKL939" s="82"/>
      <c r="DKM939" s="82"/>
      <c r="DKN939" s="82"/>
      <c r="DKO939" s="82"/>
      <c r="DKP939" s="82"/>
      <c r="DKQ939" s="82"/>
      <c r="DKR939" s="82"/>
      <c r="DKS939" s="82"/>
      <c r="DKT939" s="82"/>
      <c r="DKU939" s="82"/>
      <c r="DKV939" s="82"/>
      <c r="DKW939" s="82"/>
      <c r="DKX939" s="82"/>
      <c r="DKY939" s="82"/>
      <c r="DKZ939" s="82"/>
      <c r="DLA939" s="82"/>
      <c r="DLB939" s="82"/>
      <c r="DLC939" s="82"/>
      <c r="DLD939" s="82"/>
      <c r="DLE939" s="82"/>
      <c r="DLF939" s="82"/>
      <c r="DLG939" s="82"/>
      <c r="DLH939" s="82"/>
      <c r="DLI939" s="82"/>
      <c r="DLJ939" s="82"/>
      <c r="DLK939" s="82"/>
      <c r="DLL939" s="82"/>
      <c r="DLM939" s="82"/>
      <c r="DLN939" s="82"/>
      <c r="DLO939" s="82"/>
      <c r="DLP939" s="82"/>
      <c r="DLQ939" s="82"/>
      <c r="DLR939" s="82"/>
      <c r="DLS939" s="82"/>
      <c r="DLT939" s="82"/>
      <c r="DLU939" s="82"/>
      <c r="DLV939" s="82"/>
      <c r="DLW939" s="82"/>
      <c r="DLX939" s="82"/>
      <c r="DLY939" s="82"/>
      <c r="DLZ939" s="82"/>
      <c r="DMA939" s="82"/>
      <c r="DMB939" s="82"/>
      <c r="DMC939" s="82"/>
      <c r="DMD939" s="82"/>
      <c r="DME939" s="82"/>
      <c r="DMF939" s="82"/>
      <c r="DMG939" s="82"/>
      <c r="DMH939" s="82"/>
      <c r="DMI939" s="82"/>
      <c r="DMJ939" s="82"/>
      <c r="DMK939" s="82"/>
      <c r="DML939" s="82"/>
      <c r="DMM939" s="82"/>
      <c r="DMN939" s="82"/>
      <c r="DMO939" s="82"/>
      <c r="DMP939" s="82"/>
      <c r="DMQ939" s="82"/>
      <c r="DMR939" s="82"/>
      <c r="DMS939" s="82"/>
      <c r="DMT939" s="82"/>
      <c r="DMU939" s="82"/>
      <c r="DMV939" s="82"/>
      <c r="DMW939" s="82"/>
      <c r="DMX939" s="82"/>
      <c r="DMY939" s="82"/>
      <c r="DMZ939" s="82"/>
      <c r="DNA939" s="82"/>
      <c r="DNB939" s="82"/>
      <c r="DNC939" s="82"/>
      <c r="DND939" s="82"/>
      <c r="DNE939" s="82"/>
      <c r="DNF939" s="82"/>
      <c r="DNG939" s="82"/>
      <c r="DNH939" s="82"/>
      <c r="DNI939" s="82"/>
      <c r="DNJ939" s="82"/>
      <c r="DNK939" s="82"/>
      <c r="DNL939" s="82"/>
      <c r="DNM939" s="82"/>
      <c r="DNN939" s="82"/>
      <c r="DNO939" s="82"/>
      <c r="DNP939" s="82"/>
      <c r="DNQ939" s="82"/>
      <c r="DNR939" s="82"/>
      <c r="DNS939" s="82"/>
      <c r="DNT939" s="82"/>
      <c r="DNU939" s="82"/>
      <c r="DNV939" s="82"/>
      <c r="DNW939" s="82"/>
      <c r="DNX939" s="82"/>
      <c r="DNY939" s="82"/>
      <c r="DNZ939" s="82"/>
      <c r="DOA939" s="82"/>
      <c r="DOB939" s="82"/>
      <c r="DOC939" s="82"/>
      <c r="DOD939" s="82"/>
      <c r="DOE939" s="82"/>
      <c r="DOF939" s="82"/>
      <c r="DOG939" s="82"/>
      <c r="DOH939" s="82"/>
      <c r="DOI939" s="82"/>
      <c r="DOJ939" s="82"/>
      <c r="DOK939" s="82"/>
      <c r="DOL939" s="82"/>
      <c r="DOM939" s="82"/>
      <c r="DON939" s="82"/>
      <c r="DOO939" s="82"/>
      <c r="DOP939" s="82"/>
      <c r="DOQ939" s="82"/>
      <c r="DOR939" s="82"/>
      <c r="DOS939" s="82"/>
      <c r="DOT939" s="82"/>
      <c r="DOU939" s="82"/>
      <c r="DOV939" s="82"/>
      <c r="DOW939" s="82"/>
      <c r="DOX939" s="82"/>
      <c r="DOY939" s="82"/>
      <c r="DOZ939" s="82"/>
      <c r="DPA939" s="82"/>
      <c r="DPB939" s="82"/>
      <c r="DPC939" s="82"/>
      <c r="DPD939" s="82"/>
      <c r="DPE939" s="82"/>
      <c r="DPF939" s="82"/>
      <c r="DPG939" s="82"/>
      <c r="DPH939" s="82"/>
      <c r="DPI939" s="82"/>
      <c r="DPJ939" s="82"/>
      <c r="DPK939" s="82"/>
      <c r="DPL939" s="82"/>
      <c r="DPM939" s="82"/>
      <c r="DPN939" s="82"/>
      <c r="DPO939" s="82"/>
      <c r="DPP939" s="82"/>
      <c r="DPQ939" s="82"/>
      <c r="DPR939" s="82"/>
      <c r="DPS939" s="82"/>
      <c r="DPT939" s="82"/>
      <c r="DPU939" s="82"/>
      <c r="DPV939" s="82"/>
      <c r="DPW939" s="82"/>
      <c r="DPX939" s="82"/>
      <c r="DPY939" s="82"/>
      <c r="DPZ939" s="82"/>
      <c r="DQA939" s="82"/>
      <c r="DQB939" s="82"/>
      <c r="DQC939" s="82"/>
      <c r="DQD939" s="82"/>
      <c r="DQE939" s="82"/>
      <c r="DQF939" s="82"/>
      <c r="DQG939" s="82"/>
      <c r="DQH939" s="82"/>
      <c r="DQI939" s="82"/>
      <c r="DQJ939" s="82"/>
      <c r="DQK939" s="82"/>
      <c r="DQL939" s="82"/>
      <c r="DQM939" s="82"/>
      <c r="DQN939" s="82"/>
      <c r="DQO939" s="82"/>
      <c r="DQP939" s="82"/>
      <c r="DQQ939" s="82"/>
      <c r="DQR939" s="82"/>
      <c r="DQS939" s="82"/>
      <c r="DQT939" s="82"/>
      <c r="DQU939" s="82"/>
      <c r="DQV939" s="82"/>
      <c r="DQW939" s="82"/>
      <c r="DQX939" s="82"/>
      <c r="DQY939" s="82"/>
      <c r="DQZ939" s="82"/>
      <c r="DRA939" s="82"/>
      <c r="DRB939" s="82"/>
      <c r="DRC939" s="82"/>
      <c r="DRD939" s="82"/>
      <c r="DRE939" s="82"/>
      <c r="DRF939" s="82"/>
      <c r="DRG939" s="82"/>
      <c r="DRH939" s="82"/>
      <c r="DRI939" s="82"/>
      <c r="DRJ939" s="82"/>
      <c r="DRK939" s="82"/>
      <c r="DRL939" s="82"/>
      <c r="DRM939" s="82"/>
      <c r="DRN939" s="82"/>
      <c r="DRO939" s="82"/>
      <c r="DRP939" s="82"/>
      <c r="DRQ939" s="82"/>
      <c r="DRR939" s="82"/>
      <c r="DRS939" s="82"/>
      <c r="DRT939" s="82"/>
      <c r="DRU939" s="82"/>
      <c r="DRV939" s="82"/>
      <c r="DRW939" s="82"/>
      <c r="DRX939" s="82"/>
      <c r="DRY939" s="82"/>
      <c r="DRZ939" s="82"/>
      <c r="DSA939" s="82"/>
      <c r="DSB939" s="82"/>
      <c r="DSC939" s="82"/>
      <c r="DSD939" s="82"/>
      <c r="DSE939" s="82"/>
      <c r="DSF939" s="82"/>
      <c r="DSG939" s="82"/>
      <c r="DSH939" s="82"/>
      <c r="DSI939" s="82"/>
      <c r="DSJ939" s="82"/>
      <c r="DSK939" s="82"/>
      <c r="DSL939" s="82"/>
      <c r="DSM939" s="82"/>
      <c r="DSN939" s="82"/>
      <c r="DSO939" s="82"/>
      <c r="DSP939" s="82"/>
      <c r="DSQ939" s="82"/>
      <c r="DSR939" s="82"/>
      <c r="DSS939" s="82"/>
      <c r="DST939" s="82"/>
      <c r="DSU939" s="82"/>
      <c r="DSV939" s="82"/>
      <c r="DSW939" s="82"/>
      <c r="DSX939" s="82"/>
      <c r="DSY939" s="82"/>
      <c r="DSZ939" s="82"/>
      <c r="DTA939" s="82"/>
      <c r="DTB939" s="82"/>
      <c r="DTC939" s="82"/>
      <c r="DTD939" s="82"/>
      <c r="DTE939" s="82"/>
      <c r="DTF939" s="82"/>
      <c r="DTG939" s="82"/>
      <c r="DTH939" s="82"/>
      <c r="DTI939" s="82"/>
      <c r="DTJ939" s="82"/>
      <c r="DTK939" s="82"/>
      <c r="DTL939" s="82"/>
      <c r="DTM939" s="82"/>
      <c r="DTN939" s="82"/>
      <c r="DTO939" s="82"/>
      <c r="DTP939" s="82"/>
      <c r="DTQ939" s="82"/>
      <c r="DTR939" s="82"/>
      <c r="DTS939" s="82"/>
      <c r="DTT939" s="82"/>
      <c r="DTU939" s="82"/>
      <c r="DTV939" s="82"/>
      <c r="DTW939" s="82"/>
      <c r="DTX939" s="82"/>
      <c r="DTY939" s="82"/>
      <c r="DTZ939" s="82"/>
      <c r="DUA939" s="82"/>
      <c r="DUB939" s="82"/>
      <c r="DUC939" s="82"/>
      <c r="DUD939" s="82"/>
      <c r="DUE939" s="82"/>
      <c r="DUF939" s="82"/>
      <c r="DUG939" s="82"/>
      <c r="DUH939" s="82"/>
      <c r="DUI939" s="82"/>
      <c r="DUJ939" s="82"/>
      <c r="DUK939" s="82"/>
      <c r="DUL939" s="82"/>
      <c r="DUM939" s="82"/>
      <c r="DUN939" s="82"/>
      <c r="DUO939" s="82"/>
      <c r="DUP939" s="82"/>
      <c r="DUQ939" s="82"/>
      <c r="DUR939" s="82"/>
      <c r="DUS939" s="82"/>
      <c r="DUT939" s="82"/>
      <c r="DUU939" s="82"/>
      <c r="DUV939" s="82"/>
      <c r="DUW939" s="82"/>
      <c r="DUX939" s="82"/>
      <c r="DUY939" s="82"/>
      <c r="DUZ939" s="82"/>
      <c r="DVA939" s="82"/>
      <c r="DVB939" s="82"/>
      <c r="DVC939" s="82"/>
      <c r="DVD939" s="82"/>
      <c r="DVE939" s="82"/>
      <c r="DVF939" s="82"/>
      <c r="DVG939" s="82"/>
      <c r="DVH939" s="82"/>
      <c r="DVI939" s="82"/>
      <c r="DVJ939" s="82"/>
      <c r="DVK939" s="82"/>
      <c r="DVL939" s="82"/>
      <c r="DVM939" s="82"/>
      <c r="DVN939" s="82"/>
      <c r="DVO939" s="82"/>
      <c r="DVP939" s="82"/>
      <c r="DVQ939" s="82"/>
      <c r="DVR939" s="82"/>
      <c r="DVS939" s="82"/>
      <c r="DVT939" s="82"/>
      <c r="DVU939" s="82"/>
      <c r="DVV939" s="82"/>
      <c r="DVW939" s="82"/>
      <c r="DVX939" s="82"/>
      <c r="DVY939" s="82"/>
      <c r="DVZ939" s="82"/>
      <c r="DWA939" s="82"/>
      <c r="DWB939" s="82"/>
      <c r="DWC939" s="82"/>
      <c r="DWD939" s="82"/>
      <c r="DWE939" s="82"/>
      <c r="DWF939" s="82"/>
      <c r="DWG939" s="82"/>
      <c r="DWH939" s="82"/>
      <c r="DWI939" s="82"/>
      <c r="DWJ939" s="82"/>
      <c r="DWK939" s="82"/>
      <c r="DWL939" s="82"/>
      <c r="DWM939" s="82"/>
      <c r="DWN939" s="82"/>
      <c r="DWO939" s="82"/>
      <c r="DWP939" s="82"/>
      <c r="DWQ939" s="82"/>
      <c r="DWR939" s="82"/>
      <c r="DWS939" s="82"/>
      <c r="DWT939" s="82"/>
      <c r="DWU939" s="82"/>
      <c r="DWV939" s="82"/>
      <c r="DWW939" s="82"/>
      <c r="DWX939" s="82"/>
      <c r="DWY939" s="82"/>
      <c r="DWZ939" s="82"/>
      <c r="DXA939" s="82"/>
      <c r="DXB939" s="82"/>
      <c r="DXC939" s="82"/>
      <c r="DXD939" s="82"/>
      <c r="DXE939" s="82"/>
      <c r="DXF939" s="82"/>
      <c r="DXG939" s="82"/>
      <c r="DXH939" s="82"/>
      <c r="DXI939" s="82"/>
      <c r="DXJ939" s="82"/>
      <c r="DXK939" s="82"/>
      <c r="DXL939" s="82"/>
      <c r="DXM939" s="82"/>
      <c r="DXN939" s="82"/>
      <c r="DXO939" s="82"/>
      <c r="DXP939" s="82"/>
      <c r="DXQ939" s="82"/>
      <c r="DXR939" s="82"/>
      <c r="DXS939" s="82"/>
      <c r="DXT939" s="82"/>
      <c r="DXU939" s="82"/>
      <c r="DXV939" s="82"/>
      <c r="DXW939" s="82"/>
      <c r="DXX939" s="82"/>
      <c r="DXY939" s="82"/>
      <c r="DXZ939" s="82"/>
      <c r="DYA939" s="82"/>
      <c r="DYB939" s="82"/>
      <c r="DYC939" s="82"/>
      <c r="DYD939" s="82"/>
      <c r="DYE939" s="82"/>
      <c r="DYF939" s="82"/>
      <c r="DYG939" s="82"/>
      <c r="DYH939" s="82"/>
      <c r="DYI939" s="82"/>
      <c r="DYJ939" s="82"/>
      <c r="DYK939" s="82"/>
      <c r="DYL939" s="82"/>
      <c r="DYM939" s="82"/>
      <c r="DYN939" s="82"/>
      <c r="DYO939" s="82"/>
      <c r="DYP939" s="82"/>
      <c r="DYQ939" s="82"/>
      <c r="DYR939" s="82"/>
      <c r="DYS939" s="82"/>
      <c r="DYT939" s="82"/>
      <c r="DYU939" s="82"/>
      <c r="DYV939" s="82"/>
      <c r="DYW939" s="82"/>
      <c r="DYX939" s="82"/>
      <c r="DYY939" s="82"/>
      <c r="DYZ939" s="82"/>
      <c r="DZA939" s="82"/>
      <c r="DZB939" s="82"/>
      <c r="DZC939" s="82"/>
      <c r="DZD939" s="82"/>
      <c r="DZE939" s="82"/>
      <c r="DZF939" s="82"/>
      <c r="DZG939" s="82"/>
      <c r="DZH939" s="82"/>
      <c r="DZI939" s="82"/>
      <c r="DZJ939" s="82"/>
      <c r="DZK939" s="82"/>
      <c r="DZL939" s="82"/>
      <c r="DZM939" s="82"/>
      <c r="DZN939" s="82"/>
      <c r="DZO939" s="82"/>
      <c r="DZP939" s="82"/>
      <c r="DZQ939" s="82"/>
      <c r="DZR939" s="82"/>
      <c r="DZS939" s="82"/>
      <c r="DZT939" s="82"/>
      <c r="DZU939" s="82"/>
      <c r="DZV939" s="82"/>
      <c r="DZW939" s="82"/>
      <c r="DZX939" s="82"/>
      <c r="DZY939" s="82"/>
      <c r="DZZ939" s="82"/>
      <c r="EAA939" s="82"/>
      <c r="EAB939" s="82"/>
      <c r="EAC939" s="82"/>
      <c r="EAD939" s="82"/>
      <c r="EAE939" s="82"/>
      <c r="EAF939" s="82"/>
      <c r="EAG939" s="82"/>
      <c r="EAH939" s="82"/>
      <c r="EAI939" s="82"/>
      <c r="EAJ939" s="82"/>
      <c r="EAK939" s="82"/>
      <c r="EAL939" s="82"/>
      <c r="EAM939" s="82"/>
      <c r="EAN939" s="82"/>
      <c r="EAO939" s="82"/>
      <c r="EAP939" s="82"/>
      <c r="EAQ939" s="82"/>
      <c r="EAR939" s="82"/>
      <c r="EAS939" s="82"/>
      <c r="EAT939" s="82"/>
      <c r="EAU939" s="82"/>
      <c r="EAV939" s="82"/>
      <c r="EAW939" s="82"/>
      <c r="EAX939" s="82"/>
      <c r="EAY939" s="82"/>
      <c r="EAZ939" s="82"/>
      <c r="EBA939" s="82"/>
      <c r="EBB939" s="82"/>
      <c r="EBC939" s="82"/>
      <c r="EBD939" s="82"/>
      <c r="EBE939" s="82"/>
      <c r="EBF939" s="82"/>
      <c r="EBG939" s="82"/>
      <c r="EBH939" s="82"/>
      <c r="EBI939" s="82"/>
      <c r="EBJ939" s="82"/>
      <c r="EBK939" s="82"/>
      <c r="EBL939" s="82"/>
      <c r="EBM939" s="82"/>
      <c r="EBN939" s="82"/>
      <c r="EBO939" s="82"/>
      <c r="EBP939" s="82"/>
      <c r="EBQ939" s="82"/>
      <c r="EBR939" s="82"/>
      <c r="EBS939" s="82"/>
      <c r="EBT939" s="82"/>
      <c r="EBU939" s="82"/>
      <c r="EBV939" s="82"/>
      <c r="EBW939" s="82"/>
      <c r="EBX939" s="82"/>
      <c r="EBY939" s="82"/>
      <c r="EBZ939" s="82"/>
      <c r="ECA939" s="82"/>
      <c r="ECB939" s="82"/>
      <c r="ECC939" s="82"/>
      <c r="ECD939" s="82"/>
      <c r="ECE939" s="82"/>
      <c r="ECF939" s="82"/>
      <c r="ECG939" s="82"/>
      <c r="ECH939" s="82"/>
      <c r="ECI939" s="82"/>
      <c r="ECJ939" s="82"/>
      <c r="ECK939" s="82"/>
      <c r="ECL939" s="82"/>
      <c r="ECM939" s="82"/>
      <c r="ECN939" s="82"/>
      <c r="ECO939" s="82"/>
      <c r="ECP939" s="82"/>
      <c r="ECQ939" s="82"/>
      <c r="ECR939" s="82"/>
      <c r="ECS939" s="82"/>
      <c r="ECT939" s="82"/>
      <c r="ECU939" s="82"/>
      <c r="ECV939" s="82"/>
      <c r="ECW939" s="82"/>
      <c r="ECX939" s="82"/>
      <c r="ECY939" s="82"/>
      <c r="ECZ939" s="82"/>
      <c r="EDA939" s="82"/>
      <c r="EDB939" s="82"/>
      <c r="EDC939" s="82"/>
      <c r="EDD939" s="82"/>
      <c r="EDE939" s="82"/>
      <c r="EDF939" s="82"/>
      <c r="EDG939" s="82"/>
      <c r="EDH939" s="82"/>
      <c r="EDI939" s="82"/>
      <c r="EDJ939" s="82"/>
      <c r="EDK939" s="82"/>
      <c r="EDL939" s="82"/>
      <c r="EDM939" s="82"/>
      <c r="EDN939" s="82"/>
      <c r="EDO939" s="82"/>
      <c r="EDP939" s="82"/>
      <c r="EDQ939" s="82"/>
      <c r="EDR939" s="82"/>
      <c r="EDS939" s="82"/>
      <c r="EDT939" s="82"/>
      <c r="EDU939" s="82"/>
      <c r="EDV939" s="82"/>
      <c r="EDW939" s="82"/>
      <c r="EDX939" s="82"/>
      <c r="EDY939" s="82"/>
      <c r="EDZ939" s="82"/>
      <c r="EEA939" s="82"/>
      <c r="EEB939" s="82"/>
      <c r="EEC939" s="82"/>
      <c r="EED939" s="82"/>
      <c r="EEE939" s="82"/>
      <c r="EEF939" s="82"/>
      <c r="EEG939" s="82"/>
      <c r="EEH939" s="82"/>
      <c r="EEI939" s="82"/>
      <c r="EEJ939" s="82"/>
      <c r="EEK939" s="82"/>
      <c r="EEL939" s="82"/>
      <c r="EEM939" s="82"/>
      <c r="EEN939" s="82"/>
      <c r="EEO939" s="82"/>
      <c r="EEP939" s="82"/>
      <c r="EEQ939" s="82"/>
      <c r="EER939" s="82"/>
      <c r="EES939" s="82"/>
      <c r="EET939" s="82"/>
      <c r="EEU939" s="82"/>
      <c r="EEV939" s="82"/>
      <c r="EEW939" s="82"/>
      <c r="EEX939" s="82"/>
      <c r="EEY939" s="82"/>
      <c r="EEZ939" s="82"/>
      <c r="EFA939" s="82"/>
      <c r="EFB939" s="82"/>
      <c r="EFC939" s="82"/>
      <c r="EFD939" s="82"/>
      <c r="EFE939" s="82"/>
      <c r="EFF939" s="82"/>
      <c r="EFG939" s="82"/>
      <c r="EFH939" s="82"/>
      <c r="EFI939" s="82"/>
      <c r="EFJ939" s="82"/>
      <c r="EFK939" s="82"/>
      <c r="EFL939" s="82"/>
      <c r="EFM939" s="82"/>
      <c r="EFN939" s="82"/>
      <c r="EFO939" s="82"/>
      <c r="EFP939" s="82"/>
      <c r="EFQ939" s="82"/>
      <c r="EFR939" s="82"/>
      <c r="EFS939" s="82"/>
      <c r="EFT939" s="82"/>
      <c r="EFU939" s="82"/>
      <c r="EFV939" s="82"/>
      <c r="EFW939" s="82"/>
      <c r="EFX939" s="82"/>
      <c r="EFY939" s="82"/>
      <c r="EFZ939" s="82"/>
      <c r="EGA939" s="82"/>
      <c r="EGB939" s="82"/>
      <c r="EGC939" s="82"/>
      <c r="EGD939" s="82"/>
      <c r="EGE939" s="82"/>
      <c r="EGF939" s="82"/>
      <c r="EGG939" s="82"/>
      <c r="EGH939" s="82"/>
      <c r="EGI939" s="82"/>
      <c r="EGJ939" s="82"/>
      <c r="EGK939" s="82"/>
      <c r="EGL939" s="82"/>
      <c r="EGM939" s="82"/>
      <c r="EGN939" s="82"/>
      <c r="EGO939" s="82"/>
      <c r="EGP939" s="82"/>
      <c r="EGQ939" s="82"/>
      <c r="EGR939" s="82"/>
      <c r="EGS939" s="82"/>
      <c r="EGT939" s="82"/>
      <c r="EGU939" s="82"/>
      <c r="EGV939" s="82"/>
      <c r="EGW939" s="82"/>
      <c r="EGX939" s="82"/>
      <c r="EGY939" s="82"/>
      <c r="EGZ939" s="82"/>
      <c r="EHA939" s="82"/>
      <c r="EHB939" s="82"/>
      <c r="EHC939" s="82"/>
      <c r="EHD939" s="82"/>
      <c r="EHE939" s="82"/>
      <c r="EHF939" s="82"/>
      <c r="EHG939" s="82"/>
      <c r="EHH939" s="82"/>
      <c r="EHI939" s="82"/>
      <c r="EHJ939" s="82"/>
      <c r="EHK939" s="82"/>
      <c r="EHL939" s="82"/>
      <c r="EHM939" s="82"/>
      <c r="EHN939" s="82"/>
      <c r="EHO939" s="82"/>
      <c r="EHP939" s="82"/>
      <c r="EHQ939" s="82"/>
      <c r="EHR939" s="82"/>
      <c r="EHS939" s="82"/>
      <c r="EHT939" s="82"/>
      <c r="EHU939" s="82"/>
      <c r="EHV939" s="82"/>
      <c r="EHW939" s="82"/>
      <c r="EHX939" s="82"/>
      <c r="EHY939" s="82"/>
      <c r="EHZ939" s="82"/>
      <c r="EIA939" s="82"/>
      <c r="EIB939" s="82"/>
      <c r="EIC939" s="82"/>
      <c r="EID939" s="82"/>
      <c r="EIE939" s="82"/>
      <c r="EIF939" s="82"/>
      <c r="EIG939" s="82"/>
      <c r="EIH939" s="82"/>
      <c r="EII939" s="82"/>
      <c r="EIJ939" s="82"/>
      <c r="EIK939" s="82"/>
      <c r="EIL939" s="82"/>
      <c r="EIM939" s="82"/>
      <c r="EIN939" s="82"/>
      <c r="EIO939" s="82"/>
      <c r="EIP939" s="82"/>
      <c r="EIQ939" s="82"/>
      <c r="EIR939" s="82"/>
      <c r="EIS939" s="82"/>
      <c r="EIT939" s="82"/>
      <c r="EIU939" s="82"/>
      <c r="EIV939" s="82"/>
      <c r="EIW939" s="82"/>
      <c r="EIX939" s="82"/>
      <c r="EIY939" s="82"/>
      <c r="EIZ939" s="82"/>
      <c r="EJA939" s="82"/>
      <c r="EJB939" s="82"/>
      <c r="EJC939" s="82"/>
      <c r="EJD939" s="82"/>
      <c r="EJE939" s="82"/>
      <c r="EJF939" s="82"/>
      <c r="EJG939" s="82"/>
      <c r="EJH939" s="82"/>
      <c r="EJI939" s="82"/>
      <c r="EJJ939" s="82"/>
      <c r="EJK939" s="82"/>
      <c r="EJL939" s="82"/>
      <c r="EJM939" s="82"/>
      <c r="EJN939" s="82"/>
      <c r="EJO939" s="82"/>
      <c r="EJP939" s="82"/>
      <c r="EJQ939" s="82"/>
      <c r="EJR939" s="82"/>
      <c r="EJS939" s="82"/>
      <c r="EJT939" s="82"/>
      <c r="EJU939" s="82"/>
      <c r="EJV939" s="82"/>
      <c r="EJW939" s="82"/>
      <c r="EJX939" s="82"/>
      <c r="EJY939" s="82"/>
      <c r="EJZ939" s="82"/>
      <c r="EKA939" s="82"/>
      <c r="EKB939" s="82"/>
      <c r="EKC939" s="82"/>
      <c r="EKD939" s="82"/>
      <c r="EKE939" s="82"/>
      <c r="EKF939" s="82"/>
      <c r="EKG939" s="82"/>
      <c r="EKH939" s="82"/>
      <c r="EKI939" s="82"/>
      <c r="EKJ939" s="82"/>
      <c r="EKK939" s="82"/>
      <c r="EKL939" s="82"/>
      <c r="EKM939" s="82"/>
      <c r="EKN939" s="82"/>
      <c r="EKO939" s="82"/>
      <c r="EKP939" s="82"/>
      <c r="EKQ939" s="82"/>
      <c r="EKR939" s="82"/>
      <c r="EKS939" s="82"/>
      <c r="EKT939" s="82"/>
      <c r="EKU939" s="82"/>
      <c r="EKV939" s="82"/>
      <c r="EKW939" s="82"/>
      <c r="EKX939" s="82"/>
      <c r="EKY939" s="82"/>
      <c r="EKZ939" s="82"/>
      <c r="ELA939" s="82"/>
      <c r="ELB939" s="82"/>
      <c r="ELC939" s="82"/>
      <c r="ELD939" s="82"/>
      <c r="ELE939" s="82"/>
      <c r="ELF939" s="82"/>
      <c r="ELG939" s="82"/>
      <c r="ELH939" s="82"/>
      <c r="ELI939" s="82"/>
      <c r="ELJ939" s="82"/>
      <c r="ELK939" s="82"/>
      <c r="ELL939" s="82"/>
      <c r="ELM939" s="82"/>
      <c r="ELN939" s="82"/>
      <c r="ELO939" s="82"/>
      <c r="ELP939" s="82"/>
      <c r="ELQ939" s="82"/>
      <c r="ELR939" s="82"/>
      <c r="ELS939" s="82"/>
      <c r="ELT939" s="82"/>
      <c r="ELU939" s="82"/>
      <c r="ELV939" s="82"/>
      <c r="ELW939" s="82"/>
      <c r="ELX939" s="82"/>
      <c r="ELY939" s="82"/>
      <c r="ELZ939" s="82"/>
      <c r="EMA939" s="82"/>
      <c r="EMB939" s="82"/>
      <c r="EMC939" s="82"/>
      <c r="EMD939" s="82"/>
      <c r="EME939" s="82"/>
      <c r="EMF939" s="82"/>
      <c r="EMG939" s="82"/>
      <c r="EMH939" s="82"/>
      <c r="EMI939" s="82"/>
      <c r="EMJ939" s="82"/>
      <c r="EMK939" s="82"/>
      <c r="EML939" s="82"/>
      <c r="EMM939" s="82"/>
      <c r="EMN939" s="82"/>
      <c r="EMO939" s="82"/>
      <c r="EMP939" s="82"/>
      <c r="EMQ939" s="82"/>
      <c r="EMR939" s="82"/>
      <c r="EMS939" s="82"/>
      <c r="EMT939" s="82"/>
      <c r="EMU939" s="82"/>
      <c r="EMV939" s="82"/>
      <c r="EMW939" s="82"/>
      <c r="EMX939" s="82"/>
      <c r="EMY939" s="82"/>
      <c r="EMZ939" s="82"/>
      <c r="ENA939" s="82"/>
      <c r="ENB939" s="82"/>
      <c r="ENC939" s="82"/>
      <c r="END939" s="82"/>
      <c r="ENE939" s="82"/>
      <c r="ENF939" s="82"/>
      <c r="ENG939" s="82"/>
      <c r="ENH939" s="82"/>
      <c r="ENI939" s="82"/>
      <c r="ENJ939" s="82"/>
      <c r="ENK939" s="82"/>
      <c r="ENL939" s="82"/>
      <c r="ENM939" s="82"/>
      <c r="ENN939" s="82"/>
      <c r="ENO939" s="82"/>
      <c r="ENP939" s="82"/>
      <c r="ENQ939" s="82"/>
      <c r="ENR939" s="82"/>
      <c r="ENS939" s="82"/>
      <c r="ENT939" s="82"/>
      <c r="ENU939" s="82"/>
      <c r="ENV939" s="82"/>
      <c r="ENW939" s="82"/>
      <c r="ENX939" s="82"/>
      <c r="ENY939" s="82"/>
      <c r="ENZ939" s="82"/>
      <c r="EOA939" s="82"/>
      <c r="EOB939" s="82"/>
      <c r="EOC939" s="82"/>
      <c r="EOD939" s="82"/>
      <c r="EOE939" s="82"/>
      <c r="EOF939" s="82"/>
      <c r="EOG939" s="82"/>
      <c r="EOH939" s="82"/>
      <c r="EOI939" s="82"/>
      <c r="EOJ939" s="82"/>
      <c r="EOK939" s="82"/>
      <c r="EOL939" s="82"/>
      <c r="EOM939" s="82"/>
      <c r="EON939" s="82"/>
      <c r="EOO939" s="82"/>
      <c r="EOP939" s="82"/>
      <c r="EOQ939" s="82"/>
      <c r="EOR939" s="82"/>
      <c r="EOS939" s="82"/>
      <c r="EOT939" s="82"/>
      <c r="EOU939" s="82"/>
      <c r="EOV939" s="82"/>
      <c r="EOW939" s="82"/>
      <c r="EOX939" s="82"/>
      <c r="EOY939" s="82"/>
      <c r="EOZ939" s="82"/>
      <c r="EPA939" s="82"/>
      <c r="EPB939" s="82"/>
      <c r="EPC939" s="82"/>
      <c r="EPD939" s="82"/>
      <c r="EPE939" s="82"/>
      <c r="EPF939" s="82"/>
      <c r="EPG939" s="82"/>
      <c r="EPH939" s="82"/>
      <c r="EPI939" s="82"/>
      <c r="EPJ939" s="82"/>
      <c r="EPK939" s="82"/>
      <c r="EPL939" s="82"/>
      <c r="EPM939" s="82"/>
      <c r="EPN939" s="82"/>
      <c r="EPO939" s="82"/>
      <c r="EPP939" s="82"/>
      <c r="EPQ939" s="82"/>
      <c r="EPR939" s="82"/>
      <c r="EPS939" s="82"/>
      <c r="EPT939" s="82"/>
      <c r="EPU939" s="82"/>
      <c r="EPV939" s="82"/>
      <c r="EPW939" s="82"/>
      <c r="EPX939" s="82"/>
      <c r="EPY939" s="82"/>
      <c r="EPZ939" s="82"/>
      <c r="EQA939" s="82"/>
      <c r="EQB939" s="82"/>
      <c r="EQC939" s="82"/>
      <c r="EQD939" s="82"/>
      <c r="EQE939" s="82"/>
      <c r="EQF939" s="82"/>
      <c r="EQG939" s="82"/>
      <c r="EQH939" s="82"/>
      <c r="EQI939" s="82"/>
      <c r="EQJ939" s="82"/>
      <c r="EQK939" s="82"/>
      <c r="EQL939" s="82"/>
      <c r="EQM939" s="82"/>
      <c r="EQN939" s="82"/>
      <c r="EQO939" s="82"/>
      <c r="EQP939" s="82"/>
      <c r="EQQ939" s="82"/>
      <c r="EQR939" s="82"/>
      <c r="EQS939" s="82"/>
      <c r="EQT939" s="82"/>
      <c r="EQU939" s="82"/>
      <c r="EQV939" s="82"/>
      <c r="EQW939" s="82"/>
      <c r="EQX939" s="82"/>
      <c r="EQY939" s="82"/>
      <c r="EQZ939" s="82"/>
      <c r="ERA939" s="82"/>
      <c r="ERB939" s="82"/>
      <c r="ERC939" s="82"/>
      <c r="ERD939" s="82"/>
      <c r="ERE939" s="82"/>
      <c r="ERF939" s="82"/>
      <c r="ERG939" s="82"/>
      <c r="ERH939" s="82"/>
      <c r="ERI939" s="82"/>
      <c r="ERJ939" s="82"/>
      <c r="ERK939" s="82"/>
      <c r="ERL939" s="82"/>
      <c r="ERM939" s="82"/>
      <c r="ERN939" s="82"/>
      <c r="ERO939" s="82"/>
      <c r="ERP939" s="82"/>
      <c r="ERQ939" s="82"/>
      <c r="ERR939" s="82"/>
      <c r="ERS939" s="82"/>
      <c r="ERT939" s="82"/>
      <c r="ERU939" s="82"/>
      <c r="ERV939" s="82"/>
      <c r="ERW939" s="82"/>
      <c r="ERX939" s="82"/>
      <c r="ERY939" s="82"/>
      <c r="ERZ939" s="82"/>
      <c r="ESA939" s="82"/>
      <c r="ESB939" s="82"/>
      <c r="ESC939" s="82"/>
      <c r="ESD939" s="82"/>
      <c r="ESE939" s="82"/>
      <c r="ESF939" s="82"/>
      <c r="ESG939" s="82"/>
      <c r="ESH939" s="82"/>
      <c r="ESI939" s="82"/>
      <c r="ESJ939" s="82"/>
      <c r="ESK939" s="82"/>
      <c r="ESL939" s="82"/>
      <c r="ESM939" s="82"/>
      <c r="ESN939" s="82"/>
      <c r="ESO939" s="82"/>
      <c r="ESP939" s="82"/>
      <c r="ESQ939" s="82"/>
      <c r="ESR939" s="82"/>
      <c r="ESS939" s="82"/>
      <c r="EST939" s="82"/>
      <c r="ESU939" s="82"/>
      <c r="ESV939" s="82"/>
      <c r="ESW939" s="82"/>
      <c r="ESX939" s="82"/>
      <c r="ESY939" s="82"/>
      <c r="ESZ939" s="82"/>
      <c r="ETA939" s="82"/>
      <c r="ETB939" s="82"/>
      <c r="ETC939" s="82"/>
      <c r="ETD939" s="82"/>
      <c r="ETE939" s="82"/>
      <c r="ETF939" s="82"/>
      <c r="ETG939" s="82"/>
      <c r="ETH939" s="82"/>
      <c r="ETI939" s="82"/>
      <c r="ETJ939" s="82"/>
      <c r="ETK939" s="82"/>
      <c r="ETL939" s="82"/>
      <c r="ETM939" s="82"/>
      <c r="ETN939" s="82"/>
      <c r="ETO939" s="82"/>
      <c r="ETP939" s="82"/>
      <c r="ETQ939" s="82"/>
      <c r="ETR939" s="82"/>
      <c r="ETS939" s="82"/>
      <c r="ETT939" s="82"/>
      <c r="ETU939" s="82"/>
      <c r="ETV939" s="82"/>
      <c r="ETW939" s="82"/>
      <c r="ETX939" s="82"/>
      <c r="ETY939" s="82"/>
      <c r="ETZ939" s="82"/>
      <c r="EUA939" s="82"/>
      <c r="EUB939" s="82"/>
      <c r="EUC939" s="82"/>
      <c r="EUD939" s="82"/>
      <c r="EUE939" s="82"/>
      <c r="EUF939" s="82"/>
      <c r="EUG939" s="82"/>
      <c r="EUH939" s="82"/>
      <c r="EUI939" s="82"/>
      <c r="EUJ939" s="82"/>
      <c r="EUK939" s="82"/>
      <c r="EUL939" s="82"/>
      <c r="EUM939" s="82"/>
      <c r="EUN939" s="82"/>
      <c r="EUO939" s="82"/>
      <c r="EUP939" s="82"/>
      <c r="EUQ939" s="82"/>
      <c r="EUR939" s="82"/>
      <c r="EUS939" s="82"/>
      <c r="EUT939" s="82"/>
      <c r="EUU939" s="82"/>
      <c r="EUV939" s="82"/>
      <c r="EUW939" s="82"/>
      <c r="EUX939" s="82"/>
      <c r="EUY939" s="82"/>
      <c r="EUZ939" s="82"/>
      <c r="EVA939" s="82"/>
      <c r="EVB939" s="82"/>
      <c r="EVC939" s="82"/>
      <c r="EVD939" s="82"/>
      <c r="EVE939" s="82"/>
      <c r="EVF939" s="82"/>
      <c r="EVG939" s="82"/>
      <c r="EVH939" s="82"/>
      <c r="EVI939" s="82"/>
      <c r="EVJ939" s="82"/>
      <c r="EVK939" s="82"/>
      <c r="EVL939" s="82"/>
      <c r="EVM939" s="82"/>
      <c r="EVN939" s="82"/>
      <c r="EVO939" s="82"/>
      <c r="EVP939" s="82"/>
      <c r="EVQ939" s="82"/>
      <c r="EVR939" s="82"/>
      <c r="EVS939" s="82"/>
      <c r="EVT939" s="82"/>
      <c r="EVU939" s="82"/>
      <c r="EVV939" s="82"/>
      <c r="EVW939" s="82"/>
      <c r="EVX939" s="82"/>
      <c r="EVY939" s="82"/>
      <c r="EVZ939" s="82"/>
      <c r="EWA939" s="82"/>
      <c r="EWB939" s="82"/>
      <c r="EWC939" s="82"/>
      <c r="EWD939" s="82"/>
      <c r="EWE939" s="82"/>
      <c r="EWF939" s="82"/>
      <c r="EWG939" s="82"/>
      <c r="EWH939" s="82"/>
      <c r="EWI939" s="82"/>
      <c r="EWJ939" s="82"/>
      <c r="EWK939" s="82"/>
      <c r="EWL939" s="82"/>
      <c r="EWM939" s="82"/>
      <c r="EWN939" s="82"/>
      <c r="EWO939" s="82"/>
      <c r="EWP939" s="82"/>
      <c r="EWQ939" s="82"/>
      <c r="EWR939" s="82"/>
      <c r="EWS939" s="82"/>
      <c r="EWT939" s="82"/>
      <c r="EWU939" s="82"/>
      <c r="EWV939" s="82"/>
      <c r="EWW939" s="82"/>
      <c r="EWX939" s="82"/>
      <c r="EWY939" s="82"/>
      <c r="EWZ939" s="82"/>
      <c r="EXA939" s="82"/>
      <c r="EXB939" s="82"/>
      <c r="EXC939" s="82"/>
      <c r="EXD939" s="82"/>
      <c r="EXE939" s="82"/>
      <c r="EXF939" s="82"/>
      <c r="EXG939" s="82"/>
      <c r="EXH939" s="82"/>
      <c r="EXI939" s="82"/>
      <c r="EXJ939" s="82"/>
      <c r="EXK939" s="82"/>
      <c r="EXL939" s="82"/>
      <c r="EXM939" s="82"/>
      <c r="EXN939" s="82"/>
      <c r="EXO939" s="82"/>
      <c r="EXP939" s="82"/>
      <c r="EXQ939" s="82"/>
      <c r="EXR939" s="82"/>
      <c r="EXS939" s="82"/>
      <c r="EXT939" s="82"/>
      <c r="EXU939" s="82"/>
      <c r="EXV939" s="82"/>
      <c r="EXW939" s="82"/>
      <c r="EXX939" s="82"/>
      <c r="EXY939" s="82"/>
      <c r="EXZ939" s="82"/>
      <c r="EYA939" s="82"/>
      <c r="EYB939" s="82"/>
      <c r="EYC939" s="82"/>
      <c r="EYD939" s="82"/>
      <c r="EYE939" s="82"/>
      <c r="EYF939" s="82"/>
      <c r="EYG939" s="82"/>
      <c r="EYH939" s="82"/>
      <c r="EYI939" s="82"/>
      <c r="EYJ939" s="82"/>
      <c r="EYK939" s="82"/>
      <c r="EYL939" s="82"/>
      <c r="EYM939" s="82"/>
      <c r="EYN939" s="82"/>
      <c r="EYO939" s="82"/>
      <c r="EYP939" s="82"/>
      <c r="EYQ939" s="82"/>
      <c r="EYR939" s="82"/>
      <c r="EYS939" s="82"/>
      <c r="EYT939" s="82"/>
      <c r="EYU939" s="82"/>
      <c r="EYV939" s="82"/>
      <c r="EYW939" s="82"/>
      <c r="EYX939" s="82"/>
      <c r="EYY939" s="82"/>
      <c r="EYZ939" s="82"/>
      <c r="EZA939" s="82"/>
      <c r="EZB939" s="82"/>
      <c r="EZC939" s="82"/>
      <c r="EZD939" s="82"/>
      <c r="EZE939" s="82"/>
      <c r="EZF939" s="82"/>
      <c r="EZG939" s="82"/>
      <c r="EZH939" s="82"/>
      <c r="EZI939" s="82"/>
      <c r="EZJ939" s="82"/>
      <c r="EZK939" s="82"/>
      <c r="EZL939" s="82"/>
      <c r="EZM939" s="82"/>
      <c r="EZN939" s="82"/>
      <c r="EZO939" s="82"/>
      <c r="EZP939" s="82"/>
      <c r="EZQ939" s="82"/>
      <c r="EZR939" s="82"/>
      <c r="EZS939" s="82"/>
      <c r="EZT939" s="82"/>
      <c r="EZU939" s="82"/>
      <c r="EZV939" s="82"/>
      <c r="EZW939" s="82"/>
      <c r="EZX939" s="82"/>
      <c r="EZY939" s="82"/>
      <c r="EZZ939" s="82"/>
      <c r="FAA939" s="82"/>
      <c r="FAB939" s="82"/>
      <c r="FAC939" s="82"/>
      <c r="FAD939" s="82"/>
      <c r="FAE939" s="82"/>
      <c r="FAF939" s="82"/>
      <c r="FAG939" s="82"/>
      <c r="FAH939" s="82"/>
      <c r="FAI939" s="82"/>
      <c r="FAJ939" s="82"/>
      <c r="FAK939" s="82"/>
      <c r="FAL939" s="82"/>
      <c r="FAM939" s="82"/>
      <c r="FAN939" s="82"/>
      <c r="FAO939" s="82"/>
      <c r="FAP939" s="82"/>
      <c r="FAQ939" s="82"/>
      <c r="FAR939" s="82"/>
      <c r="FAS939" s="82"/>
      <c r="FAT939" s="82"/>
      <c r="FAU939" s="82"/>
      <c r="FAV939" s="82"/>
      <c r="FAW939" s="82"/>
      <c r="FAX939" s="82"/>
      <c r="FAY939" s="82"/>
      <c r="FAZ939" s="82"/>
      <c r="FBA939" s="82"/>
      <c r="FBB939" s="82"/>
      <c r="FBC939" s="82"/>
      <c r="FBD939" s="82"/>
      <c r="FBE939" s="82"/>
      <c r="FBF939" s="82"/>
      <c r="FBG939" s="82"/>
      <c r="FBH939" s="82"/>
      <c r="FBI939" s="82"/>
      <c r="FBJ939" s="82"/>
      <c r="FBK939" s="82"/>
      <c r="FBL939" s="82"/>
      <c r="FBM939" s="82"/>
      <c r="FBN939" s="82"/>
      <c r="FBO939" s="82"/>
      <c r="FBP939" s="82"/>
      <c r="FBQ939" s="82"/>
      <c r="FBR939" s="82"/>
      <c r="FBS939" s="82"/>
      <c r="FBT939" s="82"/>
      <c r="FBU939" s="82"/>
      <c r="FBV939" s="82"/>
      <c r="FBW939" s="82"/>
      <c r="FBX939" s="82"/>
      <c r="FBY939" s="82"/>
      <c r="FBZ939" s="82"/>
      <c r="FCA939" s="82"/>
      <c r="FCB939" s="82"/>
      <c r="FCC939" s="82"/>
      <c r="FCD939" s="82"/>
      <c r="FCE939" s="82"/>
      <c r="FCF939" s="82"/>
      <c r="FCG939" s="82"/>
      <c r="FCH939" s="82"/>
      <c r="FCI939" s="82"/>
      <c r="FCJ939" s="82"/>
      <c r="FCK939" s="82"/>
      <c r="FCL939" s="82"/>
      <c r="FCM939" s="82"/>
      <c r="FCN939" s="82"/>
      <c r="FCO939" s="82"/>
      <c r="FCP939" s="82"/>
      <c r="FCQ939" s="82"/>
      <c r="FCR939" s="82"/>
      <c r="FCS939" s="82"/>
      <c r="FCT939" s="82"/>
      <c r="FCU939" s="82"/>
      <c r="FCV939" s="82"/>
      <c r="FCW939" s="82"/>
      <c r="FCX939" s="82"/>
      <c r="FCY939" s="82"/>
      <c r="FCZ939" s="82"/>
      <c r="FDA939" s="82"/>
      <c r="FDB939" s="82"/>
      <c r="FDC939" s="82"/>
      <c r="FDD939" s="82"/>
      <c r="FDE939" s="82"/>
      <c r="FDF939" s="82"/>
      <c r="FDG939" s="82"/>
      <c r="FDH939" s="82"/>
      <c r="FDI939" s="82"/>
      <c r="FDJ939" s="82"/>
      <c r="FDK939" s="82"/>
      <c r="FDL939" s="82"/>
      <c r="FDM939" s="82"/>
      <c r="FDN939" s="82"/>
      <c r="FDO939" s="82"/>
      <c r="FDP939" s="82"/>
      <c r="FDQ939" s="82"/>
      <c r="FDR939" s="82"/>
      <c r="FDS939" s="82"/>
      <c r="FDT939" s="82"/>
      <c r="FDU939" s="82"/>
      <c r="FDV939" s="82"/>
      <c r="FDW939" s="82"/>
      <c r="FDX939" s="82"/>
      <c r="FDY939" s="82"/>
      <c r="FDZ939" s="82"/>
      <c r="FEA939" s="82"/>
      <c r="FEB939" s="82"/>
      <c r="FEC939" s="82"/>
      <c r="FED939" s="82"/>
      <c r="FEE939" s="82"/>
      <c r="FEF939" s="82"/>
      <c r="FEG939" s="82"/>
      <c r="FEH939" s="82"/>
      <c r="FEI939" s="82"/>
      <c r="FEJ939" s="82"/>
      <c r="FEK939" s="82"/>
      <c r="FEL939" s="82"/>
      <c r="FEM939" s="82"/>
      <c r="FEN939" s="82"/>
      <c r="FEO939" s="82"/>
      <c r="FEP939" s="82"/>
      <c r="FEQ939" s="82"/>
      <c r="FER939" s="82"/>
      <c r="FES939" s="82"/>
      <c r="FET939" s="82"/>
      <c r="FEU939" s="82"/>
      <c r="FEV939" s="82"/>
      <c r="FEW939" s="82"/>
      <c r="FEX939" s="82"/>
      <c r="FEY939" s="82"/>
      <c r="FEZ939" s="82"/>
      <c r="FFA939" s="82"/>
      <c r="FFB939" s="82"/>
      <c r="FFC939" s="82"/>
      <c r="FFD939" s="82"/>
      <c r="FFE939" s="82"/>
      <c r="FFF939" s="82"/>
      <c r="FFG939" s="82"/>
      <c r="FFH939" s="82"/>
      <c r="FFI939" s="82"/>
      <c r="FFJ939" s="82"/>
      <c r="FFK939" s="82"/>
      <c r="FFL939" s="82"/>
      <c r="FFM939" s="82"/>
      <c r="FFN939" s="82"/>
      <c r="FFO939" s="82"/>
      <c r="FFP939" s="82"/>
      <c r="FFQ939" s="82"/>
      <c r="FFR939" s="82"/>
      <c r="FFS939" s="82"/>
      <c r="FFT939" s="82"/>
      <c r="FFU939" s="82"/>
      <c r="FFV939" s="82"/>
      <c r="FFW939" s="82"/>
      <c r="FFX939" s="82"/>
      <c r="FFY939" s="82"/>
      <c r="FFZ939" s="82"/>
      <c r="FGA939" s="82"/>
      <c r="FGB939" s="82"/>
      <c r="FGC939" s="82"/>
      <c r="FGD939" s="82"/>
      <c r="FGE939" s="82"/>
      <c r="FGF939" s="82"/>
      <c r="FGG939" s="82"/>
      <c r="FGH939" s="82"/>
      <c r="FGI939" s="82"/>
      <c r="FGJ939" s="82"/>
      <c r="FGK939" s="82"/>
      <c r="FGL939" s="82"/>
      <c r="FGM939" s="82"/>
      <c r="FGN939" s="82"/>
      <c r="FGO939" s="82"/>
      <c r="FGP939" s="82"/>
      <c r="FGQ939" s="82"/>
      <c r="FGR939" s="82"/>
      <c r="FGS939" s="82"/>
      <c r="FGT939" s="82"/>
      <c r="FGU939" s="82"/>
      <c r="FGV939" s="82"/>
      <c r="FGW939" s="82"/>
      <c r="FGX939" s="82"/>
      <c r="FGY939" s="82"/>
      <c r="FGZ939" s="82"/>
      <c r="FHA939" s="82"/>
      <c r="FHB939" s="82"/>
      <c r="FHC939" s="82"/>
      <c r="FHD939" s="82"/>
      <c r="FHE939" s="82"/>
      <c r="FHF939" s="82"/>
      <c r="FHG939" s="82"/>
      <c r="FHH939" s="82"/>
      <c r="FHI939" s="82"/>
      <c r="FHJ939" s="82"/>
      <c r="FHK939" s="82"/>
      <c r="FHL939" s="82"/>
      <c r="FHM939" s="82"/>
      <c r="FHN939" s="82"/>
      <c r="FHO939" s="82"/>
      <c r="FHP939" s="82"/>
      <c r="FHQ939" s="82"/>
      <c r="FHR939" s="82"/>
      <c r="FHS939" s="82"/>
      <c r="FHT939" s="82"/>
      <c r="FHU939" s="82"/>
      <c r="FHV939" s="82"/>
      <c r="FHW939" s="82"/>
      <c r="FHX939" s="82"/>
      <c r="FHY939" s="82"/>
      <c r="FHZ939" s="82"/>
      <c r="FIA939" s="82"/>
      <c r="FIB939" s="82"/>
      <c r="FIC939" s="82"/>
      <c r="FID939" s="82"/>
      <c r="FIE939" s="82"/>
      <c r="FIF939" s="82"/>
      <c r="FIG939" s="82"/>
      <c r="FIH939" s="82"/>
      <c r="FII939" s="82"/>
      <c r="FIJ939" s="82"/>
      <c r="FIK939" s="82"/>
      <c r="FIL939" s="82"/>
      <c r="FIM939" s="82"/>
      <c r="FIN939" s="82"/>
      <c r="FIO939" s="82"/>
      <c r="FIP939" s="82"/>
      <c r="FIQ939" s="82"/>
      <c r="FIR939" s="82"/>
      <c r="FIS939" s="82"/>
      <c r="FIT939" s="82"/>
      <c r="FIU939" s="82"/>
      <c r="FIV939" s="82"/>
      <c r="FIW939" s="82"/>
      <c r="FIX939" s="82"/>
      <c r="FIY939" s="82"/>
      <c r="FIZ939" s="82"/>
      <c r="FJA939" s="82"/>
      <c r="FJB939" s="82"/>
      <c r="FJC939" s="82"/>
      <c r="FJD939" s="82"/>
      <c r="FJE939" s="82"/>
      <c r="FJF939" s="82"/>
      <c r="FJG939" s="82"/>
      <c r="FJH939" s="82"/>
      <c r="FJI939" s="82"/>
      <c r="FJJ939" s="82"/>
      <c r="FJK939" s="82"/>
      <c r="FJL939" s="82"/>
      <c r="FJM939" s="82"/>
      <c r="FJN939" s="82"/>
      <c r="FJO939" s="82"/>
      <c r="FJP939" s="82"/>
      <c r="FJQ939" s="82"/>
      <c r="FJR939" s="82"/>
      <c r="FJS939" s="82"/>
      <c r="FJT939" s="82"/>
      <c r="FJU939" s="82"/>
      <c r="FJV939" s="82"/>
      <c r="FJW939" s="82"/>
      <c r="FJX939" s="82"/>
      <c r="FJY939" s="82"/>
      <c r="FJZ939" s="82"/>
      <c r="FKA939" s="82"/>
      <c r="FKB939" s="82"/>
      <c r="FKC939" s="82"/>
      <c r="FKD939" s="82"/>
      <c r="FKE939" s="82"/>
      <c r="FKF939" s="82"/>
      <c r="FKG939" s="82"/>
      <c r="FKH939" s="82"/>
      <c r="FKI939" s="82"/>
      <c r="FKJ939" s="82"/>
      <c r="FKK939" s="82"/>
      <c r="FKL939" s="82"/>
      <c r="FKM939" s="82"/>
      <c r="FKN939" s="82"/>
      <c r="FKO939" s="82"/>
      <c r="FKP939" s="82"/>
      <c r="FKQ939" s="82"/>
      <c r="FKR939" s="82"/>
      <c r="FKS939" s="82"/>
      <c r="FKT939" s="82"/>
      <c r="FKU939" s="82"/>
      <c r="FKV939" s="82"/>
      <c r="FKW939" s="82"/>
      <c r="FKX939" s="82"/>
      <c r="FKY939" s="82"/>
      <c r="FKZ939" s="82"/>
      <c r="FLA939" s="82"/>
      <c r="FLB939" s="82"/>
      <c r="FLC939" s="82"/>
      <c r="FLD939" s="82"/>
      <c r="FLE939" s="82"/>
      <c r="FLF939" s="82"/>
      <c r="FLG939" s="82"/>
      <c r="FLH939" s="82"/>
      <c r="FLI939" s="82"/>
      <c r="FLJ939" s="82"/>
      <c r="FLK939" s="82"/>
      <c r="FLL939" s="82"/>
      <c r="FLM939" s="82"/>
      <c r="FLN939" s="82"/>
      <c r="FLO939" s="82"/>
      <c r="FLP939" s="82"/>
      <c r="FLQ939" s="82"/>
      <c r="FLR939" s="82"/>
      <c r="FLS939" s="82"/>
      <c r="FLT939" s="82"/>
      <c r="FLU939" s="82"/>
      <c r="FLV939" s="82"/>
      <c r="FLW939" s="82"/>
      <c r="FLX939" s="82"/>
      <c r="FLY939" s="82"/>
      <c r="FLZ939" s="82"/>
      <c r="FMA939" s="82"/>
      <c r="FMB939" s="82"/>
      <c r="FMC939" s="82"/>
      <c r="FMD939" s="82"/>
      <c r="FME939" s="82"/>
      <c r="FMF939" s="82"/>
      <c r="FMG939" s="82"/>
      <c r="FMH939" s="82"/>
      <c r="FMI939" s="82"/>
      <c r="FMJ939" s="82"/>
      <c r="FMK939" s="82"/>
      <c r="FML939" s="82"/>
      <c r="FMM939" s="82"/>
      <c r="FMN939" s="82"/>
      <c r="FMO939" s="82"/>
      <c r="FMP939" s="82"/>
      <c r="FMQ939" s="82"/>
      <c r="FMR939" s="82"/>
      <c r="FMS939" s="82"/>
      <c r="FMT939" s="82"/>
      <c r="FMU939" s="82"/>
      <c r="FMV939" s="82"/>
      <c r="FMW939" s="82"/>
      <c r="FMX939" s="82"/>
      <c r="FMY939" s="82"/>
      <c r="FMZ939" s="82"/>
      <c r="FNA939" s="82"/>
      <c r="FNB939" s="82"/>
      <c r="FNC939" s="82"/>
      <c r="FND939" s="82"/>
      <c r="FNE939" s="82"/>
      <c r="FNF939" s="82"/>
      <c r="FNG939" s="82"/>
      <c r="FNH939" s="82"/>
      <c r="FNI939" s="82"/>
      <c r="FNJ939" s="82"/>
      <c r="FNK939" s="82"/>
      <c r="FNL939" s="82"/>
      <c r="FNM939" s="82"/>
      <c r="FNN939" s="82"/>
      <c r="FNO939" s="82"/>
      <c r="FNP939" s="82"/>
      <c r="FNQ939" s="82"/>
      <c r="FNR939" s="82"/>
      <c r="FNS939" s="82"/>
      <c r="FNT939" s="82"/>
      <c r="FNU939" s="82"/>
      <c r="FNV939" s="82"/>
      <c r="FNW939" s="82"/>
      <c r="FNX939" s="82"/>
      <c r="FNY939" s="82"/>
      <c r="FNZ939" s="82"/>
      <c r="FOA939" s="82"/>
      <c r="FOB939" s="82"/>
      <c r="FOC939" s="82"/>
      <c r="FOD939" s="82"/>
      <c r="FOE939" s="82"/>
      <c r="FOF939" s="82"/>
      <c r="FOG939" s="82"/>
      <c r="FOH939" s="82"/>
      <c r="FOI939" s="82"/>
      <c r="FOJ939" s="82"/>
      <c r="FOK939" s="82"/>
      <c r="FOL939" s="82"/>
      <c r="FOM939" s="82"/>
      <c r="FON939" s="82"/>
      <c r="FOO939" s="82"/>
      <c r="FOP939" s="82"/>
      <c r="FOQ939" s="82"/>
      <c r="FOR939" s="82"/>
      <c r="FOS939" s="82"/>
      <c r="FOT939" s="82"/>
      <c r="FOU939" s="82"/>
      <c r="FOV939" s="82"/>
      <c r="FOW939" s="82"/>
      <c r="FOX939" s="82"/>
      <c r="FOY939" s="82"/>
      <c r="FOZ939" s="82"/>
      <c r="FPA939" s="82"/>
      <c r="FPB939" s="82"/>
      <c r="FPC939" s="82"/>
      <c r="FPD939" s="82"/>
      <c r="FPE939" s="82"/>
      <c r="FPF939" s="82"/>
      <c r="FPG939" s="82"/>
      <c r="FPH939" s="82"/>
      <c r="FPI939" s="82"/>
      <c r="FPJ939" s="82"/>
      <c r="FPK939" s="82"/>
      <c r="FPL939" s="82"/>
      <c r="FPM939" s="82"/>
      <c r="FPN939" s="82"/>
      <c r="FPO939" s="82"/>
      <c r="FPP939" s="82"/>
      <c r="FPQ939" s="82"/>
      <c r="FPR939" s="82"/>
      <c r="FPS939" s="82"/>
      <c r="FPT939" s="82"/>
      <c r="FPU939" s="82"/>
      <c r="FPV939" s="82"/>
      <c r="FPW939" s="82"/>
      <c r="FPX939" s="82"/>
      <c r="FPY939" s="82"/>
      <c r="FPZ939" s="82"/>
      <c r="FQA939" s="82"/>
      <c r="FQB939" s="82"/>
      <c r="FQC939" s="82"/>
      <c r="FQD939" s="82"/>
      <c r="FQE939" s="82"/>
      <c r="FQF939" s="82"/>
      <c r="FQG939" s="82"/>
      <c r="FQH939" s="82"/>
      <c r="FQI939" s="82"/>
      <c r="FQJ939" s="82"/>
      <c r="FQK939" s="82"/>
      <c r="FQL939" s="82"/>
      <c r="FQM939" s="82"/>
      <c r="FQN939" s="82"/>
      <c r="FQO939" s="82"/>
      <c r="FQP939" s="82"/>
      <c r="FQQ939" s="82"/>
      <c r="FQR939" s="82"/>
      <c r="FQS939" s="82"/>
      <c r="FQT939" s="82"/>
      <c r="FQU939" s="82"/>
      <c r="FQV939" s="82"/>
      <c r="FQW939" s="82"/>
      <c r="FQX939" s="82"/>
      <c r="FQY939" s="82"/>
      <c r="FQZ939" s="82"/>
      <c r="FRA939" s="82"/>
      <c r="FRB939" s="82"/>
      <c r="FRC939" s="82"/>
      <c r="FRD939" s="82"/>
      <c r="FRE939" s="82"/>
      <c r="FRF939" s="82"/>
      <c r="FRG939" s="82"/>
      <c r="FRH939" s="82"/>
      <c r="FRI939" s="82"/>
      <c r="FRJ939" s="82"/>
      <c r="FRK939" s="82"/>
      <c r="FRL939" s="82"/>
      <c r="FRM939" s="82"/>
      <c r="FRN939" s="82"/>
      <c r="FRO939" s="82"/>
      <c r="FRP939" s="82"/>
      <c r="FRQ939" s="82"/>
      <c r="FRR939" s="82"/>
      <c r="FRS939" s="82"/>
      <c r="FRT939" s="82"/>
      <c r="FRU939" s="82"/>
      <c r="FRV939" s="82"/>
      <c r="FRW939" s="82"/>
      <c r="FRX939" s="82"/>
      <c r="FRY939" s="82"/>
      <c r="FRZ939" s="82"/>
      <c r="FSA939" s="82"/>
      <c r="FSB939" s="82"/>
      <c r="FSC939" s="82"/>
      <c r="FSD939" s="82"/>
      <c r="FSE939" s="82"/>
      <c r="FSF939" s="82"/>
      <c r="FSG939" s="82"/>
      <c r="FSH939" s="82"/>
      <c r="FSI939" s="82"/>
      <c r="FSJ939" s="82"/>
      <c r="FSK939" s="82"/>
      <c r="FSL939" s="82"/>
      <c r="FSM939" s="82"/>
      <c r="FSN939" s="82"/>
      <c r="FSO939" s="82"/>
      <c r="FSP939" s="82"/>
      <c r="FSQ939" s="82"/>
      <c r="FSR939" s="82"/>
      <c r="FSS939" s="82"/>
      <c r="FST939" s="82"/>
      <c r="FSU939" s="82"/>
      <c r="FSV939" s="82"/>
      <c r="FSW939" s="82"/>
      <c r="FSX939" s="82"/>
      <c r="FSY939" s="82"/>
      <c r="FSZ939" s="82"/>
      <c r="FTA939" s="82"/>
      <c r="FTB939" s="82"/>
      <c r="FTC939" s="82"/>
      <c r="FTD939" s="82"/>
      <c r="FTE939" s="82"/>
      <c r="FTF939" s="82"/>
      <c r="FTG939" s="82"/>
      <c r="FTH939" s="82"/>
      <c r="FTI939" s="82"/>
      <c r="FTJ939" s="82"/>
      <c r="FTK939" s="82"/>
      <c r="FTL939" s="82"/>
      <c r="FTM939" s="82"/>
      <c r="FTN939" s="82"/>
      <c r="FTO939" s="82"/>
      <c r="FTP939" s="82"/>
      <c r="FTQ939" s="82"/>
      <c r="FTR939" s="82"/>
      <c r="FTS939" s="82"/>
      <c r="FTT939" s="82"/>
      <c r="FTU939" s="82"/>
      <c r="FTV939" s="82"/>
      <c r="FTW939" s="82"/>
      <c r="FTX939" s="82"/>
      <c r="FTY939" s="82"/>
      <c r="FTZ939" s="82"/>
      <c r="FUA939" s="82"/>
      <c r="FUB939" s="82"/>
      <c r="FUC939" s="82"/>
      <c r="FUD939" s="82"/>
      <c r="FUE939" s="82"/>
      <c r="FUF939" s="82"/>
      <c r="FUG939" s="82"/>
      <c r="FUH939" s="82"/>
      <c r="FUI939" s="82"/>
      <c r="FUJ939" s="82"/>
      <c r="FUK939" s="82"/>
      <c r="FUL939" s="82"/>
      <c r="FUM939" s="82"/>
      <c r="FUN939" s="82"/>
      <c r="FUO939" s="82"/>
      <c r="FUP939" s="82"/>
      <c r="FUQ939" s="82"/>
      <c r="FUR939" s="82"/>
      <c r="FUS939" s="82"/>
      <c r="FUT939" s="82"/>
      <c r="FUU939" s="82"/>
      <c r="FUV939" s="82"/>
      <c r="FUW939" s="82"/>
      <c r="FUX939" s="82"/>
      <c r="FUY939" s="82"/>
      <c r="FUZ939" s="82"/>
      <c r="FVA939" s="82"/>
      <c r="FVB939" s="82"/>
      <c r="FVC939" s="82"/>
      <c r="FVD939" s="82"/>
      <c r="FVE939" s="82"/>
      <c r="FVF939" s="82"/>
      <c r="FVG939" s="82"/>
      <c r="FVH939" s="82"/>
      <c r="FVI939" s="82"/>
      <c r="FVJ939" s="82"/>
      <c r="FVK939" s="82"/>
      <c r="FVL939" s="82"/>
      <c r="FVM939" s="82"/>
      <c r="FVN939" s="82"/>
      <c r="FVO939" s="82"/>
      <c r="FVP939" s="82"/>
      <c r="FVQ939" s="82"/>
      <c r="FVR939" s="82"/>
      <c r="FVS939" s="82"/>
      <c r="FVT939" s="82"/>
      <c r="FVU939" s="82"/>
      <c r="FVV939" s="82"/>
      <c r="FVW939" s="82"/>
      <c r="FVX939" s="82"/>
      <c r="FVY939" s="82"/>
      <c r="FVZ939" s="82"/>
      <c r="FWA939" s="82"/>
      <c r="FWB939" s="82"/>
      <c r="FWC939" s="82"/>
      <c r="FWD939" s="82"/>
      <c r="FWE939" s="82"/>
      <c r="FWF939" s="82"/>
      <c r="FWG939" s="82"/>
      <c r="FWH939" s="82"/>
      <c r="FWI939" s="82"/>
      <c r="FWJ939" s="82"/>
      <c r="FWK939" s="82"/>
      <c r="FWL939" s="82"/>
      <c r="FWM939" s="82"/>
      <c r="FWN939" s="82"/>
      <c r="FWO939" s="82"/>
      <c r="FWP939" s="82"/>
      <c r="FWQ939" s="82"/>
      <c r="FWR939" s="82"/>
      <c r="FWS939" s="82"/>
      <c r="FWT939" s="82"/>
      <c r="FWU939" s="82"/>
      <c r="FWV939" s="82"/>
      <c r="FWW939" s="82"/>
      <c r="FWX939" s="82"/>
      <c r="FWY939" s="82"/>
      <c r="FWZ939" s="82"/>
      <c r="FXA939" s="82"/>
      <c r="FXB939" s="82"/>
      <c r="FXC939" s="82"/>
      <c r="FXD939" s="82"/>
      <c r="FXE939" s="82"/>
      <c r="FXF939" s="82"/>
      <c r="FXG939" s="82"/>
      <c r="FXH939" s="82"/>
      <c r="FXI939" s="82"/>
      <c r="FXJ939" s="82"/>
      <c r="FXK939" s="82"/>
      <c r="FXL939" s="82"/>
      <c r="FXM939" s="82"/>
      <c r="FXN939" s="82"/>
      <c r="FXO939" s="82"/>
      <c r="FXP939" s="82"/>
      <c r="FXQ939" s="82"/>
      <c r="FXR939" s="82"/>
      <c r="FXS939" s="82"/>
      <c r="FXT939" s="82"/>
      <c r="FXU939" s="82"/>
      <c r="FXV939" s="82"/>
      <c r="FXW939" s="82"/>
      <c r="FXX939" s="82"/>
      <c r="FXY939" s="82"/>
      <c r="FXZ939" s="82"/>
      <c r="FYA939" s="82"/>
      <c r="FYB939" s="82"/>
      <c r="FYC939" s="82"/>
      <c r="FYD939" s="82"/>
      <c r="FYE939" s="82"/>
      <c r="FYF939" s="82"/>
      <c r="FYG939" s="82"/>
      <c r="FYH939" s="82"/>
      <c r="FYI939" s="82"/>
      <c r="FYJ939" s="82"/>
      <c r="FYK939" s="82"/>
      <c r="FYL939" s="82"/>
      <c r="FYM939" s="82"/>
      <c r="FYN939" s="82"/>
      <c r="FYO939" s="82"/>
      <c r="FYP939" s="82"/>
      <c r="FYQ939" s="82"/>
      <c r="FYR939" s="82"/>
      <c r="FYS939" s="82"/>
      <c r="FYT939" s="82"/>
      <c r="FYU939" s="82"/>
      <c r="FYV939" s="82"/>
      <c r="FYW939" s="82"/>
      <c r="FYX939" s="82"/>
      <c r="FYY939" s="82"/>
      <c r="FYZ939" s="82"/>
      <c r="FZA939" s="82"/>
      <c r="FZB939" s="82"/>
      <c r="FZC939" s="82"/>
      <c r="FZD939" s="82"/>
      <c r="FZE939" s="82"/>
      <c r="FZF939" s="82"/>
      <c r="FZG939" s="82"/>
      <c r="FZH939" s="82"/>
      <c r="FZI939" s="82"/>
      <c r="FZJ939" s="82"/>
      <c r="FZK939" s="82"/>
      <c r="FZL939" s="82"/>
      <c r="FZM939" s="82"/>
      <c r="FZN939" s="82"/>
      <c r="FZO939" s="82"/>
      <c r="FZP939" s="82"/>
      <c r="FZQ939" s="82"/>
      <c r="FZR939" s="82"/>
      <c r="FZS939" s="82"/>
      <c r="FZT939" s="82"/>
      <c r="FZU939" s="82"/>
      <c r="FZV939" s="82"/>
      <c r="FZW939" s="82"/>
      <c r="FZX939" s="82"/>
      <c r="FZY939" s="82"/>
      <c r="FZZ939" s="82"/>
      <c r="GAA939" s="82"/>
      <c r="GAB939" s="82"/>
      <c r="GAC939" s="82"/>
      <c r="GAD939" s="82"/>
      <c r="GAE939" s="82"/>
      <c r="GAF939" s="82"/>
      <c r="GAG939" s="82"/>
      <c r="GAH939" s="82"/>
      <c r="GAI939" s="82"/>
      <c r="GAJ939" s="82"/>
      <c r="GAK939" s="82"/>
      <c r="GAL939" s="82"/>
      <c r="GAM939" s="82"/>
      <c r="GAN939" s="82"/>
      <c r="GAO939" s="82"/>
      <c r="GAP939" s="82"/>
      <c r="GAQ939" s="82"/>
      <c r="GAR939" s="82"/>
      <c r="GAS939" s="82"/>
      <c r="GAT939" s="82"/>
      <c r="GAU939" s="82"/>
      <c r="GAV939" s="82"/>
      <c r="GAW939" s="82"/>
      <c r="GAX939" s="82"/>
      <c r="GAY939" s="82"/>
      <c r="GAZ939" s="82"/>
      <c r="GBA939" s="82"/>
      <c r="GBB939" s="82"/>
      <c r="GBC939" s="82"/>
      <c r="GBD939" s="82"/>
      <c r="GBE939" s="82"/>
      <c r="GBF939" s="82"/>
      <c r="GBG939" s="82"/>
      <c r="GBH939" s="82"/>
      <c r="GBI939" s="82"/>
      <c r="GBJ939" s="82"/>
      <c r="GBK939" s="82"/>
      <c r="GBL939" s="82"/>
      <c r="GBM939" s="82"/>
      <c r="GBN939" s="82"/>
      <c r="GBO939" s="82"/>
      <c r="GBP939" s="82"/>
      <c r="GBQ939" s="82"/>
      <c r="GBR939" s="82"/>
      <c r="GBS939" s="82"/>
      <c r="GBT939" s="82"/>
      <c r="GBU939" s="82"/>
      <c r="GBV939" s="82"/>
      <c r="GBW939" s="82"/>
      <c r="GBX939" s="82"/>
      <c r="GBY939" s="82"/>
      <c r="GBZ939" s="82"/>
      <c r="GCA939" s="82"/>
      <c r="GCB939" s="82"/>
      <c r="GCC939" s="82"/>
      <c r="GCD939" s="82"/>
      <c r="GCE939" s="82"/>
      <c r="GCF939" s="82"/>
      <c r="GCG939" s="82"/>
      <c r="GCH939" s="82"/>
      <c r="GCI939" s="82"/>
      <c r="GCJ939" s="82"/>
      <c r="GCK939" s="82"/>
      <c r="GCL939" s="82"/>
      <c r="GCM939" s="82"/>
      <c r="GCN939" s="82"/>
      <c r="GCO939" s="82"/>
      <c r="GCP939" s="82"/>
      <c r="GCQ939" s="82"/>
      <c r="GCR939" s="82"/>
      <c r="GCS939" s="82"/>
      <c r="GCT939" s="82"/>
      <c r="GCU939" s="82"/>
      <c r="GCV939" s="82"/>
      <c r="GCW939" s="82"/>
      <c r="GCX939" s="82"/>
      <c r="GCY939" s="82"/>
      <c r="GCZ939" s="82"/>
      <c r="GDA939" s="82"/>
      <c r="GDB939" s="82"/>
      <c r="GDC939" s="82"/>
      <c r="GDD939" s="82"/>
      <c r="GDE939" s="82"/>
      <c r="GDF939" s="82"/>
      <c r="GDG939" s="82"/>
      <c r="GDH939" s="82"/>
      <c r="GDI939" s="82"/>
      <c r="GDJ939" s="82"/>
      <c r="GDK939" s="82"/>
      <c r="GDL939" s="82"/>
      <c r="GDM939" s="82"/>
      <c r="GDN939" s="82"/>
      <c r="GDO939" s="82"/>
      <c r="GDP939" s="82"/>
      <c r="GDQ939" s="82"/>
      <c r="GDR939" s="82"/>
      <c r="GDS939" s="82"/>
      <c r="GDT939" s="82"/>
      <c r="GDU939" s="82"/>
      <c r="GDV939" s="82"/>
      <c r="GDW939" s="82"/>
      <c r="GDX939" s="82"/>
      <c r="GDY939" s="82"/>
      <c r="GDZ939" s="82"/>
      <c r="GEA939" s="82"/>
      <c r="GEB939" s="82"/>
      <c r="GEC939" s="82"/>
      <c r="GED939" s="82"/>
      <c r="GEE939" s="82"/>
      <c r="GEF939" s="82"/>
      <c r="GEG939" s="82"/>
      <c r="GEH939" s="82"/>
      <c r="GEI939" s="82"/>
      <c r="GEJ939" s="82"/>
      <c r="GEK939" s="82"/>
      <c r="GEL939" s="82"/>
      <c r="GEM939" s="82"/>
      <c r="GEN939" s="82"/>
      <c r="GEO939" s="82"/>
      <c r="GEP939" s="82"/>
      <c r="GEQ939" s="82"/>
      <c r="GER939" s="82"/>
      <c r="GES939" s="82"/>
      <c r="GET939" s="82"/>
      <c r="GEU939" s="82"/>
      <c r="GEV939" s="82"/>
      <c r="GEW939" s="82"/>
      <c r="GEX939" s="82"/>
      <c r="GEY939" s="82"/>
      <c r="GEZ939" s="82"/>
      <c r="GFA939" s="82"/>
      <c r="GFB939" s="82"/>
      <c r="GFC939" s="82"/>
      <c r="GFD939" s="82"/>
      <c r="GFE939" s="82"/>
      <c r="GFF939" s="82"/>
      <c r="GFG939" s="82"/>
      <c r="GFH939" s="82"/>
      <c r="GFI939" s="82"/>
      <c r="GFJ939" s="82"/>
      <c r="GFK939" s="82"/>
      <c r="GFL939" s="82"/>
      <c r="GFM939" s="82"/>
      <c r="GFN939" s="82"/>
      <c r="GFO939" s="82"/>
      <c r="GFP939" s="82"/>
      <c r="GFQ939" s="82"/>
      <c r="GFR939" s="82"/>
      <c r="GFS939" s="82"/>
      <c r="GFT939" s="82"/>
      <c r="GFU939" s="82"/>
      <c r="GFV939" s="82"/>
      <c r="GFW939" s="82"/>
      <c r="GFX939" s="82"/>
      <c r="GFY939" s="82"/>
      <c r="GFZ939" s="82"/>
      <c r="GGA939" s="82"/>
      <c r="GGB939" s="82"/>
      <c r="GGC939" s="82"/>
      <c r="GGD939" s="82"/>
      <c r="GGE939" s="82"/>
      <c r="GGF939" s="82"/>
      <c r="GGG939" s="82"/>
      <c r="GGH939" s="82"/>
      <c r="GGI939" s="82"/>
      <c r="GGJ939" s="82"/>
      <c r="GGK939" s="82"/>
      <c r="GGL939" s="82"/>
      <c r="GGM939" s="82"/>
      <c r="GGN939" s="82"/>
      <c r="GGO939" s="82"/>
      <c r="GGP939" s="82"/>
      <c r="GGQ939" s="82"/>
      <c r="GGR939" s="82"/>
      <c r="GGS939" s="82"/>
      <c r="GGT939" s="82"/>
      <c r="GGU939" s="82"/>
      <c r="GGV939" s="82"/>
      <c r="GGW939" s="82"/>
      <c r="GGX939" s="82"/>
      <c r="GGY939" s="82"/>
      <c r="GGZ939" s="82"/>
      <c r="GHA939" s="82"/>
      <c r="GHB939" s="82"/>
      <c r="GHC939" s="82"/>
      <c r="GHD939" s="82"/>
      <c r="GHE939" s="82"/>
      <c r="GHF939" s="82"/>
      <c r="GHG939" s="82"/>
      <c r="GHH939" s="82"/>
      <c r="GHI939" s="82"/>
      <c r="GHJ939" s="82"/>
      <c r="GHK939" s="82"/>
      <c r="GHL939" s="82"/>
      <c r="GHM939" s="82"/>
      <c r="GHN939" s="82"/>
      <c r="GHO939" s="82"/>
      <c r="GHP939" s="82"/>
      <c r="GHQ939" s="82"/>
      <c r="GHR939" s="82"/>
      <c r="GHS939" s="82"/>
      <c r="GHT939" s="82"/>
      <c r="GHU939" s="82"/>
      <c r="GHV939" s="82"/>
      <c r="GHW939" s="82"/>
      <c r="GHX939" s="82"/>
      <c r="GHY939" s="82"/>
      <c r="GHZ939" s="82"/>
      <c r="GIA939" s="82"/>
      <c r="GIB939" s="82"/>
      <c r="GIC939" s="82"/>
      <c r="GID939" s="82"/>
      <c r="GIE939" s="82"/>
      <c r="GIF939" s="82"/>
      <c r="GIG939" s="82"/>
      <c r="GIH939" s="82"/>
      <c r="GII939" s="82"/>
      <c r="GIJ939" s="82"/>
      <c r="GIK939" s="82"/>
      <c r="GIL939" s="82"/>
      <c r="GIM939" s="82"/>
      <c r="GIN939" s="82"/>
      <c r="GIO939" s="82"/>
      <c r="GIP939" s="82"/>
      <c r="GIQ939" s="82"/>
      <c r="GIR939" s="82"/>
      <c r="GIS939" s="82"/>
      <c r="GIT939" s="82"/>
      <c r="GIU939" s="82"/>
      <c r="GIV939" s="82"/>
      <c r="GIW939" s="82"/>
      <c r="GIX939" s="82"/>
      <c r="GIY939" s="82"/>
      <c r="GIZ939" s="82"/>
      <c r="GJA939" s="82"/>
      <c r="GJB939" s="82"/>
      <c r="GJC939" s="82"/>
      <c r="GJD939" s="82"/>
      <c r="GJE939" s="82"/>
      <c r="GJF939" s="82"/>
      <c r="GJG939" s="82"/>
      <c r="GJH939" s="82"/>
      <c r="GJI939" s="82"/>
      <c r="GJJ939" s="82"/>
      <c r="GJK939" s="82"/>
      <c r="GJL939" s="82"/>
      <c r="GJM939" s="82"/>
      <c r="GJN939" s="82"/>
      <c r="GJO939" s="82"/>
      <c r="GJP939" s="82"/>
      <c r="GJQ939" s="82"/>
      <c r="GJR939" s="82"/>
      <c r="GJS939" s="82"/>
      <c r="GJT939" s="82"/>
      <c r="GJU939" s="82"/>
      <c r="GJV939" s="82"/>
      <c r="GJW939" s="82"/>
      <c r="GJX939" s="82"/>
      <c r="GJY939" s="82"/>
      <c r="GJZ939" s="82"/>
      <c r="GKA939" s="82"/>
      <c r="GKB939" s="82"/>
      <c r="GKC939" s="82"/>
      <c r="GKD939" s="82"/>
      <c r="GKE939" s="82"/>
      <c r="GKF939" s="82"/>
      <c r="GKG939" s="82"/>
      <c r="GKH939" s="82"/>
      <c r="GKI939" s="82"/>
      <c r="GKJ939" s="82"/>
      <c r="GKK939" s="82"/>
      <c r="GKL939" s="82"/>
      <c r="GKM939" s="82"/>
      <c r="GKN939" s="82"/>
      <c r="GKO939" s="82"/>
      <c r="GKP939" s="82"/>
      <c r="GKQ939" s="82"/>
      <c r="GKR939" s="82"/>
      <c r="GKS939" s="82"/>
      <c r="GKT939" s="82"/>
      <c r="GKU939" s="82"/>
      <c r="GKV939" s="82"/>
      <c r="GKW939" s="82"/>
      <c r="GKX939" s="82"/>
      <c r="GKY939" s="82"/>
      <c r="GKZ939" s="82"/>
      <c r="GLA939" s="82"/>
      <c r="GLB939" s="82"/>
      <c r="GLC939" s="82"/>
      <c r="GLD939" s="82"/>
      <c r="GLE939" s="82"/>
      <c r="GLF939" s="82"/>
      <c r="GLG939" s="82"/>
      <c r="GLH939" s="82"/>
      <c r="GLI939" s="82"/>
      <c r="GLJ939" s="82"/>
      <c r="GLK939" s="82"/>
      <c r="GLL939" s="82"/>
      <c r="GLM939" s="82"/>
      <c r="GLN939" s="82"/>
      <c r="GLO939" s="82"/>
      <c r="GLP939" s="82"/>
      <c r="GLQ939" s="82"/>
      <c r="GLR939" s="82"/>
      <c r="GLS939" s="82"/>
      <c r="GLT939" s="82"/>
      <c r="GLU939" s="82"/>
      <c r="GLV939" s="82"/>
      <c r="GLW939" s="82"/>
      <c r="GLX939" s="82"/>
      <c r="GLY939" s="82"/>
      <c r="GLZ939" s="82"/>
      <c r="GMA939" s="82"/>
      <c r="GMB939" s="82"/>
      <c r="GMC939" s="82"/>
      <c r="GMD939" s="82"/>
      <c r="GME939" s="82"/>
      <c r="GMF939" s="82"/>
      <c r="GMG939" s="82"/>
      <c r="GMH939" s="82"/>
      <c r="GMI939" s="82"/>
      <c r="GMJ939" s="82"/>
      <c r="GMK939" s="82"/>
      <c r="GML939" s="82"/>
      <c r="GMM939" s="82"/>
      <c r="GMN939" s="82"/>
      <c r="GMO939" s="82"/>
      <c r="GMP939" s="82"/>
      <c r="GMQ939" s="82"/>
      <c r="GMR939" s="82"/>
      <c r="GMS939" s="82"/>
      <c r="GMT939" s="82"/>
      <c r="GMU939" s="82"/>
      <c r="GMV939" s="82"/>
      <c r="GMW939" s="82"/>
      <c r="GMX939" s="82"/>
      <c r="GMY939" s="82"/>
      <c r="GMZ939" s="82"/>
      <c r="GNA939" s="82"/>
      <c r="GNB939" s="82"/>
      <c r="GNC939" s="82"/>
      <c r="GND939" s="82"/>
      <c r="GNE939" s="82"/>
      <c r="GNF939" s="82"/>
      <c r="GNG939" s="82"/>
      <c r="GNH939" s="82"/>
      <c r="GNI939" s="82"/>
      <c r="GNJ939" s="82"/>
      <c r="GNK939" s="82"/>
      <c r="GNL939" s="82"/>
      <c r="GNM939" s="82"/>
      <c r="GNN939" s="82"/>
      <c r="GNO939" s="82"/>
      <c r="GNP939" s="82"/>
      <c r="GNQ939" s="82"/>
      <c r="GNR939" s="82"/>
      <c r="GNS939" s="82"/>
      <c r="GNT939" s="82"/>
      <c r="GNU939" s="82"/>
      <c r="GNV939" s="82"/>
      <c r="GNW939" s="82"/>
      <c r="GNX939" s="82"/>
      <c r="GNY939" s="82"/>
      <c r="GNZ939" s="82"/>
      <c r="GOA939" s="82"/>
      <c r="GOB939" s="82"/>
      <c r="GOC939" s="82"/>
      <c r="GOD939" s="82"/>
      <c r="GOE939" s="82"/>
      <c r="GOF939" s="82"/>
      <c r="GOG939" s="82"/>
      <c r="GOH939" s="82"/>
      <c r="GOI939" s="82"/>
      <c r="GOJ939" s="82"/>
      <c r="GOK939" s="82"/>
      <c r="GOL939" s="82"/>
      <c r="GOM939" s="82"/>
      <c r="GON939" s="82"/>
      <c r="GOO939" s="82"/>
      <c r="GOP939" s="82"/>
      <c r="GOQ939" s="82"/>
      <c r="GOR939" s="82"/>
      <c r="GOS939" s="82"/>
      <c r="GOT939" s="82"/>
      <c r="GOU939" s="82"/>
      <c r="GOV939" s="82"/>
      <c r="GOW939" s="82"/>
      <c r="GOX939" s="82"/>
      <c r="GOY939" s="82"/>
      <c r="GOZ939" s="82"/>
      <c r="GPA939" s="82"/>
      <c r="GPB939" s="82"/>
      <c r="GPC939" s="82"/>
      <c r="GPD939" s="82"/>
      <c r="GPE939" s="82"/>
      <c r="GPF939" s="82"/>
      <c r="GPG939" s="82"/>
      <c r="GPH939" s="82"/>
      <c r="GPI939" s="82"/>
      <c r="GPJ939" s="82"/>
      <c r="GPK939" s="82"/>
      <c r="GPL939" s="82"/>
      <c r="GPM939" s="82"/>
      <c r="GPN939" s="82"/>
      <c r="GPO939" s="82"/>
      <c r="GPP939" s="82"/>
      <c r="GPQ939" s="82"/>
      <c r="GPR939" s="82"/>
      <c r="GPS939" s="82"/>
      <c r="GPT939" s="82"/>
      <c r="GPU939" s="82"/>
      <c r="GPV939" s="82"/>
      <c r="GPW939" s="82"/>
      <c r="GPX939" s="82"/>
      <c r="GPY939" s="82"/>
      <c r="GPZ939" s="82"/>
      <c r="GQA939" s="82"/>
      <c r="GQB939" s="82"/>
      <c r="GQC939" s="82"/>
      <c r="GQD939" s="82"/>
      <c r="GQE939" s="82"/>
      <c r="GQF939" s="82"/>
      <c r="GQG939" s="82"/>
      <c r="GQH939" s="82"/>
      <c r="GQI939" s="82"/>
      <c r="GQJ939" s="82"/>
      <c r="GQK939" s="82"/>
      <c r="GQL939" s="82"/>
      <c r="GQM939" s="82"/>
      <c r="GQN939" s="82"/>
      <c r="GQO939" s="82"/>
      <c r="GQP939" s="82"/>
      <c r="GQQ939" s="82"/>
      <c r="GQR939" s="82"/>
      <c r="GQS939" s="82"/>
      <c r="GQT939" s="82"/>
      <c r="GQU939" s="82"/>
      <c r="GQV939" s="82"/>
      <c r="GQW939" s="82"/>
      <c r="GQX939" s="82"/>
      <c r="GQY939" s="82"/>
      <c r="GQZ939" s="82"/>
      <c r="GRA939" s="82"/>
      <c r="GRB939" s="82"/>
      <c r="GRC939" s="82"/>
      <c r="GRD939" s="82"/>
      <c r="GRE939" s="82"/>
      <c r="GRF939" s="82"/>
      <c r="GRG939" s="82"/>
      <c r="GRH939" s="82"/>
      <c r="GRI939" s="82"/>
      <c r="GRJ939" s="82"/>
      <c r="GRK939" s="82"/>
      <c r="GRL939" s="82"/>
      <c r="GRM939" s="82"/>
      <c r="GRN939" s="82"/>
      <c r="GRO939" s="82"/>
      <c r="GRP939" s="82"/>
      <c r="GRQ939" s="82"/>
      <c r="GRR939" s="82"/>
      <c r="GRS939" s="82"/>
      <c r="GRT939" s="82"/>
      <c r="GRU939" s="82"/>
      <c r="GRV939" s="82"/>
      <c r="GRW939" s="82"/>
      <c r="GRX939" s="82"/>
      <c r="GRY939" s="82"/>
      <c r="GRZ939" s="82"/>
      <c r="GSA939" s="82"/>
      <c r="GSB939" s="82"/>
      <c r="GSC939" s="82"/>
      <c r="GSD939" s="82"/>
      <c r="GSE939" s="82"/>
      <c r="GSF939" s="82"/>
      <c r="GSG939" s="82"/>
      <c r="GSH939" s="82"/>
      <c r="GSI939" s="82"/>
      <c r="GSJ939" s="82"/>
      <c r="GSK939" s="82"/>
      <c r="GSL939" s="82"/>
      <c r="GSM939" s="82"/>
      <c r="GSN939" s="82"/>
      <c r="GSO939" s="82"/>
      <c r="GSP939" s="82"/>
      <c r="GSQ939" s="82"/>
      <c r="GSR939" s="82"/>
      <c r="GSS939" s="82"/>
      <c r="GST939" s="82"/>
      <c r="GSU939" s="82"/>
      <c r="GSV939" s="82"/>
      <c r="GSW939" s="82"/>
      <c r="GSX939" s="82"/>
      <c r="GSY939" s="82"/>
      <c r="GSZ939" s="82"/>
      <c r="GTA939" s="82"/>
      <c r="GTB939" s="82"/>
      <c r="GTC939" s="82"/>
      <c r="GTD939" s="82"/>
      <c r="GTE939" s="82"/>
      <c r="GTF939" s="82"/>
      <c r="GTG939" s="82"/>
      <c r="GTH939" s="82"/>
      <c r="GTI939" s="82"/>
      <c r="GTJ939" s="82"/>
      <c r="GTK939" s="82"/>
      <c r="GTL939" s="82"/>
      <c r="GTM939" s="82"/>
      <c r="GTN939" s="82"/>
      <c r="GTO939" s="82"/>
      <c r="GTP939" s="82"/>
      <c r="GTQ939" s="82"/>
      <c r="GTR939" s="82"/>
      <c r="GTS939" s="82"/>
      <c r="GTT939" s="82"/>
      <c r="GTU939" s="82"/>
      <c r="GTV939" s="82"/>
      <c r="GTW939" s="82"/>
      <c r="GTX939" s="82"/>
      <c r="GTY939" s="82"/>
      <c r="GTZ939" s="82"/>
      <c r="GUA939" s="82"/>
      <c r="GUB939" s="82"/>
      <c r="GUC939" s="82"/>
      <c r="GUD939" s="82"/>
      <c r="GUE939" s="82"/>
      <c r="GUF939" s="82"/>
      <c r="GUG939" s="82"/>
      <c r="GUH939" s="82"/>
      <c r="GUI939" s="82"/>
      <c r="GUJ939" s="82"/>
      <c r="GUK939" s="82"/>
      <c r="GUL939" s="82"/>
      <c r="GUM939" s="82"/>
      <c r="GUN939" s="82"/>
      <c r="GUO939" s="82"/>
      <c r="GUP939" s="82"/>
      <c r="GUQ939" s="82"/>
      <c r="GUR939" s="82"/>
      <c r="GUS939" s="82"/>
      <c r="GUT939" s="82"/>
      <c r="GUU939" s="82"/>
      <c r="GUV939" s="82"/>
      <c r="GUW939" s="82"/>
      <c r="GUX939" s="82"/>
      <c r="GUY939" s="82"/>
      <c r="GUZ939" s="82"/>
      <c r="GVA939" s="82"/>
      <c r="GVB939" s="82"/>
      <c r="GVC939" s="82"/>
      <c r="GVD939" s="82"/>
      <c r="GVE939" s="82"/>
      <c r="GVF939" s="82"/>
      <c r="GVG939" s="82"/>
      <c r="GVH939" s="82"/>
      <c r="GVI939" s="82"/>
      <c r="GVJ939" s="82"/>
      <c r="GVK939" s="82"/>
      <c r="GVL939" s="82"/>
      <c r="GVM939" s="82"/>
      <c r="GVN939" s="82"/>
      <c r="GVO939" s="82"/>
      <c r="GVP939" s="82"/>
      <c r="GVQ939" s="82"/>
      <c r="GVR939" s="82"/>
      <c r="GVS939" s="82"/>
      <c r="GVT939" s="82"/>
      <c r="GVU939" s="82"/>
      <c r="GVV939" s="82"/>
      <c r="GVW939" s="82"/>
      <c r="GVX939" s="82"/>
      <c r="GVY939" s="82"/>
      <c r="GVZ939" s="82"/>
      <c r="GWA939" s="82"/>
      <c r="GWB939" s="82"/>
      <c r="GWC939" s="82"/>
      <c r="GWD939" s="82"/>
      <c r="GWE939" s="82"/>
      <c r="GWF939" s="82"/>
      <c r="GWG939" s="82"/>
      <c r="GWH939" s="82"/>
      <c r="GWI939" s="82"/>
      <c r="GWJ939" s="82"/>
      <c r="GWK939" s="82"/>
      <c r="GWL939" s="82"/>
      <c r="GWM939" s="82"/>
      <c r="GWN939" s="82"/>
      <c r="GWO939" s="82"/>
      <c r="GWP939" s="82"/>
      <c r="GWQ939" s="82"/>
      <c r="GWR939" s="82"/>
      <c r="GWS939" s="82"/>
      <c r="GWT939" s="82"/>
      <c r="GWU939" s="82"/>
      <c r="GWV939" s="82"/>
      <c r="GWW939" s="82"/>
      <c r="GWX939" s="82"/>
      <c r="GWY939" s="82"/>
      <c r="GWZ939" s="82"/>
      <c r="GXA939" s="82"/>
      <c r="GXB939" s="82"/>
      <c r="GXC939" s="82"/>
      <c r="GXD939" s="82"/>
      <c r="GXE939" s="82"/>
      <c r="GXF939" s="82"/>
      <c r="GXG939" s="82"/>
      <c r="GXH939" s="82"/>
      <c r="GXI939" s="82"/>
      <c r="GXJ939" s="82"/>
      <c r="GXK939" s="82"/>
      <c r="GXL939" s="82"/>
      <c r="GXM939" s="82"/>
      <c r="GXN939" s="82"/>
      <c r="GXO939" s="82"/>
      <c r="GXP939" s="82"/>
      <c r="GXQ939" s="82"/>
      <c r="GXR939" s="82"/>
      <c r="GXS939" s="82"/>
      <c r="GXT939" s="82"/>
      <c r="GXU939" s="82"/>
      <c r="GXV939" s="82"/>
      <c r="GXW939" s="82"/>
      <c r="GXX939" s="82"/>
      <c r="GXY939" s="82"/>
      <c r="GXZ939" s="82"/>
      <c r="GYA939" s="82"/>
      <c r="GYB939" s="82"/>
      <c r="GYC939" s="82"/>
      <c r="GYD939" s="82"/>
      <c r="GYE939" s="82"/>
      <c r="GYF939" s="82"/>
      <c r="GYG939" s="82"/>
      <c r="GYH939" s="82"/>
      <c r="GYI939" s="82"/>
      <c r="GYJ939" s="82"/>
      <c r="GYK939" s="82"/>
      <c r="GYL939" s="82"/>
      <c r="GYM939" s="82"/>
      <c r="GYN939" s="82"/>
      <c r="GYO939" s="82"/>
      <c r="GYP939" s="82"/>
      <c r="GYQ939" s="82"/>
      <c r="GYR939" s="82"/>
      <c r="GYS939" s="82"/>
      <c r="GYT939" s="82"/>
      <c r="GYU939" s="82"/>
      <c r="GYV939" s="82"/>
      <c r="GYW939" s="82"/>
      <c r="GYX939" s="82"/>
      <c r="GYY939" s="82"/>
      <c r="GYZ939" s="82"/>
      <c r="GZA939" s="82"/>
      <c r="GZB939" s="82"/>
      <c r="GZC939" s="82"/>
      <c r="GZD939" s="82"/>
      <c r="GZE939" s="82"/>
      <c r="GZF939" s="82"/>
      <c r="GZG939" s="82"/>
      <c r="GZH939" s="82"/>
      <c r="GZI939" s="82"/>
      <c r="GZJ939" s="82"/>
      <c r="GZK939" s="82"/>
      <c r="GZL939" s="82"/>
      <c r="GZM939" s="82"/>
      <c r="GZN939" s="82"/>
      <c r="GZO939" s="82"/>
      <c r="GZP939" s="82"/>
      <c r="GZQ939" s="82"/>
      <c r="GZR939" s="82"/>
      <c r="GZS939" s="82"/>
      <c r="GZT939" s="82"/>
      <c r="GZU939" s="82"/>
      <c r="GZV939" s="82"/>
      <c r="GZW939" s="82"/>
      <c r="GZX939" s="82"/>
      <c r="GZY939" s="82"/>
      <c r="GZZ939" s="82"/>
      <c r="HAA939" s="82"/>
      <c r="HAB939" s="82"/>
      <c r="HAC939" s="82"/>
      <c r="HAD939" s="82"/>
      <c r="HAE939" s="82"/>
      <c r="HAF939" s="82"/>
      <c r="HAG939" s="82"/>
      <c r="HAH939" s="82"/>
      <c r="HAI939" s="82"/>
      <c r="HAJ939" s="82"/>
      <c r="HAK939" s="82"/>
      <c r="HAL939" s="82"/>
      <c r="HAM939" s="82"/>
      <c r="HAN939" s="82"/>
      <c r="HAO939" s="82"/>
      <c r="HAP939" s="82"/>
      <c r="HAQ939" s="82"/>
      <c r="HAR939" s="82"/>
      <c r="HAS939" s="82"/>
      <c r="HAT939" s="82"/>
      <c r="HAU939" s="82"/>
      <c r="HAV939" s="82"/>
      <c r="HAW939" s="82"/>
      <c r="HAX939" s="82"/>
      <c r="HAY939" s="82"/>
      <c r="HAZ939" s="82"/>
      <c r="HBA939" s="82"/>
      <c r="HBB939" s="82"/>
      <c r="HBC939" s="82"/>
      <c r="HBD939" s="82"/>
      <c r="HBE939" s="82"/>
      <c r="HBF939" s="82"/>
      <c r="HBG939" s="82"/>
      <c r="HBH939" s="82"/>
      <c r="HBI939" s="82"/>
      <c r="HBJ939" s="82"/>
      <c r="HBK939" s="82"/>
      <c r="HBL939" s="82"/>
      <c r="HBM939" s="82"/>
      <c r="HBN939" s="82"/>
      <c r="HBO939" s="82"/>
      <c r="HBP939" s="82"/>
      <c r="HBQ939" s="82"/>
      <c r="HBR939" s="82"/>
      <c r="HBS939" s="82"/>
      <c r="HBT939" s="82"/>
      <c r="HBU939" s="82"/>
      <c r="HBV939" s="82"/>
      <c r="HBW939" s="82"/>
      <c r="HBX939" s="82"/>
      <c r="HBY939" s="82"/>
      <c r="HBZ939" s="82"/>
      <c r="HCA939" s="82"/>
      <c r="HCB939" s="82"/>
      <c r="HCC939" s="82"/>
      <c r="HCD939" s="82"/>
      <c r="HCE939" s="82"/>
      <c r="HCF939" s="82"/>
      <c r="HCG939" s="82"/>
      <c r="HCH939" s="82"/>
      <c r="HCI939" s="82"/>
      <c r="HCJ939" s="82"/>
      <c r="HCK939" s="82"/>
      <c r="HCL939" s="82"/>
      <c r="HCM939" s="82"/>
      <c r="HCN939" s="82"/>
      <c r="HCO939" s="82"/>
      <c r="HCP939" s="82"/>
      <c r="HCQ939" s="82"/>
      <c r="HCR939" s="82"/>
      <c r="HCS939" s="82"/>
      <c r="HCT939" s="82"/>
      <c r="HCU939" s="82"/>
      <c r="HCV939" s="82"/>
      <c r="HCW939" s="82"/>
      <c r="HCX939" s="82"/>
      <c r="HCY939" s="82"/>
      <c r="HCZ939" s="82"/>
      <c r="HDA939" s="82"/>
      <c r="HDB939" s="82"/>
      <c r="HDC939" s="82"/>
      <c r="HDD939" s="82"/>
      <c r="HDE939" s="82"/>
      <c r="HDF939" s="82"/>
      <c r="HDG939" s="82"/>
      <c r="HDH939" s="82"/>
      <c r="HDI939" s="82"/>
      <c r="HDJ939" s="82"/>
      <c r="HDK939" s="82"/>
      <c r="HDL939" s="82"/>
      <c r="HDM939" s="82"/>
      <c r="HDN939" s="82"/>
      <c r="HDO939" s="82"/>
      <c r="HDP939" s="82"/>
      <c r="HDQ939" s="82"/>
      <c r="HDR939" s="82"/>
      <c r="HDS939" s="82"/>
      <c r="HDT939" s="82"/>
      <c r="HDU939" s="82"/>
      <c r="HDV939" s="82"/>
      <c r="HDW939" s="82"/>
      <c r="HDX939" s="82"/>
      <c r="HDY939" s="82"/>
      <c r="HDZ939" s="82"/>
      <c r="HEA939" s="82"/>
      <c r="HEB939" s="82"/>
      <c r="HEC939" s="82"/>
      <c r="HED939" s="82"/>
      <c r="HEE939" s="82"/>
      <c r="HEF939" s="82"/>
      <c r="HEG939" s="82"/>
      <c r="HEH939" s="82"/>
      <c r="HEI939" s="82"/>
      <c r="HEJ939" s="82"/>
      <c r="HEK939" s="82"/>
      <c r="HEL939" s="82"/>
      <c r="HEM939" s="82"/>
      <c r="HEN939" s="82"/>
      <c r="HEO939" s="82"/>
      <c r="HEP939" s="82"/>
      <c r="HEQ939" s="82"/>
      <c r="HER939" s="82"/>
      <c r="HES939" s="82"/>
      <c r="HET939" s="82"/>
      <c r="HEU939" s="82"/>
      <c r="HEV939" s="82"/>
      <c r="HEW939" s="82"/>
      <c r="HEX939" s="82"/>
      <c r="HEY939" s="82"/>
      <c r="HEZ939" s="82"/>
      <c r="HFA939" s="82"/>
      <c r="HFB939" s="82"/>
      <c r="HFC939" s="82"/>
      <c r="HFD939" s="82"/>
      <c r="HFE939" s="82"/>
      <c r="HFF939" s="82"/>
      <c r="HFG939" s="82"/>
      <c r="HFH939" s="82"/>
      <c r="HFI939" s="82"/>
      <c r="HFJ939" s="82"/>
      <c r="HFK939" s="82"/>
      <c r="HFL939" s="82"/>
      <c r="HFM939" s="82"/>
      <c r="HFN939" s="82"/>
      <c r="HFO939" s="82"/>
      <c r="HFP939" s="82"/>
      <c r="HFQ939" s="82"/>
      <c r="HFR939" s="82"/>
      <c r="HFS939" s="82"/>
      <c r="HFT939" s="82"/>
      <c r="HFU939" s="82"/>
      <c r="HFV939" s="82"/>
      <c r="HFW939" s="82"/>
      <c r="HFX939" s="82"/>
      <c r="HFY939" s="82"/>
      <c r="HFZ939" s="82"/>
      <c r="HGA939" s="82"/>
      <c r="HGB939" s="82"/>
      <c r="HGC939" s="82"/>
      <c r="HGD939" s="82"/>
      <c r="HGE939" s="82"/>
      <c r="HGF939" s="82"/>
      <c r="HGG939" s="82"/>
      <c r="HGH939" s="82"/>
      <c r="HGI939" s="82"/>
      <c r="HGJ939" s="82"/>
      <c r="HGK939" s="82"/>
      <c r="HGL939" s="82"/>
      <c r="HGM939" s="82"/>
      <c r="HGN939" s="82"/>
      <c r="HGO939" s="82"/>
      <c r="HGP939" s="82"/>
      <c r="HGQ939" s="82"/>
      <c r="HGR939" s="82"/>
      <c r="HGS939" s="82"/>
      <c r="HGT939" s="82"/>
      <c r="HGU939" s="82"/>
      <c r="HGV939" s="82"/>
      <c r="HGW939" s="82"/>
      <c r="HGX939" s="82"/>
      <c r="HGY939" s="82"/>
      <c r="HGZ939" s="82"/>
      <c r="HHA939" s="82"/>
      <c r="HHB939" s="82"/>
      <c r="HHC939" s="82"/>
      <c r="HHD939" s="82"/>
      <c r="HHE939" s="82"/>
      <c r="HHF939" s="82"/>
      <c r="HHG939" s="82"/>
      <c r="HHH939" s="82"/>
      <c r="HHI939" s="82"/>
      <c r="HHJ939" s="82"/>
      <c r="HHK939" s="82"/>
      <c r="HHL939" s="82"/>
      <c r="HHM939" s="82"/>
      <c r="HHN939" s="82"/>
      <c r="HHO939" s="82"/>
      <c r="HHP939" s="82"/>
      <c r="HHQ939" s="82"/>
      <c r="HHR939" s="82"/>
      <c r="HHS939" s="82"/>
      <c r="HHT939" s="82"/>
      <c r="HHU939" s="82"/>
      <c r="HHV939" s="82"/>
      <c r="HHW939" s="82"/>
      <c r="HHX939" s="82"/>
      <c r="HHY939" s="82"/>
      <c r="HHZ939" s="82"/>
      <c r="HIA939" s="82"/>
      <c r="HIB939" s="82"/>
      <c r="HIC939" s="82"/>
      <c r="HID939" s="82"/>
      <c r="HIE939" s="82"/>
      <c r="HIF939" s="82"/>
      <c r="HIG939" s="82"/>
      <c r="HIH939" s="82"/>
      <c r="HII939" s="82"/>
      <c r="HIJ939" s="82"/>
      <c r="HIK939" s="82"/>
      <c r="HIL939" s="82"/>
      <c r="HIM939" s="82"/>
      <c r="HIN939" s="82"/>
      <c r="HIO939" s="82"/>
      <c r="HIP939" s="82"/>
      <c r="HIQ939" s="82"/>
      <c r="HIR939" s="82"/>
      <c r="HIS939" s="82"/>
      <c r="HIT939" s="82"/>
      <c r="HIU939" s="82"/>
      <c r="HIV939" s="82"/>
      <c r="HIW939" s="82"/>
      <c r="HIX939" s="82"/>
      <c r="HIY939" s="82"/>
      <c r="HIZ939" s="82"/>
      <c r="HJA939" s="82"/>
      <c r="HJB939" s="82"/>
      <c r="HJC939" s="82"/>
      <c r="HJD939" s="82"/>
      <c r="HJE939" s="82"/>
      <c r="HJF939" s="82"/>
      <c r="HJG939" s="82"/>
      <c r="HJH939" s="82"/>
      <c r="HJI939" s="82"/>
      <c r="HJJ939" s="82"/>
      <c r="HJK939" s="82"/>
      <c r="HJL939" s="82"/>
      <c r="HJM939" s="82"/>
      <c r="HJN939" s="82"/>
      <c r="HJO939" s="82"/>
      <c r="HJP939" s="82"/>
      <c r="HJQ939" s="82"/>
      <c r="HJR939" s="82"/>
      <c r="HJS939" s="82"/>
      <c r="HJT939" s="82"/>
      <c r="HJU939" s="82"/>
      <c r="HJV939" s="82"/>
      <c r="HJW939" s="82"/>
      <c r="HJX939" s="82"/>
      <c r="HJY939" s="82"/>
      <c r="HJZ939" s="82"/>
      <c r="HKA939" s="82"/>
      <c r="HKB939" s="82"/>
      <c r="HKC939" s="82"/>
      <c r="HKD939" s="82"/>
      <c r="HKE939" s="82"/>
      <c r="HKF939" s="82"/>
      <c r="HKG939" s="82"/>
      <c r="HKH939" s="82"/>
      <c r="HKI939" s="82"/>
      <c r="HKJ939" s="82"/>
      <c r="HKK939" s="82"/>
      <c r="HKL939" s="82"/>
      <c r="HKM939" s="82"/>
      <c r="HKN939" s="82"/>
      <c r="HKO939" s="82"/>
      <c r="HKP939" s="82"/>
      <c r="HKQ939" s="82"/>
      <c r="HKR939" s="82"/>
      <c r="HKS939" s="82"/>
      <c r="HKT939" s="82"/>
      <c r="HKU939" s="82"/>
      <c r="HKV939" s="82"/>
      <c r="HKW939" s="82"/>
      <c r="HKX939" s="82"/>
      <c r="HKY939" s="82"/>
      <c r="HKZ939" s="82"/>
      <c r="HLA939" s="82"/>
      <c r="HLB939" s="82"/>
      <c r="HLC939" s="82"/>
      <c r="HLD939" s="82"/>
      <c r="HLE939" s="82"/>
      <c r="HLF939" s="82"/>
      <c r="HLG939" s="82"/>
      <c r="HLH939" s="82"/>
      <c r="HLI939" s="82"/>
      <c r="HLJ939" s="82"/>
      <c r="HLK939" s="82"/>
      <c r="HLL939" s="82"/>
      <c r="HLM939" s="82"/>
      <c r="HLN939" s="82"/>
      <c r="HLO939" s="82"/>
      <c r="HLP939" s="82"/>
      <c r="HLQ939" s="82"/>
      <c r="HLR939" s="82"/>
      <c r="HLS939" s="82"/>
      <c r="HLT939" s="82"/>
      <c r="HLU939" s="82"/>
      <c r="HLV939" s="82"/>
      <c r="HLW939" s="82"/>
      <c r="HLX939" s="82"/>
      <c r="HLY939" s="82"/>
      <c r="HLZ939" s="82"/>
      <c r="HMA939" s="82"/>
      <c r="HMB939" s="82"/>
      <c r="HMC939" s="82"/>
      <c r="HMD939" s="82"/>
      <c r="HME939" s="82"/>
      <c r="HMF939" s="82"/>
      <c r="HMG939" s="82"/>
      <c r="HMH939" s="82"/>
      <c r="HMI939" s="82"/>
      <c r="HMJ939" s="82"/>
      <c r="HMK939" s="82"/>
      <c r="HML939" s="82"/>
      <c r="HMM939" s="82"/>
      <c r="HMN939" s="82"/>
      <c r="HMO939" s="82"/>
      <c r="HMP939" s="82"/>
      <c r="HMQ939" s="82"/>
      <c r="HMR939" s="82"/>
      <c r="HMS939" s="82"/>
      <c r="HMT939" s="82"/>
      <c r="HMU939" s="82"/>
      <c r="HMV939" s="82"/>
      <c r="HMW939" s="82"/>
      <c r="HMX939" s="82"/>
      <c r="HMY939" s="82"/>
      <c r="HMZ939" s="82"/>
      <c r="HNA939" s="82"/>
      <c r="HNB939" s="82"/>
      <c r="HNC939" s="82"/>
      <c r="HND939" s="82"/>
      <c r="HNE939" s="82"/>
      <c r="HNF939" s="82"/>
      <c r="HNG939" s="82"/>
      <c r="HNH939" s="82"/>
      <c r="HNI939" s="82"/>
      <c r="HNJ939" s="82"/>
      <c r="HNK939" s="82"/>
      <c r="HNL939" s="82"/>
      <c r="HNM939" s="82"/>
      <c r="HNN939" s="82"/>
      <c r="HNO939" s="82"/>
      <c r="HNP939" s="82"/>
      <c r="HNQ939" s="82"/>
      <c r="HNR939" s="82"/>
      <c r="HNS939" s="82"/>
      <c r="HNT939" s="82"/>
      <c r="HNU939" s="82"/>
      <c r="HNV939" s="82"/>
      <c r="HNW939" s="82"/>
      <c r="HNX939" s="82"/>
      <c r="HNY939" s="82"/>
      <c r="HNZ939" s="82"/>
      <c r="HOA939" s="82"/>
      <c r="HOB939" s="82"/>
      <c r="HOC939" s="82"/>
      <c r="HOD939" s="82"/>
      <c r="HOE939" s="82"/>
      <c r="HOF939" s="82"/>
      <c r="HOG939" s="82"/>
      <c r="HOH939" s="82"/>
      <c r="HOI939" s="82"/>
      <c r="HOJ939" s="82"/>
      <c r="HOK939" s="82"/>
      <c r="HOL939" s="82"/>
      <c r="HOM939" s="82"/>
      <c r="HON939" s="82"/>
      <c r="HOO939" s="82"/>
      <c r="HOP939" s="82"/>
      <c r="HOQ939" s="82"/>
      <c r="HOR939" s="82"/>
      <c r="HOS939" s="82"/>
      <c r="HOT939" s="82"/>
      <c r="HOU939" s="82"/>
      <c r="HOV939" s="82"/>
      <c r="HOW939" s="82"/>
      <c r="HOX939" s="82"/>
      <c r="HOY939" s="82"/>
      <c r="HOZ939" s="82"/>
      <c r="HPA939" s="82"/>
      <c r="HPB939" s="82"/>
      <c r="HPC939" s="82"/>
      <c r="HPD939" s="82"/>
      <c r="HPE939" s="82"/>
      <c r="HPF939" s="82"/>
      <c r="HPG939" s="82"/>
      <c r="HPH939" s="82"/>
      <c r="HPI939" s="82"/>
      <c r="HPJ939" s="82"/>
      <c r="HPK939" s="82"/>
      <c r="HPL939" s="82"/>
      <c r="HPM939" s="82"/>
      <c r="HPN939" s="82"/>
      <c r="HPO939" s="82"/>
      <c r="HPP939" s="82"/>
      <c r="HPQ939" s="82"/>
      <c r="HPR939" s="82"/>
      <c r="HPS939" s="82"/>
      <c r="HPT939" s="82"/>
      <c r="HPU939" s="82"/>
      <c r="HPV939" s="82"/>
      <c r="HPW939" s="82"/>
      <c r="HPX939" s="82"/>
      <c r="HPY939" s="82"/>
      <c r="HPZ939" s="82"/>
      <c r="HQA939" s="82"/>
      <c r="HQB939" s="82"/>
      <c r="HQC939" s="82"/>
      <c r="HQD939" s="82"/>
      <c r="HQE939" s="82"/>
      <c r="HQF939" s="82"/>
      <c r="HQG939" s="82"/>
      <c r="HQH939" s="82"/>
      <c r="HQI939" s="82"/>
      <c r="HQJ939" s="82"/>
      <c r="HQK939" s="82"/>
      <c r="HQL939" s="82"/>
      <c r="HQM939" s="82"/>
      <c r="HQN939" s="82"/>
      <c r="HQO939" s="82"/>
      <c r="HQP939" s="82"/>
      <c r="HQQ939" s="82"/>
      <c r="HQR939" s="82"/>
      <c r="HQS939" s="82"/>
      <c r="HQT939" s="82"/>
      <c r="HQU939" s="82"/>
      <c r="HQV939" s="82"/>
      <c r="HQW939" s="82"/>
      <c r="HQX939" s="82"/>
      <c r="HQY939" s="82"/>
      <c r="HQZ939" s="82"/>
      <c r="HRA939" s="82"/>
      <c r="HRB939" s="82"/>
      <c r="HRC939" s="82"/>
      <c r="HRD939" s="82"/>
      <c r="HRE939" s="82"/>
      <c r="HRF939" s="82"/>
      <c r="HRG939" s="82"/>
      <c r="HRH939" s="82"/>
      <c r="HRI939" s="82"/>
      <c r="HRJ939" s="82"/>
      <c r="HRK939" s="82"/>
      <c r="HRL939" s="82"/>
      <c r="HRM939" s="82"/>
      <c r="HRN939" s="82"/>
      <c r="HRO939" s="82"/>
      <c r="HRP939" s="82"/>
      <c r="HRQ939" s="82"/>
      <c r="HRR939" s="82"/>
      <c r="HRS939" s="82"/>
      <c r="HRT939" s="82"/>
      <c r="HRU939" s="82"/>
      <c r="HRV939" s="82"/>
      <c r="HRW939" s="82"/>
      <c r="HRX939" s="82"/>
      <c r="HRY939" s="82"/>
      <c r="HRZ939" s="82"/>
      <c r="HSA939" s="82"/>
      <c r="HSB939" s="82"/>
      <c r="HSC939" s="82"/>
      <c r="HSD939" s="82"/>
      <c r="HSE939" s="82"/>
      <c r="HSF939" s="82"/>
      <c r="HSG939" s="82"/>
      <c r="HSH939" s="82"/>
      <c r="HSI939" s="82"/>
      <c r="HSJ939" s="82"/>
      <c r="HSK939" s="82"/>
      <c r="HSL939" s="82"/>
      <c r="HSM939" s="82"/>
      <c r="HSN939" s="82"/>
      <c r="HSO939" s="82"/>
      <c r="HSP939" s="82"/>
      <c r="HSQ939" s="82"/>
      <c r="HSR939" s="82"/>
      <c r="HSS939" s="82"/>
      <c r="HST939" s="82"/>
      <c r="HSU939" s="82"/>
      <c r="HSV939" s="82"/>
      <c r="HSW939" s="82"/>
      <c r="HSX939" s="82"/>
      <c r="HSY939" s="82"/>
      <c r="HSZ939" s="82"/>
      <c r="HTA939" s="82"/>
      <c r="HTB939" s="82"/>
      <c r="HTC939" s="82"/>
      <c r="HTD939" s="82"/>
      <c r="HTE939" s="82"/>
      <c r="HTF939" s="82"/>
      <c r="HTG939" s="82"/>
      <c r="HTH939" s="82"/>
      <c r="HTI939" s="82"/>
      <c r="HTJ939" s="82"/>
      <c r="HTK939" s="82"/>
      <c r="HTL939" s="82"/>
      <c r="HTM939" s="82"/>
      <c r="HTN939" s="82"/>
      <c r="HTO939" s="82"/>
      <c r="HTP939" s="82"/>
      <c r="HTQ939" s="82"/>
      <c r="HTR939" s="82"/>
      <c r="HTS939" s="82"/>
      <c r="HTT939" s="82"/>
      <c r="HTU939" s="82"/>
      <c r="HTV939" s="82"/>
      <c r="HTW939" s="82"/>
      <c r="HTX939" s="82"/>
      <c r="HTY939" s="82"/>
      <c r="HTZ939" s="82"/>
      <c r="HUA939" s="82"/>
      <c r="HUB939" s="82"/>
      <c r="HUC939" s="82"/>
      <c r="HUD939" s="82"/>
      <c r="HUE939" s="82"/>
      <c r="HUF939" s="82"/>
      <c r="HUG939" s="82"/>
      <c r="HUH939" s="82"/>
      <c r="HUI939" s="82"/>
      <c r="HUJ939" s="82"/>
      <c r="HUK939" s="82"/>
      <c r="HUL939" s="82"/>
      <c r="HUM939" s="82"/>
      <c r="HUN939" s="82"/>
      <c r="HUO939" s="82"/>
      <c r="HUP939" s="82"/>
      <c r="HUQ939" s="82"/>
      <c r="HUR939" s="82"/>
      <c r="HUS939" s="82"/>
      <c r="HUT939" s="82"/>
      <c r="HUU939" s="82"/>
      <c r="HUV939" s="82"/>
      <c r="HUW939" s="82"/>
      <c r="HUX939" s="82"/>
      <c r="HUY939" s="82"/>
      <c r="HUZ939" s="82"/>
      <c r="HVA939" s="82"/>
      <c r="HVB939" s="82"/>
      <c r="HVC939" s="82"/>
      <c r="HVD939" s="82"/>
      <c r="HVE939" s="82"/>
      <c r="HVF939" s="82"/>
      <c r="HVG939" s="82"/>
      <c r="HVH939" s="82"/>
      <c r="HVI939" s="82"/>
      <c r="HVJ939" s="82"/>
      <c r="HVK939" s="82"/>
      <c r="HVL939" s="82"/>
      <c r="HVM939" s="82"/>
      <c r="HVN939" s="82"/>
      <c r="HVO939" s="82"/>
      <c r="HVP939" s="82"/>
      <c r="HVQ939" s="82"/>
      <c r="HVR939" s="82"/>
      <c r="HVS939" s="82"/>
      <c r="HVT939" s="82"/>
      <c r="HVU939" s="82"/>
      <c r="HVV939" s="82"/>
      <c r="HVW939" s="82"/>
      <c r="HVX939" s="82"/>
      <c r="HVY939" s="82"/>
      <c r="HVZ939" s="82"/>
      <c r="HWA939" s="82"/>
      <c r="HWB939" s="82"/>
      <c r="HWC939" s="82"/>
      <c r="HWD939" s="82"/>
      <c r="HWE939" s="82"/>
      <c r="HWF939" s="82"/>
      <c r="HWG939" s="82"/>
      <c r="HWH939" s="82"/>
      <c r="HWI939" s="82"/>
      <c r="HWJ939" s="82"/>
      <c r="HWK939" s="82"/>
      <c r="HWL939" s="82"/>
      <c r="HWM939" s="82"/>
      <c r="HWN939" s="82"/>
      <c r="HWO939" s="82"/>
      <c r="HWP939" s="82"/>
      <c r="HWQ939" s="82"/>
      <c r="HWR939" s="82"/>
      <c r="HWS939" s="82"/>
      <c r="HWT939" s="82"/>
      <c r="HWU939" s="82"/>
      <c r="HWV939" s="82"/>
      <c r="HWW939" s="82"/>
      <c r="HWX939" s="82"/>
      <c r="HWY939" s="82"/>
      <c r="HWZ939" s="82"/>
      <c r="HXA939" s="82"/>
      <c r="HXB939" s="82"/>
      <c r="HXC939" s="82"/>
      <c r="HXD939" s="82"/>
      <c r="HXE939" s="82"/>
      <c r="HXF939" s="82"/>
      <c r="HXG939" s="82"/>
      <c r="HXH939" s="82"/>
      <c r="HXI939" s="82"/>
      <c r="HXJ939" s="82"/>
      <c r="HXK939" s="82"/>
      <c r="HXL939" s="82"/>
      <c r="HXM939" s="82"/>
      <c r="HXN939" s="82"/>
      <c r="HXO939" s="82"/>
      <c r="HXP939" s="82"/>
      <c r="HXQ939" s="82"/>
      <c r="HXR939" s="82"/>
      <c r="HXS939" s="82"/>
      <c r="HXT939" s="82"/>
      <c r="HXU939" s="82"/>
      <c r="HXV939" s="82"/>
      <c r="HXW939" s="82"/>
      <c r="HXX939" s="82"/>
      <c r="HXY939" s="82"/>
      <c r="HXZ939" s="82"/>
      <c r="HYA939" s="82"/>
      <c r="HYB939" s="82"/>
      <c r="HYC939" s="82"/>
      <c r="HYD939" s="82"/>
      <c r="HYE939" s="82"/>
      <c r="HYF939" s="82"/>
      <c r="HYG939" s="82"/>
      <c r="HYH939" s="82"/>
      <c r="HYI939" s="82"/>
      <c r="HYJ939" s="82"/>
      <c r="HYK939" s="82"/>
      <c r="HYL939" s="82"/>
      <c r="HYM939" s="82"/>
      <c r="HYN939" s="82"/>
      <c r="HYO939" s="82"/>
      <c r="HYP939" s="82"/>
      <c r="HYQ939" s="82"/>
      <c r="HYR939" s="82"/>
      <c r="HYS939" s="82"/>
      <c r="HYT939" s="82"/>
      <c r="HYU939" s="82"/>
      <c r="HYV939" s="82"/>
      <c r="HYW939" s="82"/>
      <c r="HYX939" s="82"/>
      <c r="HYY939" s="82"/>
      <c r="HYZ939" s="82"/>
      <c r="HZA939" s="82"/>
      <c r="HZB939" s="82"/>
      <c r="HZC939" s="82"/>
      <c r="HZD939" s="82"/>
      <c r="HZE939" s="82"/>
      <c r="HZF939" s="82"/>
      <c r="HZG939" s="82"/>
      <c r="HZH939" s="82"/>
      <c r="HZI939" s="82"/>
      <c r="HZJ939" s="82"/>
      <c r="HZK939" s="82"/>
      <c r="HZL939" s="82"/>
      <c r="HZM939" s="82"/>
      <c r="HZN939" s="82"/>
      <c r="HZO939" s="82"/>
      <c r="HZP939" s="82"/>
      <c r="HZQ939" s="82"/>
      <c r="HZR939" s="82"/>
      <c r="HZS939" s="82"/>
      <c r="HZT939" s="82"/>
      <c r="HZU939" s="82"/>
      <c r="HZV939" s="82"/>
      <c r="HZW939" s="82"/>
      <c r="HZX939" s="82"/>
      <c r="HZY939" s="82"/>
      <c r="HZZ939" s="82"/>
      <c r="IAA939" s="82"/>
      <c r="IAB939" s="82"/>
      <c r="IAC939" s="82"/>
      <c r="IAD939" s="82"/>
      <c r="IAE939" s="82"/>
      <c r="IAF939" s="82"/>
      <c r="IAG939" s="82"/>
      <c r="IAH939" s="82"/>
      <c r="IAI939" s="82"/>
      <c r="IAJ939" s="82"/>
      <c r="IAK939" s="82"/>
      <c r="IAL939" s="82"/>
      <c r="IAM939" s="82"/>
      <c r="IAN939" s="82"/>
      <c r="IAO939" s="82"/>
      <c r="IAP939" s="82"/>
      <c r="IAQ939" s="82"/>
      <c r="IAR939" s="82"/>
      <c r="IAS939" s="82"/>
      <c r="IAT939" s="82"/>
      <c r="IAU939" s="82"/>
      <c r="IAV939" s="82"/>
      <c r="IAW939" s="82"/>
      <c r="IAX939" s="82"/>
      <c r="IAY939" s="82"/>
      <c r="IAZ939" s="82"/>
      <c r="IBA939" s="82"/>
      <c r="IBB939" s="82"/>
      <c r="IBC939" s="82"/>
      <c r="IBD939" s="82"/>
      <c r="IBE939" s="82"/>
      <c r="IBF939" s="82"/>
      <c r="IBG939" s="82"/>
      <c r="IBH939" s="82"/>
      <c r="IBI939" s="82"/>
      <c r="IBJ939" s="82"/>
      <c r="IBK939" s="82"/>
      <c r="IBL939" s="82"/>
      <c r="IBM939" s="82"/>
      <c r="IBN939" s="82"/>
      <c r="IBO939" s="82"/>
      <c r="IBP939" s="82"/>
      <c r="IBQ939" s="82"/>
      <c r="IBR939" s="82"/>
      <c r="IBS939" s="82"/>
      <c r="IBT939" s="82"/>
      <c r="IBU939" s="82"/>
      <c r="IBV939" s="82"/>
      <c r="IBW939" s="82"/>
      <c r="IBX939" s="82"/>
      <c r="IBY939" s="82"/>
      <c r="IBZ939" s="82"/>
      <c r="ICA939" s="82"/>
      <c r="ICB939" s="82"/>
      <c r="ICC939" s="82"/>
      <c r="ICD939" s="82"/>
      <c r="ICE939" s="82"/>
      <c r="ICF939" s="82"/>
      <c r="ICG939" s="82"/>
      <c r="ICH939" s="82"/>
      <c r="ICI939" s="82"/>
      <c r="ICJ939" s="82"/>
      <c r="ICK939" s="82"/>
      <c r="ICL939" s="82"/>
      <c r="ICM939" s="82"/>
      <c r="ICN939" s="82"/>
      <c r="ICO939" s="82"/>
      <c r="ICP939" s="82"/>
      <c r="ICQ939" s="82"/>
      <c r="ICR939" s="82"/>
      <c r="ICS939" s="82"/>
      <c r="ICT939" s="82"/>
      <c r="ICU939" s="82"/>
      <c r="ICV939" s="82"/>
      <c r="ICW939" s="82"/>
      <c r="ICX939" s="82"/>
      <c r="ICY939" s="82"/>
      <c r="ICZ939" s="82"/>
      <c r="IDA939" s="82"/>
      <c r="IDB939" s="82"/>
      <c r="IDC939" s="82"/>
      <c r="IDD939" s="82"/>
      <c r="IDE939" s="82"/>
      <c r="IDF939" s="82"/>
      <c r="IDG939" s="82"/>
      <c r="IDH939" s="82"/>
      <c r="IDI939" s="82"/>
      <c r="IDJ939" s="82"/>
      <c r="IDK939" s="82"/>
      <c r="IDL939" s="82"/>
      <c r="IDM939" s="82"/>
      <c r="IDN939" s="82"/>
      <c r="IDO939" s="82"/>
      <c r="IDP939" s="82"/>
      <c r="IDQ939" s="82"/>
      <c r="IDR939" s="82"/>
      <c r="IDS939" s="82"/>
      <c r="IDT939" s="82"/>
      <c r="IDU939" s="82"/>
      <c r="IDV939" s="82"/>
      <c r="IDW939" s="82"/>
      <c r="IDX939" s="82"/>
      <c r="IDY939" s="82"/>
      <c r="IDZ939" s="82"/>
      <c r="IEA939" s="82"/>
      <c r="IEB939" s="82"/>
      <c r="IEC939" s="82"/>
      <c r="IED939" s="82"/>
      <c r="IEE939" s="82"/>
      <c r="IEF939" s="82"/>
      <c r="IEG939" s="82"/>
      <c r="IEH939" s="82"/>
      <c r="IEI939" s="82"/>
      <c r="IEJ939" s="82"/>
      <c r="IEK939" s="82"/>
      <c r="IEL939" s="82"/>
      <c r="IEM939" s="82"/>
      <c r="IEN939" s="82"/>
      <c r="IEO939" s="82"/>
      <c r="IEP939" s="82"/>
      <c r="IEQ939" s="82"/>
      <c r="IER939" s="82"/>
      <c r="IES939" s="82"/>
      <c r="IET939" s="82"/>
      <c r="IEU939" s="82"/>
      <c r="IEV939" s="82"/>
      <c r="IEW939" s="82"/>
      <c r="IEX939" s="82"/>
      <c r="IEY939" s="82"/>
      <c r="IEZ939" s="82"/>
      <c r="IFA939" s="82"/>
      <c r="IFB939" s="82"/>
      <c r="IFC939" s="82"/>
      <c r="IFD939" s="82"/>
      <c r="IFE939" s="82"/>
      <c r="IFF939" s="82"/>
      <c r="IFG939" s="82"/>
      <c r="IFH939" s="82"/>
      <c r="IFI939" s="82"/>
      <c r="IFJ939" s="82"/>
      <c r="IFK939" s="82"/>
      <c r="IFL939" s="82"/>
      <c r="IFM939" s="82"/>
      <c r="IFN939" s="82"/>
      <c r="IFO939" s="82"/>
      <c r="IFP939" s="82"/>
      <c r="IFQ939" s="82"/>
      <c r="IFR939" s="82"/>
      <c r="IFS939" s="82"/>
      <c r="IFT939" s="82"/>
      <c r="IFU939" s="82"/>
      <c r="IFV939" s="82"/>
      <c r="IFW939" s="82"/>
      <c r="IFX939" s="82"/>
      <c r="IFY939" s="82"/>
      <c r="IFZ939" s="82"/>
      <c r="IGA939" s="82"/>
      <c r="IGB939" s="82"/>
      <c r="IGC939" s="82"/>
      <c r="IGD939" s="82"/>
      <c r="IGE939" s="82"/>
      <c r="IGF939" s="82"/>
      <c r="IGG939" s="82"/>
      <c r="IGH939" s="82"/>
      <c r="IGI939" s="82"/>
      <c r="IGJ939" s="82"/>
      <c r="IGK939" s="82"/>
      <c r="IGL939" s="82"/>
      <c r="IGM939" s="82"/>
      <c r="IGN939" s="82"/>
      <c r="IGO939" s="82"/>
      <c r="IGP939" s="82"/>
      <c r="IGQ939" s="82"/>
      <c r="IGR939" s="82"/>
      <c r="IGS939" s="82"/>
      <c r="IGT939" s="82"/>
      <c r="IGU939" s="82"/>
      <c r="IGV939" s="82"/>
      <c r="IGW939" s="82"/>
      <c r="IGX939" s="82"/>
      <c r="IGY939" s="82"/>
      <c r="IGZ939" s="82"/>
      <c r="IHA939" s="82"/>
      <c r="IHB939" s="82"/>
      <c r="IHC939" s="82"/>
      <c r="IHD939" s="82"/>
      <c r="IHE939" s="82"/>
      <c r="IHF939" s="82"/>
      <c r="IHG939" s="82"/>
      <c r="IHH939" s="82"/>
      <c r="IHI939" s="82"/>
      <c r="IHJ939" s="82"/>
      <c r="IHK939" s="82"/>
      <c r="IHL939" s="82"/>
      <c r="IHM939" s="82"/>
      <c r="IHN939" s="82"/>
      <c r="IHO939" s="82"/>
      <c r="IHP939" s="82"/>
      <c r="IHQ939" s="82"/>
      <c r="IHR939" s="82"/>
      <c r="IHS939" s="82"/>
      <c r="IHT939" s="82"/>
      <c r="IHU939" s="82"/>
      <c r="IHV939" s="82"/>
      <c r="IHW939" s="82"/>
      <c r="IHX939" s="82"/>
      <c r="IHY939" s="82"/>
      <c r="IHZ939" s="82"/>
      <c r="IIA939" s="82"/>
      <c r="IIB939" s="82"/>
      <c r="IIC939" s="82"/>
      <c r="IID939" s="82"/>
      <c r="IIE939" s="82"/>
      <c r="IIF939" s="82"/>
      <c r="IIG939" s="82"/>
      <c r="IIH939" s="82"/>
      <c r="III939" s="82"/>
      <c r="IIJ939" s="82"/>
      <c r="IIK939" s="82"/>
      <c r="IIL939" s="82"/>
      <c r="IIM939" s="82"/>
      <c r="IIN939" s="82"/>
      <c r="IIO939" s="82"/>
      <c r="IIP939" s="82"/>
      <c r="IIQ939" s="82"/>
      <c r="IIR939" s="82"/>
      <c r="IIS939" s="82"/>
      <c r="IIT939" s="82"/>
      <c r="IIU939" s="82"/>
      <c r="IIV939" s="82"/>
      <c r="IIW939" s="82"/>
      <c r="IIX939" s="82"/>
      <c r="IIY939" s="82"/>
      <c r="IIZ939" s="82"/>
      <c r="IJA939" s="82"/>
      <c r="IJB939" s="82"/>
      <c r="IJC939" s="82"/>
      <c r="IJD939" s="82"/>
      <c r="IJE939" s="82"/>
      <c r="IJF939" s="82"/>
      <c r="IJG939" s="82"/>
      <c r="IJH939" s="82"/>
      <c r="IJI939" s="82"/>
      <c r="IJJ939" s="82"/>
      <c r="IJK939" s="82"/>
      <c r="IJL939" s="82"/>
      <c r="IJM939" s="82"/>
      <c r="IJN939" s="82"/>
      <c r="IJO939" s="82"/>
      <c r="IJP939" s="82"/>
      <c r="IJQ939" s="82"/>
      <c r="IJR939" s="82"/>
      <c r="IJS939" s="82"/>
      <c r="IJT939" s="82"/>
      <c r="IJU939" s="82"/>
      <c r="IJV939" s="82"/>
      <c r="IJW939" s="82"/>
      <c r="IJX939" s="82"/>
      <c r="IJY939" s="82"/>
      <c r="IJZ939" s="82"/>
      <c r="IKA939" s="82"/>
      <c r="IKB939" s="82"/>
      <c r="IKC939" s="82"/>
      <c r="IKD939" s="82"/>
      <c r="IKE939" s="82"/>
      <c r="IKF939" s="82"/>
      <c r="IKG939" s="82"/>
      <c r="IKH939" s="82"/>
      <c r="IKI939" s="82"/>
      <c r="IKJ939" s="82"/>
      <c r="IKK939" s="82"/>
      <c r="IKL939" s="82"/>
      <c r="IKM939" s="82"/>
      <c r="IKN939" s="82"/>
      <c r="IKO939" s="82"/>
      <c r="IKP939" s="82"/>
      <c r="IKQ939" s="82"/>
      <c r="IKR939" s="82"/>
      <c r="IKS939" s="82"/>
      <c r="IKT939" s="82"/>
      <c r="IKU939" s="82"/>
      <c r="IKV939" s="82"/>
      <c r="IKW939" s="82"/>
      <c r="IKX939" s="82"/>
      <c r="IKY939" s="82"/>
      <c r="IKZ939" s="82"/>
      <c r="ILA939" s="82"/>
      <c r="ILB939" s="82"/>
      <c r="ILC939" s="82"/>
      <c r="ILD939" s="82"/>
      <c r="ILE939" s="82"/>
      <c r="ILF939" s="82"/>
      <c r="ILG939" s="82"/>
      <c r="ILH939" s="82"/>
      <c r="ILI939" s="82"/>
      <c r="ILJ939" s="82"/>
      <c r="ILK939" s="82"/>
      <c r="ILL939" s="82"/>
      <c r="ILM939" s="82"/>
      <c r="ILN939" s="82"/>
      <c r="ILO939" s="82"/>
      <c r="ILP939" s="82"/>
      <c r="ILQ939" s="82"/>
      <c r="ILR939" s="82"/>
      <c r="ILS939" s="82"/>
      <c r="ILT939" s="82"/>
      <c r="ILU939" s="82"/>
      <c r="ILV939" s="82"/>
      <c r="ILW939" s="82"/>
      <c r="ILX939" s="82"/>
      <c r="ILY939" s="82"/>
      <c r="ILZ939" s="82"/>
      <c r="IMA939" s="82"/>
      <c r="IMB939" s="82"/>
      <c r="IMC939" s="82"/>
      <c r="IMD939" s="82"/>
      <c r="IME939" s="82"/>
      <c r="IMF939" s="82"/>
      <c r="IMG939" s="82"/>
      <c r="IMH939" s="82"/>
      <c r="IMI939" s="82"/>
      <c r="IMJ939" s="82"/>
      <c r="IMK939" s="82"/>
      <c r="IML939" s="82"/>
      <c r="IMM939" s="82"/>
      <c r="IMN939" s="82"/>
      <c r="IMO939" s="82"/>
      <c r="IMP939" s="82"/>
      <c r="IMQ939" s="82"/>
      <c r="IMR939" s="82"/>
      <c r="IMS939" s="82"/>
      <c r="IMT939" s="82"/>
      <c r="IMU939" s="82"/>
      <c r="IMV939" s="82"/>
      <c r="IMW939" s="82"/>
      <c r="IMX939" s="82"/>
      <c r="IMY939" s="82"/>
      <c r="IMZ939" s="82"/>
      <c r="INA939" s="82"/>
      <c r="INB939" s="82"/>
      <c r="INC939" s="82"/>
      <c r="IND939" s="82"/>
      <c r="INE939" s="82"/>
      <c r="INF939" s="82"/>
      <c r="ING939" s="82"/>
      <c r="INH939" s="82"/>
      <c r="INI939" s="82"/>
      <c r="INJ939" s="82"/>
      <c r="INK939" s="82"/>
      <c r="INL939" s="82"/>
      <c r="INM939" s="82"/>
      <c r="INN939" s="82"/>
      <c r="INO939" s="82"/>
      <c r="INP939" s="82"/>
      <c r="INQ939" s="82"/>
      <c r="INR939" s="82"/>
      <c r="INS939" s="82"/>
      <c r="INT939" s="82"/>
      <c r="INU939" s="82"/>
      <c r="INV939" s="82"/>
      <c r="INW939" s="82"/>
      <c r="INX939" s="82"/>
      <c r="INY939" s="82"/>
      <c r="INZ939" s="82"/>
      <c r="IOA939" s="82"/>
      <c r="IOB939" s="82"/>
      <c r="IOC939" s="82"/>
      <c r="IOD939" s="82"/>
      <c r="IOE939" s="82"/>
      <c r="IOF939" s="82"/>
      <c r="IOG939" s="82"/>
      <c r="IOH939" s="82"/>
      <c r="IOI939" s="82"/>
      <c r="IOJ939" s="82"/>
      <c r="IOK939" s="82"/>
      <c r="IOL939" s="82"/>
      <c r="IOM939" s="82"/>
      <c r="ION939" s="82"/>
      <c r="IOO939" s="82"/>
      <c r="IOP939" s="82"/>
      <c r="IOQ939" s="82"/>
      <c r="IOR939" s="82"/>
      <c r="IOS939" s="82"/>
      <c r="IOT939" s="82"/>
      <c r="IOU939" s="82"/>
      <c r="IOV939" s="82"/>
      <c r="IOW939" s="82"/>
      <c r="IOX939" s="82"/>
      <c r="IOY939" s="82"/>
      <c r="IOZ939" s="82"/>
      <c r="IPA939" s="82"/>
      <c r="IPB939" s="82"/>
      <c r="IPC939" s="82"/>
      <c r="IPD939" s="82"/>
      <c r="IPE939" s="82"/>
      <c r="IPF939" s="82"/>
      <c r="IPG939" s="82"/>
      <c r="IPH939" s="82"/>
      <c r="IPI939" s="82"/>
      <c r="IPJ939" s="82"/>
      <c r="IPK939" s="82"/>
      <c r="IPL939" s="82"/>
      <c r="IPM939" s="82"/>
      <c r="IPN939" s="82"/>
      <c r="IPO939" s="82"/>
      <c r="IPP939" s="82"/>
      <c r="IPQ939" s="82"/>
      <c r="IPR939" s="82"/>
      <c r="IPS939" s="82"/>
      <c r="IPT939" s="82"/>
      <c r="IPU939" s="82"/>
      <c r="IPV939" s="82"/>
      <c r="IPW939" s="82"/>
      <c r="IPX939" s="82"/>
      <c r="IPY939" s="82"/>
      <c r="IPZ939" s="82"/>
      <c r="IQA939" s="82"/>
      <c r="IQB939" s="82"/>
      <c r="IQC939" s="82"/>
      <c r="IQD939" s="82"/>
      <c r="IQE939" s="82"/>
      <c r="IQF939" s="82"/>
      <c r="IQG939" s="82"/>
      <c r="IQH939" s="82"/>
      <c r="IQI939" s="82"/>
      <c r="IQJ939" s="82"/>
      <c r="IQK939" s="82"/>
      <c r="IQL939" s="82"/>
      <c r="IQM939" s="82"/>
      <c r="IQN939" s="82"/>
      <c r="IQO939" s="82"/>
      <c r="IQP939" s="82"/>
      <c r="IQQ939" s="82"/>
      <c r="IQR939" s="82"/>
      <c r="IQS939" s="82"/>
      <c r="IQT939" s="82"/>
      <c r="IQU939" s="82"/>
      <c r="IQV939" s="82"/>
      <c r="IQW939" s="82"/>
      <c r="IQX939" s="82"/>
      <c r="IQY939" s="82"/>
      <c r="IQZ939" s="82"/>
      <c r="IRA939" s="82"/>
      <c r="IRB939" s="82"/>
      <c r="IRC939" s="82"/>
      <c r="IRD939" s="82"/>
      <c r="IRE939" s="82"/>
      <c r="IRF939" s="82"/>
      <c r="IRG939" s="82"/>
      <c r="IRH939" s="82"/>
      <c r="IRI939" s="82"/>
      <c r="IRJ939" s="82"/>
      <c r="IRK939" s="82"/>
      <c r="IRL939" s="82"/>
      <c r="IRM939" s="82"/>
      <c r="IRN939" s="82"/>
      <c r="IRO939" s="82"/>
      <c r="IRP939" s="82"/>
      <c r="IRQ939" s="82"/>
      <c r="IRR939" s="82"/>
      <c r="IRS939" s="82"/>
      <c r="IRT939" s="82"/>
      <c r="IRU939" s="82"/>
      <c r="IRV939" s="82"/>
      <c r="IRW939" s="82"/>
      <c r="IRX939" s="82"/>
      <c r="IRY939" s="82"/>
      <c r="IRZ939" s="82"/>
      <c r="ISA939" s="82"/>
      <c r="ISB939" s="82"/>
      <c r="ISC939" s="82"/>
      <c r="ISD939" s="82"/>
      <c r="ISE939" s="82"/>
      <c r="ISF939" s="82"/>
      <c r="ISG939" s="82"/>
      <c r="ISH939" s="82"/>
      <c r="ISI939" s="82"/>
      <c r="ISJ939" s="82"/>
      <c r="ISK939" s="82"/>
      <c r="ISL939" s="82"/>
      <c r="ISM939" s="82"/>
      <c r="ISN939" s="82"/>
      <c r="ISO939" s="82"/>
      <c r="ISP939" s="82"/>
      <c r="ISQ939" s="82"/>
      <c r="ISR939" s="82"/>
      <c r="ISS939" s="82"/>
      <c r="IST939" s="82"/>
      <c r="ISU939" s="82"/>
      <c r="ISV939" s="82"/>
      <c r="ISW939" s="82"/>
      <c r="ISX939" s="82"/>
      <c r="ISY939" s="82"/>
      <c r="ISZ939" s="82"/>
      <c r="ITA939" s="82"/>
      <c r="ITB939" s="82"/>
      <c r="ITC939" s="82"/>
      <c r="ITD939" s="82"/>
      <c r="ITE939" s="82"/>
      <c r="ITF939" s="82"/>
      <c r="ITG939" s="82"/>
      <c r="ITH939" s="82"/>
      <c r="ITI939" s="82"/>
      <c r="ITJ939" s="82"/>
      <c r="ITK939" s="82"/>
      <c r="ITL939" s="82"/>
      <c r="ITM939" s="82"/>
      <c r="ITN939" s="82"/>
      <c r="ITO939" s="82"/>
      <c r="ITP939" s="82"/>
      <c r="ITQ939" s="82"/>
      <c r="ITR939" s="82"/>
      <c r="ITS939" s="82"/>
      <c r="ITT939" s="82"/>
      <c r="ITU939" s="82"/>
      <c r="ITV939" s="82"/>
      <c r="ITW939" s="82"/>
      <c r="ITX939" s="82"/>
      <c r="ITY939" s="82"/>
      <c r="ITZ939" s="82"/>
      <c r="IUA939" s="82"/>
      <c r="IUB939" s="82"/>
      <c r="IUC939" s="82"/>
      <c r="IUD939" s="82"/>
      <c r="IUE939" s="82"/>
      <c r="IUF939" s="82"/>
      <c r="IUG939" s="82"/>
      <c r="IUH939" s="82"/>
      <c r="IUI939" s="82"/>
      <c r="IUJ939" s="82"/>
      <c r="IUK939" s="82"/>
      <c r="IUL939" s="82"/>
      <c r="IUM939" s="82"/>
      <c r="IUN939" s="82"/>
      <c r="IUO939" s="82"/>
      <c r="IUP939" s="82"/>
      <c r="IUQ939" s="82"/>
      <c r="IUR939" s="82"/>
      <c r="IUS939" s="82"/>
      <c r="IUT939" s="82"/>
      <c r="IUU939" s="82"/>
      <c r="IUV939" s="82"/>
      <c r="IUW939" s="82"/>
      <c r="IUX939" s="82"/>
      <c r="IUY939" s="82"/>
      <c r="IUZ939" s="82"/>
      <c r="IVA939" s="82"/>
      <c r="IVB939" s="82"/>
      <c r="IVC939" s="82"/>
      <c r="IVD939" s="82"/>
      <c r="IVE939" s="82"/>
      <c r="IVF939" s="82"/>
      <c r="IVG939" s="82"/>
      <c r="IVH939" s="82"/>
      <c r="IVI939" s="82"/>
      <c r="IVJ939" s="82"/>
      <c r="IVK939" s="82"/>
      <c r="IVL939" s="82"/>
      <c r="IVM939" s="82"/>
      <c r="IVN939" s="82"/>
      <c r="IVO939" s="82"/>
      <c r="IVP939" s="82"/>
      <c r="IVQ939" s="82"/>
      <c r="IVR939" s="82"/>
      <c r="IVS939" s="82"/>
      <c r="IVT939" s="82"/>
      <c r="IVU939" s="82"/>
      <c r="IVV939" s="82"/>
      <c r="IVW939" s="82"/>
      <c r="IVX939" s="82"/>
      <c r="IVY939" s="82"/>
      <c r="IVZ939" s="82"/>
      <c r="IWA939" s="82"/>
      <c r="IWB939" s="82"/>
      <c r="IWC939" s="82"/>
      <c r="IWD939" s="82"/>
      <c r="IWE939" s="82"/>
      <c r="IWF939" s="82"/>
      <c r="IWG939" s="82"/>
      <c r="IWH939" s="82"/>
      <c r="IWI939" s="82"/>
      <c r="IWJ939" s="82"/>
      <c r="IWK939" s="82"/>
      <c r="IWL939" s="82"/>
      <c r="IWM939" s="82"/>
      <c r="IWN939" s="82"/>
      <c r="IWO939" s="82"/>
      <c r="IWP939" s="82"/>
      <c r="IWQ939" s="82"/>
      <c r="IWR939" s="82"/>
      <c r="IWS939" s="82"/>
      <c r="IWT939" s="82"/>
      <c r="IWU939" s="82"/>
      <c r="IWV939" s="82"/>
      <c r="IWW939" s="82"/>
      <c r="IWX939" s="82"/>
      <c r="IWY939" s="82"/>
      <c r="IWZ939" s="82"/>
      <c r="IXA939" s="82"/>
      <c r="IXB939" s="82"/>
      <c r="IXC939" s="82"/>
      <c r="IXD939" s="82"/>
      <c r="IXE939" s="82"/>
      <c r="IXF939" s="82"/>
      <c r="IXG939" s="82"/>
      <c r="IXH939" s="82"/>
      <c r="IXI939" s="82"/>
      <c r="IXJ939" s="82"/>
      <c r="IXK939" s="82"/>
      <c r="IXL939" s="82"/>
      <c r="IXM939" s="82"/>
      <c r="IXN939" s="82"/>
      <c r="IXO939" s="82"/>
      <c r="IXP939" s="82"/>
      <c r="IXQ939" s="82"/>
      <c r="IXR939" s="82"/>
      <c r="IXS939" s="82"/>
      <c r="IXT939" s="82"/>
      <c r="IXU939" s="82"/>
      <c r="IXV939" s="82"/>
      <c r="IXW939" s="82"/>
      <c r="IXX939" s="82"/>
      <c r="IXY939" s="82"/>
      <c r="IXZ939" s="82"/>
      <c r="IYA939" s="82"/>
      <c r="IYB939" s="82"/>
      <c r="IYC939" s="82"/>
      <c r="IYD939" s="82"/>
      <c r="IYE939" s="82"/>
      <c r="IYF939" s="82"/>
      <c r="IYG939" s="82"/>
      <c r="IYH939" s="82"/>
      <c r="IYI939" s="82"/>
      <c r="IYJ939" s="82"/>
      <c r="IYK939" s="82"/>
      <c r="IYL939" s="82"/>
      <c r="IYM939" s="82"/>
      <c r="IYN939" s="82"/>
      <c r="IYO939" s="82"/>
      <c r="IYP939" s="82"/>
      <c r="IYQ939" s="82"/>
      <c r="IYR939" s="82"/>
      <c r="IYS939" s="82"/>
      <c r="IYT939" s="82"/>
      <c r="IYU939" s="82"/>
      <c r="IYV939" s="82"/>
      <c r="IYW939" s="82"/>
      <c r="IYX939" s="82"/>
      <c r="IYY939" s="82"/>
      <c r="IYZ939" s="82"/>
      <c r="IZA939" s="82"/>
      <c r="IZB939" s="82"/>
      <c r="IZC939" s="82"/>
      <c r="IZD939" s="82"/>
      <c r="IZE939" s="82"/>
      <c r="IZF939" s="82"/>
      <c r="IZG939" s="82"/>
      <c r="IZH939" s="82"/>
      <c r="IZI939" s="82"/>
      <c r="IZJ939" s="82"/>
      <c r="IZK939" s="82"/>
      <c r="IZL939" s="82"/>
      <c r="IZM939" s="82"/>
      <c r="IZN939" s="82"/>
      <c r="IZO939" s="82"/>
      <c r="IZP939" s="82"/>
      <c r="IZQ939" s="82"/>
      <c r="IZR939" s="82"/>
      <c r="IZS939" s="82"/>
      <c r="IZT939" s="82"/>
      <c r="IZU939" s="82"/>
      <c r="IZV939" s="82"/>
      <c r="IZW939" s="82"/>
      <c r="IZX939" s="82"/>
      <c r="IZY939" s="82"/>
      <c r="IZZ939" s="82"/>
      <c r="JAA939" s="82"/>
      <c r="JAB939" s="82"/>
      <c r="JAC939" s="82"/>
      <c r="JAD939" s="82"/>
      <c r="JAE939" s="82"/>
      <c r="JAF939" s="82"/>
      <c r="JAG939" s="82"/>
      <c r="JAH939" s="82"/>
      <c r="JAI939" s="82"/>
      <c r="JAJ939" s="82"/>
      <c r="JAK939" s="82"/>
      <c r="JAL939" s="82"/>
      <c r="JAM939" s="82"/>
      <c r="JAN939" s="82"/>
      <c r="JAO939" s="82"/>
      <c r="JAP939" s="82"/>
      <c r="JAQ939" s="82"/>
      <c r="JAR939" s="82"/>
      <c r="JAS939" s="82"/>
      <c r="JAT939" s="82"/>
      <c r="JAU939" s="82"/>
      <c r="JAV939" s="82"/>
      <c r="JAW939" s="82"/>
      <c r="JAX939" s="82"/>
      <c r="JAY939" s="82"/>
      <c r="JAZ939" s="82"/>
      <c r="JBA939" s="82"/>
      <c r="JBB939" s="82"/>
      <c r="JBC939" s="82"/>
      <c r="JBD939" s="82"/>
      <c r="JBE939" s="82"/>
      <c r="JBF939" s="82"/>
      <c r="JBG939" s="82"/>
      <c r="JBH939" s="82"/>
      <c r="JBI939" s="82"/>
      <c r="JBJ939" s="82"/>
      <c r="JBK939" s="82"/>
      <c r="JBL939" s="82"/>
      <c r="JBM939" s="82"/>
      <c r="JBN939" s="82"/>
      <c r="JBO939" s="82"/>
      <c r="JBP939" s="82"/>
      <c r="JBQ939" s="82"/>
      <c r="JBR939" s="82"/>
      <c r="JBS939" s="82"/>
      <c r="JBT939" s="82"/>
      <c r="JBU939" s="82"/>
      <c r="JBV939" s="82"/>
      <c r="JBW939" s="82"/>
      <c r="JBX939" s="82"/>
      <c r="JBY939" s="82"/>
      <c r="JBZ939" s="82"/>
      <c r="JCA939" s="82"/>
      <c r="JCB939" s="82"/>
      <c r="JCC939" s="82"/>
      <c r="JCD939" s="82"/>
      <c r="JCE939" s="82"/>
      <c r="JCF939" s="82"/>
      <c r="JCG939" s="82"/>
      <c r="JCH939" s="82"/>
      <c r="JCI939" s="82"/>
      <c r="JCJ939" s="82"/>
      <c r="JCK939" s="82"/>
      <c r="JCL939" s="82"/>
      <c r="JCM939" s="82"/>
      <c r="JCN939" s="82"/>
      <c r="JCO939" s="82"/>
      <c r="JCP939" s="82"/>
      <c r="JCQ939" s="82"/>
      <c r="JCR939" s="82"/>
      <c r="JCS939" s="82"/>
      <c r="JCT939" s="82"/>
      <c r="JCU939" s="82"/>
      <c r="JCV939" s="82"/>
      <c r="JCW939" s="82"/>
      <c r="JCX939" s="82"/>
      <c r="JCY939" s="82"/>
      <c r="JCZ939" s="82"/>
      <c r="JDA939" s="82"/>
      <c r="JDB939" s="82"/>
      <c r="JDC939" s="82"/>
      <c r="JDD939" s="82"/>
      <c r="JDE939" s="82"/>
      <c r="JDF939" s="82"/>
      <c r="JDG939" s="82"/>
      <c r="JDH939" s="82"/>
      <c r="JDI939" s="82"/>
      <c r="JDJ939" s="82"/>
      <c r="JDK939" s="82"/>
      <c r="JDL939" s="82"/>
      <c r="JDM939" s="82"/>
      <c r="JDN939" s="82"/>
      <c r="JDO939" s="82"/>
      <c r="JDP939" s="82"/>
      <c r="JDQ939" s="82"/>
      <c r="JDR939" s="82"/>
      <c r="JDS939" s="82"/>
      <c r="JDT939" s="82"/>
      <c r="JDU939" s="82"/>
      <c r="JDV939" s="82"/>
      <c r="JDW939" s="82"/>
      <c r="JDX939" s="82"/>
      <c r="JDY939" s="82"/>
      <c r="JDZ939" s="82"/>
      <c r="JEA939" s="82"/>
      <c r="JEB939" s="82"/>
      <c r="JEC939" s="82"/>
      <c r="JED939" s="82"/>
      <c r="JEE939" s="82"/>
      <c r="JEF939" s="82"/>
      <c r="JEG939" s="82"/>
      <c r="JEH939" s="82"/>
      <c r="JEI939" s="82"/>
      <c r="JEJ939" s="82"/>
      <c r="JEK939" s="82"/>
      <c r="JEL939" s="82"/>
      <c r="JEM939" s="82"/>
      <c r="JEN939" s="82"/>
      <c r="JEO939" s="82"/>
      <c r="JEP939" s="82"/>
      <c r="JEQ939" s="82"/>
      <c r="JER939" s="82"/>
      <c r="JES939" s="82"/>
      <c r="JET939" s="82"/>
      <c r="JEU939" s="82"/>
      <c r="JEV939" s="82"/>
      <c r="JEW939" s="82"/>
      <c r="JEX939" s="82"/>
      <c r="JEY939" s="82"/>
      <c r="JEZ939" s="82"/>
      <c r="JFA939" s="82"/>
      <c r="JFB939" s="82"/>
      <c r="JFC939" s="82"/>
      <c r="JFD939" s="82"/>
      <c r="JFE939" s="82"/>
      <c r="JFF939" s="82"/>
      <c r="JFG939" s="82"/>
      <c r="JFH939" s="82"/>
      <c r="JFI939" s="82"/>
      <c r="JFJ939" s="82"/>
      <c r="JFK939" s="82"/>
      <c r="JFL939" s="82"/>
      <c r="JFM939" s="82"/>
      <c r="JFN939" s="82"/>
      <c r="JFO939" s="82"/>
      <c r="JFP939" s="82"/>
      <c r="JFQ939" s="82"/>
      <c r="JFR939" s="82"/>
      <c r="JFS939" s="82"/>
      <c r="JFT939" s="82"/>
      <c r="JFU939" s="82"/>
      <c r="JFV939" s="82"/>
      <c r="JFW939" s="82"/>
      <c r="JFX939" s="82"/>
      <c r="JFY939" s="82"/>
      <c r="JFZ939" s="82"/>
      <c r="JGA939" s="82"/>
      <c r="JGB939" s="82"/>
      <c r="JGC939" s="82"/>
      <c r="JGD939" s="82"/>
      <c r="JGE939" s="82"/>
      <c r="JGF939" s="82"/>
      <c r="JGG939" s="82"/>
      <c r="JGH939" s="82"/>
      <c r="JGI939" s="82"/>
      <c r="JGJ939" s="82"/>
      <c r="JGK939" s="82"/>
      <c r="JGL939" s="82"/>
      <c r="JGM939" s="82"/>
      <c r="JGN939" s="82"/>
      <c r="JGO939" s="82"/>
      <c r="JGP939" s="82"/>
      <c r="JGQ939" s="82"/>
      <c r="JGR939" s="82"/>
      <c r="JGS939" s="82"/>
      <c r="JGT939" s="82"/>
      <c r="JGU939" s="82"/>
      <c r="JGV939" s="82"/>
      <c r="JGW939" s="82"/>
      <c r="JGX939" s="82"/>
      <c r="JGY939" s="82"/>
      <c r="JGZ939" s="82"/>
      <c r="JHA939" s="82"/>
      <c r="JHB939" s="82"/>
      <c r="JHC939" s="82"/>
      <c r="JHD939" s="82"/>
      <c r="JHE939" s="82"/>
      <c r="JHF939" s="82"/>
      <c r="JHG939" s="82"/>
      <c r="JHH939" s="82"/>
      <c r="JHI939" s="82"/>
      <c r="JHJ939" s="82"/>
      <c r="JHK939" s="82"/>
      <c r="JHL939" s="82"/>
      <c r="JHM939" s="82"/>
      <c r="JHN939" s="82"/>
      <c r="JHO939" s="82"/>
      <c r="JHP939" s="82"/>
      <c r="JHQ939" s="82"/>
      <c r="JHR939" s="82"/>
      <c r="JHS939" s="82"/>
      <c r="JHT939" s="82"/>
      <c r="JHU939" s="82"/>
      <c r="JHV939" s="82"/>
      <c r="JHW939" s="82"/>
      <c r="JHX939" s="82"/>
      <c r="JHY939" s="82"/>
      <c r="JHZ939" s="82"/>
      <c r="JIA939" s="82"/>
      <c r="JIB939" s="82"/>
      <c r="JIC939" s="82"/>
      <c r="JID939" s="82"/>
      <c r="JIE939" s="82"/>
      <c r="JIF939" s="82"/>
      <c r="JIG939" s="82"/>
      <c r="JIH939" s="82"/>
      <c r="JII939" s="82"/>
      <c r="JIJ939" s="82"/>
      <c r="JIK939" s="82"/>
      <c r="JIL939" s="82"/>
      <c r="JIM939" s="82"/>
      <c r="JIN939" s="82"/>
      <c r="JIO939" s="82"/>
      <c r="JIP939" s="82"/>
      <c r="JIQ939" s="82"/>
      <c r="JIR939" s="82"/>
      <c r="JIS939" s="82"/>
      <c r="JIT939" s="82"/>
      <c r="JIU939" s="82"/>
      <c r="JIV939" s="82"/>
      <c r="JIW939" s="82"/>
      <c r="JIX939" s="82"/>
      <c r="JIY939" s="82"/>
      <c r="JIZ939" s="82"/>
      <c r="JJA939" s="82"/>
      <c r="JJB939" s="82"/>
      <c r="JJC939" s="82"/>
      <c r="JJD939" s="82"/>
      <c r="JJE939" s="82"/>
      <c r="JJF939" s="82"/>
      <c r="JJG939" s="82"/>
      <c r="JJH939" s="82"/>
      <c r="JJI939" s="82"/>
      <c r="JJJ939" s="82"/>
      <c r="JJK939" s="82"/>
      <c r="JJL939" s="82"/>
      <c r="JJM939" s="82"/>
      <c r="JJN939" s="82"/>
      <c r="JJO939" s="82"/>
      <c r="JJP939" s="82"/>
      <c r="JJQ939" s="82"/>
      <c r="JJR939" s="82"/>
      <c r="JJS939" s="82"/>
      <c r="JJT939" s="82"/>
      <c r="JJU939" s="82"/>
      <c r="JJV939" s="82"/>
      <c r="JJW939" s="82"/>
      <c r="JJX939" s="82"/>
      <c r="JJY939" s="82"/>
      <c r="JJZ939" s="82"/>
      <c r="JKA939" s="82"/>
      <c r="JKB939" s="82"/>
      <c r="JKC939" s="82"/>
      <c r="JKD939" s="82"/>
      <c r="JKE939" s="82"/>
      <c r="JKF939" s="82"/>
      <c r="JKG939" s="82"/>
      <c r="JKH939" s="82"/>
      <c r="JKI939" s="82"/>
      <c r="JKJ939" s="82"/>
      <c r="JKK939" s="82"/>
      <c r="JKL939" s="82"/>
      <c r="JKM939" s="82"/>
      <c r="JKN939" s="82"/>
      <c r="JKO939" s="82"/>
      <c r="JKP939" s="82"/>
      <c r="JKQ939" s="82"/>
      <c r="JKR939" s="82"/>
      <c r="JKS939" s="82"/>
      <c r="JKT939" s="82"/>
      <c r="JKU939" s="82"/>
      <c r="JKV939" s="82"/>
      <c r="JKW939" s="82"/>
      <c r="JKX939" s="82"/>
      <c r="JKY939" s="82"/>
      <c r="JKZ939" s="82"/>
      <c r="JLA939" s="82"/>
      <c r="JLB939" s="82"/>
      <c r="JLC939" s="82"/>
      <c r="JLD939" s="82"/>
      <c r="JLE939" s="82"/>
      <c r="JLF939" s="82"/>
      <c r="JLG939" s="82"/>
      <c r="JLH939" s="82"/>
      <c r="JLI939" s="82"/>
      <c r="JLJ939" s="82"/>
      <c r="JLK939" s="82"/>
      <c r="JLL939" s="82"/>
      <c r="JLM939" s="82"/>
      <c r="JLN939" s="82"/>
      <c r="JLO939" s="82"/>
      <c r="JLP939" s="82"/>
      <c r="JLQ939" s="82"/>
      <c r="JLR939" s="82"/>
      <c r="JLS939" s="82"/>
      <c r="JLT939" s="82"/>
      <c r="JLU939" s="82"/>
      <c r="JLV939" s="82"/>
      <c r="JLW939" s="82"/>
      <c r="JLX939" s="82"/>
      <c r="JLY939" s="82"/>
      <c r="JLZ939" s="82"/>
      <c r="JMA939" s="82"/>
      <c r="JMB939" s="82"/>
      <c r="JMC939" s="82"/>
      <c r="JMD939" s="82"/>
      <c r="JME939" s="82"/>
      <c r="JMF939" s="82"/>
      <c r="JMG939" s="82"/>
      <c r="JMH939" s="82"/>
      <c r="JMI939" s="82"/>
      <c r="JMJ939" s="82"/>
      <c r="JMK939" s="82"/>
      <c r="JML939" s="82"/>
      <c r="JMM939" s="82"/>
      <c r="JMN939" s="82"/>
      <c r="JMO939" s="82"/>
      <c r="JMP939" s="82"/>
      <c r="JMQ939" s="82"/>
      <c r="JMR939" s="82"/>
      <c r="JMS939" s="82"/>
      <c r="JMT939" s="82"/>
      <c r="JMU939" s="82"/>
      <c r="JMV939" s="82"/>
      <c r="JMW939" s="82"/>
      <c r="JMX939" s="82"/>
      <c r="JMY939" s="82"/>
      <c r="JMZ939" s="82"/>
      <c r="JNA939" s="82"/>
      <c r="JNB939" s="82"/>
      <c r="JNC939" s="82"/>
      <c r="JND939" s="82"/>
      <c r="JNE939" s="82"/>
      <c r="JNF939" s="82"/>
      <c r="JNG939" s="82"/>
      <c r="JNH939" s="82"/>
      <c r="JNI939" s="82"/>
      <c r="JNJ939" s="82"/>
      <c r="JNK939" s="82"/>
      <c r="JNL939" s="82"/>
      <c r="JNM939" s="82"/>
      <c r="JNN939" s="82"/>
      <c r="JNO939" s="82"/>
      <c r="JNP939" s="82"/>
      <c r="JNQ939" s="82"/>
      <c r="JNR939" s="82"/>
      <c r="JNS939" s="82"/>
      <c r="JNT939" s="82"/>
      <c r="JNU939" s="82"/>
      <c r="JNV939" s="82"/>
      <c r="JNW939" s="82"/>
      <c r="JNX939" s="82"/>
      <c r="JNY939" s="82"/>
      <c r="JNZ939" s="82"/>
      <c r="JOA939" s="82"/>
      <c r="JOB939" s="82"/>
      <c r="JOC939" s="82"/>
      <c r="JOD939" s="82"/>
      <c r="JOE939" s="82"/>
      <c r="JOF939" s="82"/>
      <c r="JOG939" s="82"/>
      <c r="JOH939" s="82"/>
      <c r="JOI939" s="82"/>
      <c r="JOJ939" s="82"/>
      <c r="JOK939" s="82"/>
      <c r="JOL939" s="82"/>
      <c r="JOM939" s="82"/>
      <c r="JON939" s="82"/>
      <c r="JOO939" s="82"/>
      <c r="JOP939" s="82"/>
      <c r="JOQ939" s="82"/>
      <c r="JOR939" s="82"/>
      <c r="JOS939" s="82"/>
      <c r="JOT939" s="82"/>
      <c r="JOU939" s="82"/>
      <c r="JOV939" s="82"/>
      <c r="JOW939" s="82"/>
      <c r="JOX939" s="82"/>
      <c r="JOY939" s="82"/>
      <c r="JOZ939" s="82"/>
      <c r="JPA939" s="82"/>
      <c r="JPB939" s="82"/>
      <c r="JPC939" s="82"/>
      <c r="JPD939" s="82"/>
      <c r="JPE939" s="82"/>
      <c r="JPF939" s="82"/>
      <c r="JPG939" s="82"/>
      <c r="JPH939" s="82"/>
      <c r="JPI939" s="82"/>
      <c r="JPJ939" s="82"/>
      <c r="JPK939" s="82"/>
      <c r="JPL939" s="82"/>
      <c r="JPM939" s="82"/>
      <c r="JPN939" s="82"/>
      <c r="JPO939" s="82"/>
      <c r="JPP939" s="82"/>
      <c r="JPQ939" s="82"/>
      <c r="JPR939" s="82"/>
      <c r="JPS939" s="82"/>
      <c r="JPT939" s="82"/>
      <c r="JPU939" s="82"/>
      <c r="JPV939" s="82"/>
      <c r="JPW939" s="82"/>
      <c r="JPX939" s="82"/>
      <c r="JPY939" s="82"/>
      <c r="JPZ939" s="82"/>
      <c r="JQA939" s="82"/>
      <c r="JQB939" s="82"/>
      <c r="JQC939" s="82"/>
      <c r="JQD939" s="82"/>
      <c r="JQE939" s="82"/>
      <c r="JQF939" s="82"/>
      <c r="JQG939" s="82"/>
      <c r="JQH939" s="82"/>
      <c r="JQI939" s="82"/>
      <c r="JQJ939" s="82"/>
      <c r="JQK939" s="82"/>
      <c r="JQL939" s="82"/>
      <c r="JQM939" s="82"/>
      <c r="JQN939" s="82"/>
      <c r="JQO939" s="82"/>
      <c r="JQP939" s="82"/>
      <c r="JQQ939" s="82"/>
      <c r="JQR939" s="82"/>
      <c r="JQS939" s="82"/>
      <c r="JQT939" s="82"/>
      <c r="JQU939" s="82"/>
      <c r="JQV939" s="82"/>
      <c r="JQW939" s="82"/>
      <c r="JQX939" s="82"/>
      <c r="JQY939" s="82"/>
      <c r="JQZ939" s="82"/>
      <c r="JRA939" s="82"/>
      <c r="JRB939" s="82"/>
      <c r="JRC939" s="82"/>
      <c r="JRD939" s="82"/>
      <c r="JRE939" s="82"/>
      <c r="JRF939" s="82"/>
      <c r="JRG939" s="82"/>
      <c r="JRH939" s="82"/>
      <c r="JRI939" s="82"/>
      <c r="JRJ939" s="82"/>
      <c r="JRK939" s="82"/>
      <c r="JRL939" s="82"/>
      <c r="JRM939" s="82"/>
      <c r="JRN939" s="82"/>
      <c r="JRO939" s="82"/>
      <c r="JRP939" s="82"/>
      <c r="JRQ939" s="82"/>
      <c r="JRR939" s="82"/>
      <c r="JRS939" s="82"/>
      <c r="JRT939" s="82"/>
      <c r="JRU939" s="82"/>
      <c r="JRV939" s="82"/>
      <c r="JRW939" s="82"/>
      <c r="JRX939" s="82"/>
      <c r="JRY939" s="82"/>
      <c r="JRZ939" s="82"/>
      <c r="JSA939" s="82"/>
      <c r="JSB939" s="82"/>
      <c r="JSC939" s="82"/>
      <c r="JSD939" s="82"/>
      <c r="JSE939" s="82"/>
      <c r="JSF939" s="82"/>
      <c r="JSG939" s="82"/>
      <c r="JSH939" s="82"/>
      <c r="JSI939" s="82"/>
      <c r="JSJ939" s="82"/>
      <c r="JSK939" s="82"/>
      <c r="JSL939" s="82"/>
      <c r="JSM939" s="82"/>
      <c r="JSN939" s="82"/>
      <c r="JSO939" s="82"/>
      <c r="JSP939" s="82"/>
      <c r="JSQ939" s="82"/>
      <c r="JSR939" s="82"/>
      <c r="JSS939" s="82"/>
      <c r="JST939" s="82"/>
      <c r="JSU939" s="82"/>
      <c r="JSV939" s="82"/>
      <c r="JSW939" s="82"/>
      <c r="JSX939" s="82"/>
      <c r="JSY939" s="82"/>
      <c r="JSZ939" s="82"/>
      <c r="JTA939" s="82"/>
      <c r="JTB939" s="82"/>
      <c r="JTC939" s="82"/>
      <c r="JTD939" s="82"/>
      <c r="JTE939" s="82"/>
      <c r="JTF939" s="82"/>
      <c r="JTG939" s="82"/>
      <c r="JTH939" s="82"/>
      <c r="JTI939" s="82"/>
      <c r="JTJ939" s="82"/>
      <c r="JTK939" s="82"/>
      <c r="JTL939" s="82"/>
      <c r="JTM939" s="82"/>
      <c r="JTN939" s="82"/>
      <c r="JTO939" s="82"/>
      <c r="JTP939" s="82"/>
      <c r="JTQ939" s="82"/>
      <c r="JTR939" s="82"/>
      <c r="JTS939" s="82"/>
      <c r="JTT939" s="82"/>
      <c r="JTU939" s="82"/>
      <c r="JTV939" s="82"/>
      <c r="JTW939" s="82"/>
      <c r="JTX939" s="82"/>
      <c r="JTY939" s="82"/>
      <c r="JTZ939" s="82"/>
      <c r="JUA939" s="82"/>
      <c r="JUB939" s="82"/>
      <c r="JUC939" s="82"/>
      <c r="JUD939" s="82"/>
      <c r="JUE939" s="82"/>
      <c r="JUF939" s="82"/>
      <c r="JUG939" s="82"/>
      <c r="JUH939" s="82"/>
      <c r="JUI939" s="82"/>
      <c r="JUJ939" s="82"/>
      <c r="JUK939" s="82"/>
      <c r="JUL939" s="82"/>
      <c r="JUM939" s="82"/>
      <c r="JUN939" s="82"/>
      <c r="JUO939" s="82"/>
      <c r="JUP939" s="82"/>
      <c r="JUQ939" s="82"/>
      <c r="JUR939" s="82"/>
      <c r="JUS939" s="82"/>
      <c r="JUT939" s="82"/>
      <c r="JUU939" s="82"/>
      <c r="JUV939" s="82"/>
      <c r="JUW939" s="82"/>
      <c r="JUX939" s="82"/>
      <c r="JUY939" s="82"/>
      <c r="JUZ939" s="82"/>
      <c r="JVA939" s="82"/>
      <c r="JVB939" s="82"/>
      <c r="JVC939" s="82"/>
      <c r="JVD939" s="82"/>
      <c r="JVE939" s="82"/>
      <c r="JVF939" s="82"/>
      <c r="JVG939" s="82"/>
      <c r="JVH939" s="82"/>
      <c r="JVI939" s="82"/>
      <c r="JVJ939" s="82"/>
      <c r="JVK939" s="82"/>
      <c r="JVL939" s="82"/>
      <c r="JVM939" s="82"/>
      <c r="JVN939" s="82"/>
      <c r="JVO939" s="82"/>
      <c r="JVP939" s="82"/>
      <c r="JVQ939" s="82"/>
      <c r="JVR939" s="82"/>
      <c r="JVS939" s="82"/>
      <c r="JVT939" s="82"/>
      <c r="JVU939" s="82"/>
      <c r="JVV939" s="82"/>
      <c r="JVW939" s="82"/>
      <c r="JVX939" s="82"/>
      <c r="JVY939" s="82"/>
      <c r="JVZ939" s="82"/>
      <c r="JWA939" s="82"/>
      <c r="JWB939" s="82"/>
      <c r="JWC939" s="82"/>
      <c r="JWD939" s="82"/>
      <c r="JWE939" s="82"/>
      <c r="JWF939" s="82"/>
      <c r="JWG939" s="82"/>
      <c r="JWH939" s="82"/>
      <c r="JWI939" s="82"/>
      <c r="JWJ939" s="82"/>
      <c r="JWK939" s="82"/>
      <c r="JWL939" s="82"/>
      <c r="JWM939" s="82"/>
      <c r="JWN939" s="82"/>
      <c r="JWO939" s="82"/>
      <c r="JWP939" s="82"/>
      <c r="JWQ939" s="82"/>
      <c r="JWR939" s="82"/>
      <c r="JWS939" s="82"/>
      <c r="JWT939" s="82"/>
      <c r="JWU939" s="82"/>
      <c r="JWV939" s="82"/>
      <c r="JWW939" s="82"/>
      <c r="JWX939" s="82"/>
      <c r="JWY939" s="82"/>
      <c r="JWZ939" s="82"/>
      <c r="JXA939" s="82"/>
      <c r="JXB939" s="82"/>
      <c r="JXC939" s="82"/>
      <c r="JXD939" s="82"/>
      <c r="JXE939" s="82"/>
      <c r="JXF939" s="82"/>
      <c r="JXG939" s="82"/>
      <c r="JXH939" s="82"/>
      <c r="JXI939" s="82"/>
      <c r="JXJ939" s="82"/>
      <c r="JXK939" s="82"/>
      <c r="JXL939" s="82"/>
      <c r="JXM939" s="82"/>
      <c r="JXN939" s="82"/>
      <c r="JXO939" s="82"/>
      <c r="JXP939" s="82"/>
      <c r="JXQ939" s="82"/>
      <c r="JXR939" s="82"/>
      <c r="JXS939" s="82"/>
      <c r="JXT939" s="82"/>
      <c r="JXU939" s="82"/>
      <c r="JXV939" s="82"/>
      <c r="JXW939" s="82"/>
      <c r="JXX939" s="82"/>
      <c r="JXY939" s="82"/>
      <c r="JXZ939" s="82"/>
      <c r="JYA939" s="82"/>
      <c r="JYB939" s="82"/>
      <c r="JYC939" s="82"/>
      <c r="JYD939" s="82"/>
      <c r="JYE939" s="82"/>
      <c r="JYF939" s="82"/>
      <c r="JYG939" s="82"/>
      <c r="JYH939" s="82"/>
      <c r="JYI939" s="82"/>
      <c r="JYJ939" s="82"/>
      <c r="JYK939" s="82"/>
      <c r="JYL939" s="82"/>
      <c r="JYM939" s="82"/>
      <c r="JYN939" s="82"/>
      <c r="JYO939" s="82"/>
      <c r="JYP939" s="82"/>
      <c r="JYQ939" s="82"/>
      <c r="JYR939" s="82"/>
      <c r="JYS939" s="82"/>
      <c r="JYT939" s="82"/>
      <c r="JYU939" s="82"/>
      <c r="JYV939" s="82"/>
      <c r="JYW939" s="82"/>
      <c r="JYX939" s="82"/>
      <c r="JYY939" s="82"/>
      <c r="JYZ939" s="82"/>
      <c r="JZA939" s="82"/>
      <c r="JZB939" s="82"/>
      <c r="JZC939" s="82"/>
      <c r="JZD939" s="82"/>
      <c r="JZE939" s="82"/>
      <c r="JZF939" s="82"/>
      <c r="JZG939" s="82"/>
      <c r="JZH939" s="82"/>
      <c r="JZI939" s="82"/>
      <c r="JZJ939" s="82"/>
      <c r="JZK939" s="82"/>
      <c r="JZL939" s="82"/>
      <c r="JZM939" s="82"/>
      <c r="JZN939" s="82"/>
      <c r="JZO939" s="82"/>
      <c r="JZP939" s="82"/>
      <c r="JZQ939" s="82"/>
      <c r="JZR939" s="82"/>
      <c r="JZS939" s="82"/>
      <c r="JZT939" s="82"/>
      <c r="JZU939" s="82"/>
      <c r="JZV939" s="82"/>
      <c r="JZW939" s="82"/>
      <c r="JZX939" s="82"/>
      <c r="JZY939" s="82"/>
      <c r="JZZ939" s="82"/>
      <c r="KAA939" s="82"/>
      <c r="KAB939" s="82"/>
      <c r="KAC939" s="82"/>
      <c r="KAD939" s="82"/>
      <c r="KAE939" s="82"/>
      <c r="KAF939" s="82"/>
      <c r="KAG939" s="82"/>
      <c r="KAH939" s="82"/>
      <c r="KAI939" s="82"/>
      <c r="KAJ939" s="82"/>
      <c r="KAK939" s="82"/>
      <c r="KAL939" s="82"/>
      <c r="KAM939" s="82"/>
      <c r="KAN939" s="82"/>
      <c r="KAO939" s="82"/>
      <c r="KAP939" s="82"/>
      <c r="KAQ939" s="82"/>
      <c r="KAR939" s="82"/>
      <c r="KAS939" s="82"/>
      <c r="KAT939" s="82"/>
      <c r="KAU939" s="82"/>
      <c r="KAV939" s="82"/>
      <c r="KAW939" s="82"/>
      <c r="KAX939" s="82"/>
      <c r="KAY939" s="82"/>
      <c r="KAZ939" s="82"/>
      <c r="KBA939" s="82"/>
      <c r="KBB939" s="82"/>
      <c r="KBC939" s="82"/>
      <c r="KBD939" s="82"/>
      <c r="KBE939" s="82"/>
      <c r="KBF939" s="82"/>
      <c r="KBG939" s="82"/>
      <c r="KBH939" s="82"/>
      <c r="KBI939" s="82"/>
      <c r="KBJ939" s="82"/>
      <c r="KBK939" s="82"/>
      <c r="KBL939" s="82"/>
      <c r="KBM939" s="82"/>
      <c r="KBN939" s="82"/>
      <c r="KBO939" s="82"/>
      <c r="KBP939" s="82"/>
      <c r="KBQ939" s="82"/>
      <c r="KBR939" s="82"/>
      <c r="KBS939" s="82"/>
      <c r="KBT939" s="82"/>
      <c r="KBU939" s="82"/>
      <c r="KBV939" s="82"/>
      <c r="KBW939" s="82"/>
      <c r="KBX939" s="82"/>
      <c r="KBY939" s="82"/>
      <c r="KBZ939" s="82"/>
      <c r="KCA939" s="82"/>
      <c r="KCB939" s="82"/>
      <c r="KCC939" s="82"/>
      <c r="KCD939" s="82"/>
      <c r="KCE939" s="82"/>
      <c r="KCF939" s="82"/>
      <c r="KCG939" s="82"/>
      <c r="KCH939" s="82"/>
      <c r="KCI939" s="82"/>
      <c r="KCJ939" s="82"/>
      <c r="KCK939" s="82"/>
      <c r="KCL939" s="82"/>
      <c r="KCM939" s="82"/>
      <c r="KCN939" s="82"/>
      <c r="KCO939" s="82"/>
      <c r="KCP939" s="82"/>
      <c r="KCQ939" s="82"/>
      <c r="KCR939" s="82"/>
      <c r="KCS939" s="82"/>
      <c r="KCT939" s="82"/>
      <c r="KCU939" s="82"/>
      <c r="KCV939" s="82"/>
      <c r="KCW939" s="82"/>
      <c r="KCX939" s="82"/>
      <c r="KCY939" s="82"/>
      <c r="KCZ939" s="82"/>
      <c r="KDA939" s="82"/>
      <c r="KDB939" s="82"/>
      <c r="KDC939" s="82"/>
      <c r="KDD939" s="82"/>
      <c r="KDE939" s="82"/>
      <c r="KDF939" s="82"/>
      <c r="KDG939" s="82"/>
      <c r="KDH939" s="82"/>
      <c r="KDI939" s="82"/>
      <c r="KDJ939" s="82"/>
      <c r="KDK939" s="82"/>
      <c r="KDL939" s="82"/>
      <c r="KDM939" s="82"/>
      <c r="KDN939" s="82"/>
      <c r="KDO939" s="82"/>
      <c r="KDP939" s="82"/>
      <c r="KDQ939" s="82"/>
      <c r="KDR939" s="82"/>
      <c r="KDS939" s="82"/>
      <c r="KDT939" s="82"/>
      <c r="KDU939" s="82"/>
      <c r="KDV939" s="82"/>
      <c r="KDW939" s="82"/>
      <c r="KDX939" s="82"/>
      <c r="KDY939" s="82"/>
      <c r="KDZ939" s="82"/>
      <c r="KEA939" s="82"/>
      <c r="KEB939" s="82"/>
      <c r="KEC939" s="82"/>
      <c r="KED939" s="82"/>
      <c r="KEE939" s="82"/>
      <c r="KEF939" s="82"/>
      <c r="KEG939" s="82"/>
      <c r="KEH939" s="82"/>
      <c r="KEI939" s="82"/>
      <c r="KEJ939" s="82"/>
      <c r="KEK939" s="82"/>
      <c r="KEL939" s="82"/>
      <c r="KEM939" s="82"/>
      <c r="KEN939" s="82"/>
      <c r="KEO939" s="82"/>
      <c r="KEP939" s="82"/>
      <c r="KEQ939" s="82"/>
      <c r="KER939" s="82"/>
      <c r="KES939" s="82"/>
      <c r="KET939" s="82"/>
      <c r="KEU939" s="82"/>
      <c r="KEV939" s="82"/>
      <c r="KEW939" s="82"/>
      <c r="KEX939" s="82"/>
      <c r="KEY939" s="82"/>
      <c r="KEZ939" s="82"/>
      <c r="KFA939" s="82"/>
      <c r="KFB939" s="82"/>
      <c r="KFC939" s="82"/>
      <c r="KFD939" s="82"/>
      <c r="KFE939" s="82"/>
      <c r="KFF939" s="82"/>
      <c r="KFG939" s="82"/>
      <c r="KFH939" s="82"/>
      <c r="KFI939" s="82"/>
      <c r="KFJ939" s="82"/>
      <c r="KFK939" s="82"/>
      <c r="KFL939" s="82"/>
      <c r="KFM939" s="82"/>
      <c r="KFN939" s="82"/>
      <c r="KFO939" s="82"/>
      <c r="KFP939" s="82"/>
      <c r="KFQ939" s="82"/>
      <c r="KFR939" s="82"/>
      <c r="KFS939" s="82"/>
      <c r="KFT939" s="82"/>
      <c r="KFU939" s="82"/>
      <c r="KFV939" s="82"/>
      <c r="KFW939" s="82"/>
      <c r="KFX939" s="82"/>
      <c r="KFY939" s="82"/>
      <c r="KFZ939" s="82"/>
      <c r="KGA939" s="82"/>
      <c r="KGB939" s="82"/>
      <c r="KGC939" s="82"/>
      <c r="KGD939" s="82"/>
      <c r="KGE939" s="82"/>
      <c r="KGF939" s="82"/>
      <c r="KGG939" s="82"/>
      <c r="KGH939" s="82"/>
      <c r="KGI939" s="82"/>
      <c r="KGJ939" s="82"/>
      <c r="KGK939" s="82"/>
      <c r="KGL939" s="82"/>
      <c r="KGM939" s="82"/>
      <c r="KGN939" s="82"/>
      <c r="KGO939" s="82"/>
      <c r="KGP939" s="82"/>
      <c r="KGQ939" s="82"/>
      <c r="KGR939" s="82"/>
      <c r="KGS939" s="82"/>
      <c r="KGT939" s="82"/>
      <c r="KGU939" s="82"/>
      <c r="KGV939" s="82"/>
      <c r="KGW939" s="82"/>
      <c r="KGX939" s="82"/>
      <c r="KGY939" s="82"/>
      <c r="KGZ939" s="82"/>
      <c r="KHA939" s="82"/>
      <c r="KHB939" s="82"/>
      <c r="KHC939" s="82"/>
      <c r="KHD939" s="82"/>
      <c r="KHE939" s="82"/>
      <c r="KHF939" s="82"/>
      <c r="KHG939" s="82"/>
      <c r="KHH939" s="82"/>
      <c r="KHI939" s="82"/>
      <c r="KHJ939" s="82"/>
      <c r="KHK939" s="82"/>
      <c r="KHL939" s="82"/>
      <c r="KHM939" s="82"/>
      <c r="KHN939" s="82"/>
      <c r="KHO939" s="82"/>
      <c r="KHP939" s="82"/>
      <c r="KHQ939" s="82"/>
      <c r="KHR939" s="82"/>
      <c r="KHS939" s="82"/>
      <c r="KHT939" s="82"/>
      <c r="KHU939" s="82"/>
      <c r="KHV939" s="82"/>
      <c r="KHW939" s="82"/>
      <c r="KHX939" s="82"/>
      <c r="KHY939" s="82"/>
      <c r="KHZ939" s="82"/>
      <c r="KIA939" s="82"/>
      <c r="KIB939" s="82"/>
      <c r="KIC939" s="82"/>
      <c r="KID939" s="82"/>
      <c r="KIE939" s="82"/>
      <c r="KIF939" s="82"/>
      <c r="KIG939" s="82"/>
      <c r="KIH939" s="82"/>
      <c r="KII939" s="82"/>
      <c r="KIJ939" s="82"/>
      <c r="KIK939" s="82"/>
      <c r="KIL939" s="82"/>
      <c r="KIM939" s="82"/>
      <c r="KIN939" s="82"/>
      <c r="KIO939" s="82"/>
      <c r="KIP939" s="82"/>
      <c r="KIQ939" s="82"/>
      <c r="KIR939" s="82"/>
      <c r="KIS939" s="82"/>
      <c r="KIT939" s="82"/>
      <c r="KIU939" s="82"/>
      <c r="KIV939" s="82"/>
      <c r="KIW939" s="82"/>
      <c r="KIX939" s="82"/>
      <c r="KIY939" s="82"/>
      <c r="KIZ939" s="82"/>
      <c r="KJA939" s="82"/>
      <c r="KJB939" s="82"/>
      <c r="KJC939" s="82"/>
      <c r="KJD939" s="82"/>
      <c r="KJE939" s="82"/>
      <c r="KJF939" s="82"/>
      <c r="KJG939" s="82"/>
      <c r="KJH939" s="82"/>
      <c r="KJI939" s="82"/>
      <c r="KJJ939" s="82"/>
      <c r="KJK939" s="82"/>
      <c r="KJL939" s="82"/>
      <c r="KJM939" s="82"/>
      <c r="KJN939" s="82"/>
      <c r="KJO939" s="82"/>
      <c r="KJP939" s="82"/>
      <c r="KJQ939" s="82"/>
      <c r="KJR939" s="82"/>
      <c r="KJS939" s="82"/>
      <c r="KJT939" s="82"/>
      <c r="KJU939" s="82"/>
      <c r="KJV939" s="82"/>
      <c r="KJW939" s="82"/>
      <c r="KJX939" s="82"/>
      <c r="KJY939" s="82"/>
      <c r="KJZ939" s="82"/>
      <c r="KKA939" s="82"/>
      <c r="KKB939" s="82"/>
      <c r="KKC939" s="82"/>
      <c r="KKD939" s="82"/>
      <c r="KKE939" s="82"/>
      <c r="KKF939" s="82"/>
      <c r="KKG939" s="82"/>
      <c r="KKH939" s="82"/>
      <c r="KKI939" s="82"/>
      <c r="KKJ939" s="82"/>
      <c r="KKK939" s="82"/>
      <c r="KKL939" s="82"/>
      <c r="KKM939" s="82"/>
      <c r="KKN939" s="82"/>
      <c r="KKO939" s="82"/>
      <c r="KKP939" s="82"/>
      <c r="KKQ939" s="82"/>
      <c r="KKR939" s="82"/>
      <c r="KKS939" s="82"/>
      <c r="KKT939" s="82"/>
      <c r="KKU939" s="82"/>
      <c r="KKV939" s="82"/>
      <c r="KKW939" s="82"/>
      <c r="KKX939" s="82"/>
      <c r="KKY939" s="82"/>
      <c r="KKZ939" s="82"/>
      <c r="KLA939" s="82"/>
      <c r="KLB939" s="82"/>
      <c r="KLC939" s="82"/>
      <c r="KLD939" s="82"/>
      <c r="KLE939" s="82"/>
      <c r="KLF939" s="82"/>
      <c r="KLG939" s="82"/>
      <c r="KLH939" s="82"/>
      <c r="KLI939" s="82"/>
      <c r="KLJ939" s="82"/>
      <c r="KLK939" s="82"/>
      <c r="KLL939" s="82"/>
      <c r="KLM939" s="82"/>
      <c r="KLN939" s="82"/>
      <c r="KLO939" s="82"/>
      <c r="KLP939" s="82"/>
      <c r="KLQ939" s="82"/>
      <c r="KLR939" s="82"/>
      <c r="KLS939" s="82"/>
      <c r="KLT939" s="82"/>
      <c r="KLU939" s="82"/>
      <c r="KLV939" s="82"/>
      <c r="KLW939" s="82"/>
      <c r="KLX939" s="82"/>
      <c r="KLY939" s="82"/>
      <c r="KLZ939" s="82"/>
      <c r="KMA939" s="82"/>
      <c r="KMB939" s="82"/>
      <c r="KMC939" s="82"/>
      <c r="KMD939" s="82"/>
      <c r="KME939" s="82"/>
      <c r="KMF939" s="82"/>
      <c r="KMG939" s="82"/>
      <c r="KMH939" s="82"/>
      <c r="KMI939" s="82"/>
      <c r="KMJ939" s="82"/>
      <c r="KMK939" s="82"/>
      <c r="KML939" s="82"/>
      <c r="KMM939" s="82"/>
      <c r="KMN939" s="82"/>
      <c r="KMO939" s="82"/>
      <c r="KMP939" s="82"/>
      <c r="KMQ939" s="82"/>
      <c r="KMR939" s="82"/>
      <c r="KMS939" s="82"/>
      <c r="KMT939" s="82"/>
      <c r="KMU939" s="82"/>
      <c r="KMV939" s="82"/>
      <c r="KMW939" s="82"/>
      <c r="KMX939" s="82"/>
      <c r="KMY939" s="82"/>
      <c r="KMZ939" s="82"/>
      <c r="KNA939" s="82"/>
      <c r="KNB939" s="82"/>
      <c r="KNC939" s="82"/>
      <c r="KND939" s="82"/>
      <c r="KNE939" s="82"/>
      <c r="KNF939" s="82"/>
      <c r="KNG939" s="82"/>
      <c r="KNH939" s="82"/>
      <c r="KNI939" s="82"/>
      <c r="KNJ939" s="82"/>
      <c r="KNK939" s="82"/>
      <c r="KNL939" s="82"/>
      <c r="KNM939" s="82"/>
      <c r="KNN939" s="82"/>
      <c r="KNO939" s="82"/>
      <c r="KNP939" s="82"/>
      <c r="KNQ939" s="82"/>
      <c r="KNR939" s="82"/>
      <c r="KNS939" s="82"/>
      <c r="KNT939" s="82"/>
      <c r="KNU939" s="82"/>
      <c r="KNV939" s="82"/>
      <c r="KNW939" s="82"/>
      <c r="KNX939" s="82"/>
      <c r="KNY939" s="82"/>
      <c r="KNZ939" s="82"/>
      <c r="KOA939" s="82"/>
      <c r="KOB939" s="82"/>
      <c r="KOC939" s="82"/>
      <c r="KOD939" s="82"/>
      <c r="KOE939" s="82"/>
      <c r="KOF939" s="82"/>
      <c r="KOG939" s="82"/>
      <c r="KOH939" s="82"/>
      <c r="KOI939" s="82"/>
      <c r="KOJ939" s="82"/>
      <c r="KOK939" s="82"/>
      <c r="KOL939" s="82"/>
      <c r="KOM939" s="82"/>
      <c r="KON939" s="82"/>
      <c r="KOO939" s="82"/>
      <c r="KOP939" s="82"/>
      <c r="KOQ939" s="82"/>
      <c r="KOR939" s="82"/>
      <c r="KOS939" s="82"/>
      <c r="KOT939" s="82"/>
      <c r="KOU939" s="82"/>
      <c r="KOV939" s="82"/>
      <c r="KOW939" s="82"/>
      <c r="KOX939" s="82"/>
      <c r="KOY939" s="82"/>
      <c r="KOZ939" s="82"/>
      <c r="KPA939" s="82"/>
      <c r="KPB939" s="82"/>
      <c r="KPC939" s="82"/>
      <c r="KPD939" s="82"/>
      <c r="KPE939" s="82"/>
      <c r="KPF939" s="82"/>
      <c r="KPG939" s="82"/>
      <c r="KPH939" s="82"/>
      <c r="KPI939" s="82"/>
      <c r="KPJ939" s="82"/>
      <c r="KPK939" s="82"/>
      <c r="KPL939" s="82"/>
      <c r="KPM939" s="82"/>
      <c r="KPN939" s="82"/>
      <c r="KPO939" s="82"/>
      <c r="KPP939" s="82"/>
      <c r="KPQ939" s="82"/>
      <c r="KPR939" s="82"/>
      <c r="KPS939" s="82"/>
      <c r="KPT939" s="82"/>
      <c r="KPU939" s="82"/>
      <c r="KPV939" s="82"/>
      <c r="KPW939" s="82"/>
      <c r="KPX939" s="82"/>
      <c r="KPY939" s="82"/>
      <c r="KPZ939" s="82"/>
      <c r="KQA939" s="82"/>
      <c r="KQB939" s="82"/>
      <c r="KQC939" s="82"/>
      <c r="KQD939" s="82"/>
      <c r="KQE939" s="82"/>
      <c r="KQF939" s="82"/>
      <c r="KQG939" s="82"/>
      <c r="KQH939" s="82"/>
      <c r="KQI939" s="82"/>
      <c r="KQJ939" s="82"/>
      <c r="KQK939" s="82"/>
      <c r="KQL939" s="82"/>
      <c r="KQM939" s="82"/>
      <c r="KQN939" s="82"/>
      <c r="KQO939" s="82"/>
      <c r="KQP939" s="82"/>
      <c r="KQQ939" s="82"/>
      <c r="KQR939" s="82"/>
      <c r="KQS939" s="82"/>
      <c r="KQT939" s="82"/>
      <c r="KQU939" s="82"/>
      <c r="KQV939" s="82"/>
      <c r="KQW939" s="82"/>
      <c r="KQX939" s="82"/>
      <c r="KQY939" s="82"/>
      <c r="KQZ939" s="82"/>
      <c r="KRA939" s="82"/>
      <c r="KRB939" s="82"/>
      <c r="KRC939" s="82"/>
      <c r="KRD939" s="82"/>
      <c r="KRE939" s="82"/>
      <c r="KRF939" s="82"/>
      <c r="KRG939" s="82"/>
      <c r="KRH939" s="82"/>
      <c r="KRI939" s="82"/>
      <c r="KRJ939" s="82"/>
      <c r="KRK939" s="82"/>
      <c r="KRL939" s="82"/>
      <c r="KRM939" s="82"/>
      <c r="KRN939" s="82"/>
      <c r="KRO939" s="82"/>
      <c r="KRP939" s="82"/>
      <c r="KRQ939" s="82"/>
      <c r="KRR939" s="82"/>
      <c r="KRS939" s="82"/>
      <c r="KRT939" s="82"/>
      <c r="KRU939" s="82"/>
      <c r="KRV939" s="82"/>
      <c r="KRW939" s="82"/>
      <c r="KRX939" s="82"/>
      <c r="KRY939" s="82"/>
      <c r="KRZ939" s="82"/>
      <c r="KSA939" s="82"/>
      <c r="KSB939" s="82"/>
      <c r="KSC939" s="82"/>
      <c r="KSD939" s="82"/>
      <c r="KSE939" s="82"/>
      <c r="KSF939" s="82"/>
      <c r="KSG939" s="82"/>
      <c r="KSH939" s="82"/>
      <c r="KSI939" s="82"/>
      <c r="KSJ939" s="82"/>
      <c r="KSK939" s="82"/>
      <c r="KSL939" s="82"/>
      <c r="KSM939" s="82"/>
      <c r="KSN939" s="82"/>
      <c r="KSO939" s="82"/>
      <c r="KSP939" s="82"/>
      <c r="KSQ939" s="82"/>
      <c r="KSR939" s="82"/>
      <c r="KSS939" s="82"/>
      <c r="KST939" s="82"/>
      <c r="KSU939" s="82"/>
      <c r="KSV939" s="82"/>
      <c r="KSW939" s="82"/>
      <c r="KSX939" s="82"/>
      <c r="KSY939" s="82"/>
      <c r="KSZ939" s="82"/>
      <c r="KTA939" s="82"/>
      <c r="KTB939" s="82"/>
      <c r="KTC939" s="82"/>
      <c r="KTD939" s="82"/>
      <c r="KTE939" s="82"/>
      <c r="KTF939" s="82"/>
      <c r="KTG939" s="82"/>
      <c r="KTH939" s="82"/>
      <c r="KTI939" s="82"/>
      <c r="KTJ939" s="82"/>
      <c r="KTK939" s="82"/>
      <c r="KTL939" s="82"/>
      <c r="KTM939" s="82"/>
      <c r="KTN939" s="82"/>
      <c r="KTO939" s="82"/>
      <c r="KTP939" s="82"/>
      <c r="KTQ939" s="82"/>
      <c r="KTR939" s="82"/>
      <c r="KTS939" s="82"/>
      <c r="KTT939" s="82"/>
      <c r="KTU939" s="82"/>
      <c r="KTV939" s="82"/>
      <c r="KTW939" s="82"/>
      <c r="KTX939" s="82"/>
      <c r="KTY939" s="82"/>
      <c r="KTZ939" s="82"/>
      <c r="KUA939" s="82"/>
      <c r="KUB939" s="82"/>
      <c r="KUC939" s="82"/>
      <c r="KUD939" s="82"/>
      <c r="KUE939" s="82"/>
      <c r="KUF939" s="82"/>
      <c r="KUG939" s="82"/>
      <c r="KUH939" s="82"/>
      <c r="KUI939" s="82"/>
      <c r="KUJ939" s="82"/>
      <c r="KUK939" s="82"/>
      <c r="KUL939" s="82"/>
      <c r="KUM939" s="82"/>
      <c r="KUN939" s="82"/>
      <c r="KUO939" s="82"/>
      <c r="KUP939" s="82"/>
      <c r="KUQ939" s="82"/>
      <c r="KUR939" s="82"/>
      <c r="KUS939" s="82"/>
      <c r="KUT939" s="82"/>
      <c r="KUU939" s="82"/>
      <c r="KUV939" s="82"/>
      <c r="KUW939" s="82"/>
      <c r="KUX939" s="82"/>
      <c r="KUY939" s="82"/>
      <c r="KUZ939" s="82"/>
      <c r="KVA939" s="82"/>
      <c r="KVB939" s="82"/>
      <c r="KVC939" s="82"/>
      <c r="KVD939" s="82"/>
      <c r="KVE939" s="82"/>
      <c r="KVF939" s="82"/>
      <c r="KVG939" s="82"/>
      <c r="KVH939" s="82"/>
      <c r="KVI939" s="82"/>
      <c r="KVJ939" s="82"/>
      <c r="KVK939" s="82"/>
      <c r="KVL939" s="82"/>
      <c r="KVM939" s="82"/>
      <c r="KVN939" s="82"/>
      <c r="KVO939" s="82"/>
      <c r="KVP939" s="82"/>
      <c r="KVQ939" s="82"/>
      <c r="KVR939" s="82"/>
      <c r="KVS939" s="82"/>
      <c r="KVT939" s="82"/>
      <c r="KVU939" s="82"/>
      <c r="KVV939" s="82"/>
      <c r="KVW939" s="82"/>
      <c r="KVX939" s="82"/>
      <c r="KVY939" s="82"/>
      <c r="KVZ939" s="82"/>
      <c r="KWA939" s="82"/>
      <c r="KWB939" s="82"/>
      <c r="KWC939" s="82"/>
      <c r="KWD939" s="82"/>
      <c r="KWE939" s="82"/>
      <c r="KWF939" s="82"/>
      <c r="KWG939" s="82"/>
      <c r="KWH939" s="82"/>
      <c r="KWI939" s="82"/>
      <c r="KWJ939" s="82"/>
      <c r="KWK939" s="82"/>
      <c r="KWL939" s="82"/>
      <c r="KWM939" s="82"/>
      <c r="KWN939" s="82"/>
      <c r="KWO939" s="82"/>
      <c r="KWP939" s="82"/>
      <c r="KWQ939" s="82"/>
      <c r="KWR939" s="82"/>
      <c r="KWS939" s="82"/>
      <c r="KWT939" s="82"/>
      <c r="KWU939" s="82"/>
      <c r="KWV939" s="82"/>
      <c r="KWW939" s="82"/>
      <c r="KWX939" s="82"/>
      <c r="KWY939" s="82"/>
      <c r="KWZ939" s="82"/>
      <c r="KXA939" s="82"/>
      <c r="KXB939" s="82"/>
      <c r="KXC939" s="82"/>
      <c r="KXD939" s="82"/>
      <c r="KXE939" s="82"/>
      <c r="KXF939" s="82"/>
      <c r="KXG939" s="82"/>
      <c r="KXH939" s="82"/>
      <c r="KXI939" s="82"/>
      <c r="KXJ939" s="82"/>
      <c r="KXK939" s="82"/>
      <c r="KXL939" s="82"/>
      <c r="KXM939" s="82"/>
      <c r="KXN939" s="82"/>
      <c r="KXO939" s="82"/>
      <c r="KXP939" s="82"/>
      <c r="KXQ939" s="82"/>
      <c r="KXR939" s="82"/>
      <c r="KXS939" s="82"/>
      <c r="KXT939" s="82"/>
      <c r="KXU939" s="82"/>
      <c r="KXV939" s="82"/>
      <c r="KXW939" s="82"/>
      <c r="KXX939" s="82"/>
      <c r="KXY939" s="82"/>
      <c r="KXZ939" s="82"/>
      <c r="KYA939" s="82"/>
      <c r="KYB939" s="82"/>
      <c r="KYC939" s="82"/>
      <c r="KYD939" s="82"/>
      <c r="KYE939" s="82"/>
      <c r="KYF939" s="82"/>
      <c r="KYG939" s="82"/>
      <c r="KYH939" s="82"/>
      <c r="KYI939" s="82"/>
      <c r="KYJ939" s="82"/>
      <c r="KYK939" s="82"/>
      <c r="KYL939" s="82"/>
      <c r="KYM939" s="82"/>
      <c r="KYN939" s="82"/>
      <c r="KYO939" s="82"/>
      <c r="KYP939" s="82"/>
      <c r="KYQ939" s="82"/>
      <c r="KYR939" s="82"/>
      <c r="KYS939" s="82"/>
      <c r="KYT939" s="82"/>
      <c r="KYU939" s="82"/>
      <c r="KYV939" s="82"/>
      <c r="KYW939" s="82"/>
      <c r="KYX939" s="82"/>
      <c r="KYY939" s="82"/>
      <c r="KYZ939" s="82"/>
      <c r="KZA939" s="82"/>
      <c r="KZB939" s="82"/>
      <c r="KZC939" s="82"/>
      <c r="KZD939" s="82"/>
      <c r="KZE939" s="82"/>
      <c r="KZF939" s="82"/>
      <c r="KZG939" s="82"/>
      <c r="KZH939" s="82"/>
      <c r="KZI939" s="82"/>
      <c r="KZJ939" s="82"/>
      <c r="KZK939" s="82"/>
      <c r="KZL939" s="82"/>
      <c r="KZM939" s="82"/>
      <c r="KZN939" s="82"/>
      <c r="KZO939" s="82"/>
      <c r="KZP939" s="82"/>
      <c r="KZQ939" s="82"/>
      <c r="KZR939" s="82"/>
      <c r="KZS939" s="82"/>
      <c r="KZT939" s="82"/>
      <c r="KZU939" s="82"/>
      <c r="KZV939" s="82"/>
      <c r="KZW939" s="82"/>
      <c r="KZX939" s="82"/>
      <c r="KZY939" s="82"/>
      <c r="KZZ939" s="82"/>
      <c r="LAA939" s="82"/>
      <c r="LAB939" s="82"/>
      <c r="LAC939" s="82"/>
      <c r="LAD939" s="82"/>
      <c r="LAE939" s="82"/>
      <c r="LAF939" s="82"/>
      <c r="LAG939" s="82"/>
      <c r="LAH939" s="82"/>
      <c r="LAI939" s="82"/>
      <c r="LAJ939" s="82"/>
      <c r="LAK939" s="82"/>
      <c r="LAL939" s="82"/>
      <c r="LAM939" s="82"/>
      <c r="LAN939" s="82"/>
      <c r="LAO939" s="82"/>
      <c r="LAP939" s="82"/>
      <c r="LAQ939" s="82"/>
      <c r="LAR939" s="82"/>
      <c r="LAS939" s="82"/>
      <c r="LAT939" s="82"/>
      <c r="LAU939" s="82"/>
      <c r="LAV939" s="82"/>
      <c r="LAW939" s="82"/>
      <c r="LAX939" s="82"/>
      <c r="LAY939" s="82"/>
      <c r="LAZ939" s="82"/>
      <c r="LBA939" s="82"/>
      <c r="LBB939" s="82"/>
      <c r="LBC939" s="82"/>
      <c r="LBD939" s="82"/>
      <c r="LBE939" s="82"/>
      <c r="LBF939" s="82"/>
      <c r="LBG939" s="82"/>
      <c r="LBH939" s="82"/>
      <c r="LBI939" s="82"/>
      <c r="LBJ939" s="82"/>
      <c r="LBK939" s="82"/>
      <c r="LBL939" s="82"/>
      <c r="LBM939" s="82"/>
      <c r="LBN939" s="82"/>
      <c r="LBO939" s="82"/>
      <c r="LBP939" s="82"/>
      <c r="LBQ939" s="82"/>
      <c r="LBR939" s="82"/>
      <c r="LBS939" s="82"/>
      <c r="LBT939" s="82"/>
      <c r="LBU939" s="82"/>
      <c r="LBV939" s="82"/>
      <c r="LBW939" s="82"/>
      <c r="LBX939" s="82"/>
      <c r="LBY939" s="82"/>
      <c r="LBZ939" s="82"/>
      <c r="LCA939" s="82"/>
      <c r="LCB939" s="82"/>
      <c r="LCC939" s="82"/>
      <c r="LCD939" s="82"/>
      <c r="LCE939" s="82"/>
      <c r="LCF939" s="82"/>
      <c r="LCG939" s="82"/>
      <c r="LCH939" s="82"/>
      <c r="LCI939" s="82"/>
      <c r="LCJ939" s="82"/>
      <c r="LCK939" s="82"/>
      <c r="LCL939" s="82"/>
      <c r="LCM939" s="82"/>
      <c r="LCN939" s="82"/>
      <c r="LCO939" s="82"/>
      <c r="LCP939" s="82"/>
      <c r="LCQ939" s="82"/>
      <c r="LCR939" s="82"/>
      <c r="LCS939" s="82"/>
      <c r="LCT939" s="82"/>
      <c r="LCU939" s="82"/>
      <c r="LCV939" s="82"/>
      <c r="LCW939" s="82"/>
      <c r="LCX939" s="82"/>
      <c r="LCY939" s="82"/>
      <c r="LCZ939" s="82"/>
      <c r="LDA939" s="82"/>
      <c r="LDB939" s="82"/>
      <c r="LDC939" s="82"/>
      <c r="LDD939" s="82"/>
      <c r="LDE939" s="82"/>
      <c r="LDF939" s="82"/>
      <c r="LDG939" s="82"/>
      <c r="LDH939" s="82"/>
      <c r="LDI939" s="82"/>
      <c r="LDJ939" s="82"/>
      <c r="LDK939" s="82"/>
      <c r="LDL939" s="82"/>
      <c r="LDM939" s="82"/>
      <c r="LDN939" s="82"/>
      <c r="LDO939" s="82"/>
      <c r="LDP939" s="82"/>
      <c r="LDQ939" s="82"/>
      <c r="LDR939" s="82"/>
      <c r="LDS939" s="82"/>
      <c r="LDT939" s="82"/>
      <c r="LDU939" s="82"/>
      <c r="LDV939" s="82"/>
      <c r="LDW939" s="82"/>
      <c r="LDX939" s="82"/>
      <c r="LDY939" s="82"/>
      <c r="LDZ939" s="82"/>
      <c r="LEA939" s="82"/>
      <c r="LEB939" s="82"/>
      <c r="LEC939" s="82"/>
      <c r="LED939" s="82"/>
      <c r="LEE939" s="82"/>
      <c r="LEF939" s="82"/>
      <c r="LEG939" s="82"/>
      <c r="LEH939" s="82"/>
      <c r="LEI939" s="82"/>
      <c r="LEJ939" s="82"/>
      <c r="LEK939" s="82"/>
      <c r="LEL939" s="82"/>
      <c r="LEM939" s="82"/>
      <c r="LEN939" s="82"/>
      <c r="LEO939" s="82"/>
      <c r="LEP939" s="82"/>
      <c r="LEQ939" s="82"/>
      <c r="LER939" s="82"/>
      <c r="LES939" s="82"/>
      <c r="LET939" s="82"/>
      <c r="LEU939" s="82"/>
      <c r="LEV939" s="82"/>
      <c r="LEW939" s="82"/>
      <c r="LEX939" s="82"/>
      <c r="LEY939" s="82"/>
      <c r="LEZ939" s="82"/>
      <c r="LFA939" s="82"/>
      <c r="LFB939" s="82"/>
      <c r="LFC939" s="82"/>
      <c r="LFD939" s="82"/>
      <c r="LFE939" s="82"/>
      <c r="LFF939" s="82"/>
      <c r="LFG939" s="82"/>
      <c r="LFH939" s="82"/>
      <c r="LFI939" s="82"/>
      <c r="LFJ939" s="82"/>
      <c r="LFK939" s="82"/>
      <c r="LFL939" s="82"/>
      <c r="LFM939" s="82"/>
      <c r="LFN939" s="82"/>
      <c r="LFO939" s="82"/>
      <c r="LFP939" s="82"/>
      <c r="LFQ939" s="82"/>
      <c r="LFR939" s="82"/>
      <c r="LFS939" s="82"/>
      <c r="LFT939" s="82"/>
      <c r="LFU939" s="82"/>
      <c r="LFV939" s="82"/>
      <c r="LFW939" s="82"/>
      <c r="LFX939" s="82"/>
      <c r="LFY939" s="82"/>
      <c r="LFZ939" s="82"/>
      <c r="LGA939" s="82"/>
      <c r="LGB939" s="82"/>
      <c r="LGC939" s="82"/>
      <c r="LGD939" s="82"/>
      <c r="LGE939" s="82"/>
      <c r="LGF939" s="82"/>
      <c r="LGG939" s="82"/>
      <c r="LGH939" s="82"/>
      <c r="LGI939" s="82"/>
      <c r="LGJ939" s="82"/>
      <c r="LGK939" s="82"/>
      <c r="LGL939" s="82"/>
      <c r="LGM939" s="82"/>
      <c r="LGN939" s="82"/>
      <c r="LGO939" s="82"/>
      <c r="LGP939" s="82"/>
      <c r="LGQ939" s="82"/>
      <c r="LGR939" s="82"/>
      <c r="LGS939" s="82"/>
      <c r="LGT939" s="82"/>
      <c r="LGU939" s="82"/>
      <c r="LGV939" s="82"/>
      <c r="LGW939" s="82"/>
      <c r="LGX939" s="82"/>
      <c r="LGY939" s="82"/>
      <c r="LGZ939" s="82"/>
      <c r="LHA939" s="82"/>
      <c r="LHB939" s="82"/>
      <c r="LHC939" s="82"/>
      <c r="LHD939" s="82"/>
      <c r="LHE939" s="82"/>
      <c r="LHF939" s="82"/>
      <c r="LHG939" s="82"/>
      <c r="LHH939" s="82"/>
      <c r="LHI939" s="82"/>
      <c r="LHJ939" s="82"/>
      <c r="LHK939" s="82"/>
      <c r="LHL939" s="82"/>
      <c r="LHM939" s="82"/>
      <c r="LHN939" s="82"/>
      <c r="LHO939" s="82"/>
      <c r="LHP939" s="82"/>
      <c r="LHQ939" s="82"/>
      <c r="LHR939" s="82"/>
      <c r="LHS939" s="82"/>
      <c r="LHT939" s="82"/>
      <c r="LHU939" s="82"/>
      <c r="LHV939" s="82"/>
      <c r="LHW939" s="82"/>
      <c r="LHX939" s="82"/>
      <c r="LHY939" s="82"/>
      <c r="LHZ939" s="82"/>
      <c r="LIA939" s="82"/>
      <c r="LIB939" s="82"/>
      <c r="LIC939" s="82"/>
      <c r="LID939" s="82"/>
      <c r="LIE939" s="82"/>
      <c r="LIF939" s="82"/>
      <c r="LIG939" s="82"/>
      <c r="LIH939" s="82"/>
      <c r="LII939" s="82"/>
      <c r="LIJ939" s="82"/>
      <c r="LIK939" s="82"/>
      <c r="LIL939" s="82"/>
      <c r="LIM939" s="82"/>
      <c r="LIN939" s="82"/>
      <c r="LIO939" s="82"/>
      <c r="LIP939" s="82"/>
      <c r="LIQ939" s="82"/>
      <c r="LIR939" s="82"/>
      <c r="LIS939" s="82"/>
      <c r="LIT939" s="82"/>
      <c r="LIU939" s="82"/>
      <c r="LIV939" s="82"/>
      <c r="LIW939" s="82"/>
      <c r="LIX939" s="82"/>
      <c r="LIY939" s="82"/>
      <c r="LIZ939" s="82"/>
      <c r="LJA939" s="82"/>
      <c r="LJB939" s="82"/>
      <c r="LJC939" s="82"/>
      <c r="LJD939" s="82"/>
      <c r="LJE939" s="82"/>
      <c r="LJF939" s="82"/>
      <c r="LJG939" s="82"/>
      <c r="LJH939" s="82"/>
      <c r="LJI939" s="82"/>
      <c r="LJJ939" s="82"/>
      <c r="LJK939" s="82"/>
      <c r="LJL939" s="82"/>
      <c r="LJM939" s="82"/>
      <c r="LJN939" s="82"/>
      <c r="LJO939" s="82"/>
      <c r="LJP939" s="82"/>
      <c r="LJQ939" s="82"/>
      <c r="LJR939" s="82"/>
      <c r="LJS939" s="82"/>
      <c r="LJT939" s="82"/>
      <c r="LJU939" s="82"/>
      <c r="LJV939" s="82"/>
      <c r="LJW939" s="82"/>
      <c r="LJX939" s="82"/>
      <c r="LJY939" s="82"/>
      <c r="LJZ939" s="82"/>
      <c r="LKA939" s="82"/>
      <c r="LKB939" s="82"/>
      <c r="LKC939" s="82"/>
      <c r="LKD939" s="82"/>
      <c r="LKE939" s="82"/>
      <c r="LKF939" s="82"/>
      <c r="LKG939" s="82"/>
      <c r="LKH939" s="82"/>
      <c r="LKI939" s="82"/>
      <c r="LKJ939" s="82"/>
      <c r="LKK939" s="82"/>
      <c r="LKL939" s="82"/>
      <c r="LKM939" s="82"/>
      <c r="LKN939" s="82"/>
      <c r="LKO939" s="82"/>
      <c r="LKP939" s="82"/>
      <c r="LKQ939" s="82"/>
      <c r="LKR939" s="82"/>
      <c r="LKS939" s="82"/>
      <c r="LKT939" s="82"/>
      <c r="LKU939" s="82"/>
      <c r="LKV939" s="82"/>
      <c r="LKW939" s="82"/>
      <c r="LKX939" s="82"/>
      <c r="LKY939" s="82"/>
      <c r="LKZ939" s="82"/>
      <c r="LLA939" s="82"/>
      <c r="LLB939" s="82"/>
      <c r="LLC939" s="82"/>
      <c r="LLD939" s="82"/>
      <c r="LLE939" s="82"/>
      <c r="LLF939" s="82"/>
      <c r="LLG939" s="82"/>
      <c r="LLH939" s="82"/>
      <c r="LLI939" s="82"/>
      <c r="LLJ939" s="82"/>
      <c r="LLK939" s="82"/>
      <c r="LLL939" s="82"/>
      <c r="LLM939" s="82"/>
      <c r="LLN939" s="82"/>
      <c r="LLO939" s="82"/>
      <c r="LLP939" s="82"/>
      <c r="LLQ939" s="82"/>
      <c r="LLR939" s="82"/>
      <c r="LLS939" s="82"/>
      <c r="LLT939" s="82"/>
      <c r="LLU939" s="82"/>
      <c r="LLV939" s="82"/>
      <c r="LLW939" s="82"/>
      <c r="LLX939" s="82"/>
      <c r="LLY939" s="82"/>
      <c r="LLZ939" s="82"/>
      <c r="LMA939" s="82"/>
      <c r="LMB939" s="82"/>
      <c r="LMC939" s="82"/>
      <c r="LMD939" s="82"/>
      <c r="LME939" s="82"/>
      <c r="LMF939" s="82"/>
      <c r="LMG939" s="82"/>
      <c r="LMH939" s="82"/>
      <c r="LMI939" s="82"/>
      <c r="LMJ939" s="82"/>
      <c r="LMK939" s="82"/>
      <c r="LML939" s="82"/>
      <c r="LMM939" s="82"/>
      <c r="LMN939" s="82"/>
      <c r="LMO939" s="82"/>
      <c r="LMP939" s="82"/>
      <c r="LMQ939" s="82"/>
      <c r="LMR939" s="82"/>
      <c r="LMS939" s="82"/>
      <c r="LMT939" s="82"/>
      <c r="LMU939" s="82"/>
      <c r="LMV939" s="82"/>
      <c r="LMW939" s="82"/>
      <c r="LMX939" s="82"/>
      <c r="LMY939" s="82"/>
      <c r="LMZ939" s="82"/>
      <c r="LNA939" s="82"/>
      <c r="LNB939" s="82"/>
      <c r="LNC939" s="82"/>
      <c r="LND939" s="82"/>
      <c r="LNE939" s="82"/>
      <c r="LNF939" s="82"/>
      <c r="LNG939" s="82"/>
      <c r="LNH939" s="82"/>
      <c r="LNI939" s="82"/>
      <c r="LNJ939" s="82"/>
      <c r="LNK939" s="82"/>
      <c r="LNL939" s="82"/>
      <c r="LNM939" s="82"/>
      <c r="LNN939" s="82"/>
      <c r="LNO939" s="82"/>
      <c r="LNP939" s="82"/>
      <c r="LNQ939" s="82"/>
      <c r="LNR939" s="82"/>
      <c r="LNS939" s="82"/>
      <c r="LNT939" s="82"/>
      <c r="LNU939" s="82"/>
      <c r="LNV939" s="82"/>
      <c r="LNW939" s="82"/>
      <c r="LNX939" s="82"/>
      <c r="LNY939" s="82"/>
      <c r="LNZ939" s="82"/>
      <c r="LOA939" s="82"/>
      <c r="LOB939" s="82"/>
      <c r="LOC939" s="82"/>
      <c r="LOD939" s="82"/>
      <c r="LOE939" s="82"/>
      <c r="LOF939" s="82"/>
      <c r="LOG939" s="82"/>
      <c r="LOH939" s="82"/>
      <c r="LOI939" s="82"/>
      <c r="LOJ939" s="82"/>
      <c r="LOK939" s="82"/>
      <c r="LOL939" s="82"/>
      <c r="LOM939" s="82"/>
      <c r="LON939" s="82"/>
      <c r="LOO939" s="82"/>
      <c r="LOP939" s="82"/>
      <c r="LOQ939" s="82"/>
      <c r="LOR939" s="82"/>
      <c r="LOS939" s="82"/>
      <c r="LOT939" s="82"/>
      <c r="LOU939" s="82"/>
      <c r="LOV939" s="82"/>
      <c r="LOW939" s="82"/>
      <c r="LOX939" s="82"/>
      <c r="LOY939" s="82"/>
      <c r="LOZ939" s="82"/>
      <c r="LPA939" s="82"/>
      <c r="LPB939" s="82"/>
      <c r="LPC939" s="82"/>
      <c r="LPD939" s="82"/>
      <c r="LPE939" s="82"/>
      <c r="LPF939" s="82"/>
      <c r="LPG939" s="82"/>
      <c r="LPH939" s="82"/>
      <c r="LPI939" s="82"/>
      <c r="LPJ939" s="82"/>
      <c r="LPK939" s="82"/>
      <c r="LPL939" s="82"/>
      <c r="LPM939" s="82"/>
      <c r="LPN939" s="82"/>
      <c r="LPO939" s="82"/>
      <c r="LPP939" s="82"/>
      <c r="LPQ939" s="82"/>
      <c r="LPR939" s="82"/>
      <c r="LPS939" s="82"/>
      <c r="LPT939" s="82"/>
      <c r="LPU939" s="82"/>
      <c r="LPV939" s="82"/>
      <c r="LPW939" s="82"/>
      <c r="LPX939" s="82"/>
      <c r="LPY939" s="82"/>
      <c r="LPZ939" s="82"/>
      <c r="LQA939" s="82"/>
      <c r="LQB939" s="82"/>
      <c r="LQC939" s="82"/>
      <c r="LQD939" s="82"/>
      <c r="LQE939" s="82"/>
      <c r="LQF939" s="82"/>
      <c r="LQG939" s="82"/>
      <c r="LQH939" s="82"/>
      <c r="LQI939" s="82"/>
      <c r="LQJ939" s="82"/>
      <c r="LQK939" s="82"/>
      <c r="LQL939" s="82"/>
      <c r="LQM939" s="82"/>
      <c r="LQN939" s="82"/>
      <c r="LQO939" s="82"/>
      <c r="LQP939" s="82"/>
      <c r="LQQ939" s="82"/>
      <c r="LQR939" s="82"/>
      <c r="LQS939" s="82"/>
      <c r="LQT939" s="82"/>
      <c r="LQU939" s="82"/>
      <c r="LQV939" s="82"/>
      <c r="LQW939" s="82"/>
      <c r="LQX939" s="82"/>
      <c r="LQY939" s="82"/>
      <c r="LQZ939" s="82"/>
      <c r="LRA939" s="82"/>
      <c r="LRB939" s="82"/>
      <c r="LRC939" s="82"/>
      <c r="LRD939" s="82"/>
      <c r="LRE939" s="82"/>
      <c r="LRF939" s="82"/>
      <c r="LRG939" s="82"/>
      <c r="LRH939" s="82"/>
      <c r="LRI939" s="82"/>
      <c r="LRJ939" s="82"/>
      <c r="LRK939" s="82"/>
      <c r="LRL939" s="82"/>
      <c r="LRM939" s="82"/>
      <c r="LRN939" s="82"/>
      <c r="LRO939" s="82"/>
      <c r="LRP939" s="82"/>
      <c r="LRQ939" s="82"/>
      <c r="LRR939" s="82"/>
      <c r="LRS939" s="82"/>
      <c r="LRT939" s="82"/>
      <c r="LRU939" s="82"/>
      <c r="LRV939" s="82"/>
      <c r="LRW939" s="82"/>
      <c r="LRX939" s="82"/>
      <c r="LRY939" s="82"/>
      <c r="LRZ939" s="82"/>
      <c r="LSA939" s="82"/>
      <c r="LSB939" s="82"/>
      <c r="LSC939" s="82"/>
      <c r="LSD939" s="82"/>
      <c r="LSE939" s="82"/>
      <c r="LSF939" s="82"/>
      <c r="LSG939" s="82"/>
      <c r="LSH939" s="82"/>
      <c r="LSI939" s="82"/>
      <c r="LSJ939" s="82"/>
      <c r="LSK939" s="82"/>
      <c r="LSL939" s="82"/>
      <c r="LSM939" s="82"/>
      <c r="LSN939" s="82"/>
      <c r="LSO939" s="82"/>
      <c r="LSP939" s="82"/>
      <c r="LSQ939" s="82"/>
      <c r="LSR939" s="82"/>
      <c r="LSS939" s="82"/>
      <c r="LST939" s="82"/>
      <c r="LSU939" s="82"/>
      <c r="LSV939" s="82"/>
      <c r="LSW939" s="82"/>
      <c r="LSX939" s="82"/>
      <c r="LSY939" s="82"/>
      <c r="LSZ939" s="82"/>
      <c r="LTA939" s="82"/>
      <c r="LTB939" s="82"/>
      <c r="LTC939" s="82"/>
      <c r="LTD939" s="82"/>
      <c r="LTE939" s="82"/>
      <c r="LTF939" s="82"/>
      <c r="LTG939" s="82"/>
      <c r="LTH939" s="82"/>
      <c r="LTI939" s="82"/>
      <c r="LTJ939" s="82"/>
      <c r="LTK939" s="82"/>
      <c r="LTL939" s="82"/>
      <c r="LTM939" s="82"/>
      <c r="LTN939" s="82"/>
      <c r="LTO939" s="82"/>
      <c r="LTP939" s="82"/>
      <c r="LTQ939" s="82"/>
      <c r="LTR939" s="82"/>
      <c r="LTS939" s="82"/>
      <c r="LTT939" s="82"/>
      <c r="LTU939" s="82"/>
      <c r="LTV939" s="82"/>
      <c r="LTW939" s="82"/>
      <c r="LTX939" s="82"/>
      <c r="LTY939" s="82"/>
      <c r="LTZ939" s="82"/>
      <c r="LUA939" s="82"/>
      <c r="LUB939" s="82"/>
      <c r="LUC939" s="82"/>
      <c r="LUD939" s="82"/>
      <c r="LUE939" s="82"/>
      <c r="LUF939" s="82"/>
      <c r="LUG939" s="82"/>
      <c r="LUH939" s="82"/>
      <c r="LUI939" s="82"/>
      <c r="LUJ939" s="82"/>
      <c r="LUK939" s="82"/>
      <c r="LUL939" s="82"/>
      <c r="LUM939" s="82"/>
      <c r="LUN939" s="82"/>
      <c r="LUO939" s="82"/>
      <c r="LUP939" s="82"/>
      <c r="LUQ939" s="82"/>
      <c r="LUR939" s="82"/>
      <c r="LUS939" s="82"/>
      <c r="LUT939" s="82"/>
      <c r="LUU939" s="82"/>
      <c r="LUV939" s="82"/>
      <c r="LUW939" s="82"/>
      <c r="LUX939" s="82"/>
      <c r="LUY939" s="82"/>
      <c r="LUZ939" s="82"/>
      <c r="LVA939" s="82"/>
      <c r="LVB939" s="82"/>
      <c r="LVC939" s="82"/>
      <c r="LVD939" s="82"/>
      <c r="LVE939" s="82"/>
      <c r="LVF939" s="82"/>
      <c r="LVG939" s="82"/>
      <c r="LVH939" s="82"/>
      <c r="LVI939" s="82"/>
      <c r="LVJ939" s="82"/>
      <c r="LVK939" s="82"/>
      <c r="LVL939" s="82"/>
      <c r="LVM939" s="82"/>
      <c r="LVN939" s="82"/>
      <c r="LVO939" s="82"/>
      <c r="LVP939" s="82"/>
      <c r="LVQ939" s="82"/>
      <c r="LVR939" s="82"/>
      <c r="LVS939" s="82"/>
      <c r="LVT939" s="82"/>
      <c r="LVU939" s="82"/>
      <c r="LVV939" s="82"/>
      <c r="LVW939" s="82"/>
      <c r="LVX939" s="82"/>
      <c r="LVY939" s="82"/>
      <c r="LVZ939" s="82"/>
      <c r="LWA939" s="82"/>
      <c r="LWB939" s="82"/>
      <c r="LWC939" s="82"/>
      <c r="LWD939" s="82"/>
      <c r="LWE939" s="82"/>
      <c r="LWF939" s="82"/>
      <c r="LWG939" s="82"/>
      <c r="LWH939" s="82"/>
      <c r="LWI939" s="82"/>
      <c r="LWJ939" s="82"/>
      <c r="LWK939" s="82"/>
      <c r="LWL939" s="82"/>
      <c r="LWM939" s="82"/>
      <c r="LWN939" s="82"/>
      <c r="LWO939" s="82"/>
      <c r="LWP939" s="82"/>
      <c r="LWQ939" s="82"/>
      <c r="LWR939" s="82"/>
      <c r="LWS939" s="82"/>
      <c r="LWT939" s="82"/>
      <c r="LWU939" s="82"/>
      <c r="LWV939" s="82"/>
      <c r="LWW939" s="82"/>
      <c r="LWX939" s="82"/>
      <c r="LWY939" s="82"/>
      <c r="LWZ939" s="82"/>
      <c r="LXA939" s="82"/>
      <c r="LXB939" s="82"/>
      <c r="LXC939" s="82"/>
      <c r="LXD939" s="82"/>
      <c r="LXE939" s="82"/>
      <c r="LXF939" s="82"/>
      <c r="LXG939" s="82"/>
      <c r="LXH939" s="82"/>
      <c r="LXI939" s="82"/>
      <c r="LXJ939" s="82"/>
      <c r="LXK939" s="82"/>
      <c r="LXL939" s="82"/>
      <c r="LXM939" s="82"/>
      <c r="LXN939" s="82"/>
      <c r="LXO939" s="82"/>
      <c r="LXP939" s="82"/>
      <c r="LXQ939" s="82"/>
      <c r="LXR939" s="82"/>
      <c r="LXS939" s="82"/>
      <c r="LXT939" s="82"/>
      <c r="LXU939" s="82"/>
      <c r="LXV939" s="82"/>
      <c r="LXW939" s="82"/>
      <c r="LXX939" s="82"/>
      <c r="LXY939" s="82"/>
      <c r="LXZ939" s="82"/>
      <c r="LYA939" s="82"/>
      <c r="LYB939" s="82"/>
      <c r="LYC939" s="82"/>
      <c r="LYD939" s="82"/>
      <c r="LYE939" s="82"/>
      <c r="LYF939" s="82"/>
      <c r="LYG939" s="82"/>
      <c r="LYH939" s="82"/>
      <c r="LYI939" s="82"/>
      <c r="LYJ939" s="82"/>
      <c r="LYK939" s="82"/>
      <c r="LYL939" s="82"/>
      <c r="LYM939" s="82"/>
      <c r="LYN939" s="82"/>
      <c r="LYO939" s="82"/>
      <c r="LYP939" s="82"/>
      <c r="LYQ939" s="82"/>
      <c r="LYR939" s="82"/>
      <c r="LYS939" s="82"/>
      <c r="LYT939" s="82"/>
      <c r="LYU939" s="82"/>
      <c r="LYV939" s="82"/>
      <c r="LYW939" s="82"/>
      <c r="LYX939" s="82"/>
      <c r="LYY939" s="82"/>
      <c r="LYZ939" s="82"/>
      <c r="LZA939" s="82"/>
      <c r="LZB939" s="82"/>
      <c r="LZC939" s="82"/>
      <c r="LZD939" s="82"/>
      <c r="LZE939" s="82"/>
      <c r="LZF939" s="82"/>
      <c r="LZG939" s="82"/>
      <c r="LZH939" s="82"/>
      <c r="LZI939" s="82"/>
      <c r="LZJ939" s="82"/>
      <c r="LZK939" s="82"/>
      <c r="LZL939" s="82"/>
      <c r="LZM939" s="82"/>
      <c r="LZN939" s="82"/>
      <c r="LZO939" s="82"/>
      <c r="LZP939" s="82"/>
      <c r="LZQ939" s="82"/>
      <c r="LZR939" s="82"/>
      <c r="LZS939" s="82"/>
      <c r="LZT939" s="82"/>
      <c r="LZU939" s="82"/>
      <c r="LZV939" s="82"/>
      <c r="LZW939" s="82"/>
      <c r="LZX939" s="82"/>
      <c r="LZY939" s="82"/>
      <c r="LZZ939" s="82"/>
      <c r="MAA939" s="82"/>
      <c r="MAB939" s="82"/>
      <c r="MAC939" s="82"/>
      <c r="MAD939" s="82"/>
      <c r="MAE939" s="82"/>
      <c r="MAF939" s="82"/>
      <c r="MAG939" s="82"/>
      <c r="MAH939" s="82"/>
      <c r="MAI939" s="82"/>
      <c r="MAJ939" s="82"/>
      <c r="MAK939" s="82"/>
      <c r="MAL939" s="82"/>
      <c r="MAM939" s="82"/>
      <c r="MAN939" s="82"/>
      <c r="MAO939" s="82"/>
      <c r="MAP939" s="82"/>
      <c r="MAQ939" s="82"/>
      <c r="MAR939" s="82"/>
      <c r="MAS939" s="82"/>
      <c r="MAT939" s="82"/>
      <c r="MAU939" s="82"/>
      <c r="MAV939" s="82"/>
      <c r="MAW939" s="82"/>
      <c r="MAX939" s="82"/>
      <c r="MAY939" s="82"/>
      <c r="MAZ939" s="82"/>
      <c r="MBA939" s="82"/>
      <c r="MBB939" s="82"/>
      <c r="MBC939" s="82"/>
      <c r="MBD939" s="82"/>
      <c r="MBE939" s="82"/>
      <c r="MBF939" s="82"/>
      <c r="MBG939" s="82"/>
      <c r="MBH939" s="82"/>
      <c r="MBI939" s="82"/>
      <c r="MBJ939" s="82"/>
      <c r="MBK939" s="82"/>
      <c r="MBL939" s="82"/>
      <c r="MBM939" s="82"/>
      <c r="MBN939" s="82"/>
      <c r="MBO939" s="82"/>
      <c r="MBP939" s="82"/>
      <c r="MBQ939" s="82"/>
      <c r="MBR939" s="82"/>
      <c r="MBS939" s="82"/>
      <c r="MBT939" s="82"/>
      <c r="MBU939" s="82"/>
      <c r="MBV939" s="82"/>
      <c r="MBW939" s="82"/>
      <c r="MBX939" s="82"/>
      <c r="MBY939" s="82"/>
      <c r="MBZ939" s="82"/>
      <c r="MCA939" s="82"/>
      <c r="MCB939" s="82"/>
      <c r="MCC939" s="82"/>
      <c r="MCD939" s="82"/>
      <c r="MCE939" s="82"/>
      <c r="MCF939" s="82"/>
      <c r="MCG939" s="82"/>
      <c r="MCH939" s="82"/>
      <c r="MCI939" s="82"/>
      <c r="MCJ939" s="82"/>
      <c r="MCK939" s="82"/>
      <c r="MCL939" s="82"/>
      <c r="MCM939" s="82"/>
      <c r="MCN939" s="82"/>
      <c r="MCO939" s="82"/>
      <c r="MCP939" s="82"/>
      <c r="MCQ939" s="82"/>
      <c r="MCR939" s="82"/>
      <c r="MCS939" s="82"/>
      <c r="MCT939" s="82"/>
      <c r="MCU939" s="82"/>
      <c r="MCV939" s="82"/>
      <c r="MCW939" s="82"/>
      <c r="MCX939" s="82"/>
      <c r="MCY939" s="82"/>
      <c r="MCZ939" s="82"/>
      <c r="MDA939" s="82"/>
      <c r="MDB939" s="82"/>
      <c r="MDC939" s="82"/>
      <c r="MDD939" s="82"/>
      <c r="MDE939" s="82"/>
      <c r="MDF939" s="82"/>
      <c r="MDG939" s="82"/>
      <c r="MDH939" s="82"/>
      <c r="MDI939" s="82"/>
      <c r="MDJ939" s="82"/>
      <c r="MDK939" s="82"/>
      <c r="MDL939" s="82"/>
      <c r="MDM939" s="82"/>
      <c r="MDN939" s="82"/>
      <c r="MDO939" s="82"/>
      <c r="MDP939" s="82"/>
      <c r="MDQ939" s="82"/>
      <c r="MDR939" s="82"/>
      <c r="MDS939" s="82"/>
      <c r="MDT939" s="82"/>
      <c r="MDU939" s="82"/>
      <c r="MDV939" s="82"/>
      <c r="MDW939" s="82"/>
      <c r="MDX939" s="82"/>
      <c r="MDY939" s="82"/>
      <c r="MDZ939" s="82"/>
      <c r="MEA939" s="82"/>
      <c r="MEB939" s="82"/>
      <c r="MEC939" s="82"/>
      <c r="MED939" s="82"/>
      <c r="MEE939" s="82"/>
      <c r="MEF939" s="82"/>
      <c r="MEG939" s="82"/>
      <c r="MEH939" s="82"/>
      <c r="MEI939" s="82"/>
      <c r="MEJ939" s="82"/>
      <c r="MEK939" s="82"/>
      <c r="MEL939" s="82"/>
      <c r="MEM939" s="82"/>
      <c r="MEN939" s="82"/>
      <c r="MEO939" s="82"/>
      <c r="MEP939" s="82"/>
      <c r="MEQ939" s="82"/>
      <c r="MER939" s="82"/>
      <c r="MES939" s="82"/>
      <c r="MET939" s="82"/>
      <c r="MEU939" s="82"/>
      <c r="MEV939" s="82"/>
      <c r="MEW939" s="82"/>
      <c r="MEX939" s="82"/>
      <c r="MEY939" s="82"/>
      <c r="MEZ939" s="82"/>
      <c r="MFA939" s="82"/>
      <c r="MFB939" s="82"/>
      <c r="MFC939" s="82"/>
      <c r="MFD939" s="82"/>
      <c r="MFE939" s="82"/>
      <c r="MFF939" s="82"/>
      <c r="MFG939" s="82"/>
      <c r="MFH939" s="82"/>
      <c r="MFI939" s="82"/>
      <c r="MFJ939" s="82"/>
      <c r="MFK939" s="82"/>
      <c r="MFL939" s="82"/>
      <c r="MFM939" s="82"/>
      <c r="MFN939" s="82"/>
      <c r="MFO939" s="82"/>
      <c r="MFP939" s="82"/>
      <c r="MFQ939" s="82"/>
      <c r="MFR939" s="82"/>
      <c r="MFS939" s="82"/>
      <c r="MFT939" s="82"/>
      <c r="MFU939" s="82"/>
      <c r="MFV939" s="82"/>
      <c r="MFW939" s="82"/>
      <c r="MFX939" s="82"/>
      <c r="MFY939" s="82"/>
      <c r="MFZ939" s="82"/>
      <c r="MGA939" s="82"/>
      <c r="MGB939" s="82"/>
      <c r="MGC939" s="82"/>
      <c r="MGD939" s="82"/>
      <c r="MGE939" s="82"/>
      <c r="MGF939" s="82"/>
      <c r="MGG939" s="82"/>
      <c r="MGH939" s="82"/>
      <c r="MGI939" s="82"/>
      <c r="MGJ939" s="82"/>
      <c r="MGK939" s="82"/>
      <c r="MGL939" s="82"/>
      <c r="MGM939" s="82"/>
      <c r="MGN939" s="82"/>
      <c r="MGO939" s="82"/>
      <c r="MGP939" s="82"/>
      <c r="MGQ939" s="82"/>
      <c r="MGR939" s="82"/>
      <c r="MGS939" s="82"/>
      <c r="MGT939" s="82"/>
      <c r="MGU939" s="82"/>
      <c r="MGV939" s="82"/>
      <c r="MGW939" s="82"/>
      <c r="MGX939" s="82"/>
      <c r="MGY939" s="82"/>
      <c r="MGZ939" s="82"/>
      <c r="MHA939" s="82"/>
      <c r="MHB939" s="82"/>
      <c r="MHC939" s="82"/>
      <c r="MHD939" s="82"/>
      <c r="MHE939" s="82"/>
      <c r="MHF939" s="82"/>
      <c r="MHG939" s="82"/>
      <c r="MHH939" s="82"/>
      <c r="MHI939" s="82"/>
      <c r="MHJ939" s="82"/>
      <c r="MHK939" s="82"/>
      <c r="MHL939" s="82"/>
      <c r="MHM939" s="82"/>
      <c r="MHN939" s="82"/>
      <c r="MHO939" s="82"/>
      <c r="MHP939" s="82"/>
      <c r="MHQ939" s="82"/>
      <c r="MHR939" s="82"/>
      <c r="MHS939" s="82"/>
      <c r="MHT939" s="82"/>
      <c r="MHU939" s="82"/>
      <c r="MHV939" s="82"/>
      <c r="MHW939" s="82"/>
      <c r="MHX939" s="82"/>
      <c r="MHY939" s="82"/>
      <c r="MHZ939" s="82"/>
      <c r="MIA939" s="82"/>
      <c r="MIB939" s="82"/>
      <c r="MIC939" s="82"/>
      <c r="MID939" s="82"/>
      <c r="MIE939" s="82"/>
      <c r="MIF939" s="82"/>
      <c r="MIG939" s="82"/>
      <c r="MIH939" s="82"/>
      <c r="MII939" s="82"/>
      <c r="MIJ939" s="82"/>
      <c r="MIK939" s="82"/>
      <c r="MIL939" s="82"/>
      <c r="MIM939" s="82"/>
      <c r="MIN939" s="82"/>
      <c r="MIO939" s="82"/>
      <c r="MIP939" s="82"/>
      <c r="MIQ939" s="82"/>
      <c r="MIR939" s="82"/>
      <c r="MIS939" s="82"/>
      <c r="MIT939" s="82"/>
      <c r="MIU939" s="82"/>
      <c r="MIV939" s="82"/>
      <c r="MIW939" s="82"/>
      <c r="MIX939" s="82"/>
      <c r="MIY939" s="82"/>
      <c r="MIZ939" s="82"/>
      <c r="MJA939" s="82"/>
      <c r="MJB939" s="82"/>
      <c r="MJC939" s="82"/>
      <c r="MJD939" s="82"/>
      <c r="MJE939" s="82"/>
      <c r="MJF939" s="82"/>
      <c r="MJG939" s="82"/>
      <c r="MJH939" s="82"/>
      <c r="MJI939" s="82"/>
      <c r="MJJ939" s="82"/>
      <c r="MJK939" s="82"/>
      <c r="MJL939" s="82"/>
      <c r="MJM939" s="82"/>
      <c r="MJN939" s="82"/>
      <c r="MJO939" s="82"/>
      <c r="MJP939" s="82"/>
      <c r="MJQ939" s="82"/>
      <c r="MJR939" s="82"/>
      <c r="MJS939" s="82"/>
      <c r="MJT939" s="82"/>
      <c r="MJU939" s="82"/>
      <c r="MJV939" s="82"/>
      <c r="MJW939" s="82"/>
      <c r="MJX939" s="82"/>
      <c r="MJY939" s="82"/>
      <c r="MJZ939" s="82"/>
      <c r="MKA939" s="82"/>
      <c r="MKB939" s="82"/>
      <c r="MKC939" s="82"/>
      <c r="MKD939" s="82"/>
      <c r="MKE939" s="82"/>
      <c r="MKF939" s="82"/>
      <c r="MKG939" s="82"/>
      <c r="MKH939" s="82"/>
      <c r="MKI939" s="82"/>
      <c r="MKJ939" s="82"/>
      <c r="MKK939" s="82"/>
      <c r="MKL939" s="82"/>
      <c r="MKM939" s="82"/>
      <c r="MKN939" s="82"/>
      <c r="MKO939" s="82"/>
      <c r="MKP939" s="82"/>
      <c r="MKQ939" s="82"/>
      <c r="MKR939" s="82"/>
      <c r="MKS939" s="82"/>
      <c r="MKT939" s="82"/>
      <c r="MKU939" s="82"/>
      <c r="MKV939" s="82"/>
      <c r="MKW939" s="82"/>
      <c r="MKX939" s="82"/>
      <c r="MKY939" s="82"/>
      <c r="MKZ939" s="82"/>
      <c r="MLA939" s="82"/>
      <c r="MLB939" s="82"/>
      <c r="MLC939" s="82"/>
      <c r="MLD939" s="82"/>
      <c r="MLE939" s="82"/>
      <c r="MLF939" s="82"/>
      <c r="MLG939" s="82"/>
      <c r="MLH939" s="82"/>
      <c r="MLI939" s="82"/>
      <c r="MLJ939" s="82"/>
      <c r="MLK939" s="82"/>
      <c r="MLL939" s="82"/>
      <c r="MLM939" s="82"/>
      <c r="MLN939" s="82"/>
      <c r="MLO939" s="82"/>
      <c r="MLP939" s="82"/>
      <c r="MLQ939" s="82"/>
      <c r="MLR939" s="82"/>
      <c r="MLS939" s="82"/>
      <c r="MLT939" s="82"/>
      <c r="MLU939" s="82"/>
      <c r="MLV939" s="82"/>
      <c r="MLW939" s="82"/>
      <c r="MLX939" s="82"/>
      <c r="MLY939" s="82"/>
      <c r="MLZ939" s="82"/>
      <c r="MMA939" s="82"/>
      <c r="MMB939" s="82"/>
      <c r="MMC939" s="82"/>
      <c r="MMD939" s="82"/>
      <c r="MME939" s="82"/>
      <c r="MMF939" s="82"/>
      <c r="MMG939" s="82"/>
      <c r="MMH939" s="82"/>
      <c r="MMI939" s="82"/>
      <c r="MMJ939" s="82"/>
      <c r="MMK939" s="82"/>
      <c r="MML939" s="82"/>
      <c r="MMM939" s="82"/>
      <c r="MMN939" s="82"/>
      <c r="MMO939" s="82"/>
      <c r="MMP939" s="82"/>
      <c r="MMQ939" s="82"/>
      <c r="MMR939" s="82"/>
      <c r="MMS939" s="82"/>
      <c r="MMT939" s="82"/>
      <c r="MMU939" s="82"/>
      <c r="MMV939" s="82"/>
      <c r="MMW939" s="82"/>
      <c r="MMX939" s="82"/>
      <c r="MMY939" s="82"/>
      <c r="MMZ939" s="82"/>
      <c r="MNA939" s="82"/>
      <c r="MNB939" s="82"/>
      <c r="MNC939" s="82"/>
      <c r="MND939" s="82"/>
      <c r="MNE939" s="82"/>
      <c r="MNF939" s="82"/>
      <c r="MNG939" s="82"/>
      <c r="MNH939" s="82"/>
      <c r="MNI939" s="82"/>
      <c r="MNJ939" s="82"/>
      <c r="MNK939" s="82"/>
      <c r="MNL939" s="82"/>
      <c r="MNM939" s="82"/>
      <c r="MNN939" s="82"/>
      <c r="MNO939" s="82"/>
      <c r="MNP939" s="82"/>
      <c r="MNQ939" s="82"/>
      <c r="MNR939" s="82"/>
      <c r="MNS939" s="82"/>
      <c r="MNT939" s="82"/>
      <c r="MNU939" s="82"/>
      <c r="MNV939" s="82"/>
      <c r="MNW939" s="82"/>
      <c r="MNX939" s="82"/>
      <c r="MNY939" s="82"/>
      <c r="MNZ939" s="82"/>
      <c r="MOA939" s="82"/>
      <c r="MOB939" s="82"/>
      <c r="MOC939" s="82"/>
      <c r="MOD939" s="82"/>
      <c r="MOE939" s="82"/>
      <c r="MOF939" s="82"/>
      <c r="MOG939" s="82"/>
      <c r="MOH939" s="82"/>
      <c r="MOI939" s="82"/>
      <c r="MOJ939" s="82"/>
      <c r="MOK939" s="82"/>
      <c r="MOL939" s="82"/>
      <c r="MOM939" s="82"/>
      <c r="MON939" s="82"/>
      <c r="MOO939" s="82"/>
      <c r="MOP939" s="82"/>
      <c r="MOQ939" s="82"/>
      <c r="MOR939" s="82"/>
      <c r="MOS939" s="82"/>
      <c r="MOT939" s="82"/>
      <c r="MOU939" s="82"/>
      <c r="MOV939" s="82"/>
      <c r="MOW939" s="82"/>
      <c r="MOX939" s="82"/>
      <c r="MOY939" s="82"/>
      <c r="MOZ939" s="82"/>
      <c r="MPA939" s="82"/>
      <c r="MPB939" s="82"/>
      <c r="MPC939" s="82"/>
      <c r="MPD939" s="82"/>
      <c r="MPE939" s="82"/>
      <c r="MPF939" s="82"/>
      <c r="MPG939" s="82"/>
      <c r="MPH939" s="82"/>
      <c r="MPI939" s="82"/>
      <c r="MPJ939" s="82"/>
      <c r="MPK939" s="82"/>
      <c r="MPL939" s="82"/>
      <c r="MPM939" s="82"/>
      <c r="MPN939" s="82"/>
      <c r="MPO939" s="82"/>
      <c r="MPP939" s="82"/>
      <c r="MPQ939" s="82"/>
      <c r="MPR939" s="82"/>
      <c r="MPS939" s="82"/>
      <c r="MPT939" s="82"/>
      <c r="MPU939" s="82"/>
      <c r="MPV939" s="82"/>
      <c r="MPW939" s="82"/>
      <c r="MPX939" s="82"/>
      <c r="MPY939" s="82"/>
      <c r="MPZ939" s="82"/>
      <c r="MQA939" s="82"/>
      <c r="MQB939" s="82"/>
      <c r="MQC939" s="82"/>
      <c r="MQD939" s="82"/>
      <c r="MQE939" s="82"/>
      <c r="MQF939" s="82"/>
      <c r="MQG939" s="82"/>
      <c r="MQH939" s="82"/>
      <c r="MQI939" s="82"/>
      <c r="MQJ939" s="82"/>
      <c r="MQK939" s="82"/>
      <c r="MQL939" s="82"/>
      <c r="MQM939" s="82"/>
      <c r="MQN939" s="82"/>
      <c r="MQO939" s="82"/>
      <c r="MQP939" s="82"/>
      <c r="MQQ939" s="82"/>
      <c r="MQR939" s="82"/>
      <c r="MQS939" s="82"/>
      <c r="MQT939" s="82"/>
      <c r="MQU939" s="82"/>
      <c r="MQV939" s="82"/>
      <c r="MQW939" s="82"/>
      <c r="MQX939" s="82"/>
      <c r="MQY939" s="82"/>
      <c r="MQZ939" s="82"/>
      <c r="MRA939" s="82"/>
      <c r="MRB939" s="82"/>
      <c r="MRC939" s="82"/>
      <c r="MRD939" s="82"/>
      <c r="MRE939" s="82"/>
      <c r="MRF939" s="82"/>
      <c r="MRG939" s="82"/>
      <c r="MRH939" s="82"/>
      <c r="MRI939" s="82"/>
      <c r="MRJ939" s="82"/>
      <c r="MRK939" s="82"/>
      <c r="MRL939" s="82"/>
      <c r="MRM939" s="82"/>
      <c r="MRN939" s="82"/>
      <c r="MRO939" s="82"/>
      <c r="MRP939" s="82"/>
      <c r="MRQ939" s="82"/>
      <c r="MRR939" s="82"/>
      <c r="MRS939" s="82"/>
      <c r="MRT939" s="82"/>
      <c r="MRU939" s="82"/>
      <c r="MRV939" s="82"/>
      <c r="MRW939" s="82"/>
      <c r="MRX939" s="82"/>
      <c r="MRY939" s="82"/>
      <c r="MRZ939" s="82"/>
      <c r="MSA939" s="82"/>
      <c r="MSB939" s="82"/>
      <c r="MSC939" s="82"/>
      <c r="MSD939" s="82"/>
      <c r="MSE939" s="82"/>
      <c r="MSF939" s="82"/>
      <c r="MSG939" s="82"/>
      <c r="MSH939" s="82"/>
      <c r="MSI939" s="82"/>
      <c r="MSJ939" s="82"/>
      <c r="MSK939" s="82"/>
      <c r="MSL939" s="82"/>
      <c r="MSM939" s="82"/>
      <c r="MSN939" s="82"/>
      <c r="MSO939" s="82"/>
      <c r="MSP939" s="82"/>
      <c r="MSQ939" s="82"/>
      <c r="MSR939" s="82"/>
      <c r="MSS939" s="82"/>
      <c r="MST939" s="82"/>
      <c r="MSU939" s="82"/>
      <c r="MSV939" s="82"/>
      <c r="MSW939" s="82"/>
      <c r="MSX939" s="82"/>
      <c r="MSY939" s="82"/>
      <c r="MSZ939" s="82"/>
      <c r="MTA939" s="82"/>
      <c r="MTB939" s="82"/>
      <c r="MTC939" s="82"/>
      <c r="MTD939" s="82"/>
      <c r="MTE939" s="82"/>
      <c r="MTF939" s="82"/>
      <c r="MTG939" s="82"/>
      <c r="MTH939" s="82"/>
      <c r="MTI939" s="82"/>
      <c r="MTJ939" s="82"/>
      <c r="MTK939" s="82"/>
      <c r="MTL939" s="82"/>
      <c r="MTM939" s="82"/>
      <c r="MTN939" s="82"/>
      <c r="MTO939" s="82"/>
      <c r="MTP939" s="82"/>
      <c r="MTQ939" s="82"/>
      <c r="MTR939" s="82"/>
      <c r="MTS939" s="82"/>
      <c r="MTT939" s="82"/>
      <c r="MTU939" s="82"/>
      <c r="MTV939" s="82"/>
      <c r="MTW939" s="82"/>
      <c r="MTX939" s="82"/>
      <c r="MTY939" s="82"/>
      <c r="MTZ939" s="82"/>
      <c r="MUA939" s="82"/>
      <c r="MUB939" s="82"/>
      <c r="MUC939" s="82"/>
      <c r="MUD939" s="82"/>
      <c r="MUE939" s="82"/>
      <c r="MUF939" s="82"/>
      <c r="MUG939" s="82"/>
      <c r="MUH939" s="82"/>
      <c r="MUI939" s="82"/>
      <c r="MUJ939" s="82"/>
      <c r="MUK939" s="82"/>
      <c r="MUL939" s="82"/>
      <c r="MUM939" s="82"/>
      <c r="MUN939" s="82"/>
      <c r="MUO939" s="82"/>
      <c r="MUP939" s="82"/>
      <c r="MUQ939" s="82"/>
      <c r="MUR939" s="82"/>
      <c r="MUS939" s="82"/>
      <c r="MUT939" s="82"/>
      <c r="MUU939" s="82"/>
      <c r="MUV939" s="82"/>
      <c r="MUW939" s="82"/>
      <c r="MUX939" s="82"/>
      <c r="MUY939" s="82"/>
      <c r="MUZ939" s="82"/>
      <c r="MVA939" s="82"/>
      <c r="MVB939" s="82"/>
      <c r="MVC939" s="82"/>
      <c r="MVD939" s="82"/>
      <c r="MVE939" s="82"/>
      <c r="MVF939" s="82"/>
      <c r="MVG939" s="82"/>
      <c r="MVH939" s="82"/>
      <c r="MVI939" s="82"/>
      <c r="MVJ939" s="82"/>
      <c r="MVK939" s="82"/>
      <c r="MVL939" s="82"/>
      <c r="MVM939" s="82"/>
      <c r="MVN939" s="82"/>
      <c r="MVO939" s="82"/>
      <c r="MVP939" s="82"/>
      <c r="MVQ939" s="82"/>
      <c r="MVR939" s="82"/>
      <c r="MVS939" s="82"/>
      <c r="MVT939" s="82"/>
      <c r="MVU939" s="82"/>
      <c r="MVV939" s="82"/>
      <c r="MVW939" s="82"/>
      <c r="MVX939" s="82"/>
      <c r="MVY939" s="82"/>
      <c r="MVZ939" s="82"/>
      <c r="MWA939" s="82"/>
      <c r="MWB939" s="82"/>
      <c r="MWC939" s="82"/>
      <c r="MWD939" s="82"/>
      <c r="MWE939" s="82"/>
      <c r="MWF939" s="82"/>
      <c r="MWG939" s="82"/>
      <c r="MWH939" s="82"/>
      <c r="MWI939" s="82"/>
      <c r="MWJ939" s="82"/>
      <c r="MWK939" s="82"/>
      <c r="MWL939" s="82"/>
      <c r="MWM939" s="82"/>
      <c r="MWN939" s="82"/>
      <c r="MWO939" s="82"/>
      <c r="MWP939" s="82"/>
      <c r="MWQ939" s="82"/>
      <c r="MWR939" s="82"/>
      <c r="MWS939" s="82"/>
      <c r="MWT939" s="82"/>
      <c r="MWU939" s="82"/>
      <c r="MWV939" s="82"/>
      <c r="MWW939" s="82"/>
      <c r="MWX939" s="82"/>
      <c r="MWY939" s="82"/>
      <c r="MWZ939" s="82"/>
      <c r="MXA939" s="82"/>
      <c r="MXB939" s="82"/>
      <c r="MXC939" s="82"/>
      <c r="MXD939" s="82"/>
      <c r="MXE939" s="82"/>
      <c r="MXF939" s="82"/>
      <c r="MXG939" s="82"/>
      <c r="MXH939" s="82"/>
      <c r="MXI939" s="82"/>
      <c r="MXJ939" s="82"/>
      <c r="MXK939" s="82"/>
      <c r="MXL939" s="82"/>
      <c r="MXM939" s="82"/>
      <c r="MXN939" s="82"/>
      <c r="MXO939" s="82"/>
      <c r="MXP939" s="82"/>
      <c r="MXQ939" s="82"/>
      <c r="MXR939" s="82"/>
      <c r="MXS939" s="82"/>
      <c r="MXT939" s="82"/>
      <c r="MXU939" s="82"/>
      <c r="MXV939" s="82"/>
      <c r="MXW939" s="82"/>
      <c r="MXX939" s="82"/>
      <c r="MXY939" s="82"/>
      <c r="MXZ939" s="82"/>
      <c r="MYA939" s="82"/>
      <c r="MYB939" s="82"/>
      <c r="MYC939" s="82"/>
      <c r="MYD939" s="82"/>
      <c r="MYE939" s="82"/>
      <c r="MYF939" s="82"/>
      <c r="MYG939" s="82"/>
      <c r="MYH939" s="82"/>
      <c r="MYI939" s="82"/>
      <c r="MYJ939" s="82"/>
      <c r="MYK939" s="82"/>
      <c r="MYL939" s="82"/>
      <c r="MYM939" s="82"/>
      <c r="MYN939" s="82"/>
      <c r="MYO939" s="82"/>
      <c r="MYP939" s="82"/>
      <c r="MYQ939" s="82"/>
      <c r="MYR939" s="82"/>
      <c r="MYS939" s="82"/>
      <c r="MYT939" s="82"/>
      <c r="MYU939" s="82"/>
      <c r="MYV939" s="82"/>
      <c r="MYW939" s="82"/>
      <c r="MYX939" s="82"/>
      <c r="MYY939" s="82"/>
      <c r="MYZ939" s="82"/>
      <c r="MZA939" s="82"/>
      <c r="MZB939" s="82"/>
      <c r="MZC939" s="82"/>
      <c r="MZD939" s="82"/>
      <c r="MZE939" s="82"/>
      <c r="MZF939" s="82"/>
      <c r="MZG939" s="82"/>
      <c r="MZH939" s="82"/>
      <c r="MZI939" s="82"/>
      <c r="MZJ939" s="82"/>
      <c r="MZK939" s="82"/>
      <c r="MZL939" s="82"/>
      <c r="MZM939" s="82"/>
      <c r="MZN939" s="82"/>
      <c r="MZO939" s="82"/>
      <c r="MZP939" s="82"/>
      <c r="MZQ939" s="82"/>
      <c r="MZR939" s="82"/>
      <c r="MZS939" s="82"/>
      <c r="MZT939" s="82"/>
      <c r="MZU939" s="82"/>
      <c r="MZV939" s="82"/>
      <c r="MZW939" s="82"/>
      <c r="MZX939" s="82"/>
      <c r="MZY939" s="82"/>
      <c r="MZZ939" s="82"/>
      <c r="NAA939" s="82"/>
      <c r="NAB939" s="82"/>
      <c r="NAC939" s="82"/>
      <c r="NAD939" s="82"/>
      <c r="NAE939" s="82"/>
      <c r="NAF939" s="82"/>
      <c r="NAG939" s="82"/>
      <c r="NAH939" s="82"/>
      <c r="NAI939" s="82"/>
      <c r="NAJ939" s="82"/>
      <c r="NAK939" s="82"/>
      <c r="NAL939" s="82"/>
      <c r="NAM939" s="82"/>
      <c r="NAN939" s="82"/>
      <c r="NAO939" s="82"/>
      <c r="NAP939" s="82"/>
      <c r="NAQ939" s="82"/>
      <c r="NAR939" s="82"/>
      <c r="NAS939" s="82"/>
      <c r="NAT939" s="82"/>
      <c r="NAU939" s="82"/>
      <c r="NAV939" s="82"/>
      <c r="NAW939" s="82"/>
      <c r="NAX939" s="82"/>
      <c r="NAY939" s="82"/>
      <c r="NAZ939" s="82"/>
      <c r="NBA939" s="82"/>
      <c r="NBB939" s="82"/>
      <c r="NBC939" s="82"/>
      <c r="NBD939" s="82"/>
      <c r="NBE939" s="82"/>
      <c r="NBF939" s="82"/>
      <c r="NBG939" s="82"/>
      <c r="NBH939" s="82"/>
      <c r="NBI939" s="82"/>
      <c r="NBJ939" s="82"/>
      <c r="NBK939" s="82"/>
      <c r="NBL939" s="82"/>
      <c r="NBM939" s="82"/>
      <c r="NBN939" s="82"/>
      <c r="NBO939" s="82"/>
      <c r="NBP939" s="82"/>
      <c r="NBQ939" s="82"/>
      <c r="NBR939" s="82"/>
      <c r="NBS939" s="82"/>
      <c r="NBT939" s="82"/>
      <c r="NBU939" s="82"/>
      <c r="NBV939" s="82"/>
      <c r="NBW939" s="82"/>
      <c r="NBX939" s="82"/>
      <c r="NBY939" s="82"/>
      <c r="NBZ939" s="82"/>
      <c r="NCA939" s="82"/>
      <c r="NCB939" s="82"/>
      <c r="NCC939" s="82"/>
      <c r="NCD939" s="82"/>
      <c r="NCE939" s="82"/>
      <c r="NCF939" s="82"/>
      <c r="NCG939" s="82"/>
      <c r="NCH939" s="82"/>
      <c r="NCI939" s="82"/>
      <c r="NCJ939" s="82"/>
      <c r="NCK939" s="82"/>
      <c r="NCL939" s="82"/>
      <c r="NCM939" s="82"/>
      <c r="NCN939" s="82"/>
      <c r="NCO939" s="82"/>
      <c r="NCP939" s="82"/>
      <c r="NCQ939" s="82"/>
      <c r="NCR939" s="82"/>
      <c r="NCS939" s="82"/>
      <c r="NCT939" s="82"/>
      <c r="NCU939" s="82"/>
      <c r="NCV939" s="82"/>
      <c r="NCW939" s="82"/>
      <c r="NCX939" s="82"/>
      <c r="NCY939" s="82"/>
      <c r="NCZ939" s="82"/>
      <c r="NDA939" s="82"/>
      <c r="NDB939" s="82"/>
      <c r="NDC939" s="82"/>
      <c r="NDD939" s="82"/>
      <c r="NDE939" s="82"/>
      <c r="NDF939" s="82"/>
      <c r="NDG939" s="82"/>
      <c r="NDH939" s="82"/>
      <c r="NDI939" s="82"/>
      <c r="NDJ939" s="82"/>
      <c r="NDK939" s="82"/>
      <c r="NDL939" s="82"/>
      <c r="NDM939" s="82"/>
      <c r="NDN939" s="82"/>
      <c r="NDO939" s="82"/>
      <c r="NDP939" s="82"/>
      <c r="NDQ939" s="82"/>
      <c r="NDR939" s="82"/>
      <c r="NDS939" s="82"/>
      <c r="NDT939" s="82"/>
      <c r="NDU939" s="82"/>
      <c r="NDV939" s="82"/>
      <c r="NDW939" s="82"/>
      <c r="NDX939" s="82"/>
      <c r="NDY939" s="82"/>
      <c r="NDZ939" s="82"/>
      <c r="NEA939" s="82"/>
      <c r="NEB939" s="82"/>
      <c r="NEC939" s="82"/>
      <c r="NED939" s="82"/>
      <c r="NEE939" s="82"/>
      <c r="NEF939" s="82"/>
      <c r="NEG939" s="82"/>
      <c r="NEH939" s="82"/>
      <c r="NEI939" s="82"/>
      <c r="NEJ939" s="82"/>
      <c r="NEK939" s="82"/>
      <c r="NEL939" s="82"/>
      <c r="NEM939" s="82"/>
      <c r="NEN939" s="82"/>
      <c r="NEO939" s="82"/>
      <c r="NEP939" s="82"/>
      <c r="NEQ939" s="82"/>
      <c r="NER939" s="82"/>
      <c r="NES939" s="82"/>
      <c r="NET939" s="82"/>
      <c r="NEU939" s="82"/>
      <c r="NEV939" s="82"/>
      <c r="NEW939" s="82"/>
      <c r="NEX939" s="82"/>
      <c r="NEY939" s="82"/>
      <c r="NEZ939" s="82"/>
      <c r="NFA939" s="82"/>
      <c r="NFB939" s="82"/>
      <c r="NFC939" s="82"/>
      <c r="NFD939" s="82"/>
      <c r="NFE939" s="82"/>
      <c r="NFF939" s="82"/>
      <c r="NFG939" s="82"/>
      <c r="NFH939" s="82"/>
      <c r="NFI939" s="82"/>
      <c r="NFJ939" s="82"/>
      <c r="NFK939" s="82"/>
      <c r="NFL939" s="82"/>
      <c r="NFM939" s="82"/>
      <c r="NFN939" s="82"/>
      <c r="NFO939" s="82"/>
      <c r="NFP939" s="82"/>
      <c r="NFQ939" s="82"/>
      <c r="NFR939" s="82"/>
      <c r="NFS939" s="82"/>
      <c r="NFT939" s="82"/>
      <c r="NFU939" s="82"/>
      <c r="NFV939" s="82"/>
      <c r="NFW939" s="82"/>
      <c r="NFX939" s="82"/>
      <c r="NFY939" s="82"/>
      <c r="NFZ939" s="82"/>
      <c r="NGA939" s="82"/>
      <c r="NGB939" s="82"/>
      <c r="NGC939" s="82"/>
      <c r="NGD939" s="82"/>
      <c r="NGE939" s="82"/>
      <c r="NGF939" s="82"/>
      <c r="NGG939" s="82"/>
      <c r="NGH939" s="82"/>
      <c r="NGI939" s="82"/>
      <c r="NGJ939" s="82"/>
      <c r="NGK939" s="82"/>
      <c r="NGL939" s="82"/>
      <c r="NGM939" s="82"/>
      <c r="NGN939" s="82"/>
      <c r="NGO939" s="82"/>
      <c r="NGP939" s="82"/>
      <c r="NGQ939" s="82"/>
      <c r="NGR939" s="82"/>
      <c r="NGS939" s="82"/>
      <c r="NGT939" s="82"/>
      <c r="NGU939" s="82"/>
      <c r="NGV939" s="82"/>
      <c r="NGW939" s="82"/>
      <c r="NGX939" s="82"/>
      <c r="NGY939" s="82"/>
      <c r="NGZ939" s="82"/>
      <c r="NHA939" s="82"/>
      <c r="NHB939" s="82"/>
      <c r="NHC939" s="82"/>
      <c r="NHD939" s="82"/>
      <c r="NHE939" s="82"/>
      <c r="NHF939" s="82"/>
      <c r="NHG939" s="82"/>
      <c r="NHH939" s="82"/>
      <c r="NHI939" s="82"/>
      <c r="NHJ939" s="82"/>
      <c r="NHK939" s="82"/>
      <c r="NHL939" s="82"/>
      <c r="NHM939" s="82"/>
      <c r="NHN939" s="82"/>
      <c r="NHO939" s="82"/>
      <c r="NHP939" s="82"/>
      <c r="NHQ939" s="82"/>
      <c r="NHR939" s="82"/>
      <c r="NHS939" s="82"/>
      <c r="NHT939" s="82"/>
      <c r="NHU939" s="82"/>
      <c r="NHV939" s="82"/>
      <c r="NHW939" s="82"/>
      <c r="NHX939" s="82"/>
      <c r="NHY939" s="82"/>
      <c r="NHZ939" s="82"/>
      <c r="NIA939" s="82"/>
      <c r="NIB939" s="82"/>
      <c r="NIC939" s="82"/>
      <c r="NID939" s="82"/>
      <c r="NIE939" s="82"/>
      <c r="NIF939" s="82"/>
      <c r="NIG939" s="82"/>
      <c r="NIH939" s="82"/>
      <c r="NII939" s="82"/>
      <c r="NIJ939" s="82"/>
      <c r="NIK939" s="82"/>
      <c r="NIL939" s="82"/>
      <c r="NIM939" s="82"/>
      <c r="NIN939" s="82"/>
      <c r="NIO939" s="82"/>
      <c r="NIP939" s="82"/>
      <c r="NIQ939" s="82"/>
      <c r="NIR939" s="82"/>
      <c r="NIS939" s="82"/>
      <c r="NIT939" s="82"/>
      <c r="NIU939" s="82"/>
      <c r="NIV939" s="82"/>
      <c r="NIW939" s="82"/>
      <c r="NIX939" s="82"/>
      <c r="NIY939" s="82"/>
      <c r="NIZ939" s="82"/>
      <c r="NJA939" s="82"/>
      <c r="NJB939" s="82"/>
      <c r="NJC939" s="82"/>
      <c r="NJD939" s="82"/>
      <c r="NJE939" s="82"/>
      <c r="NJF939" s="82"/>
      <c r="NJG939" s="82"/>
      <c r="NJH939" s="82"/>
      <c r="NJI939" s="82"/>
      <c r="NJJ939" s="82"/>
      <c r="NJK939" s="82"/>
      <c r="NJL939" s="82"/>
      <c r="NJM939" s="82"/>
      <c r="NJN939" s="82"/>
      <c r="NJO939" s="82"/>
      <c r="NJP939" s="82"/>
      <c r="NJQ939" s="82"/>
      <c r="NJR939" s="82"/>
      <c r="NJS939" s="82"/>
      <c r="NJT939" s="82"/>
      <c r="NJU939" s="82"/>
      <c r="NJV939" s="82"/>
      <c r="NJW939" s="82"/>
      <c r="NJX939" s="82"/>
      <c r="NJY939" s="82"/>
      <c r="NJZ939" s="82"/>
      <c r="NKA939" s="82"/>
      <c r="NKB939" s="82"/>
      <c r="NKC939" s="82"/>
      <c r="NKD939" s="82"/>
      <c r="NKE939" s="82"/>
      <c r="NKF939" s="82"/>
      <c r="NKG939" s="82"/>
      <c r="NKH939" s="82"/>
      <c r="NKI939" s="82"/>
      <c r="NKJ939" s="82"/>
      <c r="NKK939" s="82"/>
      <c r="NKL939" s="82"/>
      <c r="NKM939" s="82"/>
      <c r="NKN939" s="82"/>
      <c r="NKO939" s="82"/>
      <c r="NKP939" s="82"/>
      <c r="NKQ939" s="82"/>
      <c r="NKR939" s="82"/>
      <c r="NKS939" s="82"/>
      <c r="NKT939" s="82"/>
      <c r="NKU939" s="82"/>
      <c r="NKV939" s="82"/>
      <c r="NKW939" s="82"/>
      <c r="NKX939" s="82"/>
      <c r="NKY939" s="82"/>
      <c r="NKZ939" s="82"/>
      <c r="NLA939" s="82"/>
      <c r="NLB939" s="82"/>
      <c r="NLC939" s="82"/>
      <c r="NLD939" s="82"/>
      <c r="NLE939" s="82"/>
      <c r="NLF939" s="82"/>
      <c r="NLG939" s="82"/>
      <c r="NLH939" s="82"/>
      <c r="NLI939" s="82"/>
      <c r="NLJ939" s="82"/>
      <c r="NLK939" s="82"/>
      <c r="NLL939" s="82"/>
      <c r="NLM939" s="82"/>
      <c r="NLN939" s="82"/>
      <c r="NLO939" s="82"/>
      <c r="NLP939" s="82"/>
      <c r="NLQ939" s="82"/>
      <c r="NLR939" s="82"/>
      <c r="NLS939" s="82"/>
      <c r="NLT939" s="82"/>
      <c r="NLU939" s="82"/>
      <c r="NLV939" s="82"/>
      <c r="NLW939" s="82"/>
      <c r="NLX939" s="82"/>
      <c r="NLY939" s="82"/>
      <c r="NLZ939" s="82"/>
      <c r="NMA939" s="82"/>
      <c r="NMB939" s="82"/>
      <c r="NMC939" s="82"/>
      <c r="NMD939" s="82"/>
      <c r="NME939" s="82"/>
      <c r="NMF939" s="82"/>
      <c r="NMG939" s="82"/>
      <c r="NMH939" s="82"/>
      <c r="NMI939" s="82"/>
      <c r="NMJ939" s="82"/>
      <c r="NMK939" s="82"/>
      <c r="NML939" s="82"/>
      <c r="NMM939" s="82"/>
      <c r="NMN939" s="82"/>
      <c r="NMO939" s="82"/>
      <c r="NMP939" s="82"/>
      <c r="NMQ939" s="82"/>
      <c r="NMR939" s="82"/>
      <c r="NMS939" s="82"/>
      <c r="NMT939" s="82"/>
      <c r="NMU939" s="82"/>
      <c r="NMV939" s="82"/>
      <c r="NMW939" s="82"/>
      <c r="NMX939" s="82"/>
      <c r="NMY939" s="82"/>
      <c r="NMZ939" s="82"/>
      <c r="NNA939" s="82"/>
      <c r="NNB939" s="82"/>
      <c r="NNC939" s="82"/>
      <c r="NND939" s="82"/>
      <c r="NNE939" s="82"/>
      <c r="NNF939" s="82"/>
      <c r="NNG939" s="82"/>
      <c r="NNH939" s="82"/>
      <c r="NNI939" s="82"/>
      <c r="NNJ939" s="82"/>
      <c r="NNK939" s="82"/>
      <c r="NNL939" s="82"/>
      <c r="NNM939" s="82"/>
      <c r="NNN939" s="82"/>
      <c r="NNO939" s="82"/>
      <c r="NNP939" s="82"/>
      <c r="NNQ939" s="82"/>
      <c r="NNR939" s="82"/>
      <c r="NNS939" s="82"/>
      <c r="NNT939" s="82"/>
      <c r="NNU939" s="82"/>
      <c r="NNV939" s="82"/>
      <c r="NNW939" s="82"/>
      <c r="NNX939" s="82"/>
      <c r="NNY939" s="82"/>
      <c r="NNZ939" s="82"/>
      <c r="NOA939" s="82"/>
      <c r="NOB939" s="82"/>
      <c r="NOC939" s="82"/>
      <c r="NOD939" s="82"/>
      <c r="NOE939" s="82"/>
      <c r="NOF939" s="82"/>
      <c r="NOG939" s="82"/>
      <c r="NOH939" s="82"/>
      <c r="NOI939" s="82"/>
      <c r="NOJ939" s="82"/>
      <c r="NOK939" s="82"/>
      <c r="NOL939" s="82"/>
      <c r="NOM939" s="82"/>
      <c r="NON939" s="82"/>
      <c r="NOO939" s="82"/>
      <c r="NOP939" s="82"/>
      <c r="NOQ939" s="82"/>
      <c r="NOR939" s="82"/>
      <c r="NOS939" s="82"/>
      <c r="NOT939" s="82"/>
      <c r="NOU939" s="82"/>
      <c r="NOV939" s="82"/>
      <c r="NOW939" s="82"/>
      <c r="NOX939" s="82"/>
      <c r="NOY939" s="82"/>
      <c r="NOZ939" s="82"/>
      <c r="NPA939" s="82"/>
      <c r="NPB939" s="82"/>
      <c r="NPC939" s="82"/>
      <c r="NPD939" s="82"/>
      <c r="NPE939" s="82"/>
      <c r="NPF939" s="82"/>
      <c r="NPG939" s="82"/>
      <c r="NPH939" s="82"/>
      <c r="NPI939" s="82"/>
      <c r="NPJ939" s="82"/>
      <c r="NPK939" s="82"/>
      <c r="NPL939" s="82"/>
      <c r="NPM939" s="82"/>
      <c r="NPN939" s="82"/>
      <c r="NPO939" s="82"/>
      <c r="NPP939" s="82"/>
      <c r="NPQ939" s="82"/>
      <c r="NPR939" s="82"/>
      <c r="NPS939" s="82"/>
      <c r="NPT939" s="82"/>
      <c r="NPU939" s="82"/>
      <c r="NPV939" s="82"/>
      <c r="NPW939" s="82"/>
      <c r="NPX939" s="82"/>
      <c r="NPY939" s="82"/>
      <c r="NPZ939" s="82"/>
      <c r="NQA939" s="82"/>
      <c r="NQB939" s="82"/>
      <c r="NQC939" s="82"/>
      <c r="NQD939" s="82"/>
      <c r="NQE939" s="82"/>
      <c r="NQF939" s="82"/>
      <c r="NQG939" s="82"/>
      <c r="NQH939" s="82"/>
      <c r="NQI939" s="82"/>
      <c r="NQJ939" s="82"/>
      <c r="NQK939" s="82"/>
      <c r="NQL939" s="82"/>
      <c r="NQM939" s="82"/>
      <c r="NQN939" s="82"/>
      <c r="NQO939" s="82"/>
      <c r="NQP939" s="82"/>
      <c r="NQQ939" s="82"/>
      <c r="NQR939" s="82"/>
      <c r="NQS939" s="82"/>
      <c r="NQT939" s="82"/>
      <c r="NQU939" s="82"/>
      <c r="NQV939" s="82"/>
      <c r="NQW939" s="82"/>
      <c r="NQX939" s="82"/>
      <c r="NQY939" s="82"/>
      <c r="NQZ939" s="82"/>
      <c r="NRA939" s="82"/>
      <c r="NRB939" s="82"/>
      <c r="NRC939" s="82"/>
      <c r="NRD939" s="82"/>
      <c r="NRE939" s="82"/>
      <c r="NRF939" s="82"/>
      <c r="NRG939" s="82"/>
      <c r="NRH939" s="82"/>
      <c r="NRI939" s="82"/>
      <c r="NRJ939" s="82"/>
      <c r="NRK939" s="82"/>
      <c r="NRL939" s="82"/>
      <c r="NRM939" s="82"/>
      <c r="NRN939" s="82"/>
      <c r="NRO939" s="82"/>
      <c r="NRP939" s="82"/>
      <c r="NRQ939" s="82"/>
      <c r="NRR939" s="82"/>
      <c r="NRS939" s="82"/>
      <c r="NRT939" s="82"/>
      <c r="NRU939" s="82"/>
      <c r="NRV939" s="82"/>
      <c r="NRW939" s="82"/>
      <c r="NRX939" s="82"/>
      <c r="NRY939" s="82"/>
      <c r="NRZ939" s="82"/>
      <c r="NSA939" s="82"/>
      <c r="NSB939" s="82"/>
      <c r="NSC939" s="82"/>
      <c r="NSD939" s="82"/>
      <c r="NSE939" s="82"/>
      <c r="NSF939" s="82"/>
      <c r="NSG939" s="82"/>
      <c r="NSH939" s="82"/>
      <c r="NSI939" s="82"/>
      <c r="NSJ939" s="82"/>
      <c r="NSK939" s="82"/>
      <c r="NSL939" s="82"/>
      <c r="NSM939" s="82"/>
      <c r="NSN939" s="82"/>
      <c r="NSO939" s="82"/>
      <c r="NSP939" s="82"/>
      <c r="NSQ939" s="82"/>
      <c r="NSR939" s="82"/>
      <c r="NSS939" s="82"/>
      <c r="NST939" s="82"/>
      <c r="NSU939" s="82"/>
      <c r="NSV939" s="82"/>
      <c r="NSW939" s="82"/>
      <c r="NSX939" s="82"/>
      <c r="NSY939" s="82"/>
      <c r="NSZ939" s="82"/>
      <c r="NTA939" s="82"/>
      <c r="NTB939" s="82"/>
      <c r="NTC939" s="82"/>
      <c r="NTD939" s="82"/>
      <c r="NTE939" s="82"/>
      <c r="NTF939" s="82"/>
      <c r="NTG939" s="82"/>
      <c r="NTH939" s="82"/>
      <c r="NTI939" s="82"/>
      <c r="NTJ939" s="82"/>
      <c r="NTK939" s="82"/>
      <c r="NTL939" s="82"/>
      <c r="NTM939" s="82"/>
      <c r="NTN939" s="82"/>
      <c r="NTO939" s="82"/>
      <c r="NTP939" s="82"/>
      <c r="NTQ939" s="82"/>
      <c r="NTR939" s="82"/>
      <c r="NTS939" s="82"/>
      <c r="NTT939" s="82"/>
      <c r="NTU939" s="82"/>
      <c r="NTV939" s="82"/>
      <c r="NTW939" s="82"/>
      <c r="NTX939" s="82"/>
      <c r="NTY939" s="82"/>
      <c r="NTZ939" s="82"/>
      <c r="NUA939" s="82"/>
      <c r="NUB939" s="82"/>
      <c r="NUC939" s="82"/>
      <c r="NUD939" s="82"/>
      <c r="NUE939" s="82"/>
      <c r="NUF939" s="82"/>
      <c r="NUG939" s="82"/>
      <c r="NUH939" s="82"/>
      <c r="NUI939" s="82"/>
      <c r="NUJ939" s="82"/>
      <c r="NUK939" s="82"/>
      <c r="NUL939" s="82"/>
      <c r="NUM939" s="82"/>
      <c r="NUN939" s="82"/>
      <c r="NUO939" s="82"/>
      <c r="NUP939" s="82"/>
      <c r="NUQ939" s="82"/>
      <c r="NUR939" s="82"/>
      <c r="NUS939" s="82"/>
      <c r="NUT939" s="82"/>
      <c r="NUU939" s="82"/>
      <c r="NUV939" s="82"/>
      <c r="NUW939" s="82"/>
      <c r="NUX939" s="82"/>
      <c r="NUY939" s="82"/>
      <c r="NUZ939" s="82"/>
      <c r="NVA939" s="82"/>
      <c r="NVB939" s="82"/>
      <c r="NVC939" s="82"/>
      <c r="NVD939" s="82"/>
      <c r="NVE939" s="82"/>
      <c r="NVF939" s="82"/>
      <c r="NVG939" s="82"/>
      <c r="NVH939" s="82"/>
      <c r="NVI939" s="82"/>
      <c r="NVJ939" s="82"/>
      <c r="NVK939" s="82"/>
      <c r="NVL939" s="82"/>
      <c r="NVM939" s="82"/>
      <c r="NVN939" s="82"/>
      <c r="NVO939" s="82"/>
      <c r="NVP939" s="82"/>
      <c r="NVQ939" s="82"/>
      <c r="NVR939" s="82"/>
      <c r="NVS939" s="82"/>
      <c r="NVT939" s="82"/>
      <c r="NVU939" s="82"/>
      <c r="NVV939" s="82"/>
      <c r="NVW939" s="82"/>
      <c r="NVX939" s="82"/>
      <c r="NVY939" s="82"/>
      <c r="NVZ939" s="82"/>
      <c r="NWA939" s="82"/>
      <c r="NWB939" s="82"/>
      <c r="NWC939" s="82"/>
      <c r="NWD939" s="82"/>
      <c r="NWE939" s="82"/>
      <c r="NWF939" s="82"/>
      <c r="NWG939" s="82"/>
      <c r="NWH939" s="82"/>
      <c r="NWI939" s="82"/>
      <c r="NWJ939" s="82"/>
      <c r="NWK939" s="82"/>
      <c r="NWL939" s="82"/>
      <c r="NWM939" s="82"/>
      <c r="NWN939" s="82"/>
      <c r="NWO939" s="82"/>
      <c r="NWP939" s="82"/>
      <c r="NWQ939" s="82"/>
      <c r="NWR939" s="82"/>
      <c r="NWS939" s="82"/>
      <c r="NWT939" s="82"/>
      <c r="NWU939" s="82"/>
      <c r="NWV939" s="82"/>
      <c r="NWW939" s="82"/>
      <c r="NWX939" s="82"/>
      <c r="NWY939" s="82"/>
      <c r="NWZ939" s="82"/>
      <c r="NXA939" s="82"/>
      <c r="NXB939" s="82"/>
      <c r="NXC939" s="82"/>
      <c r="NXD939" s="82"/>
      <c r="NXE939" s="82"/>
      <c r="NXF939" s="82"/>
      <c r="NXG939" s="82"/>
      <c r="NXH939" s="82"/>
      <c r="NXI939" s="82"/>
      <c r="NXJ939" s="82"/>
      <c r="NXK939" s="82"/>
      <c r="NXL939" s="82"/>
      <c r="NXM939" s="82"/>
      <c r="NXN939" s="82"/>
      <c r="NXO939" s="82"/>
      <c r="NXP939" s="82"/>
      <c r="NXQ939" s="82"/>
      <c r="NXR939" s="82"/>
      <c r="NXS939" s="82"/>
      <c r="NXT939" s="82"/>
      <c r="NXU939" s="82"/>
      <c r="NXV939" s="82"/>
      <c r="NXW939" s="82"/>
      <c r="NXX939" s="82"/>
      <c r="NXY939" s="82"/>
      <c r="NXZ939" s="82"/>
      <c r="NYA939" s="82"/>
      <c r="NYB939" s="82"/>
      <c r="NYC939" s="82"/>
      <c r="NYD939" s="82"/>
      <c r="NYE939" s="82"/>
      <c r="NYF939" s="82"/>
      <c r="NYG939" s="82"/>
      <c r="NYH939" s="82"/>
      <c r="NYI939" s="82"/>
      <c r="NYJ939" s="82"/>
      <c r="NYK939" s="82"/>
      <c r="NYL939" s="82"/>
      <c r="NYM939" s="82"/>
      <c r="NYN939" s="82"/>
      <c r="NYO939" s="82"/>
      <c r="NYP939" s="82"/>
      <c r="NYQ939" s="82"/>
      <c r="NYR939" s="82"/>
      <c r="NYS939" s="82"/>
      <c r="NYT939" s="82"/>
      <c r="NYU939" s="82"/>
      <c r="NYV939" s="82"/>
      <c r="NYW939" s="82"/>
      <c r="NYX939" s="82"/>
      <c r="NYY939" s="82"/>
      <c r="NYZ939" s="82"/>
      <c r="NZA939" s="82"/>
      <c r="NZB939" s="82"/>
      <c r="NZC939" s="82"/>
      <c r="NZD939" s="82"/>
      <c r="NZE939" s="82"/>
      <c r="NZF939" s="82"/>
      <c r="NZG939" s="82"/>
      <c r="NZH939" s="82"/>
      <c r="NZI939" s="82"/>
      <c r="NZJ939" s="82"/>
      <c r="NZK939" s="82"/>
      <c r="NZL939" s="82"/>
      <c r="NZM939" s="82"/>
      <c r="NZN939" s="82"/>
      <c r="NZO939" s="82"/>
      <c r="NZP939" s="82"/>
      <c r="NZQ939" s="82"/>
      <c r="NZR939" s="82"/>
      <c r="NZS939" s="82"/>
      <c r="NZT939" s="82"/>
      <c r="NZU939" s="82"/>
      <c r="NZV939" s="82"/>
      <c r="NZW939" s="82"/>
      <c r="NZX939" s="82"/>
      <c r="NZY939" s="82"/>
      <c r="NZZ939" s="82"/>
      <c r="OAA939" s="82"/>
      <c r="OAB939" s="82"/>
      <c r="OAC939" s="82"/>
      <c r="OAD939" s="82"/>
      <c r="OAE939" s="82"/>
      <c r="OAF939" s="82"/>
      <c r="OAG939" s="82"/>
      <c r="OAH939" s="82"/>
      <c r="OAI939" s="82"/>
      <c r="OAJ939" s="82"/>
      <c r="OAK939" s="82"/>
      <c r="OAL939" s="82"/>
      <c r="OAM939" s="82"/>
      <c r="OAN939" s="82"/>
      <c r="OAO939" s="82"/>
      <c r="OAP939" s="82"/>
      <c r="OAQ939" s="82"/>
      <c r="OAR939" s="82"/>
      <c r="OAS939" s="82"/>
      <c r="OAT939" s="82"/>
      <c r="OAU939" s="82"/>
      <c r="OAV939" s="82"/>
      <c r="OAW939" s="82"/>
      <c r="OAX939" s="82"/>
      <c r="OAY939" s="82"/>
      <c r="OAZ939" s="82"/>
      <c r="OBA939" s="82"/>
      <c r="OBB939" s="82"/>
      <c r="OBC939" s="82"/>
      <c r="OBD939" s="82"/>
      <c r="OBE939" s="82"/>
      <c r="OBF939" s="82"/>
      <c r="OBG939" s="82"/>
      <c r="OBH939" s="82"/>
      <c r="OBI939" s="82"/>
      <c r="OBJ939" s="82"/>
      <c r="OBK939" s="82"/>
      <c r="OBL939" s="82"/>
      <c r="OBM939" s="82"/>
      <c r="OBN939" s="82"/>
      <c r="OBO939" s="82"/>
      <c r="OBP939" s="82"/>
      <c r="OBQ939" s="82"/>
      <c r="OBR939" s="82"/>
      <c r="OBS939" s="82"/>
      <c r="OBT939" s="82"/>
      <c r="OBU939" s="82"/>
      <c r="OBV939" s="82"/>
      <c r="OBW939" s="82"/>
      <c r="OBX939" s="82"/>
      <c r="OBY939" s="82"/>
      <c r="OBZ939" s="82"/>
      <c r="OCA939" s="82"/>
      <c r="OCB939" s="82"/>
      <c r="OCC939" s="82"/>
      <c r="OCD939" s="82"/>
      <c r="OCE939" s="82"/>
      <c r="OCF939" s="82"/>
      <c r="OCG939" s="82"/>
      <c r="OCH939" s="82"/>
      <c r="OCI939" s="82"/>
      <c r="OCJ939" s="82"/>
      <c r="OCK939" s="82"/>
      <c r="OCL939" s="82"/>
      <c r="OCM939" s="82"/>
      <c r="OCN939" s="82"/>
      <c r="OCO939" s="82"/>
      <c r="OCP939" s="82"/>
      <c r="OCQ939" s="82"/>
      <c r="OCR939" s="82"/>
      <c r="OCS939" s="82"/>
      <c r="OCT939" s="82"/>
      <c r="OCU939" s="82"/>
      <c r="OCV939" s="82"/>
      <c r="OCW939" s="82"/>
      <c r="OCX939" s="82"/>
      <c r="OCY939" s="82"/>
      <c r="OCZ939" s="82"/>
      <c r="ODA939" s="82"/>
      <c r="ODB939" s="82"/>
      <c r="ODC939" s="82"/>
      <c r="ODD939" s="82"/>
      <c r="ODE939" s="82"/>
      <c r="ODF939" s="82"/>
      <c r="ODG939" s="82"/>
      <c r="ODH939" s="82"/>
      <c r="ODI939" s="82"/>
      <c r="ODJ939" s="82"/>
      <c r="ODK939" s="82"/>
      <c r="ODL939" s="82"/>
      <c r="ODM939" s="82"/>
      <c r="ODN939" s="82"/>
      <c r="ODO939" s="82"/>
      <c r="ODP939" s="82"/>
      <c r="ODQ939" s="82"/>
      <c r="ODR939" s="82"/>
      <c r="ODS939" s="82"/>
      <c r="ODT939" s="82"/>
      <c r="ODU939" s="82"/>
      <c r="ODV939" s="82"/>
      <c r="ODW939" s="82"/>
      <c r="ODX939" s="82"/>
      <c r="ODY939" s="82"/>
      <c r="ODZ939" s="82"/>
      <c r="OEA939" s="82"/>
      <c r="OEB939" s="82"/>
      <c r="OEC939" s="82"/>
      <c r="OED939" s="82"/>
      <c r="OEE939" s="82"/>
      <c r="OEF939" s="82"/>
      <c r="OEG939" s="82"/>
      <c r="OEH939" s="82"/>
      <c r="OEI939" s="82"/>
      <c r="OEJ939" s="82"/>
      <c r="OEK939" s="82"/>
      <c r="OEL939" s="82"/>
      <c r="OEM939" s="82"/>
      <c r="OEN939" s="82"/>
      <c r="OEO939" s="82"/>
      <c r="OEP939" s="82"/>
      <c r="OEQ939" s="82"/>
      <c r="OER939" s="82"/>
      <c r="OES939" s="82"/>
      <c r="OET939" s="82"/>
      <c r="OEU939" s="82"/>
      <c r="OEV939" s="82"/>
      <c r="OEW939" s="82"/>
      <c r="OEX939" s="82"/>
      <c r="OEY939" s="82"/>
      <c r="OEZ939" s="82"/>
      <c r="OFA939" s="82"/>
      <c r="OFB939" s="82"/>
      <c r="OFC939" s="82"/>
      <c r="OFD939" s="82"/>
      <c r="OFE939" s="82"/>
      <c r="OFF939" s="82"/>
      <c r="OFG939" s="82"/>
      <c r="OFH939" s="82"/>
      <c r="OFI939" s="82"/>
      <c r="OFJ939" s="82"/>
      <c r="OFK939" s="82"/>
      <c r="OFL939" s="82"/>
      <c r="OFM939" s="82"/>
      <c r="OFN939" s="82"/>
      <c r="OFO939" s="82"/>
      <c r="OFP939" s="82"/>
      <c r="OFQ939" s="82"/>
      <c r="OFR939" s="82"/>
      <c r="OFS939" s="82"/>
      <c r="OFT939" s="82"/>
      <c r="OFU939" s="82"/>
      <c r="OFV939" s="82"/>
      <c r="OFW939" s="82"/>
      <c r="OFX939" s="82"/>
      <c r="OFY939" s="82"/>
      <c r="OFZ939" s="82"/>
      <c r="OGA939" s="82"/>
      <c r="OGB939" s="82"/>
      <c r="OGC939" s="82"/>
      <c r="OGD939" s="82"/>
      <c r="OGE939" s="82"/>
      <c r="OGF939" s="82"/>
      <c r="OGG939" s="82"/>
      <c r="OGH939" s="82"/>
      <c r="OGI939" s="82"/>
      <c r="OGJ939" s="82"/>
      <c r="OGK939" s="82"/>
      <c r="OGL939" s="82"/>
      <c r="OGM939" s="82"/>
      <c r="OGN939" s="82"/>
      <c r="OGO939" s="82"/>
      <c r="OGP939" s="82"/>
      <c r="OGQ939" s="82"/>
      <c r="OGR939" s="82"/>
      <c r="OGS939" s="82"/>
      <c r="OGT939" s="82"/>
      <c r="OGU939" s="82"/>
      <c r="OGV939" s="82"/>
      <c r="OGW939" s="82"/>
      <c r="OGX939" s="82"/>
      <c r="OGY939" s="82"/>
      <c r="OGZ939" s="82"/>
      <c r="OHA939" s="82"/>
      <c r="OHB939" s="82"/>
      <c r="OHC939" s="82"/>
      <c r="OHD939" s="82"/>
      <c r="OHE939" s="82"/>
      <c r="OHF939" s="82"/>
      <c r="OHG939" s="82"/>
      <c r="OHH939" s="82"/>
      <c r="OHI939" s="82"/>
      <c r="OHJ939" s="82"/>
      <c r="OHK939" s="82"/>
      <c r="OHL939" s="82"/>
      <c r="OHM939" s="82"/>
      <c r="OHN939" s="82"/>
      <c r="OHO939" s="82"/>
      <c r="OHP939" s="82"/>
      <c r="OHQ939" s="82"/>
      <c r="OHR939" s="82"/>
      <c r="OHS939" s="82"/>
      <c r="OHT939" s="82"/>
      <c r="OHU939" s="82"/>
      <c r="OHV939" s="82"/>
      <c r="OHW939" s="82"/>
      <c r="OHX939" s="82"/>
      <c r="OHY939" s="82"/>
      <c r="OHZ939" s="82"/>
      <c r="OIA939" s="82"/>
      <c r="OIB939" s="82"/>
      <c r="OIC939" s="82"/>
      <c r="OID939" s="82"/>
      <c r="OIE939" s="82"/>
      <c r="OIF939" s="82"/>
      <c r="OIG939" s="82"/>
      <c r="OIH939" s="82"/>
      <c r="OII939" s="82"/>
      <c r="OIJ939" s="82"/>
      <c r="OIK939" s="82"/>
      <c r="OIL939" s="82"/>
      <c r="OIM939" s="82"/>
      <c r="OIN939" s="82"/>
      <c r="OIO939" s="82"/>
      <c r="OIP939" s="82"/>
      <c r="OIQ939" s="82"/>
      <c r="OIR939" s="82"/>
      <c r="OIS939" s="82"/>
      <c r="OIT939" s="82"/>
      <c r="OIU939" s="82"/>
      <c r="OIV939" s="82"/>
      <c r="OIW939" s="82"/>
      <c r="OIX939" s="82"/>
      <c r="OIY939" s="82"/>
      <c r="OIZ939" s="82"/>
      <c r="OJA939" s="82"/>
      <c r="OJB939" s="82"/>
      <c r="OJC939" s="82"/>
      <c r="OJD939" s="82"/>
      <c r="OJE939" s="82"/>
      <c r="OJF939" s="82"/>
      <c r="OJG939" s="82"/>
      <c r="OJH939" s="82"/>
      <c r="OJI939" s="82"/>
      <c r="OJJ939" s="82"/>
      <c r="OJK939" s="82"/>
      <c r="OJL939" s="82"/>
      <c r="OJM939" s="82"/>
      <c r="OJN939" s="82"/>
      <c r="OJO939" s="82"/>
      <c r="OJP939" s="82"/>
      <c r="OJQ939" s="82"/>
      <c r="OJR939" s="82"/>
      <c r="OJS939" s="82"/>
      <c r="OJT939" s="82"/>
      <c r="OJU939" s="82"/>
      <c r="OJV939" s="82"/>
      <c r="OJW939" s="82"/>
      <c r="OJX939" s="82"/>
      <c r="OJY939" s="82"/>
      <c r="OJZ939" s="82"/>
      <c r="OKA939" s="82"/>
      <c r="OKB939" s="82"/>
      <c r="OKC939" s="82"/>
      <c r="OKD939" s="82"/>
      <c r="OKE939" s="82"/>
      <c r="OKF939" s="82"/>
      <c r="OKG939" s="82"/>
      <c r="OKH939" s="82"/>
      <c r="OKI939" s="82"/>
      <c r="OKJ939" s="82"/>
      <c r="OKK939" s="82"/>
      <c r="OKL939" s="82"/>
      <c r="OKM939" s="82"/>
      <c r="OKN939" s="82"/>
      <c r="OKO939" s="82"/>
      <c r="OKP939" s="82"/>
      <c r="OKQ939" s="82"/>
      <c r="OKR939" s="82"/>
      <c r="OKS939" s="82"/>
      <c r="OKT939" s="82"/>
      <c r="OKU939" s="82"/>
      <c r="OKV939" s="82"/>
      <c r="OKW939" s="82"/>
      <c r="OKX939" s="82"/>
      <c r="OKY939" s="82"/>
      <c r="OKZ939" s="82"/>
      <c r="OLA939" s="82"/>
      <c r="OLB939" s="82"/>
      <c r="OLC939" s="82"/>
      <c r="OLD939" s="82"/>
      <c r="OLE939" s="82"/>
      <c r="OLF939" s="82"/>
      <c r="OLG939" s="82"/>
      <c r="OLH939" s="82"/>
      <c r="OLI939" s="82"/>
      <c r="OLJ939" s="82"/>
      <c r="OLK939" s="82"/>
      <c r="OLL939" s="82"/>
      <c r="OLM939" s="82"/>
      <c r="OLN939" s="82"/>
      <c r="OLO939" s="82"/>
      <c r="OLP939" s="82"/>
      <c r="OLQ939" s="82"/>
      <c r="OLR939" s="82"/>
      <c r="OLS939" s="82"/>
      <c r="OLT939" s="82"/>
      <c r="OLU939" s="82"/>
      <c r="OLV939" s="82"/>
      <c r="OLW939" s="82"/>
      <c r="OLX939" s="82"/>
      <c r="OLY939" s="82"/>
      <c r="OLZ939" s="82"/>
      <c r="OMA939" s="82"/>
      <c r="OMB939" s="82"/>
      <c r="OMC939" s="82"/>
      <c r="OMD939" s="82"/>
      <c r="OME939" s="82"/>
      <c r="OMF939" s="82"/>
      <c r="OMG939" s="82"/>
      <c r="OMH939" s="82"/>
      <c r="OMI939" s="82"/>
      <c r="OMJ939" s="82"/>
      <c r="OMK939" s="82"/>
      <c r="OML939" s="82"/>
      <c r="OMM939" s="82"/>
      <c r="OMN939" s="82"/>
      <c r="OMO939" s="82"/>
      <c r="OMP939" s="82"/>
      <c r="OMQ939" s="82"/>
      <c r="OMR939" s="82"/>
      <c r="OMS939" s="82"/>
      <c r="OMT939" s="82"/>
      <c r="OMU939" s="82"/>
      <c r="OMV939" s="82"/>
      <c r="OMW939" s="82"/>
      <c r="OMX939" s="82"/>
      <c r="OMY939" s="82"/>
      <c r="OMZ939" s="82"/>
      <c r="ONA939" s="82"/>
      <c r="ONB939" s="82"/>
      <c r="ONC939" s="82"/>
      <c r="OND939" s="82"/>
      <c r="ONE939" s="82"/>
      <c r="ONF939" s="82"/>
      <c r="ONG939" s="82"/>
      <c r="ONH939" s="82"/>
      <c r="ONI939" s="82"/>
      <c r="ONJ939" s="82"/>
      <c r="ONK939" s="82"/>
      <c r="ONL939" s="82"/>
      <c r="ONM939" s="82"/>
      <c r="ONN939" s="82"/>
      <c r="ONO939" s="82"/>
      <c r="ONP939" s="82"/>
      <c r="ONQ939" s="82"/>
      <c r="ONR939" s="82"/>
      <c r="ONS939" s="82"/>
      <c r="ONT939" s="82"/>
      <c r="ONU939" s="82"/>
      <c r="ONV939" s="82"/>
      <c r="ONW939" s="82"/>
      <c r="ONX939" s="82"/>
      <c r="ONY939" s="82"/>
      <c r="ONZ939" s="82"/>
      <c r="OOA939" s="82"/>
      <c r="OOB939" s="82"/>
      <c r="OOC939" s="82"/>
      <c r="OOD939" s="82"/>
      <c r="OOE939" s="82"/>
      <c r="OOF939" s="82"/>
      <c r="OOG939" s="82"/>
      <c r="OOH939" s="82"/>
      <c r="OOI939" s="82"/>
      <c r="OOJ939" s="82"/>
      <c r="OOK939" s="82"/>
      <c r="OOL939" s="82"/>
      <c r="OOM939" s="82"/>
      <c r="OON939" s="82"/>
      <c r="OOO939" s="82"/>
      <c r="OOP939" s="82"/>
      <c r="OOQ939" s="82"/>
      <c r="OOR939" s="82"/>
      <c r="OOS939" s="82"/>
      <c r="OOT939" s="82"/>
      <c r="OOU939" s="82"/>
      <c r="OOV939" s="82"/>
      <c r="OOW939" s="82"/>
      <c r="OOX939" s="82"/>
      <c r="OOY939" s="82"/>
      <c r="OOZ939" s="82"/>
      <c r="OPA939" s="82"/>
      <c r="OPB939" s="82"/>
      <c r="OPC939" s="82"/>
      <c r="OPD939" s="82"/>
      <c r="OPE939" s="82"/>
      <c r="OPF939" s="82"/>
      <c r="OPG939" s="82"/>
      <c r="OPH939" s="82"/>
      <c r="OPI939" s="82"/>
      <c r="OPJ939" s="82"/>
      <c r="OPK939" s="82"/>
      <c r="OPL939" s="82"/>
      <c r="OPM939" s="82"/>
      <c r="OPN939" s="82"/>
      <c r="OPO939" s="82"/>
      <c r="OPP939" s="82"/>
      <c r="OPQ939" s="82"/>
      <c r="OPR939" s="82"/>
      <c r="OPS939" s="82"/>
      <c r="OPT939" s="82"/>
      <c r="OPU939" s="82"/>
      <c r="OPV939" s="82"/>
      <c r="OPW939" s="82"/>
      <c r="OPX939" s="82"/>
      <c r="OPY939" s="82"/>
      <c r="OPZ939" s="82"/>
      <c r="OQA939" s="82"/>
      <c r="OQB939" s="82"/>
      <c r="OQC939" s="82"/>
      <c r="OQD939" s="82"/>
      <c r="OQE939" s="82"/>
      <c r="OQF939" s="82"/>
      <c r="OQG939" s="82"/>
      <c r="OQH939" s="82"/>
      <c r="OQI939" s="82"/>
      <c r="OQJ939" s="82"/>
      <c r="OQK939" s="82"/>
      <c r="OQL939" s="82"/>
      <c r="OQM939" s="82"/>
      <c r="OQN939" s="82"/>
      <c r="OQO939" s="82"/>
      <c r="OQP939" s="82"/>
      <c r="OQQ939" s="82"/>
      <c r="OQR939" s="82"/>
      <c r="OQS939" s="82"/>
      <c r="OQT939" s="82"/>
      <c r="OQU939" s="82"/>
      <c r="OQV939" s="82"/>
      <c r="OQW939" s="82"/>
      <c r="OQX939" s="82"/>
      <c r="OQY939" s="82"/>
      <c r="OQZ939" s="82"/>
      <c r="ORA939" s="82"/>
      <c r="ORB939" s="82"/>
      <c r="ORC939" s="82"/>
      <c r="ORD939" s="82"/>
      <c r="ORE939" s="82"/>
      <c r="ORF939" s="82"/>
      <c r="ORG939" s="82"/>
      <c r="ORH939" s="82"/>
      <c r="ORI939" s="82"/>
      <c r="ORJ939" s="82"/>
      <c r="ORK939" s="82"/>
      <c r="ORL939" s="82"/>
      <c r="ORM939" s="82"/>
      <c r="ORN939" s="82"/>
      <c r="ORO939" s="82"/>
      <c r="ORP939" s="82"/>
      <c r="ORQ939" s="82"/>
      <c r="ORR939" s="82"/>
      <c r="ORS939" s="82"/>
      <c r="ORT939" s="82"/>
      <c r="ORU939" s="82"/>
      <c r="ORV939" s="82"/>
      <c r="ORW939" s="82"/>
      <c r="ORX939" s="82"/>
      <c r="ORY939" s="82"/>
      <c r="ORZ939" s="82"/>
      <c r="OSA939" s="82"/>
      <c r="OSB939" s="82"/>
      <c r="OSC939" s="82"/>
      <c r="OSD939" s="82"/>
      <c r="OSE939" s="82"/>
      <c r="OSF939" s="82"/>
      <c r="OSG939" s="82"/>
      <c r="OSH939" s="82"/>
      <c r="OSI939" s="82"/>
      <c r="OSJ939" s="82"/>
      <c r="OSK939" s="82"/>
      <c r="OSL939" s="82"/>
      <c r="OSM939" s="82"/>
      <c r="OSN939" s="82"/>
      <c r="OSO939" s="82"/>
      <c r="OSP939" s="82"/>
      <c r="OSQ939" s="82"/>
      <c r="OSR939" s="82"/>
      <c r="OSS939" s="82"/>
      <c r="OST939" s="82"/>
      <c r="OSU939" s="82"/>
      <c r="OSV939" s="82"/>
      <c r="OSW939" s="82"/>
      <c r="OSX939" s="82"/>
      <c r="OSY939" s="82"/>
      <c r="OSZ939" s="82"/>
      <c r="OTA939" s="82"/>
      <c r="OTB939" s="82"/>
      <c r="OTC939" s="82"/>
      <c r="OTD939" s="82"/>
      <c r="OTE939" s="82"/>
      <c r="OTF939" s="82"/>
      <c r="OTG939" s="82"/>
      <c r="OTH939" s="82"/>
      <c r="OTI939" s="82"/>
      <c r="OTJ939" s="82"/>
      <c r="OTK939" s="82"/>
      <c r="OTL939" s="82"/>
      <c r="OTM939" s="82"/>
      <c r="OTN939" s="82"/>
      <c r="OTO939" s="82"/>
      <c r="OTP939" s="82"/>
      <c r="OTQ939" s="82"/>
      <c r="OTR939" s="82"/>
      <c r="OTS939" s="82"/>
      <c r="OTT939" s="82"/>
      <c r="OTU939" s="82"/>
      <c r="OTV939" s="82"/>
      <c r="OTW939" s="82"/>
      <c r="OTX939" s="82"/>
      <c r="OTY939" s="82"/>
      <c r="OTZ939" s="82"/>
      <c r="OUA939" s="82"/>
      <c r="OUB939" s="82"/>
      <c r="OUC939" s="82"/>
      <c r="OUD939" s="82"/>
      <c r="OUE939" s="82"/>
      <c r="OUF939" s="82"/>
      <c r="OUG939" s="82"/>
      <c r="OUH939" s="82"/>
      <c r="OUI939" s="82"/>
      <c r="OUJ939" s="82"/>
      <c r="OUK939" s="82"/>
      <c r="OUL939" s="82"/>
      <c r="OUM939" s="82"/>
      <c r="OUN939" s="82"/>
      <c r="OUO939" s="82"/>
      <c r="OUP939" s="82"/>
      <c r="OUQ939" s="82"/>
      <c r="OUR939" s="82"/>
      <c r="OUS939" s="82"/>
      <c r="OUT939" s="82"/>
      <c r="OUU939" s="82"/>
      <c r="OUV939" s="82"/>
      <c r="OUW939" s="82"/>
      <c r="OUX939" s="82"/>
      <c r="OUY939" s="82"/>
      <c r="OUZ939" s="82"/>
      <c r="OVA939" s="82"/>
      <c r="OVB939" s="82"/>
      <c r="OVC939" s="82"/>
      <c r="OVD939" s="82"/>
      <c r="OVE939" s="82"/>
      <c r="OVF939" s="82"/>
      <c r="OVG939" s="82"/>
      <c r="OVH939" s="82"/>
      <c r="OVI939" s="82"/>
      <c r="OVJ939" s="82"/>
      <c r="OVK939" s="82"/>
      <c r="OVL939" s="82"/>
      <c r="OVM939" s="82"/>
      <c r="OVN939" s="82"/>
      <c r="OVO939" s="82"/>
      <c r="OVP939" s="82"/>
      <c r="OVQ939" s="82"/>
      <c r="OVR939" s="82"/>
      <c r="OVS939" s="82"/>
      <c r="OVT939" s="82"/>
      <c r="OVU939" s="82"/>
      <c r="OVV939" s="82"/>
      <c r="OVW939" s="82"/>
      <c r="OVX939" s="82"/>
      <c r="OVY939" s="82"/>
      <c r="OVZ939" s="82"/>
      <c r="OWA939" s="82"/>
      <c r="OWB939" s="82"/>
      <c r="OWC939" s="82"/>
      <c r="OWD939" s="82"/>
      <c r="OWE939" s="82"/>
      <c r="OWF939" s="82"/>
      <c r="OWG939" s="82"/>
      <c r="OWH939" s="82"/>
      <c r="OWI939" s="82"/>
      <c r="OWJ939" s="82"/>
      <c r="OWK939" s="82"/>
      <c r="OWL939" s="82"/>
      <c r="OWM939" s="82"/>
      <c r="OWN939" s="82"/>
      <c r="OWO939" s="82"/>
      <c r="OWP939" s="82"/>
      <c r="OWQ939" s="82"/>
      <c r="OWR939" s="82"/>
      <c r="OWS939" s="82"/>
      <c r="OWT939" s="82"/>
      <c r="OWU939" s="82"/>
      <c r="OWV939" s="82"/>
      <c r="OWW939" s="82"/>
      <c r="OWX939" s="82"/>
      <c r="OWY939" s="82"/>
      <c r="OWZ939" s="82"/>
      <c r="OXA939" s="82"/>
      <c r="OXB939" s="82"/>
      <c r="OXC939" s="82"/>
      <c r="OXD939" s="82"/>
      <c r="OXE939" s="82"/>
      <c r="OXF939" s="82"/>
      <c r="OXG939" s="82"/>
      <c r="OXH939" s="82"/>
      <c r="OXI939" s="82"/>
      <c r="OXJ939" s="82"/>
      <c r="OXK939" s="82"/>
      <c r="OXL939" s="82"/>
      <c r="OXM939" s="82"/>
      <c r="OXN939" s="82"/>
      <c r="OXO939" s="82"/>
      <c r="OXP939" s="82"/>
      <c r="OXQ939" s="82"/>
      <c r="OXR939" s="82"/>
      <c r="OXS939" s="82"/>
      <c r="OXT939" s="82"/>
      <c r="OXU939" s="82"/>
      <c r="OXV939" s="82"/>
      <c r="OXW939" s="82"/>
      <c r="OXX939" s="82"/>
      <c r="OXY939" s="82"/>
      <c r="OXZ939" s="82"/>
      <c r="OYA939" s="82"/>
      <c r="OYB939" s="82"/>
      <c r="OYC939" s="82"/>
      <c r="OYD939" s="82"/>
      <c r="OYE939" s="82"/>
      <c r="OYF939" s="82"/>
      <c r="OYG939" s="82"/>
      <c r="OYH939" s="82"/>
      <c r="OYI939" s="82"/>
      <c r="OYJ939" s="82"/>
      <c r="OYK939" s="82"/>
      <c r="OYL939" s="82"/>
      <c r="OYM939" s="82"/>
      <c r="OYN939" s="82"/>
      <c r="OYO939" s="82"/>
      <c r="OYP939" s="82"/>
      <c r="OYQ939" s="82"/>
      <c r="OYR939" s="82"/>
      <c r="OYS939" s="82"/>
      <c r="OYT939" s="82"/>
      <c r="OYU939" s="82"/>
      <c r="OYV939" s="82"/>
      <c r="OYW939" s="82"/>
      <c r="OYX939" s="82"/>
      <c r="OYY939" s="82"/>
      <c r="OYZ939" s="82"/>
      <c r="OZA939" s="82"/>
      <c r="OZB939" s="82"/>
      <c r="OZC939" s="82"/>
      <c r="OZD939" s="82"/>
      <c r="OZE939" s="82"/>
      <c r="OZF939" s="82"/>
      <c r="OZG939" s="82"/>
      <c r="OZH939" s="82"/>
      <c r="OZI939" s="82"/>
      <c r="OZJ939" s="82"/>
      <c r="OZK939" s="82"/>
      <c r="OZL939" s="82"/>
      <c r="OZM939" s="82"/>
      <c r="OZN939" s="82"/>
      <c r="OZO939" s="82"/>
      <c r="OZP939" s="82"/>
      <c r="OZQ939" s="82"/>
      <c r="OZR939" s="82"/>
      <c r="OZS939" s="82"/>
      <c r="OZT939" s="82"/>
      <c r="OZU939" s="82"/>
      <c r="OZV939" s="82"/>
      <c r="OZW939" s="82"/>
      <c r="OZX939" s="82"/>
      <c r="OZY939" s="82"/>
      <c r="OZZ939" s="82"/>
      <c r="PAA939" s="82"/>
      <c r="PAB939" s="82"/>
      <c r="PAC939" s="82"/>
      <c r="PAD939" s="82"/>
      <c r="PAE939" s="82"/>
      <c r="PAF939" s="82"/>
      <c r="PAG939" s="82"/>
      <c r="PAH939" s="82"/>
      <c r="PAI939" s="82"/>
      <c r="PAJ939" s="82"/>
      <c r="PAK939" s="82"/>
      <c r="PAL939" s="82"/>
      <c r="PAM939" s="82"/>
      <c r="PAN939" s="82"/>
      <c r="PAO939" s="82"/>
      <c r="PAP939" s="82"/>
      <c r="PAQ939" s="82"/>
      <c r="PAR939" s="82"/>
      <c r="PAS939" s="82"/>
      <c r="PAT939" s="82"/>
      <c r="PAU939" s="82"/>
      <c r="PAV939" s="82"/>
      <c r="PAW939" s="82"/>
      <c r="PAX939" s="82"/>
      <c r="PAY939" s="82"/>
      <c r="PAZ939" s="82"/>
      <c r="PBA939" s="82"/>
      <c r="PBB939" s="82"/>
      <c r="PBC939" s="82"/>
      <c r="PBD939" s="82"/>
      <c r="PBE939" s="82"/>
      <c r="PBF939" s="82"/>
      <c r="PBG939" s="82"/>
      <c r="PBH939" s="82"/>
      <c r="PBI939" s="82"/>
      <c r="PBJ939" s="82"/>
      <c r="PBK939" s="82"/>
      <c r="PBL939" s="82"/>
      <c r="PBM939" s="82"/>
      <c r="PBN939" s="82"/>
      <c r="PBO939" s="82"/>
      <c r="PBP939" s="82"/>
      <c r="PBQ939" s="82"/>
      <c r="PBR939" s="82"/>
      <c r="PBS939" s="82"/>
      <c r="PBT939" s="82"/>
      <c r="PBU939" s="82"/>
      <c r="PBV939" s="82"/>
      <c r="PBW939" s="82"/>
      <c r="PBX939" s="82"/>
      <c r="PBY939" s="82"/>
      <c r="PBZ939" s="82"/>
      <c r="PCA939" s="82"/>
      <c r="PCB939" s="82"/>
      <c r="PCC939" s="82"/>
      <c r="PCD939" s="82"/>
      <c r="PCE939" s="82"/>
      <c r="PCF939" s="82"/>
      <c r="PCG939" s="82"/>
      <c r="PCH939" s="82"/>
      <c r="PCI939" s="82"/>
      <c r="PCJ939" s="82"/>
      <c r="PCK939" s="82"/>
      <c r="PCL939" s="82"/>
      <c r="PCM939" s="82"/>
      <c r="PCN939" s="82"/>
      <c r="PCO939" s="82"/>
      <c r="PCP939" s="82"/>
      <c r="PCQ939" s="82"/>
      <c r="PCR939" s="82"/>
      <c r="PCS939" s="82"/>
      <c r="PCT939" s="82"/>
      <c r="PCU939" s="82"/>
      <c r="PCV939" s="82"/>
      <c r="PCW939" s="82"/>
      <c r="PCX939" s="82"/>
      <c r="PCY939" s="82"/>
      <c r="PCZ939" s="82"/>
      <c r="PDA939" s="82"/>
      <c r="PDB939" s="82"/>
      <c r="PDC939" s="82"/>
      <c r="PDD939" s="82"/>
      <c r="PDE939" s="82"/>
      <c r="PDF939" s="82"/>
      <c r="PDG939" s="82"/>
      <c r="PDH939" s="82"/>
      <c r="PDI939" s="82"/>
      <c r="PDJ939" s="82"/>
      <c r="PDK939" s="82"/>
      <c r="PDL939" s="82"/>
      <c r="PDM939" s="82"/>
      <c r="PDN939" s="82"/>
      <c r="PDO939" s="82"/>
      <c r="PDP939" s="82"/>
      <c r="PDQ939" s="82"/>
      <c r="PDR939" s="82"/>
      <c r="PDS939" s="82"/>
      <c r="PDT939" s="82"/>
      <c r="PDU939" s="82"/>
      <c r="PDV939" s="82"/>
      <c r="PDW939" s="82"/>
      <c r="PDX939" s="82"/>
      <c r="PDY939" s="82"/>
      <c r="PDZ939" s="82"/>
      <c r="PEA939" s="82"/>
      <c r="PEB939" s="82"/>
      <c r="PEC939" s="82"/>
      <c r="PED939" s="82"/>
      <c r="PEE939" s="82"/>
      <c r="PEF939" s="82"/>
      <c r="PEG939" s="82"/>
      <c r="PEH939" s="82"/>
      <c r="PEI939" s="82"/>
      <c r="PEJ939" s="82"/>
      <c r="PEK939" s="82"/>
      <c r="PEL939" s="82"/>
      <c r="PEM939" s="82"/>
      <c r="PEN939" s="82"/>
      <c r="PEO939" s="82"/>
      <c r="PEP939" s="82"/>
      <c r="PEQ939" s="82"/>
      <c r="PER939" s="82"/>
      <c r="PES939" s="82"/>
      <c r="PET939" s="82"/>
      <c r="PEU939" s="82"/>
      <c r="PEV939" s="82"/>
      <c r="PEW939" s="82"/>
      <c r="PEX939" s="82"/>
      <c r="PEY939" s="82"/>
      <c r="PEZ939" s="82"/>
      <c r="PFA939" s="82"/>
      <c r="PFB939" s="82"/>
      <c r="PFC939" s="82"/>
      <c r="PFD939" s="82"/>
      <c r="PFE939" s="82"/>
      <c r="PFF939" s="82"/>
      <c r="PFG939" s="82"/>
      <c r="PFH939" s="82"/>
      <c r="PFI939" s="82"/>
      <c r="PFJ939" s="82"/>
      <c r="PFK939" s="82"/>
      <c r="PFL939" s="82"/>
      <c r="PFM939" s="82"/>
      <c r="PFN939" s="82"/>
      <c r="PFO939" s="82"/>
      <c r="PFP939" s="82"/>
      <c r="PFQ939" s="82"/>
      <c r="PFR939" s="82"/>
      <c r="PFS939" s="82"/>
      <c r="PFT939" s="82"/>
      <c r="PFU939" s="82"/>
      <c r="PFV939" s="82"/>
      <c r="PFW939" s="82"/>
      <c r="PFX939" s="82"/>
      <c r="PFY939" s="82"/>
      <c r="PFZ939" s="82"/>
      <c r="PGA939" s="82"/>
      <c r="PGB939" s="82"/>
      <c r="PGC939" s="82"/>
      <c r="PGD939" s="82"/>
      <c r="PGE939" s="82"/>
      <c r="PGF939" s="82"/>
      <c r="PGG939" s="82"/>
      <c r="PGH939" s="82"/>
      <c r="PGI939" s="82"/>
      <c r="PGJ939" s="82"/>
      <c r="PGK939" s="82"/>
      <c r="PGL939" s="82"/>
      <c r="PGM939" s="82"/>
      <c r="PGN939" s="82"/>
      <c r="PGO939" s="82"/>
      <c r="PGP939" s="82"/>
      <c r="PGQ939" s="82"/>
      <c r="PGR939" s="82"/>
      <c r="PGS939" s="82"/>
      <c r="PGT939" s="82"/>
      <c r="PGU939" s="82"/>
      <c r="PGV939" s="82"/>
      <c r="PGW939" s="82"/>
      <c r="PGX939" s="82"/>
      <c r="PGY939" s="82"/>
      <c r="PGZ939" s="82"/>
      <c r="PHA939" s="82"/>
      <c r="PHB939" s="82"/>
      <c r="PHC939" s="82"/>
      <c r="PHD939" s="82"/>
      <c r="PHE939" s="82"/>
      <c r="PHF939" s="82"/>
      <c r="PHG939" s="82"/>
      <c r="PHH939" s="82"/>
      <c r="PHI939" s="82"/>
      <c r="PHJ939" s="82"/>
      <c r="PHK939" s="82"/>
      <c r="PHL939" s="82"/>
      <c r="PHM939" s="82"/>
      <c r="PHN939" s="82"/>
      <c r="PHO939" s="82"/>
      <c r="PHP939" s="82"/>
      <c r="PHQ939" s="82"/>
      <c r="PHR939" s="82"/>
      <c r="PHS939" s="82"/>
      <c r="PHT939" s="82"/>
      <c r="PHU939" s="82"/>
      <c r="PHV939" s="82"/>
      <c r="PHW939" s="82"/>
      <c r="PHX939" s="82"/>
      <c r="PHY939" s="82"/>
      <c r="PHZ939" s="82"/>
      <c r="PIA939" s="82"/>
      <c r="PIB939" s="82"/>
      <c r="PIC939" s="82"/>
      <c r="PID939" s="82"/>
      <c r="PIE939" s="82"/>
      <c r="PIF939" s="82"/>
      <c r="PIG939" s="82"/>
      <c r="PIH939" s="82"/>
      <c r="PII939" s="82"/>
      <c r="PIJ939" s="82"/>
      <c r="PIK939" s="82"/>
      <c r="PIL939" s="82"/>
      <c r="PIM939" s="82"/>
      <c r="PIN939" s="82"/>
      <c r="PIO939" s="82"/>
      <c r="PIP939" s="82"/>
      <c r="PIQ939" s="82"/>
      <c r="PIR939" s="82"/>
      <c r="PIS939" s="82"/>
      <c r="PIT939" s="82"/>
      <c r="PIU939" s="82"/>
      <c r="PIV939" s="82"/>
      <c r="PIW939" s="82"/>
      <c r="PIX939" s="82"/>
      <c r="PIY939" s="82"/>
      <c r="PIZ939" s="82"/>
      <c r="PJA939" s="82"/>
      <c r="PJB939" s="82"/>
      <c r="PJC939" s="82"/>
      <c r="PJD939" s="82"/>
      <c r="PJE939" s="82"/>
      <c r="PJF939" s="82"/>
      <c r="PJG939" s="82"/>
      <c r="PJH939" s="82"/>
      <c r="PJI939" s="82"/>
      <c r="PJJ939" s="82"/>
      <c r="PJK939" s="82"/>
      <c r="PJL939" s="82"/>
      <c r="PJM939" s="82"/>
      <c r="PJN939" s="82"/>
      <c r="PJO939" s="82"/>
      <c r="PJP939" s="82"/>
      <c r="PJQ939" s="82"/>
      <c r="PJR939" s="82"/>
      <c r="PJS939" s="82"/>
      <c r="PJT939" s="82"/>
      <c r="PJU939" s="82"/>
      <c r="PJV939" s="82"/>
      <c r="PJW939" s="82"/>
      <c r="PJX939" s="82"/>
      <c r="PJY939" s="82"/>
      <c r="PJZ939" s="82"/>
      <c r="PKA939" s="82"/>
      <c r="PKB939" s="82"/>
      <c r="PKC939" s="82"/>
      <c r="PKD939" s="82"/>
      <c r="PKE939" s="82"/>
      <c r="PKF939" s="82"/>
      <c r="PKG939" s="82"/>
      <c r="PKH939" s="82"/>
      <c r="PKI939" s="82"/>
      <c r="PKJ939" s="82"/>
      <c r="PKK939" s="82"/>
      <c r="PKL939" s="82"/>
      <c r="PKM939" s="82"/>
      <c r="PKN939" s="82"/>
      <c r="PKO939" s="82"/>
      <c r="PKP939" s="82"/>
      <c r="PKQ939" s="82"/>
      <c r="PKR939" s="82"/>
      <c r="PKS939" s="82"/>
      <c r="PKT939" s="82"/>
      <c r="PKU939" s="82"/>
      <c r="PKV939" s="82"/>
      <c r="PKW939" s="82"/>
      <c r="PKX939" s="82"/>
      <c r="PKY939" s="82"/>
      <c r="PKZ939" s="82"/>
      <c r="PLA939" s="82"/>
      <c r="PLB939" s="82"/>
      <c r="PLC939" s="82"/>
      <c r="PLD939" s="82"/>
      <c r="PLE939" s="82"/>
      <c r="PLF939" s="82"/>
      <c r="PLG939" s="82"/>
      <c r="PLH939" s="82"/>
      <c r="PLI939" s="82"/>
      <c r="PLJ939" s="82"/>
      <c r="PLK939" s="82"/>
      <c r="PLL939" s="82"/>
      <c r="PLM939" s="82"/>
      <c r="PLN939" s="82"/>
      <c r="PLO939" s="82"/>
      <c r="PLP939" s="82"/>
      <c r="PLQ939" s="82"/>
      <c r="PLR939" s="82"/>
      <c r="PLS939" s="82"/>
      <c r="PLT939" s="82"/>
      <c r="PLU939" s="82"/>
      <c r="PLV939" s="82"/>
      <c r="PLW939" s="82"/>
      <c r="PLX939" s="82"/>
      <c r="PLY939" s="82"/>
      <c r="PLZ939" s="82"/>
      <c r="PMA939" s="82"/>
      <c r="PMB939" s="82"/>
      <c r="PMC939" s="82"/>
      <c r="PMD939" s="82"/>
      <c r="PME939" s="82"/>
      <c r="PMF939" s="82"/>
      <c r="PMG939" s="82"/>
      <c r="PMH939" s="82"/>
      <c r="PMI939" s="82"/>
      <c r="PMJ939" s="82"/>
      <c r="PMK939" s="82"/>
      <c r="PML939" s="82"/>
      <c r="PMM939" s="82"/>
      <c r="PMN939" s="82"/>
      <c r="PMO939" s="82"/>
      <c r="PMP939" s="82"/>
      <c r="PMQ939" s="82"/>
      <c r="PMR939" s="82"/>
      <c r="PMS939" s="82"/>
      <c r="PMT939" s="82"/>
      <c r="PMU939" s="82"/>
      <c r="PMV939" s="82"/>
      <c r="PMW939" s="82"/>
      <c r="PMX939" s="82"/>
      <c r="PMY939" s="82"/>
      <c r="PMZ939" s="82"/>
      <c r="PNA939" s="82"/>
      <c r="PNB939" s="82"/>
      <c r="PNC939" s="82"/>
      <c r="PND939" s="82"/>
      <c r="PNE939" s="82"/>
      <c r="PNF939" s="82"/>
      <c r="PNG939" s="82"/>
      <c r="PNH939" s="82"/>
      <c r="PNI939" s="82"/>
      <c r="PNJ939" s="82"/>
      <c r="PNK939" s="82"/>
      <c r="PNL939" s="82"/>
      <c r="PNM939" s="82"/>
      <c r="PNN939" s="82"/>
      <c r="PNO939" s="82"/>
      <c r="PNP939" s="82"/>
      <c r="PNQ939" s="82"/>
      <c r="PNR939" s="82"/>
      <c r="PNS939" s="82"/>
      <c r="PNT939" s="82"/>
      <c r="PNU939" s="82"/>
      <c r="PNV939" s="82"/>
      <c r="PNW939" s="82"/>
      <c r="PNX939" s="82"/>
      <c r="PNY939" s="82"/>
      <c r="PNZ939" s="82"/>
      <c r="POA939" s="82"/>
      <c r="POB939" s="82"/>
      <c r="POC939" s="82"/>
      <c r="POD939" s="82"/>
      <c r="POE939" s="82"/>
      <c r="POF939" s="82"/>
      <c r="POG939" s="82"/>
      <c r="POH939" s="82"/>
      <c r="POI939" s="82"/>
      <c r="POJ939" s="82"/>
      <c r="POK939" s="82"/>
      <c r="POL939" s="82"/>
      <c r="POM939" s="82"/>
      <c r="PON939" s="82"/>
      <c r="POO939" s="82"/>
      <c r="POP939" s="82"/>
      <c r="POQ939" s="82"/>
      <c r="POR939" s="82"/>
      <c r="POS939" s="82"/>
      <c r="POT939" s="82"/>
      <c r="POU939" s="82"/>
      <c r="POV939" s="82"/>
      <c r="POW939" s="82"/>
      <c r="POX939" s="82"/>
      <c r="POY939" s="82"/>
      <c r="POZ939" s="82"/>
      <c r="PPA939" s="82"/>
      <c r="PPB939" s="82"/>
      <c r="PPC939" s="82"/>
      <c r="PPD939" s="82"/>
      <c r="PPE939" s="82"/>
      <c r="PPF939" s="82"/>
      <c r="PPG939" s="82"/>
      <c r="PPH939" s="82"/>
      <c r="PPI939" s="82"/>
      <c r="PPJ939" s="82"/>
      <c r="PPK939" s="82"/>
      <c r="PPL939" s="82"/>
      <c r="PPM939" s="82"/>
      <c r="PPN939" s="82"/>
      <c r="PPO939" s="82"/>
      <c r="PPP939" s="82"/>
      <c r="PPQ939" s="82"/>
      <c r="PPR939" s="82"/>
      <c r="PPS939" s="82"/>
      <c r="PPT939" s="82"/>
      <c r="PPU939" s="82"/>
      <c r="PPV939" s="82"/>
      <c r="PPW939" s="82"/>
      <c r="PPX939" s="82"/>
      <c r="PPY939" s="82"/>
      <c r="PPZ939" s="82"/>
      <c r="PQA939" s="82"/>
      <c r="PQB939" s="82"/>
      <c r="PQC939" s="82"/>
      <c r="PQD939" s="82"/>
      <c r="PQE939" s="82"/>
      <c r="PQF939" s="82"/>
      <c r="PQG939" s="82"/>
      <c r="PQH939" s="82"/>
      <c r="PQI939" s="82"/>
      <c r="PQJ939" s="82"/>
      <c r="PQK939" s="82"/>
      <c r="PQL939" s="82"/>
      <c r="PQM939" s="82"/>
      <c r="PQN939" s="82"/>
      <c r="PQO939" s="82"/>
      <c r="PQP939" s="82"/>
      <c r="PQQ939" s="82"/>
      <c r="PQR939" s="82"/>
      <c r="PQS939" s="82"/>
      <c r="PQT939" s="82"/>
      <c r="PQU939" s="82"/>
      <c r="PQV939" s="82"/>
      <c r="PQW939" s="82"/>
      <c r="PQX939" s="82"/>
      <c r="PQY939" s="82"/>
      <c r="PQZ939" s="82"/>
      <c r="PRA939" s="82"/>
      <c r="PRB939" s="82"/>
      <c r="PRC939" s="82"/>
      <c r="PRD939" s="82"/>
      <c r="PRE939" s="82"/>
      <c r="PRF939" s="82"/>
      <c r="PRG939" s="82"/>
      <c r="PRH939" s="82"/>
      <c r="PRI939" s="82"/>
      <c r="PRJ939" s="82"/>
      <c r="PRK939" s="82"/>
      <c r="PRL939" s="82"/>
      <c r="PRM939" s="82"/>
      <c r="PRN939" s="82"/>
      <c r="PRO939" s="82"/>
      <c r="PRP939" s="82"/>
      <c r="PRQ939" s="82"/>
      <c r="PRR939" s="82"/>
      <c r="PRS939" s="82"/>
      <c r="PRT939" s="82"/>
      <c r="PRU939" s="82"/>
      <c r="PRV939" s="82"/>
      <c r="PRW939" s="82"/>
      <c r="PRX939" s="82"/>
      <c r="PRY939" s="82"/>
      <c r="PRZ939" s="82"/>
      <c r="PSA939" s="82"/>
      <c r="PSB939" s="82"/>
      <c r="PSC939" s="82"/>
      <c r="PSD939" s="82"/>
      <c r="PSE939" s="82"/>
      <c r="PSF939" s="82"/>
      <c r="PSG939" s="82"/>
      <c r="PSH939" s="82"/>
      <c r="PSI939" s="82"/>
      <c r="PSJ939" s="82"/>
      <c r="PSK939" s="82"/>
      <c r="PSL939" s="82"/>
      <c r="PSM939" s="82"/>
      <c r="PSN939" s="82"/>
      <c r="PSO939" s="82"/>
      <c r="PSP939" s="82"/>
      <c r="PSQ939" s="82"/>
      <c r="PSR939" s="82"/>
      <c r="PSS939" s="82"/>
      <c r="PST939" s="82"/>
      <c r="PSU939" s="82"/>
      <c r="PSV939" s="82"/>
      <c r="PSW939" s="82"/>
      <c r="PSX939" s="82"/>
      <c r="PSY939" s="82"/>
      <c r="PSZ939" s="82"/>
      <c r="PTA939" s="82"/>
      <c r="PTB939" s="82"/>
      <c r="PTC939" s="82"/>
      <c r="PTD939" s="82"/>
      <c r="PTE939" s="82"/>
      <c r="PTF939" s="82"/>
      <c r="PTG939" s="82"/>
      <c r="PTH939" s="82"/>
      <c r="PTI939" s="82"/>
      <c r="PTJ939" s="82"/>
      <c r="PTK939" s="82"/>
      <c r="PTL939" s="82"/>
      <c r="PTM939" s="82"/>
      <c r="PTN939" s="82"/>
      <c r="PTO939" s="82"/>
      <c r="PTP939" s="82"/>
      <c r="PTQ939" s="82"/>
      <c r="PTR939" s="82"/>
      <c r="PTS939" s="82"/>
      <c r="PTT939" s="82"/>
      <c r="PTU939" s="82"/>
      <c r="PTV939" s="82"/>
      <c r="PTW939" s="82"/>
      <c r="PTX939" s="82"/>
      <c r="PTY939" s="82"/>
      <c r="PTZ939" s="82"/>
      <c r="PUA939" s="82"/>
      <c r="PUB939" s="82"/>
      <c r="PUC939" s="82"/>
      <c r="PUD939" s="82"/>
      <c r="PUE939" s="82"/>
      <c r="PUF939" s="82"/>
      <c r="PUG939" s="82"/>
      <c r="PUH939" s="82"/>
      <c r="PUI939" s="82"/>
      <c r="PUJ939" s="82"/>
      <c r="PUK939" s="82"/>
      <c r="PUL939" s="82"/>
      <c r="PUM939" s="82"/>
      <c r="PUN939" s="82"/>
      <c r="PUO939" s="82"/>
      <c r="PUP939" s="82"/>
      <c r="PUQ939" s="82"/>
      <c r="PUR939" s="82"/>
      <c r="PUS939" s="82"/>
      <c r="PUT939" s="82"/>
      <c r="PUU939" s="82"/>
      <c r="PUV939" s="82"/>
      <c r="PUW939" s="82"/>
      <c r="PUX939" s="82"/>
      <c r="PUY939" s="82"/>
      <c r="PUZ939" s="82"/>
      <c r="PVA939" s="82"/>
      <c r="PVB939" s="82"/>
      <c r="PVC939" s="82"/>
      <c r="PVD939" s="82"/>
      <c r="PVE939" s="82"/>
      <c r="PVF939" s="82"/>
      <c r="PVG939" s="82"/>
      <c r="PVH939" s="82"/>
      <c r="PVI939" s="82"/>
      <c r="PVJ939" s="82"/>
      <c r="PVK939" s="82"/>
      <c r="PVL939" s="82"/>
      <c r="PVM939" s="82"/>
      <c r="PVN939" s="82"/>
      <c r="PVO939" s="82"/>
      <c r="PVP939" s="82"/>
      <c r="PVQ939" s="82"/>
      <c r="PVR939" s="82"/>
      <c r="PVS939" s="82"/>
      <c r="PVT939" s="82"/>
      <c r="PVU939" s="82"/>
      <c r="PVV939" s="82"/>
      <c r="PVW939" s="82"/>
      <c r="PVX939" s="82"/>
      <c r="PVY939" s="82"/>
      <c r="PVZ939" s="82"/>
      <c r="PWA939" s="82"/>
      <c r="PWB939" s="82"/>
      <c r="PWC939" s="82"/>
      <c r="PWD939" s="82"/>
      <c r="PWE939" s="82"/>
      <c r="PWF939" s="82"/>
      <c r="PWG939" s="82"/>
      <c r="PWH939" s="82"/>
      <c r="PWI939" s="82"/>
      <c r="PWJ939" s="82"/>
      <c r="PWK939" s="82"/>
      <c r="PWL939" s="82"/>
      <c r="PWM939" s="82"/>
      <c r="PWN939" s="82"/>
      <c r="PWO939" s="82"/>
      <c r="PWP939" s="82"/>
      <c r="PWQ939" s="82"/>
      <c r="PWR939" s="82"/>
      <c r="PWS939" s="82"/>
      <c r="PWT939" s="82"/>
      <c r="PWU939" s="82"/>
      <c r="PWV939" s="82"/>
      <c r="PWW939" s="82"/>
      <c r="PWX939" s="82"/>
      <c r="PWY939" s="82"/>
      <c r="PWZ939" s="82"/>
      <c r="PXA939" s="82"/>
      <c r="PXB939" s="82"/>
      <c r="PXC939" s="82"/>
      <c r="PXD939" s="82"/>
      <c r="PXE939" s="82"/>
      <c r="PXF939" s="82"/>
      <c r="PXG939" s="82"/>
      <c r="PXH939" s="82"/>
      <c r="PXI939" s="82"/>
      <c r="PXJ939" s="82"/>
      <c r="PXK939" s="82"/>
      <c r="PXL939" s="82"/>
      <c r="PXM939" s="82"/>
      <c r="PXN939" s="82"/>
      <c r="PXO939" s="82"/>
      <c r="PXP939" s="82"/>
      <c r="PXQ939" s="82"/>
      <c r="PXR939" s="82"/>
      <c r="PXS939" s="82"/>
      <c r="PXT939" s="82"/>
      <c r="PXU939" s="82"/>
      <c r="PXV939" s="82"/>
      <c r="PXW939" s="82"/>
      <c r="PXX939" s="82"/>
      <c r="PXY939" s="82"/>
      <c r="PXZ939" s="82"/>
      <c r="PYA939" s="82"/>
      <c r="PYB939" s="82"/>
      <c r="PYC939" s="82"/>
      <c r="PYD939" s="82"/>
      <c r="PYE939" s="82"/>
      <c r="PYF939" s="82"/>
      <c r="PYG939" s="82"/>
      <c r="PYH939" s="82"/>
      <c r="PYI939" s="82"/>
      <c r="PYJ939" s="82"/>
      <c r="PYK939" s="82"/>
      <c r="PYL939" s="82"/>
      <c r="PYM939" s="82"/>
      <c r="PYN939" s="82"/>
      <c r="PYO939" s="82"/>
      <c r="PYP939" s="82"/>
      <c r="PYQ939" s="82"/>
      <c r="PYR939" s="82"/>
      <c r="PYS939" s="82"/>
      <c r="PYT939" s="82"/>
      <c r="PYU939" s="82"/>
      <c r="PYV939" s="82"/>
      <c r="PYW939" s="82"/>
      <c r="PYX939" s="82"/>
      <c r="PYY939" s="82"/>
      <c r="PYZ939" s="82"/>
      <c r="PZA939" s="82"/>
      <c r="PZB939" s="82"/>
      <c r="PZC939" s="82"/>
      <c r="PZD939" s="82"/>
      <c r="PZE939" s="82"/>
      <c r="PZF939" s="82"/>
      <c r="PZG939" s="82"/>
      <c r="PZH939" s="82"/>
      <c r="PZI939" s="82"/>
      <c r="PZJ939" s="82"/>
      <c r="PZK939" s="82"/>
      <c r="PZL939" s="82"/>
      <c r="PZM939" s="82"/>
      <c r="PZN939" s="82"/>
      <c r="PZO939" s="82"/>
      <c r="PZP939" s="82"/>
      <c r="PZQ939" s="82"/>
      <c r="PZR939" s="82"/>
      <c r="PZS939" s="82"/>
      <c r="PZT939" s="82"/>
      <c r="PZU939" s="82"/>
      <c r="PZV939" s="82"/>
      <c r="PZW939" s="82"/>
      <c r="PZX939" s="82"/>
      <c r="PZY939" s="82"/>
      <c r="PZZ939" s="82"/>
      <c r="QAA939" s="82"/>
      <c r="QAB939" s="82"/>
      <c r="QAC939" s="82"/>
      <c r="QAD939" s="82"/>
      <c r="QAE939" s="82"/>
      <c r="QAF939" s="82"/>
      <c r="QAG939" s="82"/>
      <c r="QAH939" s="82"/>
      <c r="QAI939" s="82"/>
      <c r="QAJ939" s="82"/>
      <c r="QAK939" s="82"/>
      <c r="QAL939" s="82"/>
      <c r="QAM939" s="82"/>
      <c r="QAN939" s="82"/>
      <c r="QAO939" s="82"/>
      <c r="QAP939" s="82"/>
      <c r="QAQ939" s="82"/>
      <c r="QAR939" s="82"/>
      <c r="QAS939" s="82"/>
      <c r="QAT939" s="82"/>
      <c r="QAU939" s="82"/>
      <c r="QAV939" s="82"/>
      <c r="QAW939" s="82"/>
      <c r="QAX939" s="82"/>
      <c r="QAY939" s="82"/>
      <c r="QAZ939" s="82"/>
      <c r="QBA939" s="82"/>
      <c r="QBB939" s="82"/>
      <c r="QBC939" s="82"/>
      <c r="QBD939" s="82"/>
      <c r="QBE939" s="82"/>
      <c r="QBF939" s="82"/>
      <c r="QBG939" s="82"/>
      <c r="QBH939" s="82"/>
      <c r="QBI939" s="82"/>
      <c r="QBJ939" s="82"/>
      <c r="QBK939" s="82"/>
      <c r="QBL939" s="82"/>
      <c r="QBM939" s="82"/>
      <c r="QBN939" s="82"/>
      <c r="QBO939" s="82"/>
      <c r="QBP939" s="82"/>
      <c r="QBQ939" s="82"/>
      <c r="QBR939" s="82"/>
      <c r="QBS939" s="82"/>
      <c r="QBT939" s="82"/>
      <c r="QBU939" s="82"/>
      <c r="QBV939" s="82"/>
      <c r="QBW939" s="82"/>
      <c r="QBX939" s="82"/>
      <c r="QBY939" s="82"/>
      <c r="QBZ939" s="82"/>
      <c r="QCA939" s="82"/>
      <c r="QCB939" s="82"/>
      <c r="QCC939" s="82"/>
      <c r="QCD939" s="82"/>
      <c r="QCE939" s="82"/>
      <c r="QCF939" s="82"/>
      <c r="QCG939" s="82"/>
      <c r="QCH939" s="82"/>
      <c r="QCI939" s="82"/>
      <c r="QCJ939" s="82"/>
      <c r="QCK939" s="82"/>
      <c r="QCL939" s="82"/>
      <c r="QCM939" s="82"/>
      <c r="QCN939" s="82"/>
      <c r="QCO939" s="82"/>
      <c r="QCP939" s="82"/>
      <c r="QCQ939" s="82"/>
      <c r="QCR939" s="82"/>
      <c r="QCS939" s="82"/>
      <c r="QCT939" s="82"/>
      <c r="QCU939" s="82"/>
      <c r="QCV939" s="82"/>
      <c r="QCW939" s="82"/>
      <c r="QCX939" s="82"/>
      <c r="QCY939" s="82"/>
      <c r="QCZ939" s="82"/>
      <c r="QDA939" s="82"/>
      <c r="QDB939" s="82"/>
      <c r="QDC939" s="82"/>
      <c r="QDD939" s="82"/>
      <c r="QDE939" s="82"/>
      <c r="QDF939" s="82"/>
      <c r="QDG939" s="82"/>
      <c r="QDH939" s="82"/>
      <c r="QDI939" s="82"/>
      <c r="QDJ939" s="82"/>
      <c r="QDK939" s="82"/>
      <c r="QDL939" s="82"/>
      <c r="QDM939" s="82"/>
      <c r="QDN939" s="82"/>
      <c r="QDO939" s="82"/>
      <c r="QDP939" s="82"/>
      <c r="QDQ939" s="82"/>
      <c r="QDR939" s="82"/>
      <c r="QDS939" s="82"/>
      <c r="QDT939" s="82"/>
      <c r="QDU939" s="82"/>
      <c r="QDV939" s="82"/>
      <c r="QDW939" s="82"/>
      <c r="QDX939" s="82"/>
      <c r="QDY939" s="82"/>
      <c r="QDZ939" s="82"/>
      <c r="QEA939" s="82"/>
      <c r="QEB939" s="82"/>
      <c r="QEC939" s="82"/>
      <c r="QED939" s="82"/>
      <c r="QEE939" s="82"/>
      <c r="QEF939" s="82"/>
      <c r="QEG939" s="82"/>
      <c r="QEH939" s="82"/>
      <c r="QEI939" s="82"/>
      <c r="QEJ939" s="82"/>
      <c r="QEK939" s="82"/>
      <c r="QEL939" s="82"/>
      <c r="QEM939" s="82"/>
      <c r="QEN939" s="82"/>
      <c r="QEO939" s="82"/>
      <c r="QEP939" s="82"/>
      <c r="QEQ939" s="82"/>
      <c r="QER939" s="82"/>
      <c r="QES939" s="82"/>
      <c r="QET939" s="82"/>
      <c r="QEU939" s="82"/>
      <c r="QEV939" s="82"/>
      <c r="QEW939" s="82"/>
      <c r="QEX939" s="82"/>
      <c r="QEY939" s="82"/>
      <c r="QEZ939" s="82"/>
      <c r="QFA939" s="82"/>
      <c r="QFB939" s="82"/>
      <c r="QFC939" s="82"/>
      <c r="QFD939" s="82"/>
      <c r="QFE939" s="82"/>
      <c r="QFF939" s="82"/>
      <c r="QFG939" s="82"/>
      <c r="QFH939" s="82"/>
      <c r="QFI939" s="82"/>
      <c r="QFJ939" s="82"/>
      <c r="QFK939" s="82"/>
      <c r="QFL939" s="82"/>
      <c r="QFM939" s="82"/>
      <c r="QFN939" s="82"/>
      <c r="QFO939" s="82"/>
      <c r="QFP939" s="82"/>
      <c r="QFQ939" s="82"/>
      <c r="QFR939" s="82"/>
      <c r="QFS939" s="82"/>
      <c r="QFT939" s="82"/>
      <c r="QFU939" s="82"/>
      <c r="QFV939" s="82"/>
      <c r="QFW939" s="82"/>
      <c r="QFX939" s="82"/>
      <c r="QFY939" s="82"/>
      <c r="QFZ939" s="82"/>
      <c r="QGA939" s="82"/>
      <c r="QGB939" s="82"/>
      <c r="QGC939" s="82"/>
      <c r="QGD939" s="82"/>
      <c r="QGE939" s="82"/>
      <c r="QGF939" s="82"/>
      <c r="QGG939" s="82"/>
      <c r="QGH939" s="82"/>
      <c r="QGI939" s="82"/>
      <c r="QGJ939" s="82"/>
      <c r="QGK939" s="82"/>
      <c r="QGL939" s="82"/>
      <c r="QGM939" s="82"/>
      <c r="QGN939" s="82"/>
      <c r="QGO939" s="82"/>
      <c r="QGP939" s="82"/>
      <c r="QGQ939" s="82"/>
      <c r="QGR939" s="82"/>
      <c r="QGS939" s="82"/>
      <c r="QGT939" s="82"/>
      <c r="QGU939" s="82"/>
      <c r="QGV939" s="82"/>
      <c r="QGW939" s="82"/>
      <c r="QGX939" s="82"/>
      <c r="QGY939" s="82"/>
      <c r="QGZ939" s="82"/>
      <c r="QHA939" s="82"/>
      <c r="QHB939" s="82"/>
      <c r="QHC939" s="82"/>
      <c r="QHD939" s="82"/>
      <c r="QHE939" s="82"/>
      <c r="QHF939" s="82"/>
      <c r="QHG939" s="82"/>
      <c r="QHH939" s="82"/>
      <c r="QHI939" s="82"/>
      <c r="QHJ939" s="82"/>
      <c r="QHK939" s="82"/>
      <c r="QHL939" s="82"/>
      <c r="QHM939" s="82"/>
      <c r="QHN939" s="82"/>
      <c r="QHO939" s="82"/>
      <c r="QHP939" s="82"/>
      <c r="QHQ939" s="82"/>
      <c r="QHR939" s="82"/>
      <c r="QHS939" s="82"/>
      <c r="QHT939" s="82"/>
      <c r="QHU939" s="82"/>
      <c r="QHV939" s="82"/>
      <c r="QHW939" s="82"/>
      <c r="QHX939" s="82"/>
      <c r="QHY939" s="82"/>
      <c r="QHZ939" s="82"/>
      <c r="QIA939" s="82"/>
      <c r="QIB939" s="82"/>
      <c r="QIC939" s="82"/>
      <c r="QID939" s="82"/>
      <c r="QIE939" s="82"/>
      <c r="QIF939" s="82"/>
      <c r="QIG939" s="82"/>
      <c r="QIH939" s="82"/>
      <c r="QII939" s="82"/>
      <c r="QIJ939" s="82"/>
      <c r="QIK939" s="82"/>
      <c r="QIL939" s="82"/>
      <c r="QIM939" s="82"/>
      <c r="QIN939" s="82"/>
      <c r="QIO939" s="82"/>
      <c r="QIP939" s="82"/>
      <c r="QIQ939" s="82"/>
      <c r="QIR939" s="82"/>
      <c r="QIS939" s="82"/>
      <c r="QIT939" s="82"/>
      <c r="QIU939" s="82"/>
      <c r="QIV939" s="82"/>
      <c r="QIW939" s="82"/>
      <c r="QIX939" s="82"/>
      <c r="QIY939" s="82"/>
      <c r="QIZ939" s="82"/>
      <c r="QJA939" s="82"/>
      <c r="QJB939" s="82"/>
      <c r="QJC939" s="82"/>
      <c r="QJD939" s="82"/>
      <c r="QJE939" s="82"/>
      <c r="QJF939" s="82"/>
      <c r="QJG939" s="82"/>
      <c r="QJH939" s="82"/>
      <c r="QJI939" s="82"/>
      <c r="QJJ939" s="82"/>
      <c r="QJK939" s="82"/>
      <c r="QJL939" s="82"/>
      <c r="QJM939" s="82"/>
      <c r="QJN939" s="82"/>
      <c r="QJO939" s="82"/>
      <c r="QJP939" s="82"/>
      <c r="QJQ939" s="82"/>
      <c r="QJR939" s="82"/>
      <c r="QJS939" s="82"/>
      <c r="QJT939" s="82"/>
      <c r="QJU939" s="82"/>
      <c r="QJV939" s="82"/>
      <c r="QJW939" s="82"/>
      <c r="QJX939" s="82"/>
      <c r="QJY939" s="82"/>
      <c r="QJZ939" s="82"/>
      <c r="QKA939" s="82"/>
      <c r="QKB939" s="82"/>
      <c r="QKC939" s="82"/>
      <c r="QKD939" s="82"/>
      <c r="QKE939" s="82"/>
      <c r="QKF939" s="82"/>
      <c r="QKG939" s="82"/>
      <c r="QKH939" s="82"/>
      <c r="QKI939" s="82"/>
      <c r="QKJ939" s="82"/>
      <c r="QKK939" s="82"/>
      <c r="QKL939" s="82"/>
      <c r="QKM939" s="82"/>
      <c r="QKN939" s="82"/>
      <c r="QKO939" s="82"/>
      <c r="QKP939" s="82"/>
      <c r="QKQ939" s="82"/>
      <c r="QKR939" s="82"/>
      <c r="QKS939" s="82"/>
      <c r="QKT939" s="82"/>
      <c r="QKU939" s="82"/>
      <c r="QKV939" s="82"/>
      <c r="QKW939" s="82"/>
      <c r="QKX939" s="82"/>
      <c r="QKY939" s="82"/>
      <c r="QKZ939" s="82"/>
      <c r="QLA939" s="82"/>
      <c r="QLB939" s="82"/>
      <c r="QLC939" s="82"/>
      <c r="QLD939" s="82"/>
      <c r="QLE939" s="82"/>
      <c r="QLF939" s="82"/>
      <c r="QLG939" s="82"/>
      <c r="QLH939" s="82"/>
      <c r="QLI939" s="82"/>
      <c r="QLJ939" s="82"/>
      <c r="QLK939" s="82"/>
      <c r="QLL939" s="82"/>
      <c r="QLM939" s="82"/>
      <c r="QLN939" s="82"/>
      <c r="QLO939" s="82"/>
      <c r="QLP939" s="82"/>
      <c r="QLQ939" s="82"/>
      <c r="QLR939" s="82"/>
      <c r="QLS939" s="82"/>
      <c r="QLT939" s="82"/>
      <c r="QLU939" s="82"/>
      <c r="QLV939" s="82"/>
      <c r="QLW939" s="82"/>
      <c r="QLX939" s="82"/>
      <c r="QLY939" s="82"/>
      <c r="QLZ939" s="82"/>
      <c r="QMA939" s="82"/>
      <c r="QMB939" s="82"/>
      <c r="QMC939" s="82"/>
      <c r="QMD939" s="82"/>
      <c r="QME939" s="82"/>
      <c r="QMF939" s="82"/>
      <c r="QMG939" s="82"/>
      <c r="QMH939" s="82"/>
      <c r="QMI939" s="82"/>
      <c r="QMJ939" s="82"/>
      <c r="QMK939" s="82"/>
      <c r="QML939" s="82"/>
      <c r="QMM939" s="82"/>
      <c r="QMN939" s="82"/>
      <c r="QMO939" s="82"/>
      <c r="QMP939" s="82"/>
      <c r="QMQ939" s="82"/>
      <c r="QMR939" s="82"/>
      <c r="QMS939" s="82"/>
      <c r="QMT939" s="82"/>
      <c r="QMU939" s="82"/>
      <c r="QMV939" s="82"/>
      <c r="QMW939" s="82"/>
      <c r="QMX939" s="82"/>
      <c r="QMY939" s="82"/>
      <c r="QMZ939" s="82"/>
      <c r="QNA939" s="82"/>
      <c r="QNB939" s="82"/>
      <c r="QNC939" s="82"/>
      <c r="QND939" s="82"/>
      <c r="QNE939" s="82"/>
      <c r="QNF939" s="82"/>
      <c r="QNG939" s="82"/>
      <c r="QNH939" s="82"/>
      <c r="QNI939" s="82"/>
      <c r="QNJ939" s="82"/>
      <c r="QNK939" s="82"/>
      <c r="QNL939" s="82"/>
      <c r="QNM939" s="82"/>
      <c r="QNN939" s="82"/>
      <c r="QNO939" s="82"/>
      <c r="QNP939" s="82"/>
      <c r="QNQ939" s="82"/>
      <c r="QNR939" s="82"/>
      <c r="QNS939" s="82"/>
      <c r="QNT939" s="82"/>
      <c r="QNU939" s="82"/>
      <c r="QNV939" s="82"/>
      <c r="QNW939" s="82"/>
      <c r="QNX939" s="82"/>
      <c r="QNY939" s="82"/>
      <c r="QNZ939" s="82"/>
      <c r="QOA939" s="82"/>
      <c r="QOB939" s="82"/>
      <c r="QOC939" s="82"/>
      <c r="QOD939" s="82"/>
      <c r="QOE939" s="82"/>
      <c r="QOF939" s="82"/>
      <c r="QOG939" s="82"/>
      <c r="QOH939" s="82"/>
      <c r="QOI939" s="82"/>
      <c r="QOJ939" s="82"/>
      <c r="QOK939" s="82"/>
      <c r="QOL939" s="82"/>
      <c r="QOM939" s="82"/>
      <c r="QON939" s="82"/>
      <c r="QOO939" s="82"/>
      <c r="QOP939" s="82"/>
      <c r="QOQ939" s="82"/>
      <c r="QOR939" s="82"/>
      <c r="QOS939" s="82"/>
      <c r="QOT939" s="82"/>
      <c r="QOU939" s="82"/>
      <c r="QOV939" s="82"/>
      <c r="QOW939" s="82"/>
      <c r="QOX939" s="82"/>
      <c r="QOY939" s="82"/>
      <c r="QOZ939" s="82"/>
      <c r="QPA939" s="82"/>
      <c r="QPB939" s="82"/>
      <c r="QPC939" s="82"/>
      <c r="QPD939" s="82"/>
      <c r="QPE939" s="82"/>
      <c r="QPF939" s="82"/>
      <c r="QPG939" s="82"/>
      <c r="QPH939" s="82"/>
      <c r="QPI939" s="82"/>
      <c r="QPJ939" s="82"/>
      <c r="QPK939" s="82"/>
      <c r="QPL939" s="82"/>
      <c r="QPM939" s="82"/>
      <c r="QPN939" s="82"/>
      <c r="QPO939" s="82"/>
      <c r="QPP939" s="82"/>
      <c r="QPQ939" s="82"/>
      <c r="QPR939" s="82"/>
      <c r="QPS939" s="82"/>
      <c r="QPT939" s="82"/>
      <c r="QPU939" s="82"/>
      <c r="QPV939" s="82"/>
      <c r="QPW939" s="82"/>
      <c r="QPX939" s="82"/>
      <c r="QPY939" s="82"/>
      <c r="QPZ939" s="82"/>
      <c r="QQA939" s="82"/>
      <c r="QQB939" s="82"/>
      <c r="QQC939" s="82"/>
      <c r="QQD939" s="82"/>
      <c r="QQE939" s="82"/>
      <c r="QQF939" s="82"/>
      <c r="QQG939" s="82"/>
      <c r="QQH939" s="82"/>
      <c r="QQI939" s="82"/>
      <c r="QQJ939" s="82"/>
      <c r="QQK939" s="82"/>
      <c r="QQL939" s="82"/>
      <c r="QQM939" s="82"/>
      <c r="QQN939" s="82"/>
      <c r="QQO939" s="82"/>
      <c r="QQP939" s="82"/>
      <c r="QQQ939" s="82"/>
      <c r="QQR939" s="82"/>
      <c r="QQS939" s="82"/>
      <c r="QQT939" s="82"/>
      <c r="QQU939" s="82"/>
      <c r="QQV939" s="82"/>
      <c r="QQW939" s="82"/>
      <c r="QQX939" s="82"/>
      <c r="QQY939" s="82"/>
      <c r="QQZ939" s="82"/>
      <c r="QRA939" s="82"/>
      <c r="QRB939" s="82"/>
      <c r="QRC939" s="82"/>
      <c r="QRD939" s="82"/>
      <c r="QRE939" s="82"/>
      <c r="QRF939" s="82"/>
      <c r="QRG939" s="82"/>
      <c r="QRH939" s="82"/>
      <c r="QRI939" s="82"/>
      <c r="QRJ939" s="82"/>
      <c r="QRK939" s="82"/>
      <c r="QRL939" s="82"/>
      <c r="QRM939" s="82"/>
      <c r="QRN939" s="82"/>
      <c r="QRO939" s="82"/>
      <c r="QRP939" s="82"/>
      <c r="QRQ939" s="82"/>
      <c r="QRR939" s="82"/>
      <c r="QRS939" s="82"/>
      <c r="QRT939" s="82"/>
      <c r="QRU939" s="82"/>
      <c r="QRV939" s="82"/>
      <c r="QRW939" s="82"/>
      <c r="QRX939" s="82"/>
      <c r="QRY939" s="82"/>
      <c r="QRZ939" s="82"/>
      <c r="QSA939" s="82"/>
      <c r="QSB939" s="82"/>
      <c r="QSC939" s="82"/>
      <c r="QSD939" s="82"/>
      <c r="QSE939" s="82"/>
      <c r="QSF939" s="82"/>
      <c r="QSG939" s="82"/>
      <c r="QSH939" s="82"/>
      <c r="QSI939" s="82"/>
      <c r="QSJ939" s="82"/>
      <c r="QSK939" s="82"/>
      <c r="QSL939" s="82"/>
      <c r="QSM939" s="82"/>
      <c r="QSN939" s="82"/>
      <c r="QSO939" s="82"/>
      <c r="QSP939" s="82"/>
      <c r="QSQ939" s="82"/>
      <c r="QSR939" s="82"/>
      <c r="QSS939" s="82"/>
      <c r="QST939" s="82"/>
      <c r="QSU939" s="82"/>
      <c r="QSV939" s="82"/>
      <c r="QSW939" s="82"/>
      <c r="QSX939" s="82"/>
      <c r="QSY939" s="82"/>
      <c r="QSZ939" s="82"/>
      <c r="QTA939" s="82"/>
      <c r="QTB939" s="82"/>
      <c r="QTC939" s="82"/>
      <c r="QTD939" s="82"/>
      <c r="QTE939" s="82"/>
      <c r="QTF939" s="82"/>
      <c r="QTG939" s="82"/>
      <c r="QTH939" s="82"/>
      <c r="QTI939" s="82"/>
      <c r="QTJ939" s="82"/>
      <c r="QTK939" s="82"/>
      <c r="QTL939" s="82"/>
      <c r="QTM939" s="82"/>
      <c r="QTN939" s="82"/>
      <c r="QTO939" s="82"/>
      <c r="QTP939" s="82"/>
      <c r="QTQ939" s="82"/>
      <c r="QTR939" s="82"/>
      <c r="QTS939" s="82"/>
      <c r="QTT939" s="82"/>
      <c r="QTU939" s="82"/>
      <c r="QTV939" s="82"/>
      <c r="QTW939" s="82"/>
      <c r="QTX939" s="82"/>
      <c r="QTY939" s="82"/>
      <c r="QTZ939" s="82"/>
      <c r="QUA939" s="82"/>
      <c r="QUB939" s="82"/>
      <c r="QUC939" s="82"/>
      <c r="QUD939" s="82"/>
      <c r="QUE939" s="82"/>
      <c r="QUF939" s="82"/>
      <c r="QUG939" s="82"/>
      <c r="QUH939" s="82"/>
      <c r="QUI939" s="82"/>
      <c r="QUJ939" s="82"/>
      <c r="QUK939" s="82"/>
      <c r="QUL939" s="82"/>
      <c r="QUM939" s="82"/>
      <c r="QUN939" s="82"/>
      <c r="QUO939" s="82"/>
      <c r="QUP939" s="82"/>
      <c r="QUQ939" s="82"/>
      <c r="QUR939" s="82"/>
      <c r="QUS939" s="82"/>
      <c r="QUT939" s="82"/>
      <c r="QUU939" s="82"/>
      <c r="QUV939" s="82"/>
      <c r="QUW939" s="82"/>
      <c r="QUX939" s="82"/>
      <c r="QUY939" s="82"/>
      <c r="QUZ939" s="82"/>
      <c r="QVA939" s="82"/>
      <c r="QVB939" s="82"/>
      <c r="QVC939" s="82"/>
      <c r="QVD939" s="82"/>
      <c r="QVE939" s="82"/>
      <c r="QVF939" s="82"/>
      <c r="QVG939" s="82"/>
      <c r="QVH939" s="82"/>
      <c r="QVI939" s="82"/>
      <c r="QVJ939" s="82"/>
      <c r="QVK939" s="82"/>
      <c r="QVL939" s="82"/>
      <c r="QVM939" s="82"/>
      <c r="QVN939" s="82"/>
      <c r="QVO939" s="82"/>
      <c r="QVP939" s="82"/>
      <c r="QVQ939" s="82"/>
      <c r="QVR939" s="82"/>
      <c r="QVS939" s="82"/>
      <c r="QVT939" s="82"/>
      <c r="QVU939" s="82"/>
      <c r="QVV939" s="82"/>
      <c r="QVW939" s="82"/>
      <c r="QVX939" s="82"/>
      <c r="QVY939" s="82"/>
      <c r="QVZ939" s="82"/>
      <c r="QWA939" s="82"/>
      <c r="QWB939" s="82"/>
      <c r="QWC939" s="82"/>
      <c r="QWD939" s="82"/>
      <c r="QWE939" s="82"/>
      <c r="QWF939" s="82"/>
      <c r="QWG939" s="82"/>
      <c r="QWH939" s="82"/>
      <c r="QWI939" s="82"/>
      <c r="QWJ939" s="82"/>
      <c r="QWK939" s="82"/>
      <c r="QWL939" s="82"/>
      <c r="QWM939" s="82"/>
      <c r="QWN939" s="82"/>
      <c r="QWO939" s="82"/>
      <c r="QWP939" s="82"/>
      <c r="QWQ939" s="82"/>
      <c r="QWR939" s="82"/>
      <c r="QWS939" s="82"/>
      <c r="QWT939" s="82"/>
      <c r="QWU939" s="82"/>
      <c r="QWV939" s="82"/>
      <c r="QWW939" s="82"/>
      <c r="QWX939" s="82"/>
      <c r="QWY939" s="82"/>
      <c r="QWZ939" s="82"/>
      <c r="QXA939" s="82"/>
      <c r="QXB939" s="82"/>
      <c r="QXC939" s="82"/>
      <c r="QXD939" s="82"/>
      <c r="QXE939" s="82"/>
      <c r="QXF939" s="82"/>
      <c r="QXG939" s="82"/>
      <c r="QXH939" s="82"/>
      <c r="QXI939" s="82"/>
      <c r="QXJ939" s="82"/>
      <c r="QXK939" s="82"/>
      <c r="QXL939" s="82"/>
      <c r="QXM939" s="82"/>
      <c r="QXN939" s="82"/>
      <c r="QXO939" s="82"/>
      <c r="QXP939" s="82"/>
      <c r="QXQ939" s="82"/>
      <c r="QXR939" s="82"/>
      <c r="QXS939" s="82"/>
      <c r="QXT939" s="82"/>
      <c r="QXU939" s="82"/>
      <c r="QXV939" s="82"/>
      <c r="QXW939" s="82"/>
      <c r="QXX939" s="82"/>
      <c r="QXY939" s="82"/>
      <c r="QXZ939" s="82"/>
      <c r="QYA939" s="82"/>
      <c r="QYB939" s="82"/>
      <c r="QYC939" s="82"/>
      <c r="QYD939" s="82"/>
      <c r="QYE939" s="82"/>
      <c r="QYF939" s="82"/>
      <c r="QYG939" s="82"/>
      <c r="QYH939" s="82"/>
      <c r="QYI939" s="82"/>
      <c r="QYJ939" s="82"/>
      <c r="QYK939" s="82"/>
      <c r="QYL939" s="82"/>
      <c r="QYM939" s="82"/>
      <c r="QYN939" s="82"/>
      <c r="QYO939" s="82"/>
      <c r="QYP939" s="82"/>
      <c r="QYQ939" s="82"/>
      <c r="QYR939" s="82"/>
      <c r="QYS939" s="82"/>
      <c r="QYT939" s="82"/>
      <c r="QYU939" s="82"/>
      <c r="QYV939" s="82"/>
      <c r="QYW939" s="82"/>
      <c r="QYX939" s="82"/>
      <c r="QYY939" s="82"/>
      <c r="QYZ939" s="82"/>
      <c r="QZA939" s="82"/>
      <c r="QZB939" s="82"/>
      <c r="QZC939" s="82"/>
      <c r="QZD939" s="82"/>
      <c r="QZE939" s="82"/>
      <c r="QZF939" s="82"/>
      <c r="QZG939" s="82"/>
      <c r="QZH939" s="82"/>
      <c r="QZI939" s="82"/>
      <c r="QZJ939" s="82"/>
      <c r="QZK939" s="82"/>
      <c r="QZL939" s="82"/>
      <c r="QZM939" s="82"/>
      <c r="QZN939" s="82"/>
      <c r="QZO939" s="82"/>
      <c r="QZP939" s="82"/>
      <c r="QZQ939" s="82"/>
      <c r="QZR939" s="82"/>
      <c r="QZS939" s="82"/>
      <c r="QZT939" s="82"/>
      <c r="QZU939" s="82"/>
      <c r="QZV939" s="82"/>
      <c r="QZW939" s="82"/>
      <c r="QZX939" s="82"/>
      <c r="QZY939" s="82"/>
      <c r="QZZ939" s="82"/>
      <c r="RAA939" s="82"/>
      <c r="RAB939" s="82"/>
      <c r="RAC939" s="82"/>
      <c r="RAD939" s="82"/>
      <c r="RAE939" s="82"/>
      <c r="RAF939" s="82"/>
      <c r="RAG939" s="82"/>
      <c r="RAH939" s="82"/>
      <c r="RAI939" s="82"/>
      <c r="RAJ939" s="82"/>
      <c r="RAK939" s="82"/>
      <c r="RAL939" s="82"/>
      <c r="RAM939" s="82"/>
      <c r="RAN939" s="82"/>
      <c r="RAO939" s="82"/>
      <c r="RAP939" s="82"/>
      <c r="RAQ939" s="82"/>
      <c r="RAR939" s="82"/>
      <c r="RAS939" s="82"/>
      <c r="RAT939" s="82"/>
      <c r="RAU939" s="82"/>
      <c r="RAV939" s="82"/>
      <c r="RAW939" s="82"/>
      <c r="RAX939" s="82"/>
      <c r="RAY939" s="82"/>
      <c r="RAZ939" s="82"/>
      <c r="RBA939" s="82"/>
      <c r="RBB939" s="82"/>
      <c r="RBC939" s="82"/>
      <c r="RBD939" s="82"/>
      <c r="RBE939" s="82"/>
      <c r="RBF939" s="82"/>
      <c r="RBG939" s="82"/>
      <c r="RBH939" s="82"/>
      <c r="RBI939" s="82"/>
      <c r="RBJ939" s="82"/>
      <c r="RBK939" s="82"/>
      <c r="RBL939" s="82"/>
      <c r="RBM939" s="82"/>
      <c r="RBN939" s="82"/>
      <c r="RBO939" s="82"/>
      <c r="RBP939" s="82"/>
      <c r="RBQ939" s="82"/>
      <c r="RBR939" s="82"/>
      <c r="RBS939" s="82"/>
      <c r="RBT939" s="82"/>
      <c r="RBU939" s="82"/>
      <c r="RBV939" s="82"/>
      <c r="RBW939" s="82"/>
      <c r="RBX939" s="82"/>
      <c r="RBY939" s="82"/>
      <c r="RBZ939" s="82"/>
      <c r="RCA939" s="82"/>
      <c r="RCB939" s="82"/>
      <c r="RCC939" s="82"/>
      <c r="RCD939" s="82"/>
      <c r="RCE939" s="82"/>
      <c r="RCF939" s="82"/>
      <c r="RCG939" s="82"/>
      <c r="RCH939" s="82"/>
      <c r="RCI939" s="82"/>
      <c r="RCJ939" s="82"/>
      <c r="RCK939" s="82"/>
      <c r="RCL939" s="82"/>
      <c r="RCM939" s="82"/>
      <c r="RCN939" s="82"/>
      <c r="RCO939" s="82"/>
      <c r="RCP939" s="82"/>
      <c r="RCQ939" s="82"/>
      <c r="RCR939" s="82"/>
      <c r="RCS939" s="82"/>
      <c r="RCT939" s="82"/>
      <c r="RCU939" s="82"/>
      <c r="RCV939" s="82"/>
      <c r="RCW939" s="82"/>
      <c r="RCX939" s="82"/>
      <c r="RCY939" s="82"/>
      <c r="RCZ939" s="82"/>
      <c r="RDA939" s="82"/>
      <c r="RDB939" s="82"/>
      <c r="RDC939" s="82"/>
      <c r="RDD939" s="82"/>
      <c r="RDE939" s="82"/>
      <c r="RDF939" s="82"/>
      <c r="RDG939" s="82"/>
      <c r="RDH939" s="82"/>
      <c r="RDI939" s="82"/>
      <c r="RDJ939" s="82"/>
      <c r="RDK939" s="82"/>
      <c r="RDL939" s="82"/>
      <c r="RDM939" s="82"/>
      <c r="RDN939" s="82"/>
      <c r="RDO939" s="82"/>
      <c r="RDP939" s="82"/>
      <c r="RDQ939" s="82"/>
      <c r="RDR939" s="82"/>
      <c r="RDS939" s="82"/>
      <c r="RDT939" s="82"/>
      <c r="RDU939" s="82"/>
      <c r="RDV939" s="82"/>
      <c r="RDW939" s="82"/>
      <c r="RDX939" s="82"/>
      <c r="RDY939" s="82"/>
      <c r="RDZ939" s="82"/>
      <c r="REA939" s="82"/>
      <c r="REB939" s="82"/>
      <c r="REC939" s="82"/>
      <c r="RED939" s="82"/>
      <c r="REE939" s="82"/>
      <c r="REF939" s="82"/>
      <c r="REG939" s="82"/>
      <c r="REH939" s="82"/>
      <c r="REI939" s="82"/>
      <c r="REJ939" s="82"/>
      <c r="REK939" s="82"/>
      <c r="REL939" s="82"/>
      <c r="REM939" s="82"/>
      <c r="REN939" s="82"/>
      <c r="REO939" s="82"/>
      <c r="REP939" s="82"/>
      <c r="REQ939" s="82"/>
      <c r="RER939" s="82"/>
      <c r="RES939" s="82"/>
      <c r="RET939" s="82"/>
      <c r="REU939" s="82"/>
      <c r="REV939" s="82"/>
      <c r="REW939" s="82"/>
      <c r="REX939" s="82"/>
      <c r="REY939" s="82"/>
      <c r="REZ939" s="82"/>
      <c r="RFA939" s="82"/>
      <c r="RFB939" s="82"/>
      <c r="RFC939" s="82"/>
      <c r="RFD939" s="82"/>
      <c r="RFE939" s="82"/>
      <c r="RFF939" s="82"/>
      <c r="RFG939" s="82"/>
      <c r="RFH939" s="82"/>
      <c r="RFI939" s="82"/>
      <c r="RFJ939" s="82"/>
      <c r="RFK939" s="82"/>
      <c r="RFL939" s="82"/>
      <c r="RFM939" s="82"/>
      <c r="RFN939" s="82"/>
      <c r="RFO939" s="82"/>
      <c r="RFP939" s="82"/>
      <c r="RFQ939" s="82"/>
      <c r="RFR939" s="82"/>
      <c r="RFS939" s="82"/>
      <c r="RFT939" s="82"/>
      <c r="RFU939" s="82"/>
      <c r="RFV939" s="82"/>
      <c r="RFW939" s="82"/>
      <c r="RFX939" s="82"/>
      <c r="RFY939" s="82"/>
      <c r="RFZ939" s="82"/>
      <c r="RGA939" s="82"/>
      <c r="RGB939" s="82"/>
      <c r="RGC939" s="82"/>
      <c r="RGD939" s="82"/>
      <c r="RGE939" s="82"/>
      <c r="RGF939" s="82"/>
      <c r="RGG939" s="82"/>
      <c r="RGH939" s="82"/>
      <c r="RGI939" s="82"/>
      <c r="RGJ939" s="82"/>
      <c r="RGK939" s="82"/>
      <c r="RGL939" s="82"/>
      <c r="RGM939" s="82"/>
      <c r="RGN939" s="82"/>
      <c r="RGO939" s="82"/>
      <c r="RGP939" s="82"/>
      <c r="RGQ939" s="82"/>
      <c r="RGR939" s="82"/>
      <c r="RGS939" s="82"/>
      <c r="RGT939" s="82"/>
      <c r="RGU939" s="82"/>
      <c r="RGV939" s="82"/>
      <c r="RGW939" s="82"/>
      <c r="RGX939" s="82"/>
      <c r="RGY939" s="82"/>
      <c r="RGZ939" s="82"/>
      <c r="RHA939" s="82"/>
      <c r="RHB939" s="82"/>
      <c r="RHC939" s="82"/>
      <c r="RHD939" s="82"/>
      <c r="RHE939" s="82"/>
      <c r="RHF939" s="82"/>
      <c r="RHG939" s="82"/>
      <c r="RHH939" s="82"/>
      <c r="RHI939" s="82"/>
      <c r="RHJ939" s="82"/>
      <c r="RHK939" s="82"/>
      <c r="RHL939" s="82"/>
      <c r="RHM939" s="82"/>
      <c r="RHN939" s="82"/>
      <c r="RHO939" s="82"/>
      <c r="RHP939" s="82"/>
      <c r="RHQ939" s="82"/>
      <c r="RHR939" s="82"/>
      <c r="RHS939" s="82"/>
      <c r="RHT939" s="82"/>
      <c r="RHU939" s="82"/>
      <c r="RHV939" s="82"/>
      <c r="RHW939" s="82"/>
      <c r="RHX939" s="82"/>
      <c r="RHY939" s="82"/>
      <c r="RHZ939" s="82"/>
      <c r="RIA939" s="82"/>
      <c r="RIB939" s="82"/>
      <c r="RIC939" s="82"/>
      <c r="RID939" s="82"/>
      <c r="RIE939" s="82"/>
      <c r="RIF939" s="82"/>
      <c r="RIG939" s="82"/>
      <c r="RIH939" s="82"/>
      <c r="RII939" s="82"/>
      <c r="RIJ939" s="82"/>
      <c r="RIK939" s="82"/>
      <c r="RIL939" s="82"/>
      <c r="RIM939" s="82"/>
      <c r="RIN939" s="82"/>
      <c r="RIO939" s="82"/>
      <c r="RIP939" s="82"/>
      <c r="RIQ939" s="82"/>
      <c r="RIR939" s="82"/>
      <c r="RIS939" s="82"/>
      <c r="RIT939" s="82"/>
      <c r="RIU939" s="82"/>
      <c r="RIV939" s="82"/>
      <c r="RIW939" s="82"/>
      <c r="RIX939" s="82"/>
      <c r="RIY939" s="82"/>
      <c r="RIZ939" s="82"/>
      <c r="RJA939" s="82"/>
      <c r="RJB939" s="82"/>
      <c r="RJC939" s="82"/>
      <c r="RJD939" s="82"/>
      <c r="RJE939" s="82"/>
      <c r="RJF939" s="82"/>
      <c r="RJG939" s="82"/>
      <c r="RJH939" s="82"/>
      <c r="RJI939" s="82"/>
      <c r="RJJ939" s="82"/>
      <c r="RJK939" s="82"/>
      <c r="RJL939" s="82"/>
      <c r="RJM939" s="82"/>
      <c r="RJN939" s="82"/>
      <c r="RJO939" s="82"/>
      <c r="RJP939" s="82"/>
      <c r="RJQ939" s="82"/>
      <c r="RJR939" s="82"/>
      <c r="RJS939" s="82"/>
      <c r="RJT939" s="82"/>
      <c r="RJU939" s="82"/>
      <c r="RJV939" s="82"/>
      <c r="RJW939" s="82"/>
      <c r="RJX939" s="82"/>
      <c r="RJY939" s="82"/>
      <c r="RJZ939" s="82"/>
      <c r="RKA939" s="82"/>
      <c r="RKB939" s="82"/>
      <c r="RKC939" s="82"/>
      <c r="RKD939" s="82"/>
      <c r="RKE939" s="82"/>
      <c r="RKF939" s="82"/>
      <c r="RKG939" s="82"/>
      <c r="RKH939" s="82"/>
      <c r="RKI939" s="82"/>
      <c r="RKJ939" s="82"/>
      <c r="RKK939" s="82"/>
      <c r="RKL939" s="82"/>
      <c r="RKM939" s="82"/>
      <c r="RKN939" s="82"/>
      <c r="RKO939" s="82"/>
      <c r="RKP939" s="82"/>
      <c r="RKQ939" s="82"/>
      <c r="RKR939" s="82"/>
      <c r="RKS939" s="82"/>
      <c r="RKT939" s="82"/>
      <c r="RKU939" s="82"/>
      <c r="RKV939" s="82"/>
      <c r="RKW939" s="82"/>
      <c r="RKX939" s="82"/>
      <c r="RKY939" s="82"/>
      <c r="RKZ939" s="82"/>
      <c r="RLA939" s="82"/>
      <c r="RLB939" s="82"/>
      <c r="RLC939" s="82"/>
      <c r="RLD939" s="82"/>
      <c r="RLE939" s="82"/>
      <c r="RLF939" s="82"/>
      <c r="RLG939" s="82"/>
      <c r="RLH939" s="82"/>
      <c r="RLI939" s="82"/>
      <c r="RLJ939" s="82"/>
      <c r="RLK939" s="82"/>
      <c r="RLL939" s="82"/>
      <c r="RLM939" s="82"/>
      <c r="RLN939" s="82"/>
      <c r="RLO939" s="82"/>
      <c r="RLP939" s="82"/>
      <c r="RLQ939" s="82"/>
      <c r="RLR939" s="82"/>
      <c r="RLS939" s="82"/>
      <c r="RLT939" s="82"/>
      <c r="RLU939" s="82"/>
      <c r="RLV939" s="82"/>
      <c r="RLW939" s="82"/>
      <c r="RLX939" s="82"/>
      <c r="RLY939" s="82"/>
      <c r="RLZ939" s="82"/>
      <c r="RMA939" s="82"/>
      <c r="RMB939" s="82"/>
      <c r="RMC939" s="82"/>
      <c r="RMD939" s="82"/>
      <c r="RME939" s="82"/>
      <c r="RMF939" s="82"/>
      <c r="RMG939" s="82"/>
      <c r="RMH939" s="82"/>
      <c r="RMI939" s="82"/>
      <c r="RMJ939" s="82"/>
      <c r="RMK939" s="82"/>
      <c r="RML939" s="82"/>
      <c r="RMM939" s="82"/>
      <c r="RMN939" s="82"/>
      <c r="RMO939" s="82"/>
      <c r="RMP939" s="82"/>
      <c r="RMQ939" s="82"/>
      <c r="RMR939" s="82"/>
      <c r="RMS939" s="82"/>
      <c r="RMT939" s="82"/>
      <c r="RMU939" s="82"/>
      <c r="RMV939" s="82"/>
      <c r="RMW939" s="82"/>
      <c r="RMX939" s="82"/>
      <c r="RMY939" s="82"/>
      <c r="RMZ939" s="82"/>
      <c r="RNA939" s="82"/>
      <c r="RNB939" s="82"/>
      <c r="RNC939" s="82"/>
      <c r="RND939" s="82"/>
      <c r="RNE939" s="82"/>
      <c r="RNF939" s="82"/>
      <c r="RNG939" s="82"/>
      <c r="RNH939" s="82"/>
      <c r="RNI939" s="82"/>
      <c r="RNJ939" s="82"/>
      <c r="RNK939" s="82"/>
      <c r="RNL939" s="82"/>
      <c r="RNM939" s="82"/>
      <c r="RNN939" s="82"/>
      <c r="RNO939" s="82"/>
      <c r="RNP939" s="82"/>
      <c r="RNQ939" s="82"/>
      <c r="RNR939" s="82"/>
      <c r="RNS939" s="82"/>
      <c r="RNT939" s="82"/>
      <c r="RNU939" s="82"/>
      <c r="RNV939" s="82"/>
      <c r="RNW939" s="82"/>
      <c r="RNX939" s="82"/>
      <c r="RNY939" s="82"/>
      <c r="RNZ939" s="82"/>
      <c r="ROA939" s="82"/>
      <c r="ROB939" s="82"/>
      <c r="ROC939" s="82"/>
      <c r="ROD939" s="82"/>
      <c r="ROE939" s="82"/>
      <c r="ROF939" s="82"/>
      <c r="ROG939" s="82"/>
      <c r="ROH939" s="82"/>
      <c r="ROI939" s="82"/>
      <c r="ROJ939" s="82"/>
      <c r="ROK939" s="82"/>
      <c r="ROL939" s="82"/>
      <c r="ROM939" s="82"/>
      <c r="RON939" s="82"/>
      <c r="ROO939" s="82"/>
      <c r="ROP939" s="82"/>
      <c r="ROQ939" s="82"/>
      <c r="ROR939" s="82"/>
      <c r="ROS939" s="82"/>
      <c r="ROT939" s="82"/>
      <c r="ROU939" s="82"/>
      <c r="ROV939" s="82"/>
      <c r="ROW939" s="82"/>
      <c r="ROX939" s="82"/>
      <c r="ROY939" s="82"/>
      <c r="ROZ939" s="82"/>
      <c r="RPA939" s="82"/>
      <c r="RPB939" s="82"/>
      <c r="RPC939" s="82"/>
      <c r="RPD939" s="82"/>
      <c r="RPE939" s="82"/>
      <c r="RPF939" s="82"/>
      <c r="RPG939" s="82"/>
      <c r="RPH939" s="82"/>
      <c r="RPI939" s="82"/>
      <c r="RPJ939" s="82"/>
      <c r="RPK939" s="82"/>
      <c r="RPL939" s="82"/>
      <c r="RPM939" s="82"/>
      <c r="RPN939" s="82"/>
      <c r="RPO939" s="82"/>
      <c r="RPP939" s="82"/>
      <c r="RPQ939" s="82"/>
      <c r="RPR939" s="82"/>
      <c r="RPS939" s="82"/>
      <c r="RPT939" s="82"/>
      <c r="RPU939" s="82"/>
      <c r="RPV939" s="82"/>
      <c r="RPW939" s="82"/>
      <c r="RPX939" s="82"/>
      <c r="RPY939" s="82"/>
      <c r="RPZ939" s="82"/>
      <c r="RQA939" s="82"/>
      <c r="RQB939" s="82"/>
      <c r="RQC939" s="82"/>
      <c r="RQD939" s="82"/>
      <c r="RQE939" s="82"/>
      <c r="RQF939" s="82"/>
      <c r="RQG939" s="82"/>
      <c r="RQH939" s="82"/>
      <c r="RQI939" s="82"/>
      <c r="RQJ939" s="82"/>
      <c r="RQK939" s="82"/>
      <c r="RQL939" s="82"/>
      <c r="RQM939" s="82"/>
      <c r="RQN939" s="82"/>
      <c r="RQO939" s="82"/>
      <c r="RQP939" s="82"/>
      <c r="RQQ939" s="82"/>
      <c r="RQR939" s="82"/>
      <c r="RQS939" s="82"/>
      <c r="RQT939" s="82"/>
      <c r="RQU939" s="82"/>
      <c r="RQV939" s="82"/>
      <c r="RQW939" s="82"/>
      <c r="RQX939" s="82"/>
      <c r="RQY939" s="82"/>
      <c r="RQZ939" s="82"/>
      <c r="RRA939" s="82"/>
      <c r="RRB939" s="82"/>
      <c r="RRC939" s="82"/>
      <c r="RRD939" s="82"/>
      <c r="RRE939" s="82"/>
      <c r="RRF939" s="82"/>
      <c r="RRG939" s="82"/>
      <c r="RRH939" s="82"/>
      <c r="RRI939" s="82"/>
      <c r="RRJ939" s="82"/>
      <c r="RRK939" s="82"/>
      <c r="RRL939" s="82"/>
      <c r="RRM939" s="82"/>
      <c r="RRN939" s="82"/>
      <c r="RRO939" s="82"/>
      <c r="RRP939" s="82"/>
      <c r="RRQ939" s="82"/>
      <c r="RRR939" s="82"/>
      <c r="RRS939" s="82"/>
      <c r="RRT939" s="82"/>
      <c r="RRU939" s="82"/>
      <c r="RRV939" s="82"/>
      <c r="RRW939" s="82"/>
      <c r="RRX939" s="82"/>
      <c r="RRY939" s="82"/>
      <c r="RRZ939" s="82"/>
      <c r="RSA939" s="82"/>
      <c r="RSB939" s="82"/>
      <c r="RSC939" s="82"/>
      <c r="RSD939" s="82"/>
      <c r="RSE939" s="82"/>
      <c r="RSF939" s="82"/>
      <c r="RSG939" s="82"/>
      <c r="RSH939" s="82"/>
      <c r="RSI939" s="82"/>
      <c r="RSJ939" s="82"/>
      <c r="RSK939" s="82"/>
      <c r="RSL939" s="82"/>
      <c r="RSM939" s="82"/>
      <c r="RSN939" s="82"/>
      <c r="RSO939" s="82"/>
      <c r="RSP939" s="82"/>
      <c r="RSQ939" s="82"/>
      <c r="RSR939" s="82"/>
      <c r="RSS939" s="82"/>
      <c r="RST939" s="82"/>
      <c r="RSU939" s="82"/>
      <c r="RSV939" s="82"/>
      <c r="RSW939" s="82"/>
      <c r="RSX939" s="82"/>
      <c r="RSY939" s="82"/>
      <c r="RSZ939" s="82"/>
      <c r="RTA939" s="82"/>
      <c r="RTB939" s="82"/>
      <c r="RTC939" s="82"/>
      <c r="RTD939" s="82"/>
      <c r="RTE939" s="82"/>
      <c r="RTF939" s="82"/>
      <c r="RTG939" s="82"/>
      <c r="RTH939" s="82"/>
      <c r="RTI939" s="82"/>
      <c r="RTJ939" s="82"/>
      <c r="RTK939" s="82"/>
      <c r="RTL939" s="82"/>
      <c r="RTM939" s="82"/>
      <c r="RTN939" s="82"/>
      <c r="RTO939" s="82"/>
      <c r="RTP939" s="82"/>
      <c r="RTQ939" s="82"/>
      <c r="RTR939" s="82"/>
      <c r="RTS939" s="82"/>
      <c r="RTT939" s="82"/>
      <c r="RTU939" s="82"/>
      <c r="RTV939" s="82"/>
      <c r="RTW939" s="82"/>
      <c r="RTX939" s="82"/>
      <c r="RTY939" s="82"/>
      <c r="RTZ939" s="82"/>
      <c r="RUA939" s="82"/>
      <c r="RUB939" s="82"/>
      <c r="RUC939" s="82"/>
      <c r="RUD939" s="82"/>
      <c r="RUE939" s="82"/>
      <c r="RUF939" s="82"/>
      <c r="RUG939" s="82"/>
      <c r="RUH939" s="82"/>
      <c r="RUI939" s="82"/>
      <c r="RUJ939" s="82"/>
      <c r="RUK939" s="82"/>
      <c r="RUL939" s="82"/>
      <c r="RUM939" s="82"/>
      <c r="RUN939" s="82"/>
      <c r="RUO939" s="82"/>
      <c r="RUP939" s="82"/>
      <c r="RUQ939" s="82"/>
      <c r="RUR939" s="82"/>
      <c r="RUS939" s="82"/>
      <c r="RUT939" s="82"/>
      <c r="RUU939" s="82"/>
      <c r="RUV939" s="82"/>
      <c r="RUW939" s="82"/>
      <c r="RUX939" s="82"/>
      <c r="RUY939" s="82"/>
      <c r="RUZ939" s="82"/>
      <c r="RVA939" s="82"/>
      <c r="RVB939" s="82"/>
      <c r="RVC939" s="82"/>
      <c r="RVD939" s="82"/>
      <c r="RVE939" s="82"/>
      <c r="RVF939" s="82"/>
      <c r="RVG939" s="82"/>
      <c r="RVH939" s="82"/>
      <c r="RVI939" s="82"/>
      <c r="RVJ939" s="82"/>
      <c r="RVK939" s="82"/>
      <c r="RVL939" s="82"/>
      <c r="RVM939" s="82"/>
      <c r="RVN939" s="82"/>
      <c r="RVO939" s="82"/>
      <c r="RVP939" s="82"/>
      <c r="RVQ939" s="82"/>
      <c r="RVR939" s="82"/>
      <c r="RVS939" s="82"/>
      <c r="RVT939" s="82"/>
      <c r="RVU939" s="82"/>
      <c r="RVV939" s="82"/>
      <c r="RVW939" s="82"/>
      <c r="RVX939" s="82"/>
      <c r="RVY939" s="82"/>
      <c r="RVZ939" s="82"/>
      <c r="RWA939" s="82"/>
      <c r="RWB939" s="82"/>
      <c r="RWC939" s="82"/>
      <c r="RWD939" s="82"/>
      <c r="RWE939" s="82"/>
      <c r="RWF939" s="82"/>
      <c r="RWG939" s="82"/>
      <c r="RWH939" s="82"/>
      <c r="RWI939" s="82"/>
      <c r="RWJ939" s="82"/>
      <c r="RWK939" s="82"/>
      <c r="RWL939" s="82"/>
      <c r="RWM939" s="82"/>
      <c r="RWN939" s="82"/>
      <c r="RWO939" s="82"/>
      <c r="RWP939" s="82"/>
      <c r="RWQ939" s="82"/>
      <c r="RWR939" s="82"/>
      <c r="RWS939" s="82"/>
      <c r="RWT939" s="82"/>
      <c r="RWU939" s="82"/>
      <c r="RWV939" s="82"/>
      <c r="RWW939" s="82"/>
      <c r="RWX939" s="82"/>
      <c r="RWY939" s="82"/>
      <c r="RWZ939" s="82"/>
      <c r="RXA939" s="82"/>
      <c r="RXB939" s="82"/>
      <c r="RXC939" s="82"/>
      <c r="RXD939" s="82"/>
      <c r="RXE939" s="82"/>
      <c r="RXF939" s="82"/>
      <c r="RXG939" s="82"/>
      <c r="RXH939" s="82"/>
      <c r="RXI939" s="82"/>
      <c r="RXJ939" s="82"/>
      <c r="RXK939" s="82"/>
      <c r="RXL939" s="82"/>
      <c r="RXM939" s="82"/>
      <c r="RXN939" s="82"/>
      <c r="RXO939" s="82"/>
      <c r="RXP939" s="82"/>
      <c r="RXQ939" s="82"/>
      <c r="RXR939" s="82"/>
      <c r="RXS939" s="82"/>
      <c r="RXT939" s="82"/>
      <c r="RXU939" s="82"/>
      <c r="RXV939" s="82"/>
      <c r="RXW939" s="82"/>
      <c r="RXX939" s="82"/>
      <c r="RXY939" s="82"/>
      <c r="RXZ939" s="82"/>
      <c r="RYA939" s="82"/>
      <c r="RYB939" s="82"/>
      <c r="RYC939" s="82"/>
      <c r="RYD939" s="82"/>
      <c r="RYE939" s="82"/>
      <c r="RYF939" s="82"/>
      <c r="RYG939" s="82"/>
      <c r="RYH939" s="82"/>
      <c r="RYI939" s="82"/>
      <c r="RYJ939" s="82"/>
      <c r="RYK939" s="82"/>
      <c r="RYL939" s="82"/>
      <c r="RYM939" s="82"/>
      <c r="RYN939" s="82"/>
      <c r="RYO939" s="82"/>
      <c r="RYP939" s="82"/>
      <c r="RYQ939" s="82"/>
      <c r="RYR939" s="82"/>
      <c r="RYS939" s="82"/>
      <c r="RYT939" s="82"/>
      <c r="RYU939" s="82"/>
      <c r="RYV939" s="82"/>
      <c r="RYW939" s="82"/>
      <c r="RYX939" s="82"/>
      <c r="RYY939" s="82"/>
      <c r="RYZ939" s="82"/>
      <c r="RZA939" s="82"/>
      <c r="RZB939" s="82"/>
      <c r="RZC939" s="82"/>
      <c r="RZD939" s="82"/>
      <c r="RZE939" s="82"/>
      <c r="RZF939" s="82"/>
      <c r="RZG939" s="82"/>
      <c r="RZH939" s="82"/>
      <c r="RZI939" s="82"/>
      <c r="RZJ939" s="82"/>
      <c r="RZK939" s="82"/>
      <c r="RZL939" s="82"/>
      <c r="RZM939" s="82"/>
      <c r="RZN939" s="82"/>
      <c r="RZO939" s="82"/>
      <c r="RZP939" s="82"/>
      <c r="RZQ939" s="82"/>
      <c r="RZR939" s="82"/>
      <c r="RZS939" s="82"/>
      <c r="RZT939" s="82"/>
      <c r="RZU939" s="82"/>
      <c r="RZV939" s="82"/>
      <c r="RZW939" s="82"/>
      <c r="RZX939" s="82"/>
      <c r="RZY939" s="82"/>
      <c r="RZZ939" s="82"/>
      <c r="SAA939" s="82"/>
      <c r="SAB939" s="82"/>
      <c r="SAC939" s="82"/>
      <c r="SAD939" s="82"/>
      <c r="SAE939" s="82"/>
      <c r="SAF939" s="82"/>
      <c r="SAG939" s="82"/>
      <c r="SAH939" s="82"/>
      <c r="SAI939" s="82"/>
      <c r="SAJ939" s="82"/>
      <c r="SAK939" s="82"/>
      <c r="SAL939" s="82"/>
      <c r="SAM939" s="82"/>
      <c r="SAN939" s="82"/>
      <c r="SAO939" s="82"/>
      <c r="SAP939" s="82"/>
      <c r="SAQ939" s="82"/>
      <c r="SAR939" s="82"/>
      <c r="SAS939" s="82"/>
      <c r="SAT939" s="82"/>
      <c r="SAU939" s="82"/>
      <c r="SAV939" s="82"/>
      <c r="SAW939" s="82"/>
      <c r="SAX939" s="82"/>
      <c r="SAY939" s="82"/>
      <c r="SAZ939" s="82"/>
      <c r="SBA939" s="82"/>
      <c r="SBB939" s="82"/>
      <c r="SBC939" s="82"/>
      <c r="SBD939" s="82"/>
      <c r="SBE939" s="82"/>
      <c r="SBF939" s="82"/>
      <c r="SBG939" s="82"/>
      <c r="SBH939" s="82"/>
      <c r="SBI939" s="82"/>
      <c r="SBJ939" s="82"/>
      <c r="SBK939" s="82"/>
      <c r="SBL939" s="82"/>
      <c r="SBM939" s="82"/>
      <c r="SBN939" s="82"/>
      <c r="SBO939" s="82"/>
      <c r="SBP939" s="82"/>
      <c r="SBQ939" s="82"/>
      <c r="SBR939" s="82"/>
      <c r="SBS939" s="82"/>
      <c r="SBT939" s="82"/>
      <c r="SBU939" s="82"/>
      <c r="SBV939" s="82"/>
      <c r="SBW939" s="82"/>
      <c r="SBX939" s="82"/>
      <c r="SBY939" s="82"/>
      <c r="SBZ939" s="82"/>
      <c r="SCA939" s="82"/>
      <c r="SCB939" s="82"/>
      <c r="SCC939" s="82"/>
      <c r="SCD939" s="82"/>
      <c r="SCE939" s="82"/>
      <c r="SCF939" s="82"/>
      <c r="SCG939" s="82"/>
      <c r="SCH939" s="82"/>
      <c r="SCI939" s="82"/>
      <c r="SCJ939" s="82"/>
      <c r="SCK939" s="82"/>
      <c r="SCL939" s="82"/>
      <c r="SCM939" s="82"/>
      <c r="SCN939" s="82"/>
      <c r="SCO939" s="82"/>
      <c r="SCP939" s="82"/>
      <c r="SCQ939" s="82"/>
      <c r="SCR939" s="82"/>
      <c r="SCS939" s="82"/>
      <c r="SCT939" s="82"/>
      <c r="SCU939" s="82"/>
      <c r="SCV939" s="82"/>
      <c r="SCW939" s="82"/>
      <c r="SCX939" s="82"/>
      <c r="SCY939" s="82"/>
      <c r="SCZ939" s="82"/>
      <c r="SDA939" s="82"/>
      <c r="SDB939" s="82"/>
      <c r="SDC939" s="82"/>
      <c r="SDD939" s="82"/>
      <c r="SDE939" s="82"/>
      <c r="SDF939" s="82"/>
      <c r="SDG939" s="82"/>
      <c r="SDH939" s="82"/>
      <c r="SDI939" s="82"/>
      <c r="SDJ939" s="82"/>
      <c r="SDK939" s="82"/>
      <c r="SDL939" s="82"/>
      <c r="SDM939" s="82"/>
      <c r="SDN939" s="82"/>
      <c r="SDO939" s="82"/>
      <c r="SDP939" s="82"/>
      <c r="SDQ939" s="82"/>
      <c r="SDR939" s="82"/>
      <c r="SDS939" s="82"/>
      <c r="SDT939" s="82"/>
      <c r="SDU939" s="82"/>
      <c r="SDV939" s="82"/>
      <c r="SDW939" s="82"/>
      <c r="SDX939" s="82"/>
      <c r="SDY939" s="82"/>
      <c r="SDZ939" s="82"/>
      <c r="SEA939" s="82"/>
      <c r="SEB939" s="82"/>
      <c r="SEC939" s="82"/>
      <c r="SED939" s="82"/>
      <c r="SEE939" s="82"/>
      <c r="SEF939" s="82"/>
      <c r="SEG939" s="82"/>
      <c r="SEH939" s="82"/>
      <c r="SEI939" s="82"/>
      <c r="SEJ939" s="82"/>
      <c r="SEK939" s="82"/>
      <c r="SEL939" s="82"/>
      <c r="SEM939" s="82"/>
      <c r="SEN939" s="82"/>
      <c r="SEO939" s="82"/>
      <c r="SEP939" s="82"/>
      <c r="SEQ939" s="82"/>
      <c r="SER939" s="82"/>
      <c r="SES939" s="82"/>
      <c r="SET939" s="82"/>
      <c r="SEU939" s="82"/>
      <c r="SEV939" s="82"/>
      <c r="SEW939" s="82"/>
      <c r="SEX939" s="82"/>
      <c r="SEY939" s="82"/>
      <c r="SEZ939" s="82"/>
      <c r="SFA939" s="82"/>
      <c r="SFB939" s="82"/>
      <c r="SFC939" s="82"/>
      <c r="SFD939" s="82"/>
      <c r="SFE939" s="82"/>
      <c r="SFF939" s="82"/>
      <c r="SFG939" s="82"/>
      <c r="SFH939" s="82"/>
      <c r="SFI939" s="82"/>
      <c r="SFJ939" s="82"/>
      <c r="SFK939" s="82"/>
      <c r="SFL939" s="82"/>
      <c r="SFM939" s="82"/>
      <c r="SFN939" s="82"/>
      <c r="SFO939" s="82"/>
      <c r="SFP939" s="82"/>
      <c r="SFQ939" s="82"/>
      <c r="SFR939" s="82"/>
      <c r="SFS939" s="82"/>
      <c r="SFT939" s="82"/>
      <c r="SFU939" s="82"/>
      <c r="SFV939" s="82"/>
      <c r="SFW939" s="82"/>
      <c r="SFX939" s="82"/>
      <c r="SFY939" s="82"/>
      <c r="SFZ939" s="82"/>
      <c r="SGA939" s="82"/>
      <c r="SGB939" s="82"/>
      <c r="SGC939" s="82"/>
      <c r="SGD939" s="82"/>
      <c r="SGE939" s="82"/>
      <c r="SGF939" s="82"/>
      <c r="SGG939" s="82"/>
      <c r="SGH939" s="82"/>
      <c r="SGI939" s="82"/>
      <c r="SGJ939" s="82"/>
      <c r="SGK939" s="82"/>
      <c r="SGL939" s="82"/>
      <c r="SGM939" s="82"/>
      <c r="SGN939" s="82"/>
      <c r="SGO939" s="82"/>
      <c r="SGP939" s="82"/>
      <c r="SGQ939" s="82"/>
      <c r="SGR939" s="82"/>
      <c r="SGS939" s="82"/>
      <c r="SGT939" s="82"/>
      <c r="SGU939" s="82"/>
      <c r="SGV939" s="82"/>
      <c r="SGW939" s="82"/>
      <c r="SGX939" s="82"/>
      <c r="SGY939" s="82"/>
      <c r="SGZ939" s="82"/>
      <c r="SHA939" s="82"/>
      <c r="SHB939" s="82"/>
      <c r="SHC939" s="82"/>
      <c r="SHD939" s="82"/>
      <c r="SHE939" s="82"/>
      <c r="SHF939" s="82"/>
      <c r="SHG939" s="82"/>
      <c r="SHH939" s="82"/>
      <c r="SHI939" s="82"/>
      <c r="SHJ939" s="82"/>
      <c r="SHK939" s="82"/>
      <c r="SHL939" s="82"/>
      <c r="SHM939" s="82"/>
      <c r="SHN939" s="82"/>
      <c r="SHO939" s="82"/>
      <c r="SHP939" s="82"/>
      <c r="SHQ939" s="82"/>
      <c r="SHR939" s="82"/>
      <c r="SHS939" s="82"/>
      <c r="SHT939" s="82"/>
      <c r="SHU939" s="82"/>
      <c r="SHV939" s="82"/>
      <c r="SHW939" s="82"/>
      <c r="SHX939" s="82"/>
      <c r="SHY939" s="82"/>
      <c r="SHZ939" s="82"/>
      <c r="SIA939" s="82"/>
      <c r="SIB939" s="82"/>
      <c r="SIC939" s="82"/>
      <c r="SID939" s="82"/>
      <c r="SIE939" s="82"/>
      <c r="SIF939" s="82"/>
      <c r="SIG939" s="82"/>
      <c r="SIH939" s="82"/>
      <c r="SII939" s="82"/>
      <c r="SIJ939" s="82"/>
      <c r="SIK939" s="82"/>
      <c r="SIL939" s="82"/>
      <c r="SIM939" s="82"/>
      <c r="SIN939" s="82"/>
      <c r="SIO939" s="82"/>
      <c r="SIP939" s="82"/>
      <c r="SIQ939" s="82"/>
      <c r="SIR939" s="82"/>
      <c r="SIS939" s="82"/>
      <c r="SIT939" s="82"/>
      <c r="SIU939" s="82"/>
      <c r="SIV939" s="82"/>
      <c r="SIW939" s="82"/>
      <c r="SIX939" s="82"/>
      <c r="SIY939" s="82"/>
      <c r="SIZ939" s="82"/>
      <c r="SJA939" s="82"/>
      <c r="SJB939" s="82"/>
      <c r="SJC939" s="82"/>
      <c r="SJD939" s="82"/>
      <c r="SJE939" s="82"/>
      <c r="SJF939" s="82"/>
      <c r="SJG939" s="82"/>
      <c r="SJH939" s="82"/>
      <c r="SJI939" s="82"/>
      <c r="SJJ939" s="82"/>
      <c r="SJK939" s="82"/>
      <c r="SJL939" s="82"/>
      <c r="SJM939" s="82"/>
      <c r="SJN939" s="82"/>
      <c r="SJO939" s="82"/>
      <c r="SJP939" s="82"/>
      <c r="SJQ939" s="82"/>
      <c r="SJR939" s="82"/>
      <c r="SJS939" s="82"/>
      <c r="SJT939" s="82"/>
      <c r="SJU939" s="82"/>
      <c r="SJV939" s="82"/>
      <c r="SJW939" s="82"/>
      <c r="SJX939" s="82"/>
      <c r="SJY939" s="82"/>
      <c r="SJZ939" s="82"/>
      <c r="SKA939" s="82"/>
      <c r="SKB939" s="82"/>
      <c r="SKC939" s="82"/>
      <c r="SKD939" s="82"/>
      <c r="SKE939" s="82"/>
      <c r="SKF939" s="82"/>
      <c r="SKG939" s="82"/>
      <c r="SKH939" s="82"/>
      <c r="SKI939" s="82"/>
      <c r="SKJ939" s="82"/>
      <c r="SKK939" s="82"/>
      <c r="SKL939" s="82"/>
      <c r="SKM939" s="82"/>
      <c r="SKN939" s="82"/>
      <c r="SKO939" s="82"/>
      <c r="SKP939" s="82"/>
      <c r="SKQ939" s="82"/>
      <c r="SKR939" s="82"/>
      <c r="SKS939" s="82"/>
      <c r="SKT939" s="82"/>
      <c r="SKU939" s="82"/>
      <c r="SKV939" s="82"/>
      <c r="SKW939" s="82"/>
      <c r="SKX939" s="82"/>
      <c r="SKY939" s="82"/>
      <c r="SKZ939" s="82"/>
      <c r="SLA939" s="82"/>
      <c r="SLB939" s="82"/>
      <c r="SLC939" s="82"/>
      <c r="SLD939" s="82"/>
      <c r="SLE939" s="82"/>
      <c r="SLF939" s="82"/>
      <c r="SLG939" s="82"/>
      <c r="SLH939" s="82"/>
      <c r="SLI939" s="82"/>
      <c r="SLJ939" s="82"/>
      <c r="SLK939" s="82"/>
      <c r="SLL939" s="82"/>
      <c r="SLM939" s="82"/>
      <c r="SLN939" s="82"/>
      <c r="SLO939" s="82"/>
      <c r="SLP939" s="82"/>
      <c r="SLQ939" s="82"/>
      <c r="SLR939" s="82"/>
      <c r="SLS939" s="82"/>
      <c r="SLT939" s="82"/>
      <c r="SLU939" s="82"/>
      <c r="SLV939" s="82"/>
      <c r="SLW939" s="82"/>
      <c r="SLX939" s="82"/>
      <c r="SLY939" s="82"/>
      <c r="SLZ939" s="82"/>
      <c r="SMA939" s="82"/>
      <c r="SMB939" s="82"/>
      <c r="SMC939" s="82"/>
      <c r="SMD939" s="82"/>
      <c r="SME939" s="82"/>
      <c r="SMF939" s="82"/>
      <c r="SMG939" s="82"/>
      <c r="SMH939" s="82"/>
      <c r="SMI939" s="82"/>
      <c r="SMJ939" s="82"/>
      <c r="SMK939" s="82"/>
      <c r="SML939" s="82"/>
      <c r="SMM939" s="82"/>
      <c r="SMN939" s="82"/>
      <c r="SMO939" s="82"/>
      <c r="SMP939" s="82"/>
      <c r="SMQ939" s="82"/>
      <c r="SMR939" s="82"/>
      <c r="SMS939" s="82"/>
      <c r="SMT939" s="82"/>
      <c r="SMU939" s="82"/>
      <c r="SMV939" s="82"/>
      <c r="SMW939" s="82"/>
      <c r="SMX939" s="82"/>
      <c r="SMY939" s="82"/>
      <c r="SMZ939" s="82"/>
      <c r="SNA939" s="82"/>
      <c r="SNB939" s="82"/>
      <c r="SNC939" s="82"/>
      <c r="SND939" s="82"/>
      <c r="SNE939" s="82"/>
      <c r="SNF939" s="82"/>
      <c r="SNG939" s="82"/>
      <c r="SNH939" s="82"/>
      <c r="SNI939" s="82"/>
      <c r="SNJ939" s="82"/>
      <c r="SNK939" s="82"/>
      <c r="SNL939" s="82"/>
      <c r="SNM939" s="82"/>
      <c r="SNN939" s="82"/>
      <c r="SNO939" s="82"/>
      <c r="SNP939" s="82"/>
      <c r="SNQ939" s="82"/>
      <c r="SNR939" s="82"/>
      <c r="SNS939" s="82"/>
      <c r="SNT939" s="82"/>
      <c r="SNU939" s="82"/>
      <c r="SNV939" s="82"/>
      <c r="SNW939" s="82"/>
      <c r="SNX939" s="82"/>
      <c r="SNY939" s="82"/>
      <c r="SNZ939" s="82"/>
      <c r="SOA939" s="82"/>
      <c r="SOB939" s="82"/>
      <c r="SOC939" s="82"/>
      <c r="SOD939" s="82"/>
      <c r="SOE939" s="82"/>
      <c r="SOF939" s="82"/>
      <c r="SOG939" s="82"/>
      <c r="SOH939" s="82"/>
      <c r="SOI939" s="82"/>
      <c r="SOJ939" s="82"/>
      <c r="SOK939" s="82"/>
      <c r="SOL939" s="82"/>
      <c r="SOM939" s="82"/>
      <c r="SON939" s="82"/>
      <c r="SOO939" s="82"/>
      <c r="SOP939" s="82"/>
      <c r="SOQ939" s="82"/>
      <c r="SOR939" s="82"/>
      <c r="SOS939" s="82"/>
      <c r="SOT939" s="82"/>
      <c r="SOU939" s="82"/>
      <c r="SOV939" s="82"/>
      <c r="SOW939" s="82"/>
      <c r="SOX939" s="82"/>
      <c r="SOY939" s="82"/>
      <c r="SOZ939" s="82"/>
      <c r="SPA939" s="82"/>
      <c r="SPB939" s="82"/>
      <c r="SPC939" s="82"/>
      <c r="SPD939" s="82"/>
      <c r="SPE939" s="82"/>
      <c r="SPF939" s="82"/>
      <c r="SPG939" s="82"/>
      <c r="SPH939" s="82"/>
      <c r="SPI939" s="82"/>
      <c r="SPJ939" s="82"/>
      <c r="SPK939" s="82"/>
      <c r="SPL939" s="82"/>
      <c r="SPM939" s="82"/>
      <c r="SPN939" s="82"/>
      <c r="SPO939" s="82"/>
      <c r="SPP939" s="82"/>
      <c r="SPQ939" s="82"/>
      <c r="SPR939" s="82"/>
      <c r="SPS939" s="82"/>
      <c r="SPT939" s="82"/>
      <c r="SPU939" s="82"/>
      <c r="SPV939" s="82"/>
      <c r="SPW939" s="82"/>
      <c r="SPX939" s="82"/>
      <c r="SPY939" s="82"/>
      <c r="SPZ939" s="82"/>
      <c r="SQA939" s="82"/>
      <c r="SQB939" s="82"/>
      <c r="SQC939" s="82"/>
      <c r="SQD939" s="82"/>
      <c r="SQE939" s="82"/>
      <c r="SQF939" s="82"/>
      <c r="SQG939" s="82"/>
      <c r="SQH939" s="82"/>
      <c r="SQI939" s="82"/>
      <c r="SQJ939" s="82"/>
      <c r="SQK939" s="82"/>
      <c r="SQL939" s="82"/>
      <c r="SQM939" s="82"/>
      <c r="SQN939" s="82"/>
      <c r="SQO939" s="82"/>
      <c r="SQP939" s="82"/>
      <c r="SQQ939" s="82"/>
      <c r="SQR939" s="82"/>
      <c r="SQS939" s="82"/>
      <c r="SQT939" s="82"/>
      <c r="SQU939" s="82"/>
      <c r="SQV939" s="82"/>
      <c r="SQW939" s="82"/>
      <c r="SQX939" s="82"/>
      <c r="SQY939" s="82"/>
      <c r="SQZ939" s="82"/>
      <c r="SRA939" s="82"/>
      <c r="SRB939" s="82"/>
      <c r="SRC939" s="82"/>
      <c r="SRD939" s="82"/>
      <c r="SRE939" s="82"/>
      <c r="SRF939" s="82"/>
      <c r="SRG939" s="82"/>
      <c r="SRH939" s="82"/>
      <c r="SRI939" s="82"/>
      <c r="SRJ939" s="82"/>
      <c r="SRK939" s="82"/>
      <c r="SRL939" s="82"/>
      <c r="SRM939" s="82"/>
      <c r="SRN939" s="82"/>
      <c r="SRO939" s="82"/>
      <c r="SRP939" s="82"/>
      <c r="SRQ939" s="82"/>
      <c r="SRR939" s="82"/>
      <c r="SRS939" s="82"/>
      <c r="SRT939" s="82"/>
      <c r="SRU939" s="82"/>
      <c r="SRV939" s="82"/>
      <c r="SRW939" s="82"/>
      <c r="SRX939" s="82"/>
      <c r="SRY939" s="82"/>
      <c r="SRZ939" s="82"/>
      <c r="SSA939" s="82"/>
      <c r="SSB939" s="82"/>
      <c r="SSC939" s="82"/>
      <c r="SSD939" s="82"/>
      <c r="SSE939" s="82"/>
      <c r="SSF939" s="82"/>
      <c r="SSG939" s="82"/>
      <c r="SSH939" s="82"/>
      <c r="SSI939" s="82"/>
      <c r="SSJ939" s="82"/>
      <c r="SSK939" s="82"/>
      <c r="SSL939" s="82"/>
      <c r="SSM939" s="82"/>
      <c r="SSN939" s="82"/>
      <c r="SSO939" s="82"/>
      <c r="SSP939" s="82"/>
      <c r="SSQ939" s="82"/>
      <c r="SSR939" s="82"/>
      <c r="SSS939" s="82"/>
      <c r="SST939" s="82"/>
      <c r="SSU939" s="82"/>
      <c r="SSV939" s="82"/>
      <c r="SSW939" s="82"/>
      <c r="SSX939" s="82"/>
      <c r="SSY939" s="82"/>
      <c r="SSZ939" s="82"/>
      <c r="STA939" s="82"/>
      <c r="STB939" s="82"/>
      <c r="STC939" s="82"/>
      <c r="STD939" s="82"/>
      <c r="STE939" s="82"/>
      <c r="STF939" s="82"/>
      <c r="STG939" s="82"/>
      <c r="STH939" s="82"/>
      <c r="STI939" s="82"/>
      <c r="STJ939" s="82"/>
      <c r="STK939" s="82"/>
      <c r="STL939" s="82"/>
      <c r="STM939" s="82"/>
      <c r="STN939" s="82"/>
      <c r="STO939" s="82"/>
      <c r="STP939" s="82"/>
      <c r="STQ939" s="82"/>
      <c r="STR939" s="82"/>
      <c r="STS939" s="82"/>
      <c r="STT939" s="82"/>
      <c r="STU939" s="82"/>
      <c r="STV939" s="82"/>
      <c r="STW939" s="82"/>
      <c r="STX939" s="82"/>
      <c r="STY939" s="82"/>
      <c r="STZ939" s="82"/>
      <c r="SUA939" s="82"/>
      <c r="SUB939" s="82"/>
      <c r="SUC939" s="82"/>
      <c r="SUD939" s="82"/>
      <c r="SUE939" s="82"/>
      <c r="SUF939" s="82"/>
      <c r="SUG939" s="82"/>
      <c r="SUH939" s="82"/>
      <c r="SUI939" s="82"/>
      <c r="SUJ939" s="82"/>
      <c r="SUK939" s="82"/>
      <c r="SUL939" s="82"/>
      <c r="SUM939" s="82"/>
      <c r="SUN939" s="82"/>
      <c r="SUO939" s="82"/>
      <c r="SUP939" s="82"/>
      <c r="SUQ939" s="82"/>
      <c r="SUR939" s="82"/>
      <c r="SUS939" s="82"/>
      <c r="SUT939" s="82"/>
      <c r="SUU939" s="82"/>
      <c r="SUV939" s="82"/>
      <c r="SUW939" s="82"/>
      <c r="SUX939" s="82"/>
      <c r="SUY939" s="82"/>
      <c r="SUZ939" s="82"/>
      <c r="SVA939" s="82"/>
      <c r="SVB939" s="82"/>
      <c r="SVC939" s="82"/>
      <c r="SVD939" s="82"/>
      <c r="SVE939" s="82"/>
      <c r="SVF939" s="82"/>
      <c r="SVG939" s="82"/>
      <c r="SVH939" s="82"/>
      <c r="SVI939" s="82"/>
      <c r="SVJ939" s="82"/>
      <c r="SVK939" s="82"/>
      <c r="SVL939" s="82"/>
      <c r="SVM939" s="82"/>
      <c r="SVN939" s="82"/>
      <c r="SVO939" s="82"/>
      <c r="SVP939" s="82"/>
      <c r="SVQ939" s="82"/>
      <c r="SVR939" s="82"/>
      <c r="SVS939" s="82"/>
      <c r="SVT939" s="82"/>
      <c r="SVU939" s="82"/>
      <c r="SVV939" s="82"/>
      <c r="SVW939" s="82"/>
      <c r="SVX939" s="82"/>
      <c r="SVY939" s="82"/>
      <c r="SVZ939" s="82"/>
      <c r="SWA939" s="82"/>
      <c r="SWB939" s="82"/>
      <c r="SWC939" s="82"/>
      <c r="SWD939" s="82"/>
      <c r="SWE939" s="82"/>
      <c r="SWF939" s="82"/>
      <c r="SWG939" s="82"/>
      <c r="SWH939" s="82"/>
      <c r="SWI939" s="82"/>
      <c r="SWJ939" s="82"/>
      <c r="SWK939" s="82"/>
      <c r="SWL939" s="82"/>
      <c r="SWM939" s="82"/>
      <c r="SWN939" s="82"/>
      <c r="SWO939" s="82"/>
      <c r="SWP939" s="82"/>
      <c r="SWQ939" s="82"/>
      <c r="SWR939" s="82"/>
      <c r="SWS939" s="82"/>
      <c r="SWT939" s="82"/>
      <c r="SWU939" s="82"/>
      <c r="SWV939" s="82"/>
      <c r="SWW939" s="82"/>
      <c r="SWX939" s="82"/>
      <c r="SWY939" s="82"/>
      <c r="SWZ939" s="82"/>
      <c r="SXA939" s="82"/>
      <c r="SXB939" s="82"/>
      <c r="SXC939" s="82"/>
      <c r="SXD939" s="82"/>
      <c r="SXE939" s="82"/>
      <c r="SXF939" s="82"/>
      <c r="SXG939" s="82"/>
      <c r="SXH939" s="82"/>
      <c r="SXI939" s="82"/>
      <c r="SXJ939" s="82"/>
      <c r="SXK939" s="82"/>
      <c r="SXL939" s="82"/>
      <c r="SXM939" s="82"/>
      <c r="SXN939" s="82"/>
      <c r="SXO939" s="82"/>
      <c r="SXP939" s="82"/>
      <c r="SXQ939" s="82"/>
      <c r="SXR939" s="82"/>
      <c r="SXS939" s="82"/>
      <c r="SXT939" s="82"/>
      <c r="SXU939" s="82"/>
      <c r="SXV939" s="82"/>
      <c r="SXW939" s="82"/>
      <c r="SXX939" s="82"/>
      <c r="SXY939" s="82"/>
      <c r="SXZ939" s="82"/>
      <c r="SYA939" s="82"/>
      <c r="SYB939" s="82"/>
      <c r="SYC939" s="82"/>
      <c r="SYD939" s="82"/>
      <c r="SYE939" s="82"/>
      <c r="SYF939" s="82"/>
      <c r="SYG939" s="82"/>
      <c r="SYH939" s="82"/>
      <c r="SYI939" s="82"/>
      <c r="SYJ939" s="82"/>
      <c r="SYK939" s="82"/>
      <c r="SYL939" s="82"/>
      <c r="SYM939" s="82"/>
      <c r="SYN939" s="82"/>
      <c r="SYO939" s="82"/>
      <c r="SYP939" s="82"/>
      <c r="SYQ939" s="82"/>
      <c r="SYR939" s="82"/>
      <c r="SYS939" s="82"/>
      <c r="SYT939" s="82"/>
      <c r="SYU939" s="82"/>
      <c r="SYV939" s="82"/>
      <c r="SYW939" s="82"/>
      <c r="SYX939" s="82"/>
      <c r="SYY939" s="82"/>
      <c r="SYZ939" s="82"/>
      <c r="SZA939" s="82"/>
      <c r="SZB939" s="82"/>
      <c r="SZC939" s="82"/>
      <c r="SZD939" s="82"/>
      <c r="SZE939" s="82"/>
      <c r="SZF939" s="82"/>
      <c r="SZG939" s="82"/>
      <c r="SZH939" s="82"/>
      <c r="SZI939" s="82"/>
      <c r="SZJ939" s="82"/>
      <c r="SZK939" s="82"/>
      <c r="SZL939" s="82"/>
      <c r="SZM939" s="82"/>
      <c r="SZN939" s="82"/>
      <c r="SZO939" s="82"/>
      <c r="SZP939" s="82"/>
      <c r="SZQ939" s="82"/>
      <c r="SZR939" s="82"/>
      <c r="SZS939" s="82"/>
      <c r="SZT939" s="82"/>
      <c r="SZU939" s="82"/>
      <c r="SZV939" s="82"/>
      <c r="SZW939" s="82"/>
      <c r="SZX939" s="82"/>
      <c r="SZY939" s="82"/>
      <c r="SZZ939" s="82"/>
      <c r="TAA939" s="82"/>
      <c r="TAB939" s="82"/>
      <c r="TAC939" s="82"/>
      <c r="TAD939" s="82"/>
      <c r="TAE939" s="82"/>
      <c r="TAF939" s="82"/>
      <c r="TAG939" s="82"/>
      <c r="TAH939" s="82"/>
      <c r="TAI939" s="82"/>
      <c r="TAJ939" s="82"/>
      <c r="TAK939" s="82"/>
      <c r="TAL939" s="82"/>
      <c r="TAM939" s="82"/>
      <c r="TAN939" s="82"/>
      <c r="TAO939" s="82"/>
      <c r="TAP939" s="82"/>
      <c r="TAQ939" s="82"/>
      <c r="TAR939" s="82"/>
      <c r="TAS939" s="82"/>
      <c r="TAT939" s="82"/>
      <c r="TAU939" s="82"/>
      <c r="TAV939" s="82"/>
      <c r="TAW939" s="82"/>
      <c r="TAX939" s="82"/>
      <c r="TAY939" s="82"/>
      <c r="TAZ939" s="82"/>
      <c r="TBA939" s="82"/>
      <c r="TBB939" s="82"/>
      <c r="TBC939" s="82"/>
      <c r="TBD939" s="82"/>
      <c r="TBE939" s="82"/>
      <c r="TBF939" s="82"/>
      <c r="TBG939" s="82"/>
      <c r="TBH939" s="82"/>
      <c r="TBI939" s="82"/>
      <c r="TBJ939" s="82"/>
      <c r="TBK939" s="82"/>
      <c r="TBL939" s="82"/>
      <c r="TBM939" s="82"/>
      <c r="TBN939" s="82"/>
      <c r="TBO939" s="82"/>
      <c r="TBP939" s="82"/>
      <c r="TBQ939" s="82"/>
      <c r="TBR939" s="82"/>
      <c r="TBS939" s="82"/>
      <c r="TBT939" s="82"/>
      <c r="TBU939" s="82"/>
      <c r="TBV939" s="82"/>
      <c r="TBW939" s="82"/>
      <c r="TBX939" s="82"/>
      <c r="TBY939" s="82"/>
      <c r="TBZ939" s="82"/>
      <c r="TCA939" s="82"/>
      <c r="TCB939" s="82"/>
      <c r="TCC939" s="82"/>
      <c r="TCD939" s="82"/>
      <c r="TCE939" s="82"/>
      <c r="TCF939" s="82"/>
      <c r="TCG939" s="82"/>
      <c r="TCH939" s="82"/>
      <c r="TCI939" s="82"/>
      <c r="TCJ939" s="82"/>
      <c r="TCK939" s="82"/>
      <c r="TCL939" s="82"/>
      <c r="TCM939" s="82"/>
      <c r="TCN939" s="82"/>
      <c r="TCO939" s="82"/>
      <c r="TCP939" s="82"/>
      <c r="TCQ939" s="82"/>
      <c r="TCR939" s="82"/>
      <c r="TCS939" s="82"/>
      <c r="TCT939" s="82"/>
      <c r="TCU939" s="82"/>
      <c r="TCV939" s="82"/>
      <c r="TCW939" s="82"/>
      <c r="TCX939" s="82"/>
      <c r="TCY939" s="82"/>
      <c r="TCZ939" s="82"/>
      <c r="TDA939" s="82"/>
      <c r="TDB939" s="82"/>
      <c r="TDC939" s="82"/>
      <c r="TDD939" s="82"/>
      <c r="TDE939" s="82"/>
      <c r="TDF939" s="82"/>
      <c r="TDG939" s="82"/>
      <c r="TDH939" s="82"/>
      <c r="TDI939" s="82"/>
      <c r="TDJ939" s="82"/>
      <c r="TDK939" s="82"/>
      <c r="TDL939" s="82"/>
      <c r="TDM939" s="82"/>
      <c r="TDN939" s="82"/>
      <c r="TDO939" s="82"/>
      <c r="TDP939" s="82"/>
      <c r="TDQ939" s="82"/>
      <c r="TDR939" s="82"/>
      <c r="TDS939" s="82"/>
      <c r="TDT939" s="82"/>
      <c r="TDU939" s="82"/>
      <c r="TDV939" s="82"/>
      <c r="TDW939" s="82"/>
      <c r="TDX939" s="82"/>
      <c r="TDY939" s="82"/>
      <c r="TDZ939" s="82"/>
      <c r="TEA939" s="82"/>
      <c r="TEB939" s="82"/>
      <c r="TEC939" s="82"/>
      <c r="TED939" s="82"/>
      <c r="TEE939" s="82"/>
      <c r="TEF939" s="82"/>
      <c r="TEG939" s="82"/>
      <c r="TEH939" s="82"/>
      <c r="TEI939" s="82"/>
      <c r="TEJ939" s="82"/>
      <c r="TEK939" s="82"/>
      <c r="TEL939" s="82"/>
      <c r="TEM939" s="82"/>
      <c r="TEN939" s="82"/>
      <c r="TEO939" s="82"/>
      <c r="TEP939" s="82"/>
      <c r="TEQ939" s="82"/>
      <c r="TER939" s="82"/>
      <c r="TES939" s="82"/>
      <c r="TET939" s="82"/>
      <c r="TEU939" s="82"/>
      <c r="TEV939" s="82"/>
      <c r="TEW939" s="82"/>
      <c r="TEX939" s="82"/>
      <c r="TEY939" s="82"/>
      <c r="TEZ939" s="82"/>
      <c r="TFA939" s="82"/>
      <c r="TFB939" s="82"/>
      <c r="TFC939" s="82"/>
      <c r="TFD939" s="82"/>
      <c r="TFE939" s="82"/>
      <c r="TFF939" s="82"/>
      <c r="TFG939" s="82"/>
      <c r="TFH939" s="82"/>
      <c r="TFI939" s="82"/>
      <c r="TFJ939" s="82"/>
      <c r="TFK939" s="82"/>
      <c r="TFL939" s="82"/>
      <c r="TFM939" s="82"/>
      <c r="TFN939" s="82"/>
      <c r="TFO939" s="82"/>
      <c r="TFP939" s="82"/>
      <c r="TFQ939" s="82"/>
      <c r="TFR939" s="82"/>
      <c r="TFS939" s="82"/>
      <c r="TFT939" s="82"/>
      <c r="TFU939" s="82"/>
      <c r="TFV939" s="82"/>
      <c r="TFW939" s="82"/>
      <c r="TFX939" s="82"/>
      <c r="TFY939" s="82"/>
      <c r="TFZ939" s="82"/>
      <c r="TGA939" s="82"/>
      <c r="TGB939" s="82"/>
      <c r="TGC939" s="82"/>
      <c r="TGD939" s="82"/>
      <c r="TGE939" s="82"/>
      <c r="TGF939" s="82"/>
      <c r="TGG939" s="82"/>
      <c r="TGH939" s="82"/>
      <c r="TGI939" s="82"/>
      <c r="TGJ939" s="82"/>
      <c r="TGK939" s="82"/>
      <c r="TGL939" s="82"/>
      <c r="TGM939" s="82"/>
      <c r="TGN939" s="82"/>
      <c r="TGO939" s="82"/>
      <c r="TGP939" s="82"/>
      <c r="TGQ939" s="82"/>
      <c r="TGR939" s="82"/>
      <c r="TGS939" s="82"/>
      <c r="TGT939" s="82"/>
      <c r="TGU939" s="82"/>
      <c r="TGV939" s="82"/>
      <c r="TGW939" s="82"/>
      <c r="TGX939" s="82"/>
      <c r="TGY939" s="82"/>
      <c r="TGZ939" s="82"/>
      <c r="THA939" s="82"/>
      <c r="THB939" s="82"/>
      <c r="THC939" s="82"/>
      <c r="THD939" s="82"/>
      <c r="THE939" s="82"/>
      <c r="THF939" s="82"/>
      <c r="THG939" s="82"/>
      <c r="THH939" s="82"/>
      <c r="THI939" s="82"/>
      <c r="THJ939" s="82"/>
      <c r="THK939" s="82"/>
      <c r="THL939" s="82"/>
      <c r="THM939" s="82"/>
      <c r="THN939" s="82"/>
      <c r="THO939" s="82"/>
      <c r="THP939" s="82"/>
      <c r="THQ939" s="82"/>
      <c r="THR939" s="82"/>
      <c r="THS939" s="82"/>
      <c r="THT939" s="82"/>
      <c r="THU939" s="82"/>
      <c r="THV939" s="82"/>
      <c r="THW939" s="82"/>
      <c r="THX939" s="82"/>
      <c r="THY939" s="82"/>
      <c r="THZ939" s="82"/>
      <c r="TIA939" s="82"/>
      <c r="TIB939" s="82"/>
      <c r="TIC939" s="82"/>
      <c r="TID939" s="82"/>
      <c r="TIE939" s="82"/>
      <c r="TIF939" s="82"/>
      <c r="TIG939" s="82"/>
      <c r="TIH939" s="82"/>
      <c r="TII939" s="82"/>
      <c r="TIJ939" s="82"/>
      <c r="TIK939" s="82"/>
      <c r="TIL939" s="82"/>
      <c r="TIM939" s="82"/>
      <c r="TIN939" s="82"/>
      <c r="TIO939" s="82"/>
      <c r="TIP939" s="82"/>
      <c r="TIQ939" s="82"/>
      <c r="TIR939" s="82"/>
      <c r="TIS939" s="82"/>
      <c r="TIT939" s="82"/>
      <c r="TIU939" s="82"/>
      <c r="TIV939" s="82"/>
      <c r="TIW939" s="82"/>
      <c r="TIX939" s="82"/>
      <c r="TIY939" s="82"/>
      <c r="TIZ939" s="82"/>
      <c r="TJA939" s="82"/>
      <c r="TJB939" s="82"/>
      <c r="TJC939" s="82"/>
      <c r="TJD939" s="82"/>
      <c r="TJE939" s="82"/>
      <c r="TJF939" s="82"/>
      <c r="TJG939" s="82"/>
      <c r="TJH939" s="82"/>
      <c r="TJI939" s="82"/>
      <c r="TJJ939" s="82"/>
      <c r="TJK939" s="82"/>
      <c r="TJL939" s="82"/>
      <c r="TJM939" s="82"/>
      <c r="TJN939" s="82"/>
      <c r="TJO939" s="82"/>
      <c r="TJP939" s="82"/>
      <c r="TJQ939" s="82"/>
      <c r="TJR939" s="82"/>
      <c r="TJS939" s="82"/>
      <c r="TJT939" s="82"/>
      <c r="TJU939" s="82"/>
      <c r="TJV939" s="82"/>
      <c r="TJW939" s="82"/>
      <c r="TJX939" s="82"/>
      <c r="TJY939" s="82"/>
      <c r="TJZ939" s="82"/>
      <c r="TKA939" s="82"/>
      <c r="TKB939" s="82"/>
      <c r="TKC939" s="82"/>
      <c r="TKD939" s="82"/>
      <c r="TKE939" s="82"/>
      <c r="TKF939" s="82"/>
      <c r="TKG939" s="82"/>
      <c r="TKH939" s="82"/>
      <c r="TKI939" s="82"/>
      <c r="TKJ939" s="82"/>
      <c r="TKK939" s="82"/>
      <c r="TKL939" s="82"/>
      <c r="TKM939" s="82"/>
      <c r="TKN939" s="82"/>
      <c r="TKO939" s="82"/>
      <c r="TKP939" s="82"/>
      <c r="TKQ939" s="82"/>
      <c r="TKR939" s="82"/>
      <c r="TKS939" s="82"/>
      <c r="TKT939" s="82"/>
      <c r="TKU939" s="82"/>
      <c r="TKV939" s="82"/>
      <c r="TKW939" s="82"/>
      <c r="TKX939" s="82"/>
      <c r="TKY939" s="82"/>
      <c r="TKZ939" s="82"/>
      <c r="TLA939" s="82"/>
      <c r="TLB939" s="82"/>
      <c r="TLC939" s="82"/>
      <c r="TLD939" s="82"/>
      <c r="TLE939" s="82"/>
      <c r="TLF939" s="82"/>
      <c r="TLG939" s="82"/>
      <c r="TLH939" s="82"/>
      <c r="TLI939" s="82"/>
      <c r="TLJ939" s="82"/>
      <c r="TLK939" s="82"/>
      <c r="TLL939" s="82"/>
      <c r="TLM939" s="82"/>
      <c r="TLN939" s="82"/>
      <c r="TLO939" s="82"/>
      <c r="TLP939" s="82"/>
      <c r="TLQ939" s="82"/>
      <c r="TLR939" s="82"/>
      <c r="TLS939" s="82"/>
      <c r="TLT939" s="82"/>
      <c r="TLU939" s="82"/>
      <c r="TLV939" s="82"/>
      <c r="TLW939" s="82"/>
      <c r="TLX939" s="82"/>
      <c r="TLY939" s="82"/>
      <c r="TLZ939" s="82"/>
      <c r="TMA939" s="82"/>
      <c r="TMB939" s="82"/>
      <c r="TMC939" s="82"/>
      <c r="TMD939" s="82"/>
      <c r="TME939" s="82"/>
      <c r="TMF939" s="82"/>
      <c r="TMG939" s="82"/>
      <c r="TMH939" s="82"/>
      <c r="TMI939" s="82"/>
      <c r="TMJ939" s="82"/>
      <c r="TMK939" s="82"/>
      <c r="TML939" s="82"/>
      <c r="TMM939" s="82"/>
      <c r="TMN939" s="82"/>
      <c r="TMO939" s="82"/>
      <c r="TMP939" s="82"/>
      <c r="TMQ939" s="82"/>
      <c r="TMR939" s="82"/>
      <c r="TMS939" s="82"/>
      <c r="TMT939" s="82"/>
      <c r="TMU939" s="82"/>
      <c r="TMV939" s="82"/>
      <c r="TMW939" s="82"/>
      <c r="TMX939" s="82"/>
      <c r="TMY939" s="82"/>
      <c r="TMZ939" s="82"/>
      <c r="TNA939" s="82"/>
      <c r="TNB939" s="82"/>
      <c r="TNC939" s="82"/>
      <c r="TND939" s="82"/>
      <c r="TNE939" s="82"/>
      <c r="TNF939" s="82"/>
      <c r="TNG939" s="82"/>
      <c r="TNH939" s="82"/>
      <c r="TNI939" s="82"/>
      <c r="TNJ939" s="82"/>
      <c r="TNK939" s="82"/>
      <c r="TNL939" s="82"/>
      <c r="TNM939" s="82"/>
      <c r="TNN939" s="82"/>
      <c r="TNO939" s="82"/>
      <c r="TNP939" s="82"/>
      <c r="TNQ939" s="82"/>
      <c r="TNR939" s="82"/>
      <c r="TNS939" s="82"/>
      <c r="TNT939" s="82"/>
      <c r="TNU939" s="82"/>
      <c r="TNV939" s="82"/>
      <c r="TNW939" s="82"/>
      <c r="TNX939" s="82"/>
      <c r="TNY939" s="82"/>
      <c r="TNZ939" s="82"/>
      <c r="TOA939" s="82"/>
      <c r="TOB939" s="82"/>
      <c r="TOC939" s="82"/>
      <c r="TOD939" s="82"/>
      <c r="TOE939" s="82"/>
      <c r="TOF939" s="82"/>
      <c r="TOG939" s="82"/>
      <c r="TOH939" s="82"/>
      <c r="TOI939" s="82"/>
      <c r="TOJ939" s="82"/>
      <c r="TOK939" s="82"/>
      <c r="TOL939" s="82"/>
      <c r="TOM939" s="82"/>
      <c r="TON939" s="82"/>
      <c r="TOO939" s="82"/>
      <c r="TOP939" s="82"/>
      <c r="TOQ939" s="82"/>
      <c r="TOR939" s="82"/>
      <c r="TOS939" s="82"/>
      <c r="TOT939" s="82"/>
      <c r="TOU939" s="82"/>
      <c r="TOV939" s="82"/>
      <c r="TOW939" s="82"/>
      <c r="TOX939" s="82"/>
      <c r="TOY939" s="82"/>
      <c r="TOZ939" s="82"/>
      <c r="TPA939" s="82"/>
      <c r="TPB939" s="82"/>
      <c r="TPC939" s="82"/>
      <c r="TPD939" s="82"/>
      <c r="TPE939" s="82"/>
      <c r="TPF939" s="82"/>
      <c r="TPG939" s="82"/>
      <c r="TPH939" s="82"/>
      <c r="TPI939" s="82"/>
      <c r="TPJ939" s="82"/>
      <c r="TPK939" s="82"/>
      <c r="TPL939" s="82"/>
      <c r="TPM939" s="82"/>
      <c r="TPN939" s="82"/>
      <c r="TPO939" s="82"/>
      <c r="TPP939" s="82"/>
      <c r="TPQ939" s="82"/>
      <c r="TPR939" s="82"/>
      <c r="TPS939" s="82"/>
      <c r="TPT939" s="82"/>
      <c r="TPU939" s="82"/>
      <c r="TPV939" s="82"/>
      <c r="TPW939" s="82"/>
      <c r="TPX939" s="82"/>
      <c r="TPY939" s="82"/>
      <c r="TPZ939" s="82"/>
      <c r="TQA939" s="82"/>
      <c r="TQB939" s="82"/>
      <c r="TQC939" s="82"/>
      <c r="TQD939" s="82"/>
      <c r="TQE939" s="82"/>
      <c r="TQF939" s="82"/>
      <c r="TQG939" s="82"/>
      <c r="TQH939" s="82"/>
      <c r="TQI939" s="82"/>
      <c r="TQJ939" s="82"/>
      <c r="TQK939" s="82"/>
      <c r="TQL939" s="82"/>
      <c r="TQM939" s="82"/>
      <c r="TQN939" s="82"/>
      <c r="TQO939" s="82"/>
      <c r="TQP939" s="82"/>
      <c r="TQQ939" s="82"/>
      <c r="TQR939" s="82"/>
      <c r="TQS939" s="82"/>
      <c r="TQT939" s="82"/>
      <c r="TQU939" s="82"/>
      <c r="TQV939" s="82"/>
      <c r="TQW939" s="82"/>
      <c r="TQX939" s="82"/>
      <c r="TQY939" s="82"/>
      <c r="TQZ939" s="82"/>
      <c r="TRA939" s="82"/>
      <c r="TRB939" s="82"/>
      <c r="TRC939" s="82"/>
      <c r="TRD939" s="82"/>
      <c r="TRE939" s="82"/>
      <c r="TRF939" s="82"/>
      <c r="TRG939" s="82"/>
      <c r="TRH939" s="82"/>
      <c r="TRI939" s="82"/>
      <c r="TRJ939" s="82"/>
      <c r="TRK939" s="82"/>
      <c r="TRL939" s="82"/>
      <c r="TRM939" s="82"/>
      <c r="TRN939" s="82"/>
      <c r="TRO939" s="82"/>
      <c r="TRP939" s="82"/>
      <c r="TRQ939" s="82"/>
      <c r="TRR939" s="82"/>
      <c r="TRS939" s="82"/>
      <c r="TRT939" s="82"/>
      <c r="TRU939" s="82"/>
      <c r="TRV939" s="82"/>
      <c r="TRW939" s="82"/>
      <c r="TRX939" s="82"/>
      <c r="TRY939" s="82"/>
      <c r="TRZ939" s="82"/>
      <c r="TSA939" s="82"/>
      <c r="TSB939" s="82"/>
      <c r="TSC939" s="82"/>
      <c r="TSD939" s="82"/>
      <c r="TSE939" s="82"/>
      <c r="TSF939" s="82"/>
      <c r="TSG939" s="82"/>
      <c r="TSH939" s="82"/>
      <c r="TSI939" s="82"/>
      <c r="TSJ939" s="82"/>
      <c r="TSK939" s="82"/>
      <c r="TSL939" s="82"/>
      <c r="TSM939" s="82"/>
      <c r="TSN939" s="82"/>
      <c r="TSO939" s="82"/>
      <c r="TSP939" s="82"/>
      <c r="TSQ939" s="82"/>
      <c r="TSR939" s="82"/>
      <c r="TSS939" s="82"/>
      <c r="TST939" s="82"/>
      <c r="TSU939" s="82"/>
      <c r="TSV939" s="82"/>
      <c r="TSW939" s="82"/>
      <c r="TSX939" s="82"/>
      <c r="TSY939" s="82"/>
      <c r="TSZ939" s="82"/>
      <c r="TTA939" s="82"/>
      <c r="TTB939" s="82"/>
      <c r="TTC939" s="82"/>
      <c r="TTD939" s="82"/>
      <c r="TTE939" s="82"/>
      <c r="TTF939" s="82"/>
      <c r="TTG939" s="82"/>
      <c r="TTH939" s="82"/>
      <c r="TTI939" s="82"/>
      <c r="TTJ939" s="82"/>
      <c r="TTK939" s="82"/>
      <c r="TTL939" s="82"/>
      <c r="TTM939" s="82"/>
      <c r="TTN939" s="82"/>
      <c r="TTO939" s="82"/>
      <c r="TTP939" s="82"/>
      <c r="TTQ939" s="82"/>
      <c r="TTR939" s="82"/>
      <c r="TTS939" s="82"/>
      <c r="TTT939" s="82"/>
      <c r="TTU939" s="82"/>
      <c r="TTV939" s="82"/>
      <c r="TTW939" s="82"/>
      <c r="TTX939" s="82"/>
      <c r="TTY939" s="82"/>
      <c r="TTZ939" s="82"/>
      <c r="TUA939" s="82"/>
      <c r="TUB939" s="82"/>
      <c r="TUC939" s="82"/>
      <c r="TUD939" s="82"/>
      <c r="TUE939" s="82"/>
      <c r="TUF939" s="82"/>
      <c r="TUG939" s="82"/>
      <c r="TUH939" s="82"/>
      <c r="TUI939" s="82"/>
      <c r="TUJ939" s="82"/>
      <c r="TUK939" s="82"/>
      <c r="TUL939" s="82"/>
      <c r="TUM939" s="82"/>
      <c r="TUN939" s="82"/>
      <c r="TUO939" s="82"/>
      <c r="TUP939" s="82"/>
      <c r="TUQ939" s="82"/>
      <c r="TUR939" s="82"/>
      <c r="TUS939" s="82"/>
      <c r="TUT939" s="82"/>
      <c r="TUU939" s="82"/>
      <c r="TUV939" s="82"/>
      <c r="TUW939" s="82"/>
      <c r="TUX939" s="82"/>
      <c r="TUY939" s="82"/>
      <c r="TUZ939" s="82"/>
      <c r="TVA939" s="82"/>
      <c r="TVB939" s="82"/>
      <c r="TVC939" s="82"/>
      <c r="TVD939" s="82"/>
      <c r="TVE939" s="82"/>
      <c r="TVF939" s="82"/>
      <c r="TVG939" s="82"/>
      <c r="TVH939" s="82"/>
      <c r="TVI939" s="82"/>
      <c r="TVJ939" s="82"/>
      <c r="TVK939" s="82"/>
      <c r="TVL939" s="82"/>
      <c r="TVM939" s="82"/>
      <c r="TVN939" s="82"/>
      <c r="TVO939" s="82"/>
      <c r="TVP939" s="82"/>
      <c r="TVQ939" s="82"/>
      <c r="TVR939" s="82"/>
      <c r="TVS939" s="82"/>
      <c r="TVT939" s="82"/>
      <c r="TVU939" s="82"/>
      <c r="TVV939" s="82"/>
      <c r="TVW939" s="82"/>
      <c r="TVX939" s="82"/>
      <c r="TVY939" s="82"/>
      <c r="TVZ939" s="82"/>
      <c r="TWA939" s="82"/>
      <c r="TWB939" s="82"/>
      <c r="TWC939" s="82"/>
      <c r="TWD939" s="82"/>
      <c r="TWE939" s="82"/>
      <c r="TWF939" s="82"/>
      <c r="TWG939" s="82"/>
      <c r="TWH939" s="82"/>
      <c r="TWI939" s="82"/>
      <c r="TWJ939" s="82"/>
      <c r="TWK939" s="82"/>
      <c r="TWL939" s="82"/>
      <c r="TWM939" s="82"/>
      <c r="TWN939" s="82"/>
      <c r="TWO939" s="82"/>
      <c r="TWP939" s="82"/>
      <c r="TWQ939" s="82"/>
      <c r="TWR939" s="82"/>
      <c r="TWS939" s="82"/>
      <c r="TWT939" s="82"/>
      <c r="TWU939" s="82"/>
      <c r="TWV939" s="82"/>
      <c r="TWW939" s="82"/>
      <c r="TWX939" s="82"/>
      <c r="TWY939" s="82"/>
      <c r="TWZ939" s="82"/>
      <c r="TXA939" s="82"/>
      <c r="TXB939" s="82"/>
      <c r="TXC939" s="82"/>
      <c r="TXD939" s="82"/>
      <c r="TXE939" s="82"/>
      <c r="TXF939" s="82"/>
      <c r="TXG939" s="82"/>
      <c r="TXH939" s="82"/>
      <c r="TXI939" s="82"/>
      <c r="TXJ939" s="82"/>
      <c r="TXK939" s="82"/>
      <c r="TXL939" s="82"/>
      <c r="TXM939" s="82"/>
      <c r="TXN939" s="82"/>
      <c r="TXO939" s="82"/>
      <c r="TXP939" s="82"/>
      <c r="TXQ939" s="82"/>
      <c r="TXR939" s="82"/>
      <c r="TXS939" s="82"/>
      <c r="TXT939" s="82"/>
      <c r="TXU939" s="82"/>
      <c r="TXV939" s="82"/>
      <c r="TXW939" s="82"/>
      <c r="TXX939" s="82"/>
      <c r="TXY939" s="82"/>
      <c r="TXZ939" s="82"/>
      <c r="TYA939" s="82"/>
      <c r="TYB939" s="82"/>
      <c r="TYC939" s="82"/>
      <c r="TYD939" s="82"/>
      <c r="TYE939" s="82"/>
      <c r="TYF939" s="82"/>
      <c r="TYG939" s="82"/>
      <c r="TYH939" s="82"/>
      <c r="TYI939" s="82"/>
      <c r="TYJ939" s="82"/>
      <c r="TYK939" s="82"/>
      <c r="TYL939" s="82"/>
      <c r="TYM939" s="82"/>
      <c r="TYN939" s="82"/>
      <c r="TYO939" s="82"/>
      <c r="TYP939" s="82"/>
      <c r="TYQ939" s="82"/>
      <c r="TYR939" s="82"/>
      <c r="TYS939" s="82"/>
      <c r="TYT939" s="82"/>
      <c r="TYU939" s="82"/>
      <c r="TYV939" s="82"/>
      <c r="TYW939" s="82"/>
      <c r="TYX939" s="82"/>
      <c r="TYY939" s="82"/>
      <c r="TYZ939" s="82"/>
      <c r="TZA939" s="82"/>
      <c r="TZB939" s="82"/>
      <c r="TZC939" s="82"/>
      <c r="TZD939" s="82"/>
      <c r="TZE939" s="82"/>
      <c r="TZF939" s="82"/>
      <c r="TZG939" s="82"/>
      <c r="TZH939" s="82"/>
      <c r="TZI939" s="82"/>
      <c r="TZJ939" s="82"/>
      <c r="TZK939" s="82"/>
      <c r="TZL939" s="82"/>
      <c r="TZM939" s="82"/>
      <c r="TZN939" s="82"/>
      <c r="TZO939" s="82"/>
      <c r="TZP939" s="82"/>
      <c r="TZQ939" s="82"/>
      <c r="TZR939" s="82"/>
      <c r="TZS939" s="82"/>
      <c r="TZT939" s="82"/>
      <c r="TZU939" s="82"/>
      <c r="TZV939" s="82"/>
      <c r="TZW939" s="82"/>
      <c r="TZX939" s="82"/>
      <c r="TZY939" s="82"/>
      <c r="TZZ939" s="82"/>
      <c r="UAA939" s="82"/>
      <c r="UAB939" s="82"/>
      <c r="UAC939" s="82"/>
      <c r="UAD939" s="82"/>
      <c r="UAE939" s="82"/>
      <c r="UAF939" s="82"/>
      <c r="UAG939" s="82"/>
      <c r="UAH939" s="82"/>
      <c r="UAI939" s="82"/>
      <c r="UAJ939" s="82"/>
      <c r="UAK939" s="82"/>
      <c r="UAL939" s="82"/>
      <c r="UAM939" s="82"/>
      <c r="UAN939" s="82"/>
      <c r="UAO939" s="82"/>
      <c r="UAP939" s="82"/>
      <c r="UAQ939" s="82"/>
      <c r="UAR939" s="82"/>
      <c r="UAS939" s="82"/>
      <c r="UAT939" s="82"/>
      <c r="UAU939" s="82"/>
      <c r="UAV939" s="82"/>
      <c r="UAW939" s="82"/>
      <c r="UAX939" s="82"/>
      <c r="UAY939" s="82"/>
      <c r="UAZ939" s="82"/>
      <c r="UBA939" s="82"/>
      <c r="UBB939" s="82"/>
      <c r="UBC939" s="82"/>
      <c r="UBD939" s="82"/>
      <c r="UBE939" s="82"/>
      <c r="UBF939" s="82"/>
      <c r="UBG939" s="82"/>
      <c r="UBH939" s="82"/>
      <c r="UBI939" s="82"/>
      <c r="UBJ939" s="82"/>
      <c r="UBK939" s="82"/>
      <c r="UBL939" s="82"/>
      <c r="UBM939" s="82"/>
      <c r="UBN939" s="82"/>
      <c r="UBO939" s="82"/>
      <c r="UBP939" s="82"/>
      <c r="UBQ939" s="82"/>
      <c r="UBR939" s="82"/>
      <c r="UBS939" s="82"/>
      <c r="UBT939" s="82"/>
      <c r="UBU939" s="82"/>
      <c r="UBV939" s="82"/>
      <c r="UBW939" s="82"/>
      <c r="UBX939" s="82"/>
      <c r="UBY939" s="82"/>
      <c r="UBZ939" s="82"/>
      <c r="UCA939" s="82"/>
      <c r="UCB939" s="82"/>
      <c r="UCC939" s="82"/>
      <c r="UCD939" s="82"/>
      <c r="UCE939" s="82"/>
      <c r="UCF939" s="82"/>
      <c r="UCG939" s="82"/>
      <c r="UCH939" s="82"/>
      <c r="UCI939" s="82"/>
      <c r="UCJ939" s="82"/>
      <c r="UCK939" s="82"/>
      <c r="UCL939" s="82"/>
      <c r="UCM939" s="82"/>
      <c r="UCN939" s="82"/>
      <c r="UCO939" s="82"/>
      <c r="UCP939" s="82"/>
      <c r="UCQ939" s="82"/>
      <c r="UCR939" s="82"/>
      <c r="UCS939" s="82"/>
      <c r="UCT939" s="82"/>
      <c r="UCU939" s="82"/>
      <c r="UCV939" s="82"/>
      <c r="UCW939" s="82"/>
      <c r="UCX939" s="82"/>
      <c r="UCY939" s="82"/>
      <c r="UCZ939" s="82"/>
      <c r="UDA939" s="82"/>
      <c r="UDB939" s="82"/>
      <c r="UDC939" s="82"/>
      <c r="UDD939" s="82"/>
      <c r="UDE939" s="82"/>
      <c r="UDF939" s="82"/>
      <c r="UDG939" s="82"/>
      <c r="UDH939" s="82"/>
      <c r="UDI939" s="82"/>
      <c r="UDJ939" s="82"/>
      <c r="UDK939" s="82"/>
      <c r="UDL939" s="82"/>
      <c r="UDM939" s="82"/>
      <c r="UDN939" s="82"/>
      <c r="UDO939" s="82"/>
      <c r="UDP939" s="82"/>
      <c r="UDQ939" s="82"/>
      <c r="UDR939" s="82"/>
      <c r="UDS939" s="82"/>
      <c r="UDT939" s="82"/>
      <c r="UDU939" s="82"/>
      <c r="UDV939" s="82"/>
      <c r="UDW939" s="82"/>
      <c r="UDX939" s="82"/>
      <c r="UDY939" s="82"/>
      <c r="UDZ939" s="82"/>
      <c r="UEA939" s="82"/>
      <c r="UEB939" s="82"/>
      <c r="UEC939" s="82"/>
      <c r="UED939" s="82"/>
      <c r="UEE939" s="82"/>
      <c r="UEF939" s="82"/>
      <c r="UEG939" s="82"/>
      <c r="UEH939" s="82"/>
      <c r="UEI939" s="82"/>
      <c r="UEJ939" s="82"/>
      <c r="UEK939" s="82"/>
      <c r="UEL939" s="82"/>
      <c r="UEM939" s="82"/>
      <c r="UEN939" s="82"/>
      <c r="UEO939" s="82"/>
      <c r="UEP939" s="82"/>
      <c r="UEQ939" s="82"/>
      <c r="UER939" s="82"/>
      <c r="UES939" s="82"/>
      <c r="UET939" s="82"/>
      <c r="UEU939" s="82"/>
      <c r="UEV939" s="82"/>
      <c r="UEW939" s="82"/>
      <c r="UEX939" s="82"/>
      <c r="UEY939" s="82"/>
      <c r="UEZ939" s="82"/>
      <c r="UFA939" s="82"/>
      <c r="UFB939" s="82"/>
      <c r="UFC939" s="82"/>
      <c r="UFD939" s="82"/>
      <c r="UFE939" s="82"/>
      <c r="UFF939" s="82"/>
      <c r="UFG939" s="82"/>
      <c r="UFH939" s="82"/>
      <c r="UFI939" s="82"/>
      <c r="UFJ939" s="82"/>
      <c r="UFK939" s="82"/>
      <c r="UFL939" s="82"/>
      <c r="UFM939" s="82"/>
      <c r="UFN939" s="82"/>
      <c r="UFO939" s="82"/>
      <c r="UFP939" s="82"/>
      <c r="UFQ939" s="82"/>
      <c r="UFR939" s="82"/>
      <c r="UFS939" s="82"/>
      <c r="UFT939" s="82"/>
      <c r="UFU939" s="82"/>
      <c r="UFV939" s="82"/>
      <c r="UFW939" s="82"/>
      <c r="UFX939" s="82"/>
      <c r="UFY939" s="82"/>
      <c r="UFZ939" s="82"/>
      <c r="UGA939" s="82"/>
      <c r="UGB939" s="82"/>
      <c r="UGC939" s="82"/>
      <c r="UGD939" s="82"/>
      <c r="UGE939" s="82"/>
      <c r="UGF939" s="82"/>
      <c r="UGG939" s="82"/>
      <c r="UGH939" s="82"/>
      <c r="UGI939" s="82"/>
      <c r="UGJ939" s="82"/>
      <c r="UGK939" s="82"/>
      <c r="UGL939" s="82"/>
      <c r="UGM939" s="82"/>
      <c r="UGN939" s="82"/>
      <c r="UGO939" s="82"/>
      <c r="UGP939" s="82"/>
      <c r="UGQ939" s="82"/>
      <c r="UGR939" s="82"/>
      <c r="UGS939" s="82"/>
      <c r="UGT939" s="82"/>
      <c r="UGU939" s="82"/>
      <c r="UGV939" s="82"/>
      <c r="UGW939" s="82"/>
      <c r="UGX939" s="82"/>
      <c r="UGY939" s="82"/>
      <c r="UGZ939" s="82"/>
      <c r="UHA939" s="82"/>
      <c r="UHB939" s="82"/>
      <c r="UHC939" s="82"/>
      <c r="UHD939" s="82"/>
      <c r="UHE939" s="82"/>
      <c r="UHF939" s="82"/>
      <c r="UHG939" s="82"/>
      <c r="UHH939" s="82"/>
      <c r="UHI939" s="82"/>
      <c r="UHJ939" s="82"/>
      <c r="UHK939" s="82"/>
      <c r="UHL939" s="82"/>
      <c r="UHM939" s="82"/>
      <c r="UHN939" s="82"/>
      <c r="UHO939" s="82"/>
      <c r="UHP939" s="82"/>
      <c r="UHQ939" s="82"/>
      <c r="UHR939" s="82"/>
      <c r="UHS939" s="82"/>
      <c r="UHT939" s="82"/>
      <c r="UHU939" s="82"/>
      <c r="UHV939" s="82"/>
      <c r="UHW939" s="82"/>
      <c r="UHX939" s="82"/>
      <c r="UHY939" s="82"/>
      <c r="UHZ939" s="82"/>
      <c r="UIA939" s="82"/>
      <c r="UIB939" s="82"/>
      <c r="UIC939" s="82"/>
      <c r="UID939" s="82"/>
      <c r="UIE939" s="82"/>
      <c r="UIF939" s="82"/>
      <c r="UIG939" s="82"/>
      <c r="UIH939" s="82"/>
      <c r="UII939" s="82"/>
      <c r="UIJ939" s="82"/>
      <c r="UIK939" s="82"/>
      <c r="UIL939" s="82"/>
      <c r="UIM939" s="82"/>
      <c r="UIN939" s="82"/>
      <c r="UIO939" s="82"/>
      <c r="UIP939" s="82"/>
      <c r="UIQ939" s="82"/>
      <c r="UIR939" s="82"/>
      <c r="UIS939" s="82"/>
      <c r="UIT939" s="82"/>
      <c r="UIU939" s="82"/>
      <c r="UIV939" s="82"/>
      <c r="UIW939" s="82"/>
      <c r="UIX939" s="82"/>
      <c r="UIY939" s="82"/>
      <c r="UIZ939" s="82"/>
      <c r="UJA939" s="82"/>
      <c r="UJB939" s="82"/>
      <c r="UJC939" s="82"/>
      <c r="UJD939" s="82"/>
      <c r="UJE939" s="82"/>
      <c r="UJF939" s="82"/>
      <c r="UJG939" s="82"/>
      <c r="UJH939" s="82"/>
      <c r="UJI939" s="82"/>
      <c r="UJJ939" s="82"/>
      <c r="UJK939" s="82"/>
      <c r="UJL939" s="82"/>
      <c r="UJM939" s="82"/>
      <c r="UJN939" s="82"/>
      <c r="UJO939" s="82"/>
      <c r="UJP939" s="82"/>
      <c r="UJQ939" s="82"/>
      <c r="UJR939" s="82"/>
      <c r="UJS939" s="82"/>
      <c r="UJT939" s="82"/>
      <c r="UJU939" s="82"/>
      <c r="UJV939" s="82"/>
      <c r="UJW939" s="82"/>
      <c r="UJX939" s="82"/>
      <c r="UJY939" s="82"/>
      <c r="UJZ939" s="82"/>
      <c r="UKA939" s="82"/>
      <c r="UKB939" s="82"/>
      <c r="UKC939" s="82"/>
      <c r="UKD939" s="82"/>
      <c r="UKE939" s="82"/>
      <c r="UKF939" s="82"/>
      <c r="UKG939" s="82"/>
      <c r="UKH939" s="82"/>
      <c r="UKI939" s="82"/>
      <c r="UKJ939" s="82"/>
      <c r="UKK939" s="82"/>
      <c r="UKL939" s="82"/>
      <c r="UKM939" s="82"/>
      <c r="UKN939" s="82"/>
      <c r="UKO939" s="82"/>
      <c r="UKP939" s="82"/>
      <c r="UKQ939" s="82"/>
      <c r="UKR939" s="82"/>
      <c r="UKS939" s="82"/>
      <c r="UKT939" s="82"/>
      <c r="UKU939" s="82"/>
      <c r="UKV939" s="82"/>
      <c r="UKW939" s="82"/>
      <c r="UKX939" s="82"/>
      <c r="UKY939" s="82"/>
      <c r="UKZ939" s="82"/>
      <c r="ULA939" s="82"/>
      <c r="ULB939" s="82"/>
      <c r="ULC939" s="82"/>
      <c r="ULD939" s="82"/>
      <c r="ULE939" s="82"/>
      <c r="ULF939" s="82"/>
      <c r="ULG939" s="82"/>
      <c r="ULH939" s="82"/>
      <c r="ULI939" s="82"/>
      <c r="ULJ939" s="82"/>
      <c r="ULK939" s="82"/>
      <c r="ULL939" s="82"/>
      <c r="ULM939" s="82"/>
      <c r="ULN939" s="82"/>
      <c r="ULO939" s="82"/>
      <c r="ULP939" s="82"/>
      <c r="ULQ939" s="82"/>
      <c r="ULR939" s="82"/>
      <c r="ULS939" s="82"/>
      <c r="ULT939" s="82"/>
      <c r="ULU939" s="82"/>
      <c r="ULV939" s="82"/>
      <c r="ULW939" s="82"/>
      <c r="ULX939" s="82"/>
      <c r="ULY939" s="82"/>
      <c r="ULZ939" s="82"/>
      <c r="UMA939" s="82"/>
      <c r="UMB939" s="82"/>
      <c r="UMC939" s="82"/>
      <c r="UMD939" s="82"/>
      <c r="UME939" s="82"/>
      <c r="UMF939" s="82"/>
      <c r="UMG939" s="82"/>
      <c r="UMH939" s="82"/>
      <c r="UMI939" s="82"/>
      <c r="UMJ939" s="82"/>
      <c r="UMK939" s="82"/>
      <c r="UML939" s="82"/>
      <c r="UMM939" s="82"/>
      <c r="UMN939" s="82"/>
      <c r="UMO939" s="82"/>
      <c r="UMP939" s="82"/>
      <c r="UMQ939" s="82"/>
      <c r="UMR939" s="82"/>
      <c r="UMS939" s="82"/>
      <c r="UMT939" s="82"/>
      <c r="UMU939" s="82"/>
      <c r="UMV939" s="82"/>
      <c r="UMW939" s="82"/>
      <c r="UMX939" s="82"/>
      <c r="UMY939" s="82"/>
      <c r="UMZ939" s="82"/>
      <c r="UNA939" s="82"/>
      <c r="UNB939" s="82"/>
      <c r="UNC939" s="82"/>
      <c r="UND939" s="82"/>
      <c r="UNE939" s="82"/>
      <c r="UNF939" s="82"/>
      <c r="UNG939" s="82"/>
      <c r="UNH939" s="82"/>
      <c r="UNI939" s="82"/>
      <c r="UNJ939" s="82"/>
      <c r="UNK939" s="82"/>
      <c r="UNL939" s="82"/>
      <c r="UNM939" s="82"/>
      <c r="UNN939" s="82"/>
      <c r="UNO939" s="82"/>
      <c r="UNP939" s="82"/>
      <c r="UNQ939" s="82"/>
      <c r="UNR939" s="82"/>
      <c r="UNS939" s="82"/>
      <c r="UNT939" s="82"/>
      <c r="UNU939" s="82"/>
      <c r="UNV939" s="82"/>
      <c r="UNW939" s="82"/>
      <c r="UNX939" s="82"/>
      <c r="UNY939" s="82"/>
      <c r="UNZ939" s="82"/>
      <c r="UOA939" s="82"/>
      <c r="UOB939" s="82"/>
      <c r="UOC939" s="82"/>
      <c r="UOD939" s="82"/>
      <c r="UOE939" s="82"/>
      <c r="UOF939" s="82"/>
      <c r="UOG939" s="82"/>
      <c r="UOH939" s="82"/>
      <c r="UOI939" s="82"/>
      <c r="UOJ939" s="82"/>
      <c r="UOK939" s="82"/>
      <c r="UOL939" s="82"/>
      <c r="UOM939" s="82"/>
      <c r="UON939" s="82"/>
      <c r="UOO939" s="82"/>
      <c r="UOP939" s="82"/>
      <c r="UOQ939" s="82"/>
      <c r="UOR939" s="82"/>
      <c r="UOS939" s="82"/>
      <c r="UOT939" s="82"/>
      <c r="UOU939" s="82"/>
      <c r="UOV939" s="82"/>
      <c r="UOW939" s="82"/>
      <c r="UOX939" s="82"/>
      <c r="UOY939" s="82"/>
      <c r="UOZ939" s="82"/>
      <c r="UPA939" s="82"/>
      <c r="UPB939" s="82"/>
      <c r="UPC939" s="82"/>
      <c r="UPD939" s="82"/>
      <c r="UPE939" s="82"/>
      <c r="UPF939" s="82"/>
      <c r="UPG939" s="82"/>
      <c r="UPH939" s="82"/>
      <c r="UPI939" s="82"/>
      <c r="UPJ939" s="82"/>
      <c r="UPK939" s="82"/>
      <c r="UPL939" s="82"/>
      <c r="UPM939" s="82"/>
      <c r="UPN939" s="82"/>
      <c r="UPO939" s="82"/>
      <c r="UPP939" s="82"/>
      <c r="UPQ939" s="82"/>
      <c r="UPR939" s="82"/>
      <c r="UPS939" s="82"/>
      <c r="UPT939" s="82"/>
      <c r="UPU939" s="82"/>
      <c r="UPV939" s="82"/>
      <c r="UPW939" s="82"/>
      <c r="UPX939" s="82"/>
      <c r="UPY939" s="82"/>
      <c r="UPZ939" s="82"/>
      <c r="UQA939" s="82"/>
      <c r="UQB939" s="82"/>
      <c r="UQC939" s="82"/>
      <c r="UQD939" s="82"/>
      <c r="UQE939" s="82"/>
      <c r="UQF939" s="82"/>
      <c r="UQG939" s="82"/>
      <c r="UQH939" s="82"/>
      <c r="UQI939" s="82"/>
      <c r="UQJ939" s="82"/>
      <c r="UQK939" s="82"/>
      <c r="UQL939" s="82"/>
      <c r="UQM939" s="82"/>
      <c r="UQN939" s="82"/>
      <c r="UQO939" s="82"/>
      <c r="UQP939" s="82"/>
      <c r="UQQ939" s="82"/>
      <c r="UQR939" s="82"/>
      <c r="UQS939" s="82"/>
      <c r="UQT939" s="82"/>
      <c r="UQU939" s="82"/>
      <c r="UQV939" s="82"/>
      <c r="UQW939" s="82"/>
      <c r="UQX939" s="82"/>
      <c r="UQY939" s="82"/>
      <c r="UQZ939" s="82"/>
      <c r="URA939" s="82"/>
      <c r="URB939" s="82"/>
      <c r="URC939" s="82"/>
      <c r="URD939" s="82"/>
      <c r="URE939" s="82"/>
      <c r="URF939" s="82"/>
      <c r="URG939" s="82"/>
      <c r="URH939" s="82"/>
      <c r="URI939" s="82"/>
      <c r="URJ939" s="82"/>
      <c r="URK939" s="82"/>
      <c r="URL939" s="82"/>
      <c r="URM939" s="82"/>
      <c r="URN939" s="82"/>
      <c r="URO939" s="82"/>
      <c r="URP939" s="82"/>
      <c r="URQ939" s="82"/>
      <c r="URR939" s="82"/>
      <c r="URS939" s="82"/>
      <c r="URT939" s="82"/>
      <c r="URU939" s="82"/>
      <c r="URV939" s="82"/>
      <c r="URW939" s="82"/>
      <c r="URX939" s="82"/>
      <c r="URY939" s="82"/>
      <c r="URZ939" s="82"/>
      <c r="USA939" s="82"/>
      <c r="USB939" s="82"/>
      <c r="USC939" s="82"/>
      <c r="USD939" s="82"/>
      <c r="USE939" s="82"/>
      <c r="USF939" s="82"/>
      <c r="USG939" s="82"/>
      <c r="USH939" s="82"/>
      <c r="USI939" s="82"/>
      <c r="USJ939" s="82"/>
      <c r="USK939" s="82"/>
      <c r="USL939" s="82"/>
      <c r="USM939" s="82"/>
      <c r="USN939" s="82"/>
      <c r="USO939" s="82"/>
      <c r="USP939" s="82"/>
      <c r="USQ939" s="82"/>
      <c r="USR939" s="82"/>
      <c r="USS939" s="82"/>
      <c r="UST939" s="82"/>
      <c r="USU939" s="82"/>
      <c r="USV939" s="82"/>
      <c r="USW939" s="82"/>
      <c r="USX939" s="82"/>
      <c r="USY939" s="82"/>
      <c r="USZ939" s="82"/>
      <c r="UTA939" s="82"/>
      <c r="UTB939" s="82"/>
      <c r="UTC939" s="82"/>
      <c r="UTD939" s="82"/>
      <c r="UTE939" s="82"/>
      <c r="UTF939" s="82"/>
      <c r="UTG939" s="82"/>
      <c r="UTH939" s="82"/>
      <c r="UTI939" s="82"/>
      <c r="UTJ939" s="82"/>
      <c r="UTK939" s="82"/>
      <c r="UTL939" s="82"/>
      <c r="UTM939" s="82"/>
      <c r="UTN939" s="82"/>
      <c r="UTO939" s="82"/>
      <c r="UTP939" s="82"/>
      <c r="UTQ939" s="82"/>
      <c r="UTR939" s="82"/>
      <c r="UTS939" s="82"/>
      <c r="UTT939" s="82"/>
      <c r="UTU939" s="82"/>
      <c r="UTV939" s="82"/>
      <c r="UTW939" s="82"/>
      <c r="UTX939" s="82"/>
      <c r="UTY939" s="82"/>
      <c r="UTZ939" s="82"/>
      <c r="UUA939" s="82"/>
      <c r="UUB939" s="82"/>
      <c r="UUC939" s="82"/>
      <c r="UUD939" s="82"/>
      <c r="UUE939" s="82"/>
      <c r="UUF939" s="82"/>
      <c r="UUG939" s="82"/>
      <c r="UUH939" s="82"/>
      <c r="UUI939" s="82"/>
      <c r="UUJ939" s="82"/>
      <c r="UUK939" s="82"/>
      <c r="UUL939" s="82"/>
      <c r="UUM939" s="82"/>
      <c r="UUN939" s="82"/>
      <c r="UUO939" s="82"/>
      <c r="UUP939" s="82"/>
      <c r="UUQ939" s="82"/>
      <c r="UUR939" s="82"/>
      <c r="UUS939" s="82"/>
      <c r="UUT939" s="82"/>
      <c r="UUU939" s="82"/>
      <c r="UUV939" s="82"/>
      <c r="UUW939" s="82"/>
      <c r="UUX939" s="82"/>
      <c r="UUY939" s="82"/>
      <c r="UUZ939" s="82"/>
      <c r="UVA939" s="82"/>
      <c r="UVB939" s="82"/>
      <c r="UVC939" s="82"/>
      <c r="UVD939" s="82"/>
      <c r="UVE939" s="82"/>
      <c r="UVF939" s="82"/>
      <c r="UVG939" s="82"/>
      <c r="UVH939" s="82"/>
      <c r="UVI939" s="82"/>
      <c r="UVJ939" s="82"/>
      <c r="UVK939" s="82"/>
      <c r="UVL939" s="82"/>
      <c r="UVM939" s="82"/>
      <c r="UVN939" s="82"/>
      <c r="UVO939" s="82"/>
      <c r="UVP939" s="82"/>
      <c r="UVQ939" s="82"/>
      <c r="UVR939" s="82"/>
      <c r="UVS939" s="82"/>
      <c r="UVT939" s="82"/>
      <c r="UVU939" s="82"/>
      <c r="UVV939" s="82"/>
      <c r="UVW939" s="82"/>
      <c r="UVX939" s="82"/>
      <c r="UVY939" s="82"/>
      <c r="UVZ939" s="82"/>
      <c r="UWA939" s="82"/>
      <c r="UWB939" s="82"/>
      <c r="UWC939" s="82"/>
      <c r="UWD939" s="82"/>
      <c r="UWE939" s="82"/>
      <c r="UWF939" s="82"/>
      <c r="UWG939" s="82"/>
      <c r="UWH939" s="82"/>
      <c r="UWI939" s="82"/>
      <c r="UWJ939" s="82"/>
      <c r="UWK939" s="82"/>
      <c r="UWL939" s="82"/>
      <c r="UWM939" s="82"/>
      <c r="UWN939" s="82"/>
      <c r="UWO939" s="82"/>
      <c r="UWP939" s="82"/>
      <c r="UWQ939" s="82"/>
      <c r="UWR939" s="82"/>
      <c r="UWS939" s="82"/>
      <c r="UWT939" s="82"/>
      <c r="UWU939" s="82"/>
      <c r="UWV939" s="82"/>
      <c r="UWW939" s="82"/>
      <c r="UWX939" s="82"/>
      <c r="UWY939" s="82"/>
      <c r="UWZ939" s="82"/>
      <c r="UXA939" s="82"/>
      <c r="UXB939" s="82"/>
      <c r="UXC939" s="82"/>
      <c r="UXD939" s="82"/>
      <c r="UXE939" s="82"/>
      <c r="UXF939" s="82"/>
      <c r="UXG939" s="82"/>
      <c r="UXH939" s="82"/>
      <c r="UXI939" s="82"/>
      <c r="UXJ939" s="82"/>
      <c r="UXK939" s="82"/>
      <c r="UXL939" s="82"/>
      <c r="UXM939" s="82"/>
      <c r="UXN939" s="82"/>
      <c r="UXO939" s="82"/>
      <c r="UXP939" s="82"/>
      <c r="UXQ939" s="82"/>
      <c r="UXR939" s="82"/>
      <c r="UXS939" s="82"/>
      <c r="UXT939" s="82"/>
      <c r="UXU939" s="82"/>
      <c r="UXV939" s="82"/>
      <c r="UXW939" s="82"/>
      <c r="UXX939" s="82"/>
      <c r="UXY939" s="82"/>
      <c r="UXZ939" s="82"/>
      <c r="UYA939" s="82"/>
      <c r="UYB939" s="82"/>
      <c r="UYC939" s="82"/>
      <c r="UYD939" s="82"/>
      <c r="UYE939" s="82"/>
      <c r="UYF939" s="82"/>
      <c r="UYG939" s="82"/>
      <c r="UYH939" s="82"/>
      <c r="UYI939" s="82"/>
      <c r="UYJ939" s="82"/>
      <c r="UYK939" s="82"/>
      <c r="UYL939" s="82"/>
      <c r="UYM939" s="82"/>
      <c r="UYN939" s="82"/>
      <c r="UYO939" s="82"/>
      <c r="UYP939" s="82"/>
      <c r="UYQ939" s="82"/>
      <c r="UYR939" s="82"/>
      <c r="UYS939" s="82"/>
      <c r="UYT939" s="82"/>
      <c r="UYU939" s="82"/>
      <c r="UYV939" s="82"/>
      <c r="UYW939" s="82"/>
      <c r="UYX939" s="82"/>
      <c r="UYY939" s="82"/>
      <c r="UYZ939" s="82"/>
      <c r="UZA939" s="82"/>
      <c r="UZB939" s="82"/>
      <c r="UZC939" s="82"/>
      <c r="UZD939" s="82"/>
      <c r="UZE939" s="82"/>
      <c r="UZF939" s="82"/>
      <c r="UZG939" s="82"/>
      <c r="UZH939" s="82"/>
      <c r="UZI939" s="82"/>
      <c r="UZJ939" s="82"/>
      <c r="UZK939" s="82"/>
      <c r="UZL939" s="82"/>
      <c r="UZM939" s="82"/>
      <c r="UZN939" s="82"/>
      <c r="UZO939" s="82"/>
      <c r="UZP939" s="82"/>
      <c r="UZQ939" s="82"/>
      <c r="UZR939" s="82"/>
      <c r="UZS939" s="82"/>
      <c r="UZT939" s="82"/>
      <c r="UZU939" s="82"/>
      <c r="UZV939" s="82"/>
      <c r="UZW939" s="82"/>
      <c r="UZX939" s="82"/>
      <c r="UZY939" s="82"/>
      <c r="UZZ939" s="82"/>
      <c r="VAA939" s="82"/>
      <c r="VAB939" s="82"/>
      <c r="VAC939" s="82"/>
      <c r="VAD939" s="82"/>
      <c r="VAE939" s="82"/>
      <c r="VAF939" s="82"/>
      <c r="VAG939" s="82"/>
      <c r="VAH939" s="82"/>
      <c r="VAI939" s="82"/>
      <c r="VAJ939" s="82"/>
      <c r="VAK939" s="82"/>
      <c r="VAL939" s="82"/>
      <c r="VAM939" s="82"/>
      <c r="VAN939" s="82"/>
      <c r="VAO939" s="82"/>
      <c r="VAP939" s="82"/>
      <c r="VAQ939" s="82"/>
      <c r="VAR939" s="82"/>
      <c r="VAS939" s="82"/>
      <c r="VAT939" s="82"/>
      <c r="VAU939" s="82"/>
      <c r="VAV939" s="82"/>
      <c r="VAW939" s="82"/>
      <c r="VAX939" s="82"/>
      <c r="VAY939" s="82"/>
      <c r="VAZ939" s="82"/>
      <c r="VBA939" s="82"/>
      <c r="VBB939" s="82"/>
      <c r="VBC939" s="82"/>
      <c r="VBD939" s="82"/>
      <c r="VBE939" s="82"/>
      <c r="VBF939" s="82"/>
      <c r="VBG939" s="82"/>
      <c r="VBH939" s="82"/>
      <c r="VBI939" s="82"/>
      <c r="VBJ939" s="82"/>
      <c r="VBK939" s="82"/>
      <c r="VBL939" s="82"/>
      <c r="VBM939" s="82"/>
      <c r="VBN939" s="82"/>
      <c r="VBO939" s="82"/>
      <c r="VBP939" s="82"/>
      <c r="VBQ939" s="82"/>
      <c r="VBR939" s="82"/>
      <c r="VBS939" s="82"/>
      <c r="VBT939" s="82"/>
      <c r="VBU939" s="82"/>
      <c r="VBV939" s="82"/>
      <c r="VBW939" s="82"/>
      <c r="VBX939" s="82"/>
      <c r="VBY939" s="82"/>
      <c r="VBZ939" s="82"/>
      <c r="VCA939" s="82"/>
      <c r="VCB939" s="82"/>
      <c r="VCC939" s="82"/>
      <c r="VCD939" s="82"/>
      <c r="VCE939" s="82"/>
      <c r="VCF939" s="82"/>
      <c r="VCG939" s="82"/>
      <c r="VCH939" s="82"/>
      <c r="VCI939" s="82"/>
      <c r="VCJ939" s="82"/>
      <c r="VCK939" s="82"/>
      <c r="VCL939" s="82"/>
      <c r="VCM939" s="82"/>
      <c r="VCN939" s="82"/>
      <c r="VCO939" s="82"/>
      <c r="VCP939" s="82"/>
      <c r="VCQ939" s="82"/>
      <c r="VCR939" s="82"/>
      <c r="VCS939" s="82"/>
      <c r="VCT939" s="82"/>
      <c r="VCU939" s="82"/>
      <c r="VCV939" s="82"/>
      <c r="VCW939" s="82"/>
      <c r="VCX939" s="82"/>
      <c r="VCY939" s="82"/>
      <c r="VCZ939" s="82"/>
      <c r="VDA939" s="82"/>
      <c r="VDB939" s="82"/>
      <c r="VDC939" s="82"/>
      <c r="VDD939" s="82"/>
      <c r="VDE939" s="82"/>
      <c r="VDF939" s="82"/>
      <c r="VDG939" s="82"/>
      <c r="VDH939" s="82"/>
      <c r="VDI939" s="82"/>
      <c r="VDJ939" s="82"/>
      <c r="VDK939" s="82"/>
      <c r="VDL939" s="82"/>
      <c r="VDM939" s="82"/>
      <c r="VDN939" s="82"/>
      <c r="VDO939" s="82"/>
      <c r="VDP939" s="82"/>
      <c r="VDQ939" s="82"/>
      <c r="VDR939" s="82"/>
      <c r="VDS939" s="82"/>
      <c r="VDT939" s="82"/>
      <c r="VDU939" s="82"/>
      <c r="VDV939" s="82"/>
      <c r="VDW939" s="82"/>
      <c r="VDX939" s="82"/>
      <c r="VDY939" s="82"/>
      <c r="VDZ939" s="82"/>
      <c r="VEA939" s="82"/>
      <c r="VEB939" s="82"/>
      <c r="VEC939" s="82"/>
      <c r="VED939" s="82"/>
      <c r="VEE939" s="82"/>
      <c r="VEF939" s="82"/>
      <c r="VEG939" s="82"/>
      <c r="VEH939" s="82"/>
      <c r="VEI939" s="82"/>
      <c r="VEJ939" s="82"/>
      <c r="VEK939" s="82"/>
      <c r="VEL939" s="82"/>
      <c r="VEM939" s="82"/>
      <c r="VEN939" s="82"/>
      <c r="VEO939" s="82"/>
      <c r="VEP939" s="82"/>
      <c r="VEQ939" s="82"/>
      <c r="VER939" s="82"/>
      <c r="VES939" s="82"/>
      <c r="VET939" s="82"/>
      <c r="VEU939" s="82"/>
      <c r="VEV939" s="82"/>
      <c r="VEW939" s="82"/>
      <c r="VEX939" s="82"/>
      <c r="VEY939" s="82"/>
      <c r="VEZ939" s="82"/>
      <c r="VFA939" s="82"/>
      <c r="VFB939" s="82"/>
      <c r="VFC939" s="82"/>
      <c r="VFD939" s="82"/>
      <c r="VFE939" s="82"/>
      <c r="VFF939" s="82"/>
      <c r="VFG939" s="82"/>
      <c r="VFH939" s="82"/>
      <c r="VFI939" s="82"/>
      <c r="VFJ939" s="82"/>
      <c r="VFK939" s="82"/>
      <c r="VFL939" s="82"/>
      <c r="VFM939" s="82"/>
      <c r="VFN939" s="82"/>
      <c r="VFO939" s="82"/>
      <c r="VFP939" s="82"/>
      <c r="VFQ939" s="82"/>
      <c r="VFR939" s="82"/>
      <c r="VFS939" s="82"/>
      <c r="VFT939" s="82"/>
      <c r="VFU939" s="82"/>
      <c r="VFV939" s="82"/>
      <c r="VFW939" s="82"/>
      <c r="VFX939" s="82"/>
      <c r="VFY939" s="82"/>
      <c r="VFZ939" s="82"/>
      <c r="VGA939" s="82"/>
      <c r="VGB939" s="82"/>
      <c r="VGC939" s="82"/>
      <c r="VGD939" s="82"/>
      <c r="VGE939" s="82"/>
      <c r="VGF939" s="82"/>
      <c r="VGG939" s="82"/>
      <c r="VGH939" s="82"/>
      <c r="VGI939" s="82"/>
      <c r="VGJ939" s="82"/>
      <c r="VGK939" s="82"/>
      <c r="VGL939" s="82"/>
      <c r="VGM939" s="82"/>
      <c r="VGN939" s="82"/>
      <c r="VGO939" s="82"/>
      <c r="VGP939" s="82"/>
      <c r="VGQ939" s="82"/>
      <c r="VGR939" s="82"/>
      <c r="VGS939" s="82"/>
      <c r="VGT939" s="82"/>
      <c r="VGU939" s="82"/>
      <c r="VGV939" s="82"/>
      <c r="VGW939" s="82"/>
      <c r="VGX939" s="82"/>
      <c r="VGY939" s="82"/>
      <c r="VGZ939" s="82"/>
      <c r="VHA939" s="82"/>
      <c r="VHB939" s="82"/>
      <c r="VHC939" s="82"/>
      <c r="VHD939" s="82"/>
      <c r="VHE939" s="82"/>
      <c r="VHF939" s="82"/>
      <c r="VHG939" s="82"/>
      <c r="VHH939" s="82"/>
      <c r="VHI939" s="82"/>
      <c r="VHJ939" s="82"/>
      <c r="VHK939" s="82"/>
      <c r="VHL939" s="82"/>
      <c r="VHM939" s="82"/>
      <c r="VHN939" s="82"/>
      <c r="VHO939" s="82"/>
      <c r="VHP939" s="82"/>
      <c r="VHQ939" s="82"/>
      <c r="VHR939" s="82"/>
      <c r="VHS939" s="82"/>
      <c r="VHT939" s="82"/>
      <c r="VHU939" s="82"/>
      <c r="VHV939" s="82"/>
      <c r="VHW939" s="82"/>
      <c r="VHX939" s="82"/>
      <c r="VHY939" s="82"/>
      <c r="VHZ939" s="82"/>
      <c r="VIA939" s="82"/>
      <c r="VIB939" s="82"/>
      <c r="VIC939" s="82"/>
      <c r="VID939" s="82"/>
      <c r="VIE939" s="82"/>
      <c r="VIF939" s="82"/>
      <c r="VIG939" s="82"/>
      <c r="VIH939" s="82"/>
      <c r="VII939" s="82"/>
      <c r="VIJ939" s="82"/>
      <c r="VIK939" s="82"/>
      <c r="VIL939" s="82"/>
      <c r="VIM939" s="82"/>
      <c r="VIN939" s="82"/>
      <c r="VIO939" s="82"/>
      <c r="VIP939" s="82"/>
      <c r="VIQ939" s="82"/>
      <c r="VIR939" s="82"/>
      <c r="VIS939" s="82"/>
      <c r="VIT939" s="82"/>
      <c r="VIU939" s="82"/>
      <c r="VIV939" s="82"/>
      <c r="VIW939" s="82"/>
      <c r="VIX939" s="82"/>
      <c r="VIY939" s="82"/>
      <c r="VIZ939" s="82"/>
      <c r="VJA939" s="82"/>
      <c r="VJB939" s="82"/>
      <c r="VJC939" s="82"/>
      <c r="VJD939" s="82"/>
      <c r="VJE939" s="82"/>
      <c r="VJF939" s="82"/>
      <c r="VJG939" s="82"/>
      <c r="VJH939" s="82"/>
      <c r="VJI939" s="82"/>
      <c r="VJJ939" s="82"/>
      <c r="VJK939" s="82"/>
      <c r="VJL939" s="82"/>
      <c r="VJM939" s="82"/>
      <c r="VJN939" s="82"/>
      <c r="VJO939" s="82"/>
      <c r="VJP939" s="82"/>
      <c r="VJQ939" s="82"/>
      <c r="VJR939" s="82"/>
      <c r="VJS939" s="82"/>
      <c r="VJT939" s="82"/>
      <c r="VJU939" s="82"/>
      <c r="VJV939" s="82"/>
      <c r="VJW939" s="82"/>
      <c r="VJX939" s="82"/>
      <c r="VJY939" s="82"/>
      <c r="VJZ939" s="82"/>
      <c r="VKA939" s="82"/>
      <c r="VKB939" s="82"/>
      <c r="VKC939" s="82"/>
      <c r="VKD939" s="82"/>
      <c r="VKE939" s="82"/>
      <c r="VKF939" s="82"/>
      <c r="VKG939" s="82"/>
      <c r="VKH939" s="82"/>
      <c r="VKI939" s="82"/>
      <c r="VKJ939" s="82"/>
      <c r="VKK939" s="82"/>
      <c r="VKL939" s="82"/>
      <c r="VKM939" s="82"/>
      <c r="VKN939" s="82"/>
      <c r="VKO939" s="82"/>
      <c r="VKP939" s="82"/>
      <c r="VKQ939" s="82"/>
      <c r="VKR939" s="82"/>
      <c r="VKS939" s="82"/>
      <c r="VKT939" s="82"/>
      <c r="VKU939" s="82"/>
      <c r="VKV939" s="82"/>
      <c r="VKW939" s="82"/>
      <c r="VKX939" s="82"/>
      <c r="VKY939" s="82"/>
      <c r="VKZ939" s="82"/>
      <c r="VLA939" s="82"/>
      <c r="VLB939" s="82"/>
      <c r="VLC939" s="82"/>
      <c r="VLD939" s="82"/>
      <c r="VLE939" s="82"/>
      <c r="VLF939" s="82"/>
      <c r="VLG939" s="82"/>
      <c r="VLH939" s="82"/>
      <c r="VLI939" s="82"/>
      <c r="VLJ939" s="82"/>
      <c r="VLK939" s="82"/>
      <c r="VLL939" s="82"/>
      <c r="VLM939" s="82"/>
      <c r="VLN939" s="82"/>
      <c r="VLO939" s="82"/>
      <c r="VLP939" s="82"/>
      <c r="VLQ939" s="82"/>
      <c r="VLR939" s="82"/>
      <c r="VLS939" s="82"/>
      <c r="VLT939" s="82"/>
      <c r="VLU939" s="82"/>
      <c r="VLV939" s="82"/>
      <c r="VLW939" s="82"/>
      <c r="VLX939" s="82"/>
      <c r="VLY939" s="82"/>
      <c r="VLZ939" s="82"/>
      <c r="VMA939" s="82"/>
      <c r="VMB939" s="82"/>
      <c r="VMC939" s="82"/>
      <c r="VMD939" s="82"/>
      <c r="VME939" s="82"/>
      <c r="VMF939" s="82"/>
      <c r="VMG939" s="82"/>
      <c r="VMH939" s="82"/>
      <c r="VMI939" s="82"/>
      <c r="VMJ939" s="82"/>
      <c r="VMK939" s="82"/>
      <c r="VML939" s="82"/>
      <c r="VMM939" s="82"/>
      <c r="VMN939" s="82"/>
      <c r="VMO939" s="82"/>
      <c r="VMP939" s="82"/>
      <c r="VMQ939" s="82"/>
      <c r="VMR939" s="82"/>
      <c r="VMS939" s="82"/>
      <c r="VMT939" s="82"/>
      <c r="VMU939" s="82"/>
      <c r="VMV939" s="82"/>
      <c r="VMW939" s="82"/>
      <c r="VMX939" s="82"/>
      <c r="VMY939" s="82"/>
      <c r="VMZ939" s="82"/>
      <c r="VNA939" s="82"/>
      <c r="VNB939" s="82"/>
      <c r="VNC939" s="82"/>
      <c r="VND939" s="82"/>
      <c r="VNE939" s="82"/>
      <c r="VNF939" s="82"/>
      <c r="VNG939" s="82"/>
      <c r="VNH939" s="82"/>
      <c r="VNI939" s="82"/>
      <c r="VNJ939" s="82"/>
      <c r="VNK939" s="82"/>
      <c r="VNL939" s="82"/>
      <c r="VNM939" s="82"/>
      <c r="VNN939" s="82"/>
      <c r="VNO939" s="82"/>
      <c r="VNP939" s="82"/>
      <c r="VNQ939" s="82"/>
      <c r="VNR939" s="82"/>
      <c r="VNS939" s="82"/>
      <c r="VNT939" s="82"/>
      <c r="VNU939" s="82"/>
      <c r="VNV939" s="82"/>
      <c r="VNW939" s="82"/>
      <c r="VNX939" s="82"/>
      <c r="VNY939" s="82"/>
      <c r="VNZ939" s="82"/>
      <c r="VOA939" s="82"/>
      <c r="VOB939" s="82"/>
      <c r="VOC939" s="82"/>
      <c r="VOD939" s="82"/>
      <c r="VOE939" s="82"/>
      <c r="VOF939" s="82"/>
      <c r="VOG939" s="82"/>
      <c r="VOH939" s="82"/>
      <c r="VOI939" s="82"/>
      <c r="VOJ939" s="82"/>
      <c r="VOK939" s="82"/>
      <c r="VOL939" s="82"/>
      <c r="VOM939" s="82"/>
      <c r="VON939" s="82"/>
      <c r="VOO939" s="82"/>
      <c r="VOP939" s="82"/>
      <c r="VOQ939" s="82"/>
      <c r="VOR939" s="82"/>
      <c r="VOS939" s="82"/>
      <c r="VOT939" s="82"/>
      <c r="VOU939" s="82"/>
      <c r="VOV939" s="82"/>
      <c r="VOW939" s="82"/>
      <c r="VOX939" s="82"/>
      <c r="VOY939" s="82"/>
      <c r="VOZ939" s="82"/>
      <c r="VPA939" s="82"/>
      <c r="VPB939" s="82"/>
      <c r="VPC939" s="82"/>
      <c r="VPD939" s="82"/>
      <c r="VPE939" s="82"/>
      <c r="VPF939" s="82"/>
      <c r="VPG939" s="82"/>
      <c r="VPH939" s="82"/>
      <c r="VPI939" s="82"/>
      <c r="VPJ939" s="82"/>
      <c r="VPK939" s="82"/>
      <c r="VPL939" s="82"/>
      <c r="VPM939" s="82"/>
      <c r="VPN939" s="82"/>
      <c r="VPO939" s="82"/>
      <c r="VPP939" s="82"/>
      <c r="VPQ939" s="82"/>
      <c r="VPR939" s="82"/>
      <c r="VPS939" s="82"/>
      <c r="VPT939" s="82"/>
      <c r="VPU939" s="82"/>
      <c r="VPV939" s="82"/>
      <c r="VPW939" s="82"/>
      <c r="VPX939" s="82"/>
      <c r="VPY939" s="82"/>
      <c r="VPZ939" s="82"/>
      <c r="VQA939" s="82"/>
      <c r="VQB939" s="82"/>
      <c r="VQC939" s="82"/>
      <c r="VQD939" s="82"/>
      <c r="VQE939" s="82"/>
      <c r="VQF939" s="82"/>
      <c r="VQG939" s="82"/>
      <c r="VQH939" s="82"/>
      <c r="VQI939" s="82"/>
      <c r="VQJ939" s="82"/>
      <c r="VQK939" s="82"/>
      <c r="VQL939" s="82"/>
      <c r="VQM939" s="82"/>
      <c r="VQN939" s="82"/>
      <c r="VQO939" s="82"/>
      <c r="VQP939" s="82"/>
      <c r="VQQ939" s="82"/>
      <c r="VQR939" s="82"/>
      <c r="VQS939" s="82"/>
      <c r="VQT939" s="82"/>
      <c r="VQU939" s="82"/>
      <c r="VQV939" s="82"/>
      <c r="VQW939" s="82"/>
      <c r="VQX939" s="82"/>
      <c r="VQY939" s="82"/>
      <c r="VQZ939" s="82"/>
      <c r="VRA939" s="82"/>
      <c r="VRB939" s="82"/>
      <c r="VRC939" s="82"/>
      <c r="VRD939" s="82"/>
      <c r="VRE939" s="82"/>
      <c r="VRF939" s="82"/>
      <c r="VRG939" s="82"/>
      <c r="VRH939" s="82"/>
      <c r="VRI939" s="82"/>
      <c r="VRJ939" s="82"/>
      <c r="VRK939" s="82"/>
      <c r="VRL939" s="82"/>
      <c r="VRM939" s="82"/>
      <c r="VRN939" s="82"/>
      <c r="VRO939" s="82"/>
      <c r="VRP939" s="82"/>
      <c r="VRQ939" s="82"/>
      <c r="VRR939" s="82"/>
      <c r="VRS939" s="82"/>
      <c r="VRT939" s="82"/>
      <c r="VRU939" s="82"/>
      <c r="VRV939" s="82"/>
      <c r="VRW939" s="82"/>
      <c r="VRX939" s="82"/>
      <c r="VRY939" s="82"/>
      <c r="VRZ939" s="82"/>
      <c r="VSA939" s="82"/>
      <c r="VSB939" s="82"/>
      <c r="VSC939" s="82"/>
      <c r="VSD939" s="82"/>
      <c r="VSE939" s="82"/>
      <c r="VSF939" s="82"/>
      <c r="VSG939" s="82"/>
      <c r="VSH939" s="82"/>
      <c r="VSI939" s="82"/>
      <c r="VSJ939" s="82"/>
      <c r="VSK939" s="82"/>
      <c r="VSL939" s="82"/>
      <c r="VSM939" s="82"/>
      <c r="VSN939" s="82"/>
      <c r="VSO939" s="82"/>
      <c r="VSP939" s="82"/>
      <c r="VSQ939" s="82"/>
      <c r="VSR939" s="82"/>
      <c r="VSS939" s="82"/>
      <c r="VST939" s="82"/>
      <c r="VSU939" s="82"/>
      <c r="VSV939" s="82"/>
      <c r="VSW939" s="82"/>
      <c r="VSX939" s="82"/>
      <c r="VSY939" s="82"/>
      <c r="VSZ939" s="82"/>
      <c r="VTA939" s="82"/>
      <c r="VTB939" s="82"/>
      <c r="VTC939" s="82"/>
      <c r="VTD939" s="82"/>
      <c r="VTE939" s="82"/>
      <c r="VTF939" s="82"/>
      <c r="VTG939" s="82"/>
      <c r="VTH939" s="82"/>
      <c r="VTI939" s="82"/>
      <c r="VTJ939" s="82"/>
      <c r="VTK939" s="82"/>
      <c r="VTL939" s="82"/>
      <c r="VTM939" s="82"/>
      <c r="VTN939" s="82"/>
      <c r="VTO939" s="82"/>
      <c r="VTP939" s="82"/>
      <c r="VTQ939" s="82"/>
      <c r="VTR939" s="82"/>
      <c r="VTS939" s="82"/>
      <c r="VTT939" s="82"/>
      <c r="VTU939" s="82"/>
      <c r="VTV939" s="82"/>
      <c r="VTW939" s="82"/>
      <c r="VTX939" s="82"/>
      <c r="VTY939" s="82"/>
      <c r="VTZ939" s="82"/>
      <c r="VUA939" s="82"/>
      <c r="VUB939" s="82"/>
      <c r="VUC939" s="82"/>
      <c r="VUD939" s="82"/>
      <c r="VUE939" s="82"/>
      <c r="VUF939" s="82"/>
      <c r="VUG939" s="82"/>
      <c r="VUH939" s="82"/>
      <c r="VUI939" s="82"/>
      <c r="VUJ939" s="82"/>
      <c r="VUK939" s="82"/>
      <c r="VUL939" s="82"/>
      <c r="VUM939" s="82"/>
      <c r="VUN939" s="82"/>
      <c r="VUO939" s="82"/>
      <c r="VUP939" s="82"/>
      <c r="VUQ939" s="82"/>
      <c r="VUR939" s="82"/>
      <c r="VUS939" s="82"/>
      <c r="VUT939" s="82"/>
      <c r="VUU939" s="82"/>
      <c r="VUV939" s="82"/>
      <c r="VUW939" s="82"/>
      <c r="VUX939" s="82"/>
      <c r="VUY939" s="82"/>
      <c r="VUZ939" s="82"/>
      <c r="VVA939" s="82"/>
      <c r="VVB939" s="82"/>
      <c r="VVC939" s="82"/>
      <c r="VVD939" s="82"/>
      <c r="VVE939" s="82"/>
      <c r="VVF939" s="82"/>
      <c r="VVG939" s="82"/>
      <c r="VVH939" s="82"/>
      <c r="VVI939" s="82"/>
      <c r="VVJ939" s="82"/>
      <c r="VVK939" s="82"/>
      <c r="VVL939" s="82"/>
      <c r="VVM939" s="82"/>
      <c r="VVN939" s="82"/>
      <c r="VVO939" s="82"/>
      <c r="VVP939" s="82"/>
      <c r="VVQ939" s="82"/>
      <c r="VVR939" s="82"/>
      <c r="VVS939" s="82"/>
      <c r="VVT939" s="82"/>
      <c r="VVU939" s="82"/>
      <c r="VVV939" s="82"/>
      <c r="VVW939" s="82"/>
      <c r="VVX939" s="82"/>
      <c r="VVY939" s="82"/>
      <c r="VVZ939" s="82"/>
      <c r="VWA939" s="82"/>
      <c r="VWB939" s="82"/>
      <c r="VWC939" s="82"/>
      <c r="VWD939" s="82"/>
      <c r="VWE939" s="82"/>
      <c r="VWF939" s="82"/>
      <c r="VWG939" s="82"/>
      <c r="VWH939" s="82"/>
      <c r="VWI939" s="82"/>
      <c r="VWJ939" s="82"/>
      <c r="VWK939" s="82"/>
      <c r="VWL939" s="82"/>
      <c r="VWM939" s="82"/>
      <c r="VWN939" s="82"/>
      <c r="VWO939" s="82"/>
      <c r="VWP939" s="82"/>
      <c r="VWQ939" s="82"/>
      <c r="VWR939" s="82"/>
      <c r="VWS939" s="82"/>
      <c r="VWT939" s="82"/>
      <c r="VWU939" s="82"/>
      <c r="VWV939" s="82"/>
      <c r="VWW939" s="82"/>
      <c r="VWX939" s="82"/>
      <c r="VWY939" s="82"/>
      <c r="VWZ939" s="82"/>
      <c r="VXA939" s="82"/>
      <c r="VXB939" s="82"/>
      <c r="VXC939" s="82"/>
      <c r="VXD939" s="82"/>
      <c r="VXE939" s="82"/>
      <c r="VXF939" s="82"/>
      <c r="VXG939" s="82"/>
      <c r="VXH939" s="82"/>
      <c r="VXI939" s="82"/>
      <c r="VXJ939" s="82"/>
      <c r="VXK939" s="82"/>
      <c r="VXL939" s="82"/>
      <c r="VXM939" s="82"/>
      <c r="VXN939" s="82"/>
      <c r="VXO939" s="82"/>
      <c r="VXP939" s="82"/>
      <c r="VXQ939" s="82"/>
      <c r="VXR939" s="82"/>
      <c r="VXS939" s="82"/>
      <c r="VXT939" s="82"/>
      <c r="VXU939" s="82"/>
      <c r="VXV939" s="82"/>
      <c r="VXW939" s="82"/>
      <c r="VXX939" s="82"/>
      <c r="VXY939" s="82"/>
      <c r="VXZ939" s="82"/>
      <c r="VYA939" s="82"/>
      <c r="VYB939" s="82"/>
      <c r="VYC939" s="82"/>
      <c r="VYD939" s="82"/>
      <c r="VYE939" s="82"/>
      <c r="VYF939" s="82"/>
      <c r="VYG939" s="82"/>
      <c r="VYH939" s="82"/>
      <c r="VYI939" s="82"/>
      <c r="VYJ939" s="82"/>
      <c r="VYK939" s="82"/>
      <c r="VYL939" s="82"/>
      <c r="VYM939" s="82"/>
      <c r="VYN939" s="82"/>
      <c r="VYO939" s="82"/>
      <c r="VYP939" s="82"/>
      <c r="VYQ939" s="82"/>
      <c r="VYR939" s="82"/>
      <c r="VYS939" s="82"/>
      <c r="VYT939" s="82"/>
      <c r="VYU939" s="82"/>
      <c r="VYV939" s="82"/>
      <c r="VYW939" s="82"/>
      <c r="VYX939" s="82"/>
      <c r="VYY939" s="82"/>
      <c r="VYZ939" s="82"/>
      <c r="VZA939" s="82"/>
      <c r="VZB939" s="82"/>
      <c r="VZC939" s="82"/>
      <c r="VZD939" s="82"/>
      <c r="VZE939" s="82"/>
      <c r="VZF939" s="82"/>
      <c r="VZG939" s="82"/>
      <c r="VZH939" s="82"/>
      <c r="VZI939" s="82"/>
      <c r="VZJ939" s="82"/>
      <c r="VZK939" s="82"/>
      <c r="VZL939" s="82"/>
      <c r="VZM939" s="82"/>
      <c r="VZN939" s="82"/>
      <c r="VZO939" s="82"/>
      <c r="VZP939" s="82"/>
      <c r="VZQ939" s="82"/>
      <c r="VZR939" s="82"/>
      <c r="VZS939" s="82"/>
      <c r="VZT939" s="82"/>
      <c r="VZU939" s="82"/>
      <c r="VZV939" s="82"/>
      <c r="VZW939" s="82"/>
      <c r="VZX939" s="82"/>
      <c r="VZY939" s="82"/>
      <c r="VZZ939" s="82"/>
      <c r="WAA939" s="82"/>
      <c r="WAB939" s="82"/>
      <c r="WAC939" s="82"/>
      <c r="WAD939" s="82"/>
      <c r="WAE939" s="82"/>
      <c r="WAF939" s="82"/>
      <c r="WAG939" s="82"/>
      <c r="WAH939" s="82"/>
      <c r="WAI939" s="82"/>
      <c r="WAJ939" s="82"/>
      <c r="WAK939" s="82"/>
      <c r="WAL939" s="82"/>
      <c r="WAM939" s="82"/>
      <c r="WAN939" s="82"/>
      <c r="WAO939" s="82"/>
      <c r="WAP939" s="82"/>
      <c r="WAQ939" s="82"/>
      <c r="WAR939" s="82"/>
      <c r="WAS939" s="82"/>
      <c r="WAT939" s="82"/>
      <c r="WAU939" s="82"/>
      <c r="WAV939" s="82"/>
      <c r="WAW939" s="82"/>
      <c r="WAX939" s="82"/>
      <c r="WAY939" s="82"/>
      <c r="WAZ939" s="82"/>
      <c r="WBA939" s="82"/>
      <c r="WBB939" s="82"/>
      <c r="WBC939" s="82"/>
      <c r="WBD939" s="82"/>
      <c r="WBE939" s="82"/>
      <c r="WBF939" s="82"/>
      <c r="WBG939" s="82"/>
      <c r="WBH939" s="82"/>
      <c r="WBI939" s="82"/>
      <c r="WBJ939" s="82"/>
      <c r="WBK939" s="82"/>
      <c r="WBL939" s="82"/>
      <c r="WBM939" s="82"/>
      <c r="WBN939" s="82"/>
      <c r="WBO939" s="82"/>
      <c r="WBP939" s="82"/>
      <c r="WBQ939" s="82"/>
      <c r="WBR939" s="82"/>
      <c r="WBS939" s="82"/>
      <c r="WBT939" s="82"/>
      <c r="WBU939" s="82"/>
      <c r="WBV939" s="82"/>
      <c r="WBW939" s="82"/>
      <c r="WBX939" s="82"/>
      <c r="WBY939" s="82"/>
      <c r="WBZ939" s="82"/>
      <c r="WCA939" s="82"/>
      <c r="WCB939" s="82"/>
      <c r="WCC939" s="82"/>
      <c r="WCD939" s="82"/>
      <c r="WCE939" s="82"/>
      <c r="WCF939" s="82"/>
      <c r="WCG939" s="82"/>
      <c r="WCH939" s="82"/>
      <c r="WCI939" s="82"/>
      <c r="WCJ939" s="82"/>
      <c r="WCK939" s="82"/>
      <c r="WCL939" s="82"/>
      <c r="WCM939" s="82"/>
      <c r="WCN939" s="82"/>
      <c r="WCO939" s="82"/>
      <c r="WCP939" s="82"/>
      <c r="WCQ939" s="82"/>
      <c r="WCR939" s="82"/>
      <c r="WCS939" s="82"/>
      <c r="WCT939" s="82"/>
      <c r="WCU939" s="82"/>
      <c r="WCV939" s="82"/>
      <c r="WCW939" s="82"/>
      <c r="WCX939" s="82"/>
      <c r="WCY939" s="82"/>
      <c r="WCZ939" s="82"/>
      <c r="WDA939" s="82"/>
      <c r="WDB939" s="82"/>
      <c r="WDC939" s="82"/>
      <c r="WDD939" s="82"/>
      <c r="WDE939" s="82"/>
      <c r="WDF939" s="82"/>
      <c r="WDG939" s="82"/>
      <c r="WDH939" s="82"/>
      <c r="WDI939" s="82"/>
      <c r="WDJ939" s="82"/>
      <c r="WDK939" s="82"/>
      <c r="WDL939" s="82"/>
      <c r="WDM939" s="82"/>
      <c r="WDN939" s="82"/>
      <c r="WDO939" s="82"/>
      <c r="WDP939" s="82"/>
      <c r="WDQ939" s="82"/>
      <c r="WDR939" s="82"/>
      <c r="WDS939" s="82"/>
      <c r="WDT939" s="82"/>
      <c r="WDU939" s="82"/>
      <c r="WDV939" s="82"/>
      <c r="WDW939" s="82"/>
      <c r="WDX939" s="82"/>
      <c r="WDY939" s="82"/>
      <c r="WDZ939" s="82"/>
      <c r="WEA939" s="82"/>
      <c r="WEB939" s="82"/>
      <c r="WEC939" s="82"/>
      <c r="WED939" s="82"/>
      <c r="WEE939" s="82"/>
      <c r="WEF939" s="82"/>
      <c r="WEG939" s="82"/>
      <c r="WEH939" s="82"/>
      <c r="WEI939" s="82"/>
      <c r="WEJ939" s="82"/>
      <c r="WEK939" s="82"/>
      <c r="WEL939" s="82"/>
      <c r="WEM939" s="82"/>
      <c r="WEN939" s="82"/>
      <c r="WEO939" s="82"/>
      <c r="WEP939" s="82"/>
      <c r="WEQ939" s="82"/>
      <c r="WER939" s="82"/>
      <c r="WES939" s="82"/>
      <c r="WET939" s="82"/>
      <c r="WEU939" s="82"/>
      <c r="WEV939" s="82"/>
      <c r="WEW939" s="82"/>
      <c r="WEX939" s="82"/>
      <c r="WEY939" s="82"/>
      <c r="WEZ939" s="82"/>
      <c r="WFA939" s="82"/>
      <c r="WFB939" s="82"/>
      <c r="WFC939" s="82"/>
      <c r="WFD939" s="82"/>
      <c r="WFE939" s="82"/>
      <c r="WFF939" s="82"/>
      <c r="WFG939" s="82"/>
      <c r="WFH939" s="82"/>
      <c r="WFI939" s="82"/>
      <c r="WFJ939" s="82"/>
      <c r="WFK939" s="82"/>
      <c r="WFL939" s="82"/>
      <c r="WFM939" s="82"/>
      <c r="WFN939" s="82"/>
      <c r="WFO939" s="82"/>
      <c r="WFP939" s="82"/>
      <c r="WFQ939" s="82"/>
      <c r="WFR939" s="82"/>
      <c r="WFS939" s="82"/>
      <c r="WFT939" s="82"/>
      <c r="WFU939" s="82"/>
      <c r="WFV939" s="82"/>
      <c r="WFW939" s="82"/>
      <c r="WFX939" s="82"/>
      <c r="WFY939" s="82"/>
      <c r="WFZ939" s="82"/>
      <c r="WGA939" s="82"/>
      <c r="WGB939" s="82"/>
      <c r="WGC939" s="82"/>
      <c r="WGD939" s="82"/>
      <c r="WGE939" s="82"/>
      <c r="WGF939" s="82"/>
      <c r="WGG939" s="82"/>
      <c r="WGH939" s="82"/>
      <c r="WGI939" s="82"/>
      <c r="WGJ939" s="82"/>
      <c r="WGK939" s="82"/>
      <c r="WGL939" s="82"/>
      <c r="WGM939" s="82"/>
      <c r="WGN939" s="82"/>
      <c r="WGO939" s="82"/>
      <c r="WGP939" s="82"/>
      <c r="WGQ939" s="82"/>
      <c r="WGR939" s="82"/>
      <c r="WGS939" s="82"/>
      <c r="WGT939" s="82"/>
      <c r="WGU939" s="82"/>
      <c r="WGV939" s="82"/>
      <c r="WGW939" s="82"/>
      <c r="WGX939" s="82"/>
      <c r="WGY939" s="82"/>
      <c r="WGZ939" s="82"/>
      <c r="WHA939" s="82"/>
      <c r="WHB939" s="82"/>
      <c r="WHC939" s="82"/>
      <c r="WHD939" s="82"/>
      <c r="WHE939" s="82"/>
      <c r="WHF939" s="82"/>
      <c r="WHG939" s="82"/>
      <c r="WHH939" s="82"/>
      <c r="WHI939" s="82"/>
      <c r="WHJ939" s="82"/>
      <c r="WHK939" s="82"/>
      <c r="WHL939" s="82"/>
      <c r="WHM939" s="82"/>
      <c r="WHN939" s="82"/>
      <c r="WHO939" s="82"/>
      <c r="WHP939" s="82"/>
      <c r="WHQ939" s="82"/>
      <c r="WHR939" s="82"/>
      <c r="WHS939" s="82"/>
      <c r="WHT939" s="82"/>
      <c r="WHU939" s="82"/>
      <c r="WHV939" s="82"/>
      <c r="WHW939" s="82"/>
      <c r="WHX939" s="82"/>
      <c r="WHY939" s="82"/>
      <c r="WHZ939" s="82"/>
      <c r="WIA939" s="82"/>
      <c r="WIB939" s="82"/>
      <c r="WIC939" s="82"/>
      <c r="WID939" s="82"/>
      <c r="WIE939" s="82"/>
      <c r="WIF939" s="82"/>
      <c r="WIG939" s="82"/>
      <c r="WIH939" s="82"/>
      <c r="WII939" s="82"/>
      <c r="WIJ939" s="82"/>
      <c r="WIK939" s="82"/>
      <c r="WIL939" s="82"/>
      <c r="WIM939" s="82"/>
      <c r="WIN939" s="82"/>
      <c r="WIO939" s="82"/>
      <c r="WIP939" s="82"/>
      <c r="WIQ939" s="82"/>
      <c r="WIR939" s="82"/>
      <c r="WIS939" s="82"/>
      <c r="WIT939" s="82"/>
      <c r="WIU939" s="82"/>
      <c r="WIV939" s="82"/>
      <c r="WIW939" s="82"/>
      <c r="WIX939" s="82"/>
      <c r="WIY939" s="82"/>
      <c r="WIZ939" s="82"/>
      <c r="WJA939" s="82"/>
      <c r="WJB939" s="82"/>
      <c r="WJC939" s="82"/>
      <c r="WJD939" s="82"/>
      <c r="WJE939" s="82"/>
      <c r="WJF939" s="82"/>
      <c r="WJG939" s="82"/>
      <c r="WJH939" s="82"/>
      <c r="WJI939" s="82"/>
      <c r="WJJ939" s="82"/>
      <c r="WJK939" s="82"/>
      <c r="WJL939" s="82"/>
      <c r="WJM939" s="82"/>
      <c r="WJN939" s="82"/>
      <c r="WJO939" s="82"/>
      <c r="WJP939" s="82"/>
      <c r="WJQ939" s="82"/>
      <c r="WJR939" s="82"/>
      <c r="WJS939" s="82"/>
      <c r="WJT939" s="82"/>
      <c r="WJU939" s="82"/>
      <c r="WJV939" s="82"/>
      <c r="WJW939" s="82"/>
      <c r="WJX939" s="82"/>
      <c r="WJY939" s="82"/>
      <c r="WJZ939" s="82"/>
      <c r="WKA939" s="82"/>
      <c r="WKB939" s="82"/>
      <c r="WKC939" s="82"/>
      <c r="WKD939" s="82"/>
      <c r="WKE939" s="82"/>
      <c r="WKF939" s="82"/>
      <c r="WKG939" s="82"/>
      <c r="WKH939" s="82"/>
      <c r="WKI939" s="82"/>
      <c r="WKJ939" s="82"/>
      <c r="WKK939" s="82"/>
      <c r="WKL939" s="82"/>
      <c r="WKM939" s="82"/>
      <c r="WKN939" s="82"/>
      <c r="WKO939" s="82"/>
      <c r="WKP939" s="82"/>
      <c r="WKQ939" s="82"/>
      <c r="WKR939" s="82"/>
      <c r="WKS939" s="82"/>
      <c r="WKT939" s="82"/>
      <c r="WKU939" s="82"/>
      <c r="WKV939" s="82"/>
      <c r="WKW939" s="82"/>
      <c r="WKX939" s="82"/>
      <c r="WKY939" s="82"/>
      <c r="WKZ939" s="82"/>
      <c r="WLA939" s="82"/>
      <c r="WLB939" s="82"/>
      <c r="WLC939" s="82"/>
      <c r="WLD939" s="82"/>
      <c r="WLE939" s="82"/>
      <c r="WLF939" s="82"/>
      <c r="WLG939" s="82"/>
      <c r="WLH939" s="82"/>
      <c r="WLI939" s="82"/>
      <c r="WLJ939" s="82"/>
      <c r="WLK939" s="82"/>
      <c r="WLL939" s="82"/>
      <c r="WLM939" s="82"/>
      <c r="WLN939" s="82"/>
      <c r="WLO939" s="82"/>
      <c r="WLP939" s="82"/>
      <c r="WLQ939" s="82"/>
      <c r="WLR939" s="82"/>
      <c r="WLS939" s="82"/>
      <c r="WLT939" s="82"/>
      <c r="WLU939" s="82"/>
      <c r="WLV939" s="82"/>
      <c r="WLW939" s="82"/>
      <c r="WLX939" s="82"/>
      <c r="WLY939" s="82"/>
      <c r="WLZ939" s="82"/>
      <c r="WMA939" s="82"/>
      <c r="WMB939" s="82"/>
      <c r="WMC939" s="82"/>
      <c r="WMD939" s="82"/>
      <c r="WME939" s="82"/>
      <c r="WMF939" s="82"/>
      <c r="WMG939" s="82"/>
      <c r="WMH939" s="82"/>
      <c r="WMI939" s="82"/>
      <c r="WMJ939" s="82"/>
      <c r="WMK939" s="82"/>
      <c r="WML939" s="82"/>
      <c r="WMM939" s="82"/>
      <c r="WMN939" s="82"/>
      <c r="WMO939" s="82"/>
      <c r="WMP939" s="82"/>
      <c r="WMQ939" s="82"/>
      <c r="WMR939" s="82"/>
      <c r="WMS939" s="82"/>
      <c r="WMT939" s="82"/>
      <c r="WMU939" s="82"/>
      <c r="WMV939" s="82"/>
      <c r="WMW939" s="82"/>
      <c r="WMX939" s="82"/>
      <c r="WMY939" s="82"/>
      <c r="WMZ939" s="82"/>
      <c r="WNA939" s="82"/>
      <c r="WNB939" s="82"/>
      <c r="WNC939" s="82"/>
      <c r="WND939" s="82"/>
      <c r="WNE939" s="82"/>
      <c r="WNF939" s="82"/>
      <c r="WNG939" s="82"/>
      <c r="WNH939" s="82"/>
      <c r="WNI939" s="82"/>
      <c r="WNJ939" s="82"/>
      <c r="WNK939" s="82"/>
      <c r="WNL939" s="82"/>
      <c r="WNM939" s="82"/>
      <c r="WNN939" s="82"/>
      <c r="WNO939" s="82"/>
      <c r="WNP939" s="82"/>
      <c r="WNQ939" s="82"/>
      <c r="WNR939" s="82"/>
      <c r="WNS939" s="82"/>
      <c r="WNT939" s="82"/>
      <c r="WNU939" s="82"/>
      <c r="WNV939" s="82"/>
      <c r="WNW939" s="82"/>
      <c r="WNX939" s="82"/>
      <c r="WNY939" s="82"/>
      <c r="WNZ939" s="82"/>
      <c r="WOA939" s="82"/>
      <c r="WOB939" s="82"/>
      <c r="WOC939" s="82"/>
      <c r="WOD939" s="82"/>
      <c r="WOE939" s="82"/>
      <c r="WOF939" s="82"/>
      <c r="WOG939" s="82"/>
      <c r="WOH939" s="82"/>
      <c r="WOI939" s="82"/>
      <c r="WOJ939" s="82"/>
      <c r="WOK939" s="82"/>
      <c r="WOL939" s="82"/>
      <c r="WOM939" s="82"/>
      <c r="WON939" s="82"/>
      <c r="WOO939" s="82"/>
      <c r="WOP939" s="82"/>
      <c r="WOQ939" s="82"/>
      <c r="WOR939" s="82"/>
      <c r="WOS939" s="82"/>
      <c r="WOT939" s="82"/>
      <c r="WOU939" s="82"/>
      <c r="WOV939" s="82"/>
      <c r="WOW939" s="82"/>
      <c r="WOX939" s="82"/>
      <c r="WOY939" s="82"/>
      <c r="WOZ939" s="82"/>
      <c r="WPA939" s="82"/>
      <c r="WPB939" s="82"/>
      <c r="WPC939" s="82"/>
      <c r="WPD939" s="82"/>
      <c r="WPE939" s="82"/>
      <c r="WPF939" s="82"/>
      <c r="WPG939" s="82"/>
      <c r="WPH939" s="82"/>
      <c r="WPI939" s="82"/>
      <c r="WPJ939" s="82"/>
      <c r="WPK939" s="82"/>
      <c r="WPL939" s="82"/>
      <c r="WPM939" s="82"/>
      <c r="WPN939" s="82"/>
      <c r="WPO939" s="82"/>
      <c r="WPP939" s="82"/>
      <c r="WPQ939" s="82"/>
      <c r="WPR939" s="82"/>
      <c r="WPS939" s="82"/>
      <c r="WPT939" s="82"/>
      <c r="WPU939" s="82"/>
      <c r="WPV939" s="82"/>
      <c r="WPW939" s="82"/>
      <c r="WPX939" s="82"/>
      <c r="WPY939" s="82"/>
      <c r="WPZ939" s="82"/>
      <c r="WQA939" s="82"/>
      <c r="WQB939" s="82"/>
      <c r="WQC939" s="82"/>
      <c r="WQD939" s="82"/>
      <c r="WQE939" s="82"/>
      <c r="WQF939" s="82"/>
      <c r="WQG939" s="82"/>
      <c r="WQH939" s="82"/>
      <c r="WQI939" s="82"/>
      <c r="WQJ939" s="82"/>
      <c r="WQK939" s="82"/>
      <c r="WQL939" s="82"/>
      <c r="WQM939" s="82"/>
      <c r="WQN939" s="82"/>
      <c r="WQO939" s="82"/>
      <c r="WQP939" s="82"/>
      <c r="WQQ939" s="82"/>
      <c r="WQR939" s="82"/>
      <c r="WQS939" s="82"/>
      <c r="WQT939" s="82"/>
      <c r="WQU939" s="82"/>
      <c r="WQV939" s="82"/>
      <c r="WQW939" s="82"/>
      <c r="WQX939" s="82"/>
      <c r="WQY939" s="82"/>
      <c r="WQZ939" s="82"/>
      <c r="WRA939" s="82"/>
      <c r="WRB939" s="82"/>
      <c r="WRC939" s="82"/>
      <c r="WRD939" s="82"/>
      <c r="WRE939" s="82"/>
      <c r="WRF939" s="82"/>
      <c r="WRG939" s="82"/>
      <c r="WRH939" s="82"/>
      <c r="WRI939" s="82"/>
      <c r="WRJ939" s="82"/>
      <c r="WRK939" s="82"/>
      <c r="WRL939" s="82"/>
      <c r="WRM939" s="82"/>
      <c r="WRN939" s="82"/>
      <c r="WRO939" s="82"/>
      <c r="WRP939" s="82"/>
      <c r="WRQ939" s="82"/>
      <c r="WRR939" s="82"/>
      <c r="WRS939" s="82"/>
      <c r="WRT939" s="82"/>
      <c r="WRU939" s="82"/>
      <c r="WRV939" s="82"/>
      <c r="WRW939" s="82"/>
      <c r="WRX939" s="82"/>
      <c r="WRY939" s="82"/>
      <c r="WRZ939" s="82"/>
      <c r="WSA939" s="82"/>
      <c r="WSB939" s="82"/>
      <c r="WSC939" s="82"/>
      <c r="WSD939" s="82"/>
      <c r="WSE939" s="82"/>
      <c r="WSF939" s="82"/>
      <c r="WSG939" s="82"/>
      <c r="WSH939" s="82"/>
      <c r="WSI939" s="82"/>
      <c r="WSJ939" s="82"/>
      <c r="WSK939" s="82"/>
      <c r="WSL939" s="82"/>
      <c r="WSM939" s="82"/>
      <c r="WSN939" s="82"/>
      <c r="WSO939" s="82"/>
      <c r="WSP939" s="82"/>
      <c r="WSQ939" s="82"/>
      <c r="WSR939" s="82"/>
      <c r="WSS939" s="82"/>
      <c r="WST939" s="82"/>
      <c r="WSU939" s="82"/>
      <c r="WSV939" s="82"/>
      <c r="WSW939" s="82"/>
      <c r="WSX939" s="82"/>
      <c r="WSY939" s="82"/>
      <c r="WSZ939" s="82"/>
      <c r="WTA939" s="82"/>
      <c r="WTB939" s="82"/>
      <c r="WTC939" s="82"/>
      <c r="WTD939" s="82"/>
      <c r="WTE939" s="82"/>
      <c r="WTF939" s="82"/>
      <c r="WTG939" s="82"/>
      <c r="WTH939" s="82"/>
      <c r="WTI939" s="82"/>
      <c r="WTJ939" s="82"/>
      <c r="WTK939" s="82"/>
      <c r="WTL939" s="82"/>
      <c r="WTM939" s="82"/>
      <c r="WTN939" s="82"/>
      <c r="WTO939" s="82"/>
      <c r="WTP939" s="82"/>
      <c r="WTQ939" s="82"/>
      <c r="WTR939" s="82"/>
      <c r="WTS939" s="82"/>
      <c r="WTT939" s="82"/>
      <c r="WTU939" s="82"/>
      <c r="WTV939" s="82"/>
      <c r="WTW939" s="82"/>
      <c r="WTX939" s="82"/>
      <c r="WTY939" s="82"/>
      <c r="WTZ939" s="82"/>
      <c r="WUA939" s="82"/>
      <c r="WUB939" s="82"/>
      <c r="WUC939" s="82"/>
      <c r="WUD939" s="82"/>
      <c r="WUE939" s="82"/>
      <c r="WUF939" s="82"/>
      <c r="WUG939" s="82"/>
      <c r="WUH939" s="82"/>
      <c r="WUI939" s="82"/>
      <c r="WUJ939" s="82"/>
      <c r="WUK939" s="82"/>
      <c r="WUL939" s="82"/>
      <c r="WUM939" s="82"/>
      <c r="WUN939" s="82"/>
      <c r="WUO939" s="82"/>
      <c r="WUP939" s="82"/>
      <c r="WUQ939" s="82"/>
      <c r="WUR939" s="82"/>
      <c r="WUS939" s="82"/>
      <c r="WUT939" s="82"/>
      <c r="WUU939" s="82"/>
      <c r="WUV939" s="82"/>
      <c r="WUW939" s="82"/>
      <c r="WUX939" s="82"/>
      <c r="WUY939" s="82"/>
      <c r="WUZ939" s="82"/>
      <c r="WVA939" s="82"/>
      <c r="WVB939" s="82"/>
      <c r="WVC939" s="82"/>
      <c r="WVD939" s="82"/>
      <c r="WVE939" s="82"/>
      <c r="WVF939" s="82"/>
      <c r="WVG939" s="82"/>
      <c r="WVH939" s="82"/>
      <c r="WVI939" s="82"/>
      <c r="WVJ939" s="82"/>
      <c r="WVK939" s="82"/>
      <c r="WVL939" s="82"/>
      <c r="WVM939" s="82"/>
      <c r="WVN939" s="82"/>
      <c r="WVO939" s="82"/>
      <c r="WVP939" s="82"/>
      <c r="WVQ939" s="82"/>
      <c r="WVR939" s="82"/>
      <c r="WVS939" s="82"/>
      <c r="WVT939" s="82"/>
      <c r="WVU939" s="82"/>
      <c r="WVV939" s="82"/>
      <c r="WVW939" s="82"/>
      <c r="WVX939" s="82"/>
      <c r="WVY939" s="82"/>
      <c r="WVZ939" s="82"/>
      <c r="WWA939" s="82"/>
      <c r="WWB939" s="82"/>
      <c r="WWC939" s="82"/>
      <c r="WWD939" s="82"/>
      <c r="WWE939" s="82"/>
      <c r="WWF939" s="82"/>
      <c r="WWG939" s="82"/>
      <c r="WWH939" s="82"/>
      <c r="WWI939" s="82"/>
      <c r="WWJ939" s="82"/>
      <c r="WWK939" s="82"/>
      <c r="WWL939" s="82"/>
      <c r="WWM939" s="82"/>
      <c r="WWN939" s="82"/>
      <c r="WWO939" s="82"/>
      <c r="WWP939" s="82"/>
      <c r="WWQ939" s="82"/>
      <c r="WWR939" s="82"/>
      <c r="WWS939" s="82"/>
      <c r="WWT939" s="82"/>
      <c r="WWU939" s="82"/>
      <c r="WWV939" s="82"/>
      <c r="WWW939" s="82"/>
      <c r="WWX939" s="82"/>
      <c r="WWY939" s="82"/>
      <c r="WWZ939" s="82"/>
      <c r="WXA939" s="82"/>
      <c r="WXB939" s="82"/>
      <c r="WXC939" s="82"/>
      <c r="WXD939" s="82"/>
      <c r="WXE939" s="82"/>
      <c r="WXF939" s="82"/>
      <c r="WXG939" s="82"/>
      <c r="WXH939" s="82"/>
      <c r="WXI939" s="82"/>
      <c r="WXJ939" s="82"/>
      <c r="WXK939" s="82"/>
      <c r="WXL939" s="82"/>
      <c r="WXM939" s="82"/>
      <c r="WXN939" s="82"/>
      <c r="WXO939" s="82"/>
      <c r="WXP939" s="82"/>
      <c r="WXQ939" s="82"/>
      <c r="WXR939" s="82"/>
      <c r="WXS939" s="82"/>
      <c r="WXT939" s="82"/>
      <c r="WXU939" s="82"/>
      <c r="WXV939" s="82"/>
      <c r="WXW939" s="82"/>
      <c r="WXX939" s="82"/>
      <c r="WXY939" s="82"/>
      <c r="WXZ939" s="82"/>
      <c r="WYA939" s="82"/>
      <c r="WYB939" s="82"/>
      <c r="WYC939" s="82"/>
      <c r="WYD939" s="82"/>
      <c r="WYE939" s="82"/>
      <c r="WYF939" s="82"/>
      <c r="WYG939" s="82"/>
      <c r="WYH939" s="82"/>
      <c r="WYI939" s="82"/>
      <c r="WYJ939" s="82"/>
      <c r="WYK939" s="82"/>
      <c r="WYL939" s="82"/>
      <c r="WYM939" s="82"/>
      <c r="WYN939" s="82"/>
      <c r="WYO939" s="82"/>
      <c r="WYP939" s="82"/>
      <c r="WYQ939" s="82"/>
      <c r="WYR939" s="82"/>
      <c r="WYS939" s="82"/>
      <c r="WYT939" s="82"/>
      <c r="WYU939" s="82"/>
      <c r="WYV939" s="82"/>
      <c r="WYW939" s="82"/>
      <c r="WYX939" s="82"/>
      <c r="WYY939" s="82"/>
      <c r="WYZ939" s="82"/>
      <c r="WZA939" s="82"/>
      <c r="WZB939" s="82"/>
      <c r="WZC939" s="82"/>
      <c r="WZD939" s="82"/>
      <c r="WZE939" s="82"/>
      <c r="WZF939" s="82"/>
      <c r="WZG939" s="82"/>
      <c r="WZH939" s="82"/>
      <c r="WZI939" s="82"/>
      <c r="WZJ939" s="82"/>
      <c r="WZK939" s="82"/>
      <c r="WZL939" s="82"/>
      <c r="WZM939" s="82"/>
      <c r="WZN939" s="82"/>
      <c r="WZO939" s="82"/>
      <c r="WZP939" s="82"/>
      <c r="WZQ939" s="82"/>
      <c r="WZR939" s="82"/>
      <c r="WZS939" s="82"/>
      <c r="WZT939" s="82"/>
      <c r="WZU939" s="82"/>
      <c r="WZV939" s="82"/>
      <c r="WZW939" s="82"/>
      <c r="WZX939" s="82"/>
      <c r="WZY939" s="82"/>
      <c r="WZZ939" s="82"/>
      <c r="XAA939" s="82"/>
      <c r="XAB939" s="82"/>
      <c r="XAC939" s="82"/>
      <c r="XAD939" s="82"/>
      <c r="XAE939" s="82"/>
      <c r="XAF939" s="82"/>
      <c r="XAG939" s="82"/>
      <c r="XAH939" s="82"/>
      <c r="XAI939" s="82"/>
      <c r="XAJ939" s="82"/>
      <c r="XAK939" s="82"/>
      <c r="XAL939" s="82"/>
      <c r="XAM939" s="82"/>
      <c r="XAN939" s="82"/>
      <c r="XAO939" s="82"/>
      <c r="XAP939" s="82"/>
      <c r="XAQ939" s="82"/>
      <c r="XAR939" s="82"/>
      <c r="XAS939" s="82"/>
      <c r="XAT939" s="82"/>
      <c r="XAU939" s="82"/>
      <c r="XAV939" s="82"/>
      <c r="XAW939" s="82"/>
      <c r="XAX939" s="82"/>
      <c r="XAY939" s="82"/>
      <c r="XAZ939" s="82"/>
      <c r="XBA939" s="82"/>
      <c r="XBB939" s="82"/>
      <c r="XBC939" s="82"/>
      <c r="XBD939" s="82"/>
      <c r="XBE939" s="82"/>
      <c r="XBF939" s="82"/>
      <c r="XBG939" s="82"/>
      <c r="XBH939" s="82"/>
      <c r="XBI939" s="82"/>
      <c r="XBJ939" s="82"/>
      <c r="XBK939" s="82"/>
      <c r="XBL939" s="82"/>
      <c r="XBM939" s="82"/>
      <c r="XBN939" s="82"/>
      <c r="XBO939" s="82"/>
      <c r="XBP939" s="82"/>
      <c r="XBQ939" s="82"/>
      <c r="XBR939" s="82"/>
      <c r="XBS939" s="82"/>
      <c r="XBT939" s="82"/>
      <c r="XBU939" s="82"/>
      <c r="XBV939" s="82"/>
      <c r="XBW939" s="82"/>
      <c r="XBX939" s="82"/>
      <c r="XBY939" s="82"/>
      <c r="XBZ939" s="82"/>
      <c r="XCA939" s="82"/>
      <c r="XCB939" s="82"/>
      <c r="XCC939" s="82"/>
      <c r="XCD939" s="82"/>
      <c r="XCE939" s="82"/>
      <c r="XCF939" s="82"/>
      <c r="XCG939" s="82"/>
      <c r="XCH939" s="82"/>
      <c r="XCI939" s="82"/>
      <c r="XCJ939" s="82"/>
      <c r="XCK939" s="82"/>
      <c r="XCL939" s="82"/>
      <c r="XCM939" s="82"/>
      <c r="XCN939" s="82"/>
      <c r="XCO939" s="82"/>
      <c r="XCP939" s="82"/>
      <c r="XCQ939" s="82"/>
      <c r="XCR939" s="82"/>
      <c r="XCS939" s="82"/>
      <c r="XCT939" s="82"/>
      <c r="XCU939" s="82"/>
      <c r="XCV939" s="82"/>
      <c r="XCW939" s="82"/>
      <c r="XCX939" s="82"/>
      <c r="XCY939" s="82"/>
      <c r="XCZ939" s="82"/>
      <c r="XDA939" s="82"/>
      <c r="XDB939" s="82"/>
      <c r="XDC939" s="82"/>
      <c r="XDD939" s="82"/>
      <c r="XDE939" s="82"/>
      <c r="XDF939" s="82"/>
      <c r="XDG939" s="82"/>
      <c r="XDH939" s="82"/>
      <c r="XDI939" s="82"/>
      <c r="XDJ939" s="82"/>
      <c r="XDK939" s="82"/>
      <c r="XDL939" s="82"/>
      <c r="XDM939" s="82"/>
      <c r="XDN939" s="82"/>
      <c r="XDO939" s="82"/>
      <c r="XDP939" s="82"/>
    </row>
    <row r="940" spans="1:16344" s="28" customFormat="1" ht="15.75" customHeight="1">
      <c r="A940" s="181">
        <v>5</v>
      </c>
      <c r="B940" s="80" t="s">
        <v>232</v>
      </c>
      <c r="C940" s="227" t="s">
        <v>540</v>
      </c>
      <c r="D940" s="81" t="s">
        <v>1078</v>
      </c>
      <c r="E940" s="1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2"/>
      <c r="AI940" s="82"/>
      <c r="AJ940" s="82"/>
      <c r="AK940" s="82"/>
      <c r="AL940" s="82"/>
      <c r="AM940" s="82"/>
      <c r="AN940" s="82"/>
      <c r="AO940" s="82"/>
      <c r="AP940" s="82"/>
      <c r="AQ940" s="82"/>
      <c r="AR940" s="82"/>
      <c r="AS940" s="82"/>
      <c r="AT940" s="82"/>
      <c r="AU940" s="82"/>
      <c r="AV940" s="82"/>
      <c r="AW940" s="82"/>
      <c r="AX940" s="82"/>
      <c r="AY940" s="82"/>
      <c r="AZ940" s="82"/>
      <c r="BA940" s="82"/>
      <c r="BB940" s="82"/>
      <c r="BC940" s="82"/>
      <c r="BD940" s="82"/>
      <c r="BE940" s="82"/>
      <c r="BF940" s="82"/>
      <c r="BG940" s="82"/>
      <c r="BH940" s="82"/>
      <c r="BI940" s="82"/>
      <c r="BJ940" s="82"/>
      <c r="BK940" s="82"/>
      <c r="BL940" s="82"/>
      <c r="BM940" s="82"/>
      <c r="BN940" s="82"/>
      <c r="BO940" s="82"/>
      <c r="BP940" s="82"/>
      <c r="BQ940" s="82"/>
      <c r="BR940" s="82"/>
      <c r="BS940" s="82"/>
      <c r="BT940" s="82"/>
      <c r="BU940" s="82"/>
      <c r="BV940" s="82"/>
      <c r="BW940" s="82"/>
      <c r="BX940" s="82"/>
      <c r="BY940" s="82"/>
      <c r="BZ940" s="82"/>
      <c r="CA940" s="82"/>
      <c r="CB940" s="82"/>
      <c r="CC940" s="82"/>
      <c r="CD940" s="82"/>
      <c r="CE940" s="82"/>
      <c r="CF940" s="82"/>
      <c r="CG940" s="82"/>
      <c r="CH940" s="82"/>
      <c r="CI940" s="82"/>
      <c r="CJ940" s="82"/>
      <c r="CK940" s="82"/>
      <c r="CL940" s="82"/>
      <c r="CM940" s="82"/>
      <c r="CN940" s="82"/>
      <c r="CO940" s="82"/>
      <c r="CP940" s="82"/>
      <c r="CQ940" s="82"/>
      <c r="CR940" s="82"/>
      <c r="CS940" s="82"/>
      <c r="CT940" s="82"/>
      <c r="CU940" s="82"/>
      <c r="CV940" s="82"/>
      <c r="CW940" s="82"/>
      <c r="CX940" s="82"/>
      <c r="CY940" s="82"/>
      <c r="CZ940" s="82"/>
      <c r="DA940" s="82"/>
      <c r="DB940" s="82"/>
      <c r="DC940" s="82"/>
      <c r="DD940" s="82"/>
      <c r="DE940" s="82"/>
      <c r="DF940" s="82"/>
      <c r="DG940" s="82"/>
      <c r="DH940" s="82"/>
      <c r="DI940" s="82"/>
      <c r="DJ940" s="82"/>
      <c r="DK940" s="82"/>
      <c r="DL940" s="82"/>
      <c r="DM940" s="82"/>
      <c r="DN940" s="82"/>
      <c r="DO940" s="82"/>
      <c r="DP940" s="82"/>
      <c r="DQ940" s="82"/>
      <c r="DR940" s="82"/>
      <c r="DS940" s="82"/>
      <c r="DT940" s="82"/>
      <c r="DU940" s="82"/>
      <c r="DV940" s="82"/>
      <c r="DW940" s="82"/>
      <c r="DX940" s="82"/>
      <c r="DY940" s="82"/>
      <c r="DZ940" s="82"/>
      <c r="EA940" s="82"/>
      <c r="EB940" s="82"/>
      <c r="EC940" s="82"/>
      <c r="ED940" s="82"/>
      <c r="EE940" s="82"/>
      <c r="EF940" s="82"/>
      <c r="EG940" s="82"/>
      <c r="EH940" s="82"/>
      <c r="EI940" s="82"/>
      <c r="EJ940" s="82"/>
      <c r="EK940" s="82"/>
      <c r="EL940" s="82"/>
      <c r="EM940" s="82"/>
      <c r="EN940" s="82"/>
      <c r="EO940" s="82"/>
      <c r="EP940" s="82"/>
      <c r="EQ940" s="82"/>
      <c r="ER940" s="82"/>
      <c r="ES940" s="82"/>
      <c r="ET940" s="82"/>
      <c r="EU940" s="82"/>
      <c r="EV940" s="82"/>
      <c r="EW940" s="82"/>
      <c r="EX940" s="82"/>
      <c r="EY940" s="82"/>
      <c r="EZ940" s="82"/>
      <c r="FA940" s="82"/>
      <c r="FB940" s="82"/>
      <c r="FC940" s="82"/>
      <c r="FD940" s="82"/>
      <c r="FE940" s="82"/>
      <c r="FF940" s="82"/>
      <c r="FG940" s="82"/>
      <c r="FH940" s="82"/>
      <c r="FI940" s="82"/>
      <c r="FJ940" s="82"/>
      <c r="FK940" s="82"/>
      <c r="FL940" s="82"/>
      <c r="FM940" s="82"/>
      <c r="FN940" s="82"/>
      <c r="FO940" s="82"/>
      <c r="FP940" s="82"/>
      <c r="FQ940" s="82"/>
      <c r="FR940" s="82"/>
      <c r="FS940" s="82"/>
      <c r="FT940" s="82"/>
      <c r="FU940" s="82"/>
      <c r="FV940" s="82"/>
      <c r="FW940" s="82"/>
      <c r="FX940" s="82"/>
      <c r="FY940" s="82"/>
      <c r="FZ940" s="82"/>
      <c r="GA940" s="82"/>
      <c r="GB940" s="82"/>
      <c r="GC940" s="82"/>
      <c r="GD940" s="82"/>
      <c r="GE940" s="82"/>
      <c r="GF940" s="82"/>
      <c r="GG940" s="82"/>
      <c r="GH940" s="82"/>
      <c r="GI940" s="82"/>
      <c r="GJ940" s="82"/>
      <c r="GK940" s="82"/>
      <c r="GL940" s="82"/>
      <c r="GM940" s="82"/>
      <c r="GN940" s="82"/>
      <c r="GO940" s="82"/>
      <c r="GP940" s="82"/>
      <c r="GQ940" s="82"/>
      <c r="GR940" s="82"/>
      <c r="GS940" s="82"/>
      <c r="GT940" s="82"/>
      <c r="GU940" s="82"/>
      <c r="GV940" s="82"/>
      <c r="GW940" s="82"/>
      <c r="GX940" s="82"/>
      <c r="GY940" s="82"/>
      <c r="GZ940" s="82"/>
      <c r="HA940" s="82"/>
      <c r="HB940" s="82"/>
      <c r="HC940" s="82"/>
      <c r="HD940" s="82"/>
      <c r="HE940" s="82"/>
      <c r="HF940" s="82"/>
      <c r="HG940" s="82"/>
      <c r="HH940" s="82"/>
      <c r="HI940" s="82"/>
      <c r="HJ940" s="82"/>
      <c r="HK940" s="82"/>
      <c r="HL940" s="82"/>
      <c r="HM940" s="82"/>
      <c r="HN940" s="82"/>
      <c r="HO940" s="82"/>
      <c r="HP940" s="82"/>
      <c r="HQ940" s="82"/>
      <c r="HR940" s="82"/>
      <c r="HS940" s="82"/>
      <c r="HT940" s="82"/>
      <c r="HU940" s="82"/>
      <c r="HV940" s="82"/>
      <c r="HW940" s="82"/>
      <c r="HX940" s="82"/>
      <c r="HY940" s="82"/>
      <c r="HZ940" s="82"/>
      <c r="IA940" s="82"/>
      <c r="IB940" s="82"/>
      <c r="IC940" s="82"/>
      <c r="ID940" s="82"/>
      <c r="IE940" s="82"/>
      <c r="IF940" s="82"/>
      <c r="IG940" s="82"/>
      <c r="IH940" s="82"/>
      <c r="II940" s="82"/>
      <c r="IJ940" s="82"/>
      <c r="IK940" s="82"/>
      <c r="IL940" s="82"/>
      <c r="IM940" s="82"/>
      <c r="IN940" s="82"/>
      <c r="IO940" s="82"/>
      <c r="IP940" s="82"/>
      <c r="IQ940" s="82"/>
      <c r="IR940" s="82"/>
      <c r="IS940" s="82"/>
      <c r="IT940" s="82"/>
      <c r="IU940" s="82"/>
      <c r="IV940" s="82"/>
      <c r="IW940" s="82"/>
      <c r="IX940" s="82"/>
      <c r="IY940" s="82"/>
      <c r="IZ940" s="82"/>
      <c r="JA940" s="82"/>
      <c r="JB940" s="82"/>
      <c r="JC940" s="82"/>
      <c r="JD940" s="82"/>
      <c r="JE940" s="82"/>
      <c r="JF940" s="82"/>
      <c r="JG940" s="82"/>
      <c r="JH940" s="82"/>
      <c r="JI940" s="82"/>
      <c r="JJ940" s="82"/>
      <c r="JK940" s="82"/>
      <c r="JL940" s="82"/>
      <c r="JM940" s="82"/>
      <c r="JN940" s="82"/>
      <c r="JO940" s="82"/>
      <c r="JP940" s="82"/>
      <c r="JQ940" s="82"/>
      <c r="JR940" s="82"/>
      <c r="JS940" s="82"/>
      <c r="JT940" s="82"/>
      <c r="JU940" s="82"/>
      <c r="JV940" s="82"/>
      <c r="JW940" s="82"/>
      <c r="JX940" s="82"/>
      <c r="JY940" s="82"/>
      <c r="JZ940" s="82"/>
      <c r="KA940" s="82"/>
      <c r="KB940" s="82"/>
      <c r="KC940" s="82"/>
      <c r="KD940" s="82"/>
      <c r="KE940" s="82"/>
      <c r="KF940" s="82"/>
      <c r="KG940" s="82"/>
      <c r="KH940" s="82"/>
      <c r="KI940" s="82"/>
      <c r="KJ940" s="82"/>
      <c r="KK940" s="82"/>
      <c r="KL940" s="82"/>
      <c r="KM940" s="82"/>
      <c r="KN940" s="82"/>
      <c r="KO940" s="82"/>
      <c r="KP940" s="82"/>
      <c r="KQ940" s="82"/>
      <c r="KR940" s="82"/>
      <c r="KS940" s="82"/>
      <c r="KT940" s="82"/>
      <c r="KU940" s="82"/>
      <c r="KV940" s="82"/>
      <c r="KW940" s="82"/>
      <c r="KX940" s="82"/>
      <c r="KY940" s="82"/>
      <c r="KZ940" s="82"/>
      <c r="LA940" s="82"/>
      <c r="LB940" s="82"/>
      <c r="LC940" s="82"/>
      <c r="LD940" s="82"/>
      <c r="LE940" s="82"/>
      <c r="LF940" s="82"/>
      <c r="LG940" s="82"/>
      <c r="LH940" s="82"/>
      <c r="LI940" s="82"/>
      <c r="LJ940" s="82"/>
      <c r="LK940" s="82"/>
      <c r="LL940" s="82"/>
      <c r="LM940" s="82"/>
      <c r="LN940" s="82"/>
      <c r="LO940" s="82"/>
      <c r="LP940" s="82"/>
      <c r="LQ940" s="82"/>
      <c r="LR940" s="82"/>
      <c r="LS940" s="82"/>
      <c r="LT940" s="82"/>
      <c r="LU940" s="82"/>
      <c r="LV940" s="82"/>
      <c r="LW940" s="82"/>
      <c r="LX940" s="82"/>
      <c r="LY940" s="82"/>
      <c r="LZ940" s="82"/>
      <c r="MA940" s="82"/>
      <c r="MB940" s="82"/>
      <c r="MC940" s="82"/>
      <c r="MD940" s="82"/>
      <c r="ME940" s="82"/>
      <c r="MF940" s="82"/>
      <c r="MG940" s="82"/>
      <c r="MH940" s="82"/>
      <c r="MI940" s="82"/>
      <c r="MJ940" s="82"/>
      <c r="MK940" s="82"/>
      <c r="ML940" s="82"/>
      <c r="MM940" s="82"/>
      <c r="MN940" s="82"/>
      <c r="MO940" s="82"/>
      <c r="MP940" s="82"/>
      <c r="MQ940" s="82"/>
      <c r="MR940" s="82"/>
      <c r="MS940" s="82"/>
      <c r="MT940" s="82"/>
      <c r="MU940" s="82"/>
      <c r="MV940" s="82"/>
      <c r="MW940" s="82"/>
      <c r="MX940" s="82"/>
      <c r="MY940" s="82"/>
      <c r="MZ940" s="82"/>
      <c r="NA940" s="82"/>
      <c r="NB940" s="82"/>
      <c r="NC940" s="82"/>
      <c r="ND940" s="82"/>
      <c r="NE940" s="82"/>
      <c r="NF940" s="82"/>
      <c r="NG940" s="82"/>
      <c r="NH940" s="82"/>
      <c r="NI940" s="82"/>
      <c r="NJ940" s="82"/>
      <c r="NK940" s="82"/>
      <c r="NL940" s="82"/>
      <c r="NM940" s="82"/>
      <c r="NN940" s="82"/>
      <c r="NO940" s="82"/>
      <c r="NP940" s="82"/>
      <c r="NQ940" s="82"/>
      <c r="NR940" s="82"/>
      <c r="NS940" s="82"/>
      <c r="NT940" s="82"/>
      <c r="NU940" s="82"/>
      <c r="NV940" s="82"/>
      <c r="NW940" s="82"/>
      <c r="NX940" s="82"/>
      <c r="NY940" s="82"/>
      <c r="NZ940" s="82"/>
      <c r="OA940" s="82"/>
      <c r="OB940" s="82"/>
      <c r="OC940" s="82"/>
      <c r="OD940" s="82"/>
      <c r="OE940" s="82"/>
      <c r="OF940" s="82"/>
      <c r="OG940" s="82"/>
      <c r="OH940" s="82"/>
      <c r="OI940" s="82"/>
      <c r="OJ940" s="82"/>
      <c r="OK940" s="82"/>
      <c r="OL940" s="82"/>
      <c r="OM940" s="82"/>
      <c r="ON940" s="82"/>
      <c r="OO940" s="82"/>
      <c r="OP940" s="82"/>
      <c r="OQ940" s="82"/>
      <c r="OR940" s="82"/>
      <c r="OS940" s="82"/>
      <c r="OT940" s="82"/>
      <c r="OU940" s="82"/>
      <c r="OV940" s="82"/>
      <c r="OW940" s="82"/>
      <c r="OX940" s="82"/>
      <c r="OY940" s="82"/>
      <c r="OZ940" s="82"/>
      <c r="PA940" s="82"/>
      <c r="PB940" s="82"/>
      <c r="PC940" s="82"/>
      <c r="PD940" s="82"/>
      <c r="PE940" s="82"/>
      <c r="PF940" s="82"/>
      <c r="PG940" s="82"/>
      <c r="PH940" s="82"/>
      <c r="PI940" s="82"/>
      <c r="PJ940" s="82"/>
      <c r="PK940" s="82"/>
      <c r="PL940" s="82"/>
      <c r="PM940" s="82"/>
      <c r="PN940" s="82"/>
      <c r="PO940" s="82"/>
      <c r="PP940" s="82"/>
      <c r="PQ940" s="82"/>
      <c r="PR940" s="82"/>
      <c r="PS940" s="82"/>
      <c r="PT940" s="82"/>
      <c r="PU940" s="82"/>
      <c r="PV940" s="82"/>
      <c r="PW940" s="82"/>
      <c r="PX940" s="82"/>
      <c r="PY940" s="82"/>
      <c r="PZ940" s="82"/>
      <c r="QA940" s="82"/>
      <c r="QB940" s="82"/>
      <c r="QC940" s="82"/>
      <c r="QD940" s="82"/>
      <c r="QE940" s="82"/>
      <c r="QF940" s="82"/>
      <c r="QG940" s="82"/>
      <c r="QH940" s="82"/>
      <c r="QI940" s="82"/>
      <c r="QJ940" s="82"/>
      <c r="QK940" s="82"/>
      <c r="QL940" s="82"/>
      <c r="QM940" s="82"/>
      <c r="QN940" s="82"/>
      <c r="QO940" s="82"/>
      <c r="QP940" s="82"/>
      <c r="QQ940" s="82"/>
      <c r="QR940" s="82"/>
      <c r="QS940" s="82"/>
      <c r="QT940" s="82"/>
      <c r="QU940" s="82"/>
      <c r="QV940" s="82"/>
      <c r="QW940" s="82"/>
      <c r="QX940" s="82"/>
      <c r="QY940" s="82"/>
      <c r="QZ940" s="82"/>
      <c r="RA940" s="82"/>
      <c r="RB940" s="82"/>
      <c r="RC940" s="82"/>
      <c r="RD940" s="82"/>
      <c r="RE940" s="82"/>
      <c r="RF940" s="82"/>
      <c r="RG940" s="82"/>
      <c r="RH940" s="82"/>
      <c r="RI940" s="82"/>
      <c r="RJ940" s="82"/>
      <c r="RK940" s="82"/>
      <c r="RL940" s="82"/>
      <c r="RM940" s="82"/>
      <c r="RN940" s="82"/>
      <c r="RO940" s="82"/>
      <c r="RP940" s="82"/>
      <c r="RQ940" s="82"/>
      <c r="RR940" s="82"/>
      <c r="RS940" s="82"/>
      <c r="RT940" s="82"/>
      <c r="RU940" s="82"/>
      <c r="RV940" s="82"/>
      <c r="RW940" s="82"/>
      <c r="RX940" s="82"/>
      <c r="RY940" s="82"/>
      <c r="RZ940" s="82"/>
      <c r="SA940" s="82"/>
      <c r="SB940" s="82"/>
      <c r="SC940" s="82"/>
      <c r="SD940" s="82"/>
      <c r="SE940" s="82"/>
      <c r="SF940" s="82"/>
      <c r="SG940" s="82"/>
      <c r="SH940" s="82"/>
      <c r="SI940" s="82"/>
      <c r="SJ940" s="82"/>
      <c r="SK940" s="82"/>
      <c r="SL940" s="82"/>
      <c r="SM940" s="82"/>
      <c r="SN940" s="82"/>
      <c r="SO940" s="82"/>
      <c r="SP940" s="82"/>
      <c r="SQ940" s="82"/>
      <c r="SR940" s="82"/>
      <c r="SS940" s="82"/>
      <c r="ST940" s="82"/>
      <c r="SU940" s="82"/>
      <c r="SV940" s="82"/>
      <c r="SW940" s="82"/>
      <c r="SX940" s="82"/>
      <c r="SY940" s="82"/>
      <c r="SZ940" s="82"/>
      <c r="TA940" s="82"/>
      <c r="TB940" s="82"/>
      <c r="TC940" s="82"/>
      <c r="TD940" s="82"/>
      <c r="TE940" s="82"/>
      <c r="TF940" s="82"/>
      <c r="TG940" s="82"/>
      <c r="TH940" s="82"/>
      <c r="TI940" s="82"/>
      <c r="TJ940" s="82"/>
      <c r="TK940" s="82"/>
      <c r="TL940" s="82"/>
      <c r="TM940" s="82"/>
      <c r="TN940" s="82"/>
      <c r="TO940" s="82"/>
      <c r="TP940" s="82"/>
      <c r="TQ940" s="82"/>
      <c r="TR940" s="82"/>
      <c r="TS940" s="82"/>
      <c r="TT940" s="82"/>
      <c r="TU940" s="82"/>
      <c r="TV940" s="82"/>
      <c r="TW940" s="82"/>
      <c r="TX940" s="82"/>
      <c r="TY940" s="82"/>
      <c r="TZ940" s="82"/>
      <c r="UA940" s="82"/>
      <c r="UB940" s="82"/>
      <c r="UC940" s="82"/>
      <c r="UD940" s="82"/>
      <c r="UE940" s="82"/>
      <c r="UF940" s="82"/>
      <c r="UG940" s="82"/>
      <c r="UH940" s="82"/>
      <c r="UI940" s="82"/>
      <c r="UJ940" s="82"/>
      <c r="UK940" s="82"/>
      <c r="UL940" s="82"/>
      <c r="UM940" s="82"/>
      <c r="UN940" s="82"/>
      <c r="UO940" s="82"/>
      <c r="UP940" s="82"/>
      <c r="UQ940" s="82"/>
      <c r="UR940" s="82"/>
      <c r="US940" s="82"/>
      <c r="UT940" s="82"/>
      <c r="UU940" s="82"/>
      <c r="UV940" s="82"/>
      <c r="UW940" s="82"/>
      <c r="UX940" s="82"/>
      <c r="UY940" s="82"/>
      <c r="UZ940" s="82"/>
      <c r="VA940" s="82"/>
      <c r="VB940" s="82"/>
      <c r="VC940" s="82"/>
      <c r="VD940" s="82"/>
      <c r="VE940" s="82"/>
      <c r="VF940" s="82"/>
      <c r="VG940" s="82"/>
      <c r="VH940" s="82"/>
      <c r="VI940" s="82"/>
      <c r="VJ940" s="82"/>
      <c r="VK940" s="82"/>
      <c r="VL940" s="82"/>
      <c r="VM940" s="82"/>
      <c r="VN940" s="82"/>
      <c r="VO940" s="82"/>
      <c r="VP940" s="82"/>
      <c r="VQ940" s="82"/>
      <c r="VR940" s="82"/>
      <c r="VS940" s="82"/>
      <c r="VT940" s="82"/>
      <c r="VU940" s="82"/>
      <c r="VV940" s="82"/>
      <c r="VW940" s="82"/>
      <c r="VX940" s="82"/>
      <c r="VY940" s="82"/>
      <c r="VZ940" s="82"/>
      <c r="WA940" s="82"/>
      <c r="WB940" s="82"/>
      <c r="WC940" s="82"/>
      <c r="WD940" s="82"/>
      <c r="WE940" s="82"/>
      <c r="WF940" s="82"/>
      <c r="WG940" s="82"/>
      <c r="WH940" s="82"/>
      <c r="WI940" s="82"/>
      <c r="WJ940" s="82"/>
      <c r="WK940" s="82"/>
      <c r="WL940" s="82"/>
      <c r="WM940" s="82"/>
      <c r="WN940" s="82"/>
      <c r="WO940" s="82"/>
      <c r="WP940" s="82"/>
      <c r="WQ940" s="82"/>
      <c r="WR940" s="82"/>
      <c r="WS940" s="82"/>
      <c r="WT940" s="82"/>
      <c r="WU940" s="82"/>
      <c r="WV940" s="82"/>
      <c r="WW940" s="82"/>
      <c r="WX940" s="82"/>
      <c r="WY940" s="82"/>
      <c r="WZ940" s="82"/>
      <c r="XA940" s="82"/>
      <c r="XB940" s="82"/>
      <c r="XC940" s="82"/>
      <c r="XD940" s="82"/>
      <c r="XE940" s="82"/>
      <c r="XF940" s="82"/>
      <c r="XG940" s="82"/>
      <c r="XH940" s="82"/>
      <c r="XI940" s="82"/>
      <c r="XJ940" s="82"/>
      <c r="XK940" s="82"/>
      <c r="XL940" s="82"/>
      <c r="XM940" s="82"/>
      <c r="XN940" s="82"/>
      <c r="XO940" s="82"/>
      <c r="XP940" s="82"/>
      <c r="XQ940" s="82"/>
      <c r="XR940" s="82"/>
      <c r="XS940" s="82"/>
      <c r="XT940" s="82"/>
      <c r="XU940" s="82"/>
      <c r="XV940" s="82"/>
      <c r="XW940" s="82"/>
      <c r="XX940" s="82"/>
      <c r="XY940" s="82"/>
      <c r="XZ940" s="82"/>
      <c r="YA940" s="82"/>
      <c r="YB940" s="82"/>
      <c r="YC940" s="82"/>
      <c r="YD940" s="82"/>
      <c r="YE940" s="82"/>
      <c r="YF940" s="82"/>
      <c r="YG940" s="82"/>
      <c r="YH940" s="82"/>
      <c r="YI940" s="82"/>
      <c r="YJ940" s="82"/>
      <c r="YK940" s="82"/>
      <c r="YL940" s="82"/>
      <c r="YM940" s="82"/>
      <c r="YN940" s="82"/>
      <c r="YO940" s="82"/>
      <c r="YP940" s="82"/>
      <c r="YQ940" s="82"/>
      <c r="YR940" s="82"/>
      <c r="YS940" s="82"/>
      <c r="YT940" s="82"/>
      <c r="YU940" s="82"/>
      <c r="YV940" s="82"/>
      <c r="YW940" s="82"/>
      <c r="YX940" s="82"/>
      <c r="YY940" s="82"/>
      <c r="YZ940" s="82"/>
      <c r="ZA940" s="82"/>
      <c r="ZB940" s="82"/>
      <c r="ZC940" s="82"/>
      <c r="ZD940" s="82"/>
      <c r="ZE940" s="82"/>
      <c r="ZF940" s="82"/>
      <c r="ZG940" s="82"/>
      <c r="ZH940" s="82"/>
      <c r="ZI940" s="82"/>
      <c r="ZJ940" s="82"/>
      <c r="ZK940" s="82"/>
      <c r="ZL940" s="82"/>
      <c r="ZM940" s="82"/>
      <c r="ZN940" s="82"/>
      <c r="ZO940" s="82"/>
      <c r="ZP940" s="82"/>
      <c r="ZQ940" s="82"/>
      <c r="ZR940" s="82"/>
      <c r="ZS940" s="82"/>
      <c r="ZT940" s="82"/>
      <c r="ZU940" s="82"/>
      <c r="ZV940" s="82"/>
      <c r="ZW940" s="82"/>
      <c r="ZX940" s="82"/>
      <c r="ZY940" s="82"/>
      <c r="ZZ940" s="82"/>
      <c r="AAA940" s="82"/>
      <c r="AAB940" s="82"/>
      <c r="AAC940" s="82"/>
      <c r="AAD940" s="82"/>
      <c r="AAE940" s="82"/>
      <c r="AAF940" s="82"/>
      <c r="AAG940" s="82"/>
      <c r="AAH940" s="82"/>
      <c r="AAI940" s="82"/>
      <c r="AAJ940" s="82"/>
      <c r="AAK940" s="82"/>
      <c r="AAL940" s="82"/>
      <c r="AAM940" s="82"/>
      <c r="AAN940" s="82"/>
      <c r="AAO940" s="82"/>
      <c r="AAP940" s="82"/>
      <c r="AAQ940" s="82"/>
      <c r="AAR940" s="82"/>
      <c r="AAS940" s="82"/>
      <c r="AAT940" s="82"/>
      <c r="AAU940" s="82"/>
      <c r="AAV940" s="82"/>
      <c r="AAW940" s="82"/>
      <c r="AAX940" s="82"/>
      <c r="AAY940" s="82"/>
      <c r="AAZ940" s="82"/>
      <c r="ABA940" s="82"/>
      <c r="ABB940" s="82"/>
      <c r="ABC940" s="82"/>
      <c r="ABD940" s="82"/>
      <c r="ABE940" s="82"/>
      <c r="ABF940" s="82"/>
      <c r="ABG940" s="82"/>
      <c r="ABH940" s="82"/>
      <c r="ABI940" s="82"/>
      <c r="ABJ940" s="82"/>
      <c r="ABK940" s="82"/>
      <c r="ABL940" s="82"/>
      <c r="ABM940" s="82"/>
      <c r="ABN940" s="82"/>
      <c r="ABO940" s="82"/>
      <c r="ABP940" s="82"/>
      <c r="ABQ940" s="82"/>
      <c r="ABR940" s="82"/>
      <c r="ABS940" s="82"/>
      <c r="ABT940" s="82"/>
      <c r="ABU940" s="82"/>
      <c r="ABV940" s="82"/>
      <c r="ABW940" s="82"/>
      <c r="ABX940" s="82"/>
      <c r="ABY940" s="82"/>
      <c r="ABZ940" s="82"/>
      <c r="ACA940" s="82"/>
      <c r="ACB940" s="82"/>
      <c r="ACC940" s="82"/>
      <c r="ACD940" s="82"/>
      <c r="ACE940" s="82"/>
      <c r="ACF940" s="82"/>
      <c r="ACG940" s="82"/>
      <c r="ACH940" s="82"/>
      <c r="ACI940" s="82"/>
      <c r="ACJ940" s="82"/>
      <c r="ACK940" s="82"/>
      <c r="ACL940" s="82"/>
      <c r="ACM940" s="82"/>
      <c r="ACN940" s="82"/>
      <c r="ACO940" s="82"/>
      <c r="ACP940" s="82"/>
      <c r="ACQ940" s="82"/>
      <c r="ACR940" s="82"/>
      <c r="ACS940" s="82"/>
      <c r="ACT940" s="82"/>
      <c r="ACU940" s="82"/>
      <c r="ACV940" s="82"/>
      <c r="ACW940" s="82"/>
      <c r="ACX940" s="82"/>
      <c r="ACY940" s="82"/>
      <c r="ACZ940" s="82"/>
      <c r="ADA940" s="82"/>
      <c r="ADB940" s="82"/>
      <c r="ADC940" s="82"/>
      <c r="ADD940" s="82"/>
      <c r="ADE940" s="82"/>
      <c r="ADF940" s="82"/>
      <c r="ADG940" s="82"/>
      <c r="ADH940" s="82"/>
      <c r="ADI940" s="82"/>
      <c r="ADJ940" s="82"/>
      <c r="ADK940" s="82"/>
      <c r="ADL940" s="82"/>
      <c r="ADM940" s="82"/>
      <c r="ADN940" s="82"/>
      <c r="ADO940" s="82"/>
      <c r="ADP940" s="82"/>
      <c r="ADQ940" s="82"/>
      <c r="ADR940" s="82"/>
      <c r="ADS940" s="82"/>
      <c r="ADT940" s="82"/>
      <c r="ADU940" s="82"/>
      <c r="ADV940" s="82"/>
      <c r="ADW940" s="82"/>
      <c r="ADX940" s="82"/>
      <c r="ADY940" s="82"/>
      <c r="ADZ940" s="82"/>
      <c r="AEA940" s="82"/>
      <c r="AEB940" s="82"/>
      <c r="AEC940" s="82"/>
      <c r="AED940" s="82"/>
      <c r="AEE940" s="82"/>
      <c r="AEF940" s="82"/>
      <c r="AEG940" s="82"/>
      <c r="AEH940" s="82"/>
      <c r="AEI940" s="82"/>
      <c r="AEJ940" s="82"/>
      <c r="AEK940" s="82"/>
      <c r="AEL940" s="82"/>
      <c r="AEM940" s="82"/>
      <c r="AEN940" s="82"/>
      <c r="AEO940" s="82"/>
      <c r="AEP940" s="82"/>
      <c r="AEQ940" s="82"/>
      <c r="AER940" s="82"/>
      <c r="AES940" s="82"/>
      <c r="AET940" s="82"/>
      <c r="AEU940" s="82"/>
      <c r="AEV940" s="82"/>
      <c r="AEW940" s="82"/>
      <c r="AEX940" s="82"/>
      <c r="AEY940" s="82"/>
      <c r="AEZ940" s="82"/>
      <c r="AFA940" s="82"/>
      <c r="AFB940" s="82"/>
      <c r="AFC940" s="82"/>
      <c r="AFD940" s="82"/>
      <c r="AFE940" s="82"/>
      <c r="AFF940" s="82"/>
      <c r="AFG940" s="82"/>
      <c r="AFH940" s="82"/>
      <c r="AFI940" s="82"/>
      <c r="AFJ940" s="82"/>
      <c r="AFK940" s="82"/>
      <c r="AFL940" s="82"/>
      <c r="AFM940" s="82"/>
      <c r="AFN940" s="82"/>
      <c r="AFO940" s="82"/>
      <c r="AFP940" s="82"/>
      <c r="AFQ940" s="82"/>
      <c r="AFR940" s="82"/>
      <c r="AFS940" s="82"/>
      <c r="AFT940" s="82"/>
      <c r="AFU940" s="82"/>
      <c r="AFV940" s="82"/>
      <c r="AFW940" s="82"/>
      <c r="AFX940" s="82"/>
      <c r="AFY940" s="82"/>
      <c r="AFZ940" s="82"/>
      <c r="AGA940" s="82"/>
      <c r="AGB940" s="82"/>
      <c r="AGC940" s="82"/>
      <c r="AGD940" s="82"/>
      <c r="AGE940" s="82"/>
      <c r="AGF940" s="82"/>
      <c r="AGG940" s="82"/>
      <c r="AGH940" s="82"/>
      <c r="AGI940" s="82"/>
      <c r="AGJ940" s="82"/>
      <c r="AGK940" s="82"/>
      <c r="AGL940" s="82"/>
      <c r="AGM940" s="82"/>
      <c r="AGN940" s="82"/>
      <c r="AGO940" s="82"/>
      <c r="AGP940" s="82"/>
      <c r="AGQ940" s="82"/>
      <c r="AGR940" s="82"/>
      <c r="AGS940" s="82"/>
      <c r="AGT940" s="82"/>
      <c r="AGU940" s="82"/>
      <c r="AGV940" s="82"/>
      <c r="AGW940" s="82"/>
      <c r="AGX940" s="82"/>
      <c r="AGY940" s="82"/>
      <c r="AGZ940" s="82"/>
      <c r="AHA940" s="82"/>
      <c r="AHB940" s="82"/>
      <c r="AHC940" s="82"/>
      <c r="AHD940" s="82"/>
      <c r="AHE940" s="82"/>
      <c r="AHF940" s="82"/>
      <c r="AHG940" s="82"/>
      <c r="AHH940" s="82"/>
      <c r="AHI940" s="82"/>
      <c r="AHJ940" s="82"/>
      <c r="AHK940" s="82"/>
      <c r="AHL940" s="82"/>
      <c r="AHM940" s="82"/>
      <c r="AHN940" s="82"/>
      <c r="AHO940" s="82"/>
      <c r="AHP940" s="82"/>
      <c r="AHQ940" s="82"/>
      <c r="AHR940" s="82"/>
      <c r="AHS940" s="82"/>
      <c r="AHT940" s="82"/>
      <c r="AHU940" s="82"/>
      <c r="AHV940" s="82"/>
      <c r="AHW940" s="82"/>
      <c r="AHX940" s="82"/>
      <c r="AHY940" s="82"/>
      <c r="AHZ940" s="82"/>
      <c r="AIA940" s="82"/>
      <c r="AIB940" s="82"/>
      <c r="AIC940" s="82"/>
      <c r="AID940" s="82"/>
      <c r="AIE940" s="82"/>
      <c r="AIF940" s="82"/>
      <c r="AIG940" s="82"/>
      <c r="AIH940" s="82"/>
      <c r="AII940" s="82"/>
      <c r="AIJ940" s="82"/>
      <c r="AIK940" s="82"/>
      <c r="AIL940" s="82"/>
      <c r="AIM940" s="82"/>
      <c r="AIN940" s="82"/>
      <c r="AIO940" s="82"/>
      <c r="AIP940" s="82"/>
      <c r="AIQ940" s="82"/>
      <c r="AIR940" s="82"/>
      <c r="AIS940" s="82"/>
      <c r="AIT940" s="82"/>
      <c r="AIU940" s="82"/>
      <c r="AIV940" s="82"/>
      <c r="AIW940" s="82"/>
      <c r="AIX940" s="82"/>
      <c r="AIY940" s="82"/>
      <c r="AIZ940" s="82"/>
      <c r="AJA940" s="82"/>
      <c r="AJB940" s="82"/>
      <c r="AJC940" s="82"/>
      <c r="AJD940" s="82"/>
      <c r="AJE940" s="82"/>
      <c r="AJF940" s="82"/>
      <c r="AJG940" s="82"/>
      <c r="AJH940" s="82"/>
      <c r="AJI940" s="82"/>
      <c r="AJJ940" s="82"/>
      <c r="AJK940" s="82"/>
      <c r="AJL940" s="82"/>
      <c r="AJM940" s="82"/>
      <c r="AJN940" s="82"/>
      <c r="AJO940" s="82"/>
      <c r="AJP940" s="82"/>
      <c r="AJQ940" s="82"/>
      <c r="AJR940" s="82"/>
      <c r="AJS940" s="82"/>
      <c r="AJT940" s="82"/>
      <c r="AJU940" s="82"/>
      <c r="AJV940" s="82"/>
      <c r="AJW940" s="82"/>
      <c r="AJX940" s="82"/>
      <c r="AJY940" s="82"/>
      <c r="AJZ940" s="82"/>
      <c r="AKA940" s="82"/>
      <c r="AKB940" s="82"/>
      <c r="AKC940" s="82"/>
      <c r="AKD940" s="82"/>
      <c r="AKE940" s="82"/>
      <c r="AKF940" s="82"/>
      <c r="AKG940" s="82"/>
      <c r="AKH940" s="82"/>
      <c r="AKI940" s="82"/>
      <c r="AKJ940" s="82"/>
      <c r="AKK940" s="82"/>
      <c r="AKL940" s="82"/>
      <c r="AKM940" s="82"/>
      <c r="AKN940" s="82"/>
      <c r="AKO940" s="82"/>
      <c r="AKP940" s="82"/>
      <c r="AKQ940" s="82"/>
      <c r="AKR940" s="82"/>
      <c r="AKS940" s="82"/>
      <c r="AKT940" s="82"/>
      <c r="AKU940" s="82"/>
      <c r="AKV940" s="82"/>
      <c r="AKW940" s="82"/>
      <c r="AKX940" s="82"/>
      <c r="AKY940" s="82"/>
      <c r="AKZ940" s="82"/>
      <c r="ALA940" s="82"/>
      <c r="ALB940" s="82"/>
      <c r="ALC940" s="82"/>
      <c r="ALD940" s="82"/>
      <c r="ALE940" s="82"/>
      <c r="ALF940" s="82"/>
      <c r="ALG940" s="82"/>
      <c r="ALH940" s="82"/>
      <c r="ALI940" s="82"/>
      <c r="ALJ940" s="82"/>
      <c r="ALK940" s="82"/>
      <c r="ALL940" s="82"/>
      <c r="ALM940" s="82"/>
      <c r="ALN940" s="82"/>
      <c r="ALO940" s="82"/>
      <c r="ALP940" s="82"/>
      <c r="ALQ940" s="82"/>
      <c r="ALR940" s="82"/>
      <c r="ALS940" s="82"/>
      <c r="ALT940" s="82"/>
      <c r="ALU940" s="82"/>
      <c r="ALV940" s="82"/>
      <c r="ALW940" s="82"/>
      <c r="ALX940" s="82"/>
      <c r="ALY940" s="82"/>
      <c r="ALZ940" s="82"/>
      <c r="AMA940" s="82"/>
      <c r="AMB940" s="82"/>
      <c r="AMC940" s="82"/>
      <c r="AMD940" s="82"/>
      <c r="AME940" s="82"/>
      <c r="AMF940" s="82"/>
      <c r="AMG940" s="82"/>
      <c r="AMH940" s="82"/>
      <c r="AMI940" s="82"/>
      <c r="AMJ940" s="82"/>
      <c r="AMK940" s="82"/>
      <c r="AML940" s="82"/>
      <c r="AMM940" s="82"/>
      <c r="AMN940" s="82"/>
      <c r="AMO940" s="82"/>
      <c r="AMP940" s="82"/>
      <c r="AMQ940" s="82"/>
      <c r="AMR940" s="82"/>
      <c r="AMS940" s="82"/>
      <c r="AMT940" s="82"/>
      <c r="AMU940" s="82"/>
      <c r="AMV940" s="82"/>
      <c r="AMW940" s="82"/>
      <c r="AMX940" s="82"/>
      <c r="AMY940" s="82"/>
      <c r="AMZ940" s="82"/>
      <c r="ANA940" s="82"/>
      <c r="ANB940" s="82"/>
      <c r="ANC940" s="82"/>
      <c r="AND940" s="82"/>
      <c r="ANE940" s="82"/>
      <c r="ANF940" s="82"/>
      <c r="ANG940" s="82"/>
      <c r="ANH940" s="82"/>
      <c r="ANI940" s="82"/>
      <c r="ANJ940" s="82"/>
      <c r="ANK940" s="82"/>
      <c r="ANL940" s="82"/>
      <c r="ANM940" s="82"/>
      <c r="ANN940" s="82"/>
      <c r="ANO940" s="82"/>
      <c r="ANP940" s="82"/>
      <c r="ANQ940" s="82"/>
      <c r="ANR940" s="82"/>
      <c r="ANS940" s="82"/>
      <c r="ANT940" s="82"/>
      <c r="ANU940" s="82"/>
      <c r="ANV940" s="82"/>
      <c r="ANW940" s="82"/>
      <c r="ANX940" s="82"/>
      <c r="ANY940" s="82"/>
      <c r="ANZ940" s="82"/>
      <c r="AOA940" s="82"/>
      <c r="AOB940" s="82"/>
      <c r="AOC940" s="82"/>
      <c r="AOD940" s="82"/>
      <c r="AOE940" s="82"/>
      <c r="AOF940" s="82"/>
      <c r="AOG940" s="82"/>
      <c r="AOH940" s="82"/>
      <c r="AOI940" s="82"/>
      <c r="AOJ940" s="82"/>
      <c r="AOK940" s="82"/>
      <c r="AOL940" s="82"/>
      <c r="AOM940" s="82"/>
      <c r="AON940" s="82"/>
      <c r="AOO940" s="82"/>
      <c r="AOP940" s="82"/>
      <c r="AOQ940" s="82"/>
      <c r="AOR940" s="82"/>
      <c r="AOS940" s="82"/>
      <c r="AOT940" s="82"/>
      <c r="AOU940" s="82"/>
      <c r="AOV940" s="82"/>
      <c r="AOW940" s="82"/>
      <c r="AOX940" s="82"/>
      <c r="AOY940" s="82"/>
      <c r="AOZ940" s="82"/>
      <c r="APA940" s="82"/>
      <c r="APB940" s="82"/>
      <c r="APC940" s="82"/>
      <c r="APD940" s="82"/>
      <c r="APE940" s="82"/>
      <c r="APF940" s="82"/>
      <c r="APG940" s="82"/>
      <c r="APH940" s="82"/>
      <c r="API940" s="82"/>
      <c r="APJ940" s="82"/>
      <c r="APK940" s="82"/>
      <c r="APL940" s="82"/>
      <c r="APM940" s="82"/>
      <c r="APN940" s="82"/>
      <c r="APO940" s="82"/>
      <c r="APP940" s="82"/>
      <c r="APQ940" s="82"/>
      <c r="APR940" s="82"/>
      <c r="APS940" s="82"/>
      <c r="APT940" s="82"/>
      <c r="APU940" s="82"/>
      <c r="APV940" s="82"/>
      <c r="APW940" s="82"/>
      <c r="APX940" s="82"/>
      <c r="APY940" s="82"/>
      <c r="APZ940" s="82"/>
      <c r="AQA940" s="82"/>
      <c r="AQB940" s="82"/>
      <c r="AQC940" s="82"/>
      <c r="AQD940" s="82"/>
      <c r="AQE940" s="82"/>
      <c r="AQF940" s="82"/>
      <c r="AQG940" s="82"/>
      <c r="AQH940" s="82"/>
      <c r="AQI940" s="82"/>
      <c r="AQJ940" s="82"/>
      <c r="AQK940" s="82"/>
      <c r="AQL940" s="82"/>
      <c r="AQM940" s="82"/>
      <c r="AQN940" s="82"/>
      <c r="AQO940" s="82"/>
      <c r="AQP940" s="82"/>
      <c r="AQQ940" s="82"/>
      <c r="AQR940" s="82"/>
      <c r="AQS940" s="82"/>
      <c r="AQT940" s="82"/>
      <c r="AQU940" s="82"/>
      <c r="AQV940" s="82"/>
      <c r="AQW940" s="82"/>
      <c r="AQX940" s="82"/>
      <c r="AQY940" s="82"/>
      <c r="AQZ940" s="82"/>
      <c r="ARA940" s="82"/>
      <c r="ARB940" s="82"/>
      <c r="ARC940" s="82"/>
      <c r="ARD940" s="82"/>
      <c r="ARE940" s="82"/>
      <c r="ARF940" s="82"/>
      <c r="ARG940" s="82"/>
      <c r="ARH940" s="82"/>
      <c r="ARI940" s="82"/>
      <c r="ARJ940" s="82"/>
      <c r="ARK940" s="82"/>
      <c r="ARL940" s="82"/>
      <c r="ARM940" s="82"/>
      <c r="ARN940" s="82"/>
      <c r="ARO940" s="82"/>
      <c r="ARP940" s="82"/>
      <c r="ARQ940" s="82"/>
      <c r="ARR940" s="82"/>
      <c r="ARS940" s="82"/>
      <c r="ART940" s="82"/>
      <c r="ARU940" s="82"/>
      <c r="ARV940" s="82"/>
      <c r="ARW940" s="82"/>
      <c r="ARX940" s="82"/>
      <c r="ARY940" s="82"/>
      <c r="ARZ940" s="82"/>
      <c r="ASA940" s="82"/>
      <c r="ASB940" s="82"/>
      <c r="ASC940" s="82"/>
      <c r="ASD940" s="82"/>
      <c r="ASE940" s="82"/>
      <c r="ASF940" s="82"/>
      <c r="ASG940" s="82"/>
      <c r="ASH940" s="82"/>
      <c r="ASI940" s="82"/>
      <c r="ASJ940" s="82"/>
      <c r="ASK940" s="82"/>
      <c r="ASL940" s="82"/>
      <c r="ASM940" s="82"/>
      <c r="ASN940" s="82"/>
      <c r="ASO940" s="82"/>
      <c r="ASP940" s="82"/>
      <c r="ASQ940" s="82"/>
      <c r="ASR940" s="82"/>
      <c r="ASS940" s="82"/>
      <c r="AST940" s="82"/>
      <c r="ASU940" s="82"/>
      <c r="ASV940" s="82"/>
      <c r="ASW940" s="82"/>
      <c r="ASX940" s="82"/>
      <c r="ASY940" s="82"/>
      <c r="ASZ940" s="82"/>
      <c r="ATA940" s="82"/>
      <c r="ATB940" s="82"/>
      <c r="ATC940" s="82"/>
      <c r="ATD940" s="82"/>
      <c r="ATE940" s="82"/>
      <c r="ATF940" s="82"/>
      <c r="ATG940" s="82"/>
      <c r="ATH940" s="82"/>
      <c r="ATI940" s="82"/>
      <c r="ATJ940" s="82"/>
      <c r="ATK940" s="82"/>
      <c r="ATL940" s="82"/>
      <c r="ATM940" s="82"/>
      <c r="ATN940" s="82"/>
      <c r="ATO940" s="82"/>
      <c r="ATP940" s="82"/>
      <c r="ATQ940" s="82"/>
      <c r="ATR940" s="82"/>
      <c r="ATS940" s="82"/>
      <c r="ATT940" s="82"/>
      <c r="ATU940" s="82"/>
      <c r="ATV940" s="82"/>
      <c r="ATW940" s="82"/>
      <c r="ATX940" s="82"/>
      <c r="ATY940" s="82"/>
      <c r="ATZ940" s="82"/>
      <c r="AUA940" s="82"/>
      <c r="AUB940" s="82"/>
      <c r="AUC940" s="82"/>
      <c r="AUD940" s="82"/>
      <c r="AUE940" s="82"/>
      <c r="AUF940" s="82"/>
      <c r="AUG940" s="82"/>
      <c r="AUH940" s="82"/>
      <c r="AUI940" s="82"/>
      <c r="AUJ940" s="82"/>
      <c r="AUK940" s="82"/>
      <c r="AUL940" s="82"/>
      <c r="AUM940" s="82"/>
      <c r="AUN940" s="82"/>
      <c r="AUO940" s="82"/>
      <c r="AUP940" s="82"/>
      <c r="AUQ940" s="82"/>
      <c r="AUR940" s="82"/>
      <c r="AUS940" s="82"/>
      <c r="AUT940" s="82"/>
      <c r="AUU940" s="82"/>
      <c r="AUV940" s="82"/>
      <c r="AUW940" s="82"/>
      <c r="AUX940" s="82"/>
      <c r="AUY940" s="82"/>
      <c r="AUZ940" s="82"/>
      <c r="AVA940" s="82"/>
      <c r="AVB940" s="82"/>
      <c r="AVC940" s="82"/>
      <c r="AVD940" s="82"/>
      <c r="AVE940" s="82"/>
      <c r="AVF940" s="82"/>
      <c r="AVG940" s="82"/>
      <c r="AVH940" s="82"/>
      <c r="AVI940" s="82"/>
      <c r="AVJ940" s="82"/>
      <c r="AVK940" s="82"/>
      <c r="AVL940" s="82"/>
      <c r="AVM940" s="82"/>
      <c r="AVN940" s="82"/>
      <c r="AVO940" s="82"/>
      <c r="AVP940" s="82"/>
      <c r="AVQ940" s="82"/>
      <c r="AVR940" s="82"/>
      <c r="AVS940" s="82"/>
      <c r="AVT940" s="82"/>
      <c r="AVU940" s="82"/>
      <c r="AVV940" s="82"/>
      <c r="AVW940" s="82"/>
      <c r="AVX940" s="82"/>
      <c r="AVY940" s="82"/>
      <c r="AVZ940" s="82"/>
      <c r="AWA940" s="82"/>
      <c r="AWB940" s="82"/>
      <c r="AWC940" s="82"/>
      <c r="AWD940" s="82"/>
      <c r="AWE940" s="82"/>
      <c r="AWF940" s="82"/>
      <c r="AWG940" s="82"/>
      <c r="AWH940" s="82"/>
      <c r="AWI940" s="82"/>
      <c r="AWJ940" s="82"/>
      <c r="AWK940" s="82"/>
      <c r="AWL940" s="82"/>
      <c r="AWM940" s="82"/>
      <c r="AWN940" s="82"/>
      <c r="AWO940" s="82"/>
      <c r="AWP940" s="82"/>
      <c r="AWQ940" s="82"/>
      <c r="AWR940" s="82"/>
      <c r="AWS940" s="82"/>
      <c r="AWT940" s="82"/>
      <c r="AWU940" s="82"/>
      <c r="AWV940" s="82"/>
      <c r="AWW940" s="82"/>
      <c r="AWX940" s="82"/>
      <c r="AWY940" s="82"/>
      <c r="AWZ940" s="82"/>
      <c r="AXA940" s="82"/>
      <c r="AXB940" s="82"/>
      <c r="AXC940" s="82"/>
      <c r="AXD940" s="82"/>
      <c r="AXE940" s="82"/>
      <c r="AXF940" s="82"/>
      <c r="AXG940" s="82"/>
      <c r="AXH940" s="82"/>
      <c r="AXI940" s="82"/>
      <c r="AXJ940" s="82"/>
      <c r="AXK940" s="82"/>
      <c r="AXL940" s="82"/>
      <c r="AXM940" s="82"/>
      <c r="AXN940" s="82"/>
      <c r="AXO940" s="82"/>
      <c r="AXP940" s="82"/>
      <c r="AXQ940" s="82"/>
      <c r="AXR940" s="82"/>
      <c r="AXS940" s="82"/>
      <c r="AXT940" s="82"/>
      <c r="AXU940" s="82"/>
      <c r="AXV940" s="82"/>
      <c r="AXW940" s="82"/>
      <c r="AXX940" s="82"/>
      <c r="AXY940" s="82"/>
      <c r="AXZ940" s="82"/>
      <c r="AYA940" s="82"/>
      <c r="AYB940" s="82"/>
      <c r="AYC940" s="82"/>
      <c r="AYD940" s="82"/>
      <c r="AYE940" s="82"/>
      <c r="AYF940" s="82"/>
      <c r="AYG940" s="82"/>
      <c r="AYH940" s="82"/>
      <c r="AYI940" s="82"/>
      <c r="AYJ940" s="82"/>
      <c r="AYK940" s="82"/>
      <c r="AYL940" s="82"/>
      <c r="AYM940" s="82"/>
      <c r="AYN940" s="82"/>
      <c r="AYO940" s="82"/>
      <c r="AYP940" s="82"/>
      <c r="AYQ940" s="82"/>
      <c r="AYR940" s="82"/>
      <c r="AYS940" s="82"/>
      <c r="AYT940" s="82"/>
      <c r="AYU940" s="82"/>
      <c r="AYV940" s="82"/>
      <c r="AYW940" s="82"/>
      <c r="AYX940" s="82"/>
      <c r="AYY940" s="82"/>
      <c r="AYZ940" s="82"/>
      <c r="AZA940" s="82"/>
      <c r="AZB940" s="82"/>
      <c r="AZC940" s="82"/>
      <c r="AZD940" s="82"/>
      <c r="AZE940" s="82"/>
      <c r="AZF940" s="82"/>
      <c r="AZG940" s="82"/>
      <c r="AZH940" s="82"/>
      <c r="AZI940" s="82"/>
      <c r="AZJ940" s="82"/>
      <c r="AZK940" s="82"/>
      <c r="AZL940" s="82"/>
      <c r="AZM940" s="82"/>
      <c r="AZN940" s="82"/>
      <c r="AZO940" s="82"/>
      <c r="AZP940" s="82"/>
      <c r="AZQ940" s="82"/>
      <c r="AZR940" s="82"/>
      <c r="AZS940" s="82"/>
      <c r="AZT940" s="82"/>
      <c r="AZU940" s="82"/>
      <c r="AZV940" s="82"/>
      <c r="AZW940" s="82"/>
      <c r="AZX940" s="82"/>
      <c r="AZY940" s="82"/>
      <c r="AZZ940" s="82"/>
      <c r="BAA940" s="82"/>
      <c r="BAB940" s="82"/>
      <c r="BAC940" s="82"/>
      <c r="BAD940" s="82"/>
      <c r="BAE940" s="82"/>
      <c r="BAF940" s="82"/>
      <c r="BAG940" s="82"/>
      <c r="BAH940" s="82"/>
      <c r="BAI940" s="82"/>
      <c r="BAJ940" s="82"/>
      <c r="BAK940" s="82"/>
      <c r="BAL940" s="82"/>
      <c r="BAM940" s="82"/>
      <c r="BAN940" s="82"/>
      <c r="BAO940" s="82"/>
      <c r="BAP940" s="82"/>
      <c r="BAQ940" s="82"/>
      <c r="BAR940" s="82"/>
      <c r="BAS940" s="82"/>
      <c r="BAT940" s="82"/>
      <c r="BAU940" s="82"/>
      <c r="BAV940" s="82"/>
      <c r="BAW940" s="82"/>
      <c r="BAX940" s="82"/>
      <c r="BAY940" s="82"/>
      <c r="BAZ940" s="82"/>
      <c r="BBA940" s="82"/>
      <c r="BBB940" s="82"/>
      <c r="BBC940" s="82"/>
      <c r="BBD940" s="82"/>
      <c r="BBE940" s="82"/>
      <c r="BBF940" s="82"/>
      <c r="BBG940" s="82"/>
      <c r="BBH940" s="82"/>
      <c r="BBI940" s="82"/>
      <c r="BBJ940" s="82"/>
      <c r="BBK940" s="82"/>
      <c r="BBL940" s="82"/>
      <c r="BBM940" s="82"/>
      <c r="BBN940" s="82"/>
      <c r="BBO940" s="82"/>
      <c r="BBP940" s="82"/>
      <c r="BBQ940" s="82"/>
      <c r="BBR940" s="82"/>
      <c r="BBS940" s="82"/>
      <c r="BBT940" s="82"/>
      <c r="BBU940" s="82"/>
      <c r="BBV940" s="82"/>
      <c r="BBW940" s="82"/>
      <c r="BBX940" s="82"/>
      <c r="BBY940" s="82"/>
      <c r="BBZ940" s="82"/>
      <c r="BCA940" s="82"/>
      <c r="BCB940" s="82"/>
      <c r="BCC940" s="82"/>
      <c r="BCD940" s="82"/>
      <c r="BCE940" s="82"/>
      <c r="BCF940" s="82"/>
      <c r="BCG940" s="82"/>
      <c r="BCH940" s="82"/>
      <c r="BCI940" s="82"/>
      <c r="BCJ940" s="82"/>
      <c r="BCK940" s="82"/>
      <c r="BCL940" s="82"/>
      <c r="BCM940" s="82"/>
      <c r="BCN940" s="82"/>
      <c r="BCO940" s="82"/>
      <c r="BCP940" s="82"/>
      <c r="BCQ940" s="82"/>
      <c r="BCR940" s="82"/>
      <c r="BCS940" s="82"/>
      <c r="BCT940" s="82"/>
      <c r="BCU940" s="82"/>
      <c r="BCV940" s="82"/>
      <c r="BCW940" s="82"/>
      <c r="BCX940" s="82"/>
      <c r="BCY940" s="82"/>
      <c r="BCZ940" s="82"/>
      <c r="BDA940" s="82"/>
      <c r="BDB940" s="82"/>
      <c r="BDC940" s="82"/>
      <c r="BDD940" s="82"/>
      <c r="BDE940" s="82"/>
      <c r="BDF940" s="82"/>
      <c r="BDG940" s="82"/>
      <c r="BDH940" s="82"/>
      <c r="BDI940" s="82"/>
      <c r="BDJ940" s="82"/>
      <c r="BDK940" s="82"/>
      <c r="BDL940" s="82"/>
      <c r="BDM940" s="82"/>
      <c r="BDN940" s="82"/>
      <c r="BDO940" s="82"/>
      <c r="BDP940" s="82"/>
      <c r="BDQ940" s="82"/>
      <c r="BDR940" s="82"/>
      <c r="BDS940" s="82"/>
      <c r="BDT940" s="82"/>
      <c r="BDU940" s="82"/>
      <c r="BDV940" s="82"/>
      <c r="BDW940" s="82"/>
      <c r="BDX940" s="82"/>
      <c r="BDY940" s="82"/>
      <c r="BDZ940" s="82"/>
      <c r="BEA940" s="82"/>
      <c r="BEB940" s="82"/>
      <c r="BEC940" s="82"/>
      <c r="BED940" s="82"/>
      <c r="BEE940" s="82"/>
      <c r="BEF940" s="82"/>
      <c r="BEG940" s="82"/>
      <c r="BEH940" s="82"/>
      <c r="BEI940" s="82"/>
      <c r="BEJ940" s="82"/>
      <c r="BEK940" s="82"/>
      <c r="BEL940" s="82"/>
      <c r="BEM940" s="82"/>
      <c r="BEN940" s="82"/>
      <c r="BEO940" s="82"/>
      <c r="BEP940" s="82"/>
      <c r="BEQ940" s="82"/>
      <c r="BER940" s="82"/>
      <c r="BES940" s="82"/>
      <c r="BET940" s="82"/>
      <c r="BEU940" s="82"/>
      <c r="BEV940" s="82"/>
      <c r="BEW940" s="82"/>
      <c r="BEX940" s="82"/>
      <c r="BEY940" s="82"/>
      <c r="BEZ940" s="82"/>
      <c r="BFA940" s="82"/>
      <c r="BFB940" s="82"/>
      <c r="BFC940" s="82"/>
      <c r="BFD940" s="82"/>
      <c r="BFE940" s="82"/>
      <c r="BFF940" s="82"/>
      <c r="BFG940" s="82"/>
      <c r="BFH940" s="82"/>
      <c r="BFI940" s="82"/>
      <c r="BFJ940" s="82"/>
      <c r="BFK940" s="82"/>
      <c r="BFL940" s="82"/>
      <c r="BFM940" s="82"/>
      <c r="BFN940" s="82"/>
      <c r="BFO940" s="82"/>
      <c r="BFP940" s="82"/>
      <c r="BFQ940" s="82"/>
      <c r="BFR940" s="82"/>
      <c r="BFS940" s="82"/>
      <c r="BFT940" s="82"/>
      <c r="BFU940" s="82"/>
      <c r="BFV940" s="82"/>
      <c r="BFW940" s="82"/>
      <c r="BFX940" s="82"/>
      <c r="BFY940" s="82"/>
      <c r="BFZ940" s="82"/>
      <c r="BGA940" s="82"/>
      <c r="BGB940" s="82"/>
      <c r="BGC940" s="82"/>
      <c r="BGD940" s="82"/>
      <c r="BGE940" s="82"/>
      <c r="BGF940" s="82"/>
      <c r="BGG940" s="82"/>
      <c r="BGH940" s="82"/>
      <c r="BGI940" s="82"/>
      <c r="BGJ940" s="82"/>
      <c r="BGK940" s="82"/>
      <c r="BGL940" s="82"/>
      <c r="BGM940" s="82"/>
      <c r="BGN940" s="82"/>
      <c r="BGO940" s="82"/>
      <c r="BGP940" s="82"/>
      <c r="BGQ940" s="82"/>
      <c r="BGR940" s="82"/>
      <c r="BGS940" s="82"/>
      <c r="BGT940" s="82"/>
      <c r="BGU940" s="82"/>
      <c r="BGV940" s="82"/>
      <c r="BGW940" s="82"/>
      <c r="BGX940" s="82"/>
      <c r="BGY940" s="82"/>
      <c r="BGZ940" s="82"/>
      <c r="BHA940" s="82"/>
      <c r="BHB940" s="82"/>
      <c r="BHC940" s="82"/>
      <c r="BHD940" s="82"/>
      <c r="BHE940" s="82"/>
      <c r="BHF940" s="82"/>
      <c r="BHG940" s="82"/>
      <c r="BHH940" s="82"/>
      <c r="BHI940" s="82"/>
      <c r="BHJ940" s="82"/>
      <c r="BHK940" s="82"/>
      <c r="BHL940" s="82"/>
      <c r="BHM940" s="82"/>
      <c r="BHN940" s="82"/>
      <c r="BHO940" s="82"/>
      <c r="BHP940" s="82"/>
      <c r="BHQ940" s="82"/>
      <c r="BHR940" s="82"/>
      <c r="BHS940" s="82"/>
      <c r="BHT940" s="82"/>
      <c r="BHU940" s="82"/>
      <c r="BHV940" s="82"/>
      <c r="BHW940" s="82"/>
      <c r="BHX940" s="82"/>
      <c r="BHY940" s="82"/>
      <c r="BHZ940" s="82"/>
      <c r="BIA940" s="82"/>
      <c r="BIB940" s="82"/>
      <c r="BIC940" s="82"/>
      <c r="BID940" s="82"/>
      <c r="BIE940" s="82"/>
      <c r="BIF940" s="82"/>
      <c r="BIG940" s="82"/>
      <c r="BIH940" s="82"/>
      <c r="BII940" s="82"/>
      <c r="BIJ940" s="82"/>
      <c r="BIK940" s="82"/>
      <c r="BIL940" s="82"/>
      <c r="BIM940" s="82"/>
      <c r="BIN940" s="82"/>
      <c r="BIO940" s="82"/>
      <c r="BIP940" s="82"/>
      <c r="BIQ940" s="82"/>
      <c r="BIR940" s="82"/>
      <c r="BIS940" s="82"/>
      <c r="BIT940" s="82"/>
      <c r="BIU940" s="82"/>
      <c r="BIV940" s="82"/>
      <c r="BIW940" s="82"/>
      <c r="BIX940" s="82"/>
      <c r="BIY940" s="82"/>
      <c r="BIZ940" s="82"/>
      <c r="BJA940" s="82"/>
      <c r="BJB940" s="82"/>
      <c r="BJC940" s="82"/>
      <c r="BJD940" s="82"/>
      <c r="BJE940" s="82"/>
      <c r="BJF940" s="82"/>
      <c r="BJG940" s="82"/>
      <c r="BJH940" s="82"/>
      <c r="BJI940" s="82"/>
      <c r="BJJ940" s="82"/>
      <c r="BJK940" s="82"/>
      <c r="BJL940" s="82"/>
      <c r="BJM940" s="82"/>
      <c r="BJN940" s="82"/>
      <c r="BJO940" s="82"/>
      <c r="BJP940" s="82"/>
      <c r="BJQ940" s="82"/>
      <c r="BJR940" s="82"/>
      <c r="BJS940" s="82"/>
      <c r="BJT940" s="82"/>
      <c r="BJU940" s="82"/>
      <c r="BJV940" s="82"/>
      <c r="BJW940" s="82"/>
      <c r="BJX940" s="82"/>
      <c r="BJY940" s="82"/>
      <c r="BJZ940" s="82"/>
      <c r="BKA940" s="82"/>
      <c r="BKB940" s="82"/>
      <c r="BKC940" s="82"/>
      <c r="BKD940" s="82"/>
      <c r="BKE940" s="82"/>
      <c r="BKF940" s="82"/>
      <c r="BKG940" s="82"/>
      <c r="BKH940" s="82"/>
      <c r="BKI940" s="82"/>
      <c r="BKJ940" s="82"/>
      <c r="BKK940" s="82"/>
      <c r="BKL940" s="82"/>
      <c r="BKM940" s="82"/>
      <c r="BKN940" s="82"/>
      <c r="BKO940" s="82"/>
      <c r="BKP940" s="82"/>
      <c r="BKQ940" s="82"/>
      <c r="BKR940" s="82"/>
      <c r="BKS940" s="82"/>
      <c r="BKT940" s="82"/>
      <c r="BKU940" s="82"/>
      <c r="BKV940" s="82"/>
      <c r="BKW940" s="82"/>
      <c r="BKX940" s="82"/>
      <c r="BKY940" s="82"/>
      <c r="BKZ940" s="82"/>
      <c r="BLA940" s="82"/>
      <c r="BLB940" s="82"/>
      <c r="BLC940" s="82"/>
      <c r="BLD940" s="82"/>
      <c r="BLE940" s="82"/>
      <c r="BLF940" s="82"/>
      <c r="BLG940" s="82"/>
      <c r="BLH940" s="82"/>
      <c r="BLI940" s="82"/>
      <c r="BLJ940" s="82"/>
      <c r="BLK940" s="82"/>
      <c r="BLL940" s="82"/>
      <c r="BLM940" s="82"/>
      <c r="BLN940" s="82"/>
      <c r="BLO940" s="82"/>
      <c r="BLP940" s="82"/>
      <c r="BLQ940" s="82"/>
      <c r="BLR940" s="82"/>
      <c r="BLS940" s="82"/>
      <c r="BLT940" s="82"/>
      <c r="BLU940" s="82"/>
      <c r="BLV940" s="82"/>
      <c r="BLW940" s="82"/>
      <c r="BLX940" s="82"/>
      <c r="BLY940" s="82"/>
      <c r="BLZ940" s="82"/>
      <c r="BMA940" s="82"/>
      <c r="BMB940" s="82"/>
      <c r="BMC940" s="82"/>
      <c r="BMD940" s="82"/>
      <c r="BME940" s="82"/>
      <c r="BMF940" s="82"/>
      <c r="BMG940" s="82"/>
      <c r="BMH940" s="82"/>
      <c r="BMI940" s="82"/>
      <c r="BMJ940" s="82"/>
      <c r="BMK940" s="82"/>
      <c r="BML940" s="82"/>
      <c r="BMM940" s="82"/>
      <c r="BMN940" s="82"/>
      <c r="BMO940" s="82"/>
      <c r="BMP940" s="82"/>
      <c r="BMQ940" s="82"/>
      <c r="BMR940" s="82"/>
      <c r="BMS940" s="82"/>
      <c r="BMT940" s="82"/>
      <c r="BMU940" s="82"/>
      <c r="BMV940" s="82"/>
      <c r="BMW940" s="82"/>
      <c r="BMX940" s="82"/>
      <c r="BMY940" s="82"/>
      <c r="BMZ940" s="82"/>
      <c r="BNA940" s="82"/>
      <c r="BNB940" s="82"/>
      <c r="BNC940" s="82"/>
      <c r="BND940" s="82"/>
      <c r="BNE940" s="82"/>
      <c r="BNF940" s="82"/>
      <c r="BNG940" s="82"/>
      <c r="BNH940" s="82"/>
      <c r="BNI940" s="82"/>
      <c r="BNJ940" s="82"/>
      <c r="BNK940" s="82"/>
      <c r="BNL940" s="82"/>
      <c r="BNM940" s="82"/>
      <c r="BNN940" s="82"/>
      <c r="BNO940" s="82"/>
      <c r="BNP940" s="82"/>
      <c r="BNQ940" s="82"/>
      <c r="BNR940" s="82"/>
      <c r="BNS940" s="82"/>
      <c r="BNT940" s="82"/>
      <c r="BNU940" s="82"/>
      <c r="BNV940" s="82"/>
      <c r="BNW940" s="82"/>
      <c r="BNX940" s="82"/>
      <c r="BNY940" s="82"/>
      <c r="BNZ940" s="82"/>
      <c r="BOA940" s="82"/>
      <c r="BOB940" s="82"/>
      <c r="BOC940" s="82"/>
      <c r="BOD940" s="82"/>
      <c r="BOE940" s="82"/>
      <c r="BOF940" s="82"/>
      <c r="BOG940" s="82"/>
      <c r="BOH940" s="82"/>
      <c r="BOI940" s="82"/>
      <c r="BOJ940" s="82"/>
      <c r="BOK940" s="82"/>
      <c r="BOL940" s="82"/>
      <c r="BOM940" s="82"/>
      <c r="BON940" s="82"/>
      <c r="BOO940" s="82"/>
      <c r="BOP940" s="82"/>
      <c r="BOQ940" s="82"/>
      <c r="BOR940" s="82"/>
      <c r="BOS940" s="82"/>
      <c r="BOT940" s="82"/>
      <c r="BOU940" s="82"/>
      <c r="BOV940" s="82"/>
      <c r="BOW940" s="82"/>
      <c r="BOX940" s="82"/>
      <c r="BOY940" s="82"/>
      <c r="BOZ940" s="82"/>
      <c r="BPA940" s="82"/>
      <c r="BPB940" s="82"/>
      <c r="BPC940" s="82"/>
      <c r="BPD940" s="82"/>
      <c r="BPE940" s="82"/>
      <c r="BPF940" s="82"/>
      <c r="BPG940" s="82"/>
      <c r="BPH940" s="82"/>
      <c r="BPI940" s="82"/>
      <c r="BPJ940" s="82"/>
      <c r="BPK940" s="82"/>
      <c r="BPL940" s="82"/>
      <c r="BPM940" s="82"/>
      <c r="BPN940" s="82"/>
      <c r="BPO940" s="82"/>
      <c r="BPP940" s="82"/>
      <c r="BPQ940" s="82"/>
      <c r="BPR940" s="82"/>
      <c r="BPS940" s="82"/>
      <c r="BPT940" s="82"/>
      <c r="BPU940" s="82"/>
      <c r="BPV940" s="82"/>
      <c r="BPW940" s="82"/>
      <c r="BPX940" s="82"/>
      <c r="BPY940" s="82"/>
      <c r="BPZ940" s="82"/>
      <c r="BQA940" s="82"/>
      <c r="BQB940" s="82"/>
      <c r="BQC940" s="82"/>
      <c r="BQD940" s="82"/>
      <c r="BQE940" s="82"/>
      <c r="BQF940" s="82"/>
      <c r="BQG940" s="82"/>
      <c r="BQH940" s="82"/>
      <c r="BQI940" s="82"/>
      <c r="BQJ940" s="82"/>
      <c r="BQK940" s="82"/>
      <c r="BQL940" s="82"/>
      <c r="BQM940" s="82"/>
      <c r="BQN940" s="82"/>
      <c r="BQO940" s="82"/>
      <c r="BQP940" s="82"/>
      <c r="BQQ940" s="82"/>
      <c r="BQR940" s="82"/>
      <c r="BQS940" s="82"/>
      <c r="BQT940" s="82"/>
      <c r="BQU940" s="82"/>
      <c r="BQV940" s="82"/>
      <c r="BQW940" s="82"/>
      <c r="BQX940" s="82"/>
      <c r="BQY940" s="82"/>
      <c r="BQZ940" s="82"/>
      <c r="BRA940" s="82"/>
      <c r="BRB940" s="82"/>
      <c r="BRC940" s="82"/>
      <c r="BRD940" s="82"/>
      <c r="BRE940" s="82"/>
      <c r="BRF940" s="82"/>
      <c r="BRG940" s="82"/>
      <c r="BRH940" s="82"/>
      <c r="BRI940" s="82"/>
      <c r="BRJ940" s="82"/>
      <c r="BRK940" s="82"/>
      <c r="BRL940" s="82"/>
      <c r="BRM940" s="82"/>
      <c r="BRN940" s="82"/>
      <c r="BRO940" s="82"/>
      <c r="BRP940" s="82"/>
      <c r="BRQ940" s="82"/>
      <c r="BRR940" s="82"/>
      <c r="BRS940" s="82"/>
      <c r="BRT940" s="82"/>
      <c r="BRU940" s="82"/>
      <c r="BRV940" s="82"/>
      <c r="BRW940" s="82"/>
      <c r="BRX940" s="82"/>
      <c r="BRY940" s="82"/>
      <c r="BRZ940" s="82"/>
      <c r="BSA940" s="82"/>
      <c r="BSB940" s="82"/>
      <c r="BSC940" s="82"/>
      <c r="BSD940" s="82"/>
      <c r="BSE940" s="82"/>
      <c r="BSF940" s="82"/>
      <c r="BSG940" s="82"/>
      <c r="BSH940" s="82"/>
      <c r="BSI940" s="82"/>
      <c r="BSJ940" s="82"/>
      <c r="BSK940" s="82"/>
      <c r="BSL940" s="82"/>
      <c r="BSM940" s="82"/>
      <c r="BSN940" s="82"/>
      <c r="BSO940" s="82"/>
      <c r="BSP940" s="82"/>
      <c r="BSQ940" s="82"/>
      <c r="BSR940" s="82"/>
      <c r="BSS940" s="82"/>
      <c r="BST940" s="82"/>
      <c r="BSU940" s="82"/>
      <c r="BSV940" s="82"/>
      <c r="BSW940" s="82"/>
      <c r="BSX940" s="82"/>
      <c r="BSY940" s="82"/>
      <c r="BSZ940" s="82"/>
      <c r="BTA940" s="82"/>
      <c r="BTB940" s="82"/>
      <c r="BTC940" s="82"/>
      <c r="BTD940" s="82"/>
      <c r="BTE940" s="82"/>
      <c r="BTF940" s="82"/>
      <c r="BTG940" s="82"/>
      <c r="BTH940" s="82"/>
      <c r="BTI940" s="82"/>
      <c r="BTJ940" s="82"/>
      <c r="BTK940" s="82"/>
      <c r="BTL940" s="82"/>
      <c r="BTM940" s="82"/>
      <c r="BTN940" s="82"/>
      <c r="BTO940" s="82"/>
      <c r="BTP940" s="82"/>
      <c r="BTQ940" s="82"/>
      <c r="BTR940" s="82"/>
      <c r="BTS940" s="82"/>
      <c r="BTT940" s="82"/>
      <c r="BTU940" s="82"/>
      <c r="BTV940" s="82"/>
      <c r="BTW940" s="82"/>
      <c r="BTX940" s="82"/>
      <c r="BTY940" s="82"/>
      <c r="BTZ940" s="82"/>
      <c r="BUA940" s="82"/>
      <c r="BUB940" s="82"/>
      <c r="BUC940" s="82"/>
      <c r="BUD940" s="82"/>
      <c r="BUE940" s="82"/>
      <c r="BUF940" s="82"/>
      <c r="BUG940" s="82"/>
      <c r="BUH940" s="82"/>
      <c r="BUI940" s="82"/>
      <c r="BUJ940" s="82"/>
      <c r="BUK940" s="82"/>
      <c r="BUL940" s="82"/>
      <c r="BUM940" s="82"/>
      <c r="BUN940" s="82"/>
      <c r="BUO940" s="82"/>
      <c r="BUP940" s="82"/>
      <c r="BUQ940" s="82"/>
      <c r="BUR940" s="82"/>
      <c r="BUS940" s="82"/>
      <c r="BUT940" s="82"/>
      <c r="BUU940" s="82"/>
      <c r="BUV940" s="82"/>
      <c r="BUW940" s="82"/>
      <c r="BUX940" s="82"/>
      <c r="BUY940" s="82"/>
      <c r="BUZ940" s="82"/>
      <c r="BVA940" s="82"/>
      <c r="BVB940" s="82"/>
      <c r="BVC940" s="82"/>
      <c r="BVD940" s="82"/>
      <c r="BVE940" s="82"/>
      <c r="BVF940" s="82"/>
      <c r="BVG940" s="82"/>
      <c r="BVH940" s="82"/>
      <c r="BVI940" s="82"/>
      <c r="BVJ940" s="82"/>
      <c r="BVK940" s="82"/>
      <c r="BVL940" s="82"/>
      <c r="BVM940" s="82"/>
      <c r="BVN940" s="82"/>
      <c r="BVO940" s="82"/>
      <c r="BVP940" s="82"/>
      <c r="BVQ940" s="82"/>
      <c r="BVR940" s="82"/>
      <c r="BVS940" s="82"/>
      <c r="BVT940" s="82"/>
      <c r="BVU940" s="82"/>
      <c r="BVV940" s="82"/>
      <c r="BVW940" s="82"/>
      <c r="BVX940" s="82"/>
      <c r="BVY940" s="82"/>
      <c r="BVZ940" s="82"/>
      <c r="BWA940" s="82"/>
      <c r="BWB940" s="82"/>
      <c r="BWC940" s="82"/>
      <c r="BWD940" s="82"/>
      <c r="BWE940" s="82"/>
      <c r="BWF940" s="82"/>
      <c r="BWG940" s="82"/>
      <c r="BWH940" s="82"/>
      <c r="BWI940" s="82"/>
      <c r="BWJ940" s="82"/>
      <c r="BWK940" s="82"/>
      <c r="BWL940" s="82"/>
      <c r="BWM940" s="82"/>
      <c r="BWN940" s="82"/>
      <c r="BWO940" s="82"/>
      <c r="BWP940" s="82"/>
      <c r="BWQ940" s="82"/>
      <c r="BWR940" s="82"/>
      <c r="BWS940" s="82"/>
      <c r="BWT940" s="82"/>
      <c r="BWU940" s="82"/>
      <c r="BWV940" s="82"/>
      <c r="BWW940" s="82"/>
      <c r="BWX940" s="82"/>
      <c r="BWY940" s="82"/>
      <c r="BWZ940" s="82"/>
      <c r="BXA940" s="82"/>
      <c r="BXB940" s="82"/>
      <c r="BXC940" s="82"/>
      <c r="BXD940" s="82"/>
      <c r="BXE940" s="82"/>
      <c r="BXF940" s="82"/>
      <c r="BXG940" s="82"/>
      <c r="BXH940" s="82"/>
      <c r="BXI940" s="82"/>
      <c r="BXJ940" s="82"/>
      <c r="BXK940" s="82"/>
      <c r="BXL940" s="82"/>
      <c r="BXM940" s="82"/>
      <c r="BXN940" s="82"/>
      <c r="BXO940" s="82"/>
      <c r="BXP940" s="82"/>
      <c r="BXQ940" s="82"/>
      <c r="BXR940" s="82"/>
      <c r="BXS940" s="82"/>
      <c r="BXT940" s="82"/>
      <c r="BXU940" s="82"/>
      <c r="BXV940" s="82"/>
      <c r="BXW940" s="82"/>
      <c r="BXX940" s="82"/>
      <c r="BXY940" s="82"/>
      <c r="BXZ940" s="82"/>
      <c r="BYA940" s="82"/>
      <c r="BYB940" s="82"/>
      <c r="BYC940" s="82"/>
      <c r="BYD940" s="82"/>
      <c r="BYE940" s="82"/>
      <c r="BYF940" s="82"/>
      <c r="BYG940" s="82"/>
      <c r="BYH940" s="82"/>
      <c r="BYI940" s="82"/>
      <c r="BYJ940" s="82"/>
      <c r="BYK940" s="82"/>
      <c r="BYL940" s="82"/>
      <c r="BYM940" s="82"/>
      <c r="BYN940" s="82"/>
      <c r="BYO940" s="82"/>
      <c r="BYP940" s="82"/>
      <c r="BYQ940" s="82"/>
      <c r="BYR940" s="82"/>
      <c r="BYS940" s="82"/>
      <c r="BYT940" s="82"/>
      <c r="BYU940" s="82"/>
      <c r="BYV940" s="82"/>
      <c r="BYW940" s="82"/>
      <c r="BYX940" s="82"/>
      <c r="BYY940" s="82"/>
      <c r="BYZ940" s="82"/>
      <c r="BZA940" s="82"/>
      <c r="BZB940" s="82"/>
      <c r="BZC940" s="82"/>
      <c r="BZD940" s="82"/>
      <c r="BZE940" s="82"/>
      <c r="BZF940" s="82"/>
      <c r="BZG940" s="82"/>
      <c r="BZH940" s="82"/>
      <c r="BZI940" s="82"/>
      <c r="BZJ940" s="82"/>
      <c r="BZK940" s="82"/>
      <c r="BZL940" s="82"/>
      <c r="BZM940" s="82"/>
      <c r="BZN940" s="82"/>
      <c r="BZO940" s="82"/>
      <c r="BZP940" s="82"/>
      <c r="BZQ940" s="82"/>
      <c r="BZR940" s="82"/>
      <c r="BZS940" s="82"/>
      <c r="BZT940" s="82"/>
      <c r="BZU940" s="82"/>
      <c r="BZV940" s="82"/>
      <c r="BZW940" s="82"/>
      <c r="BZX940" s="82"/>
      <c r="BZY940" s="82"/>
      <c r="BZZ940" s="82"/>
      <c r="CAA940" s="82"/>
      <c r="CAB940" s="82"/>
      <c r="CAC940" s="82"/>
      <c r="CAD940" s="82"/>
      <c r="CAE940" s="82"/>
      <c r="CAF940" s="82"/>
      <c r="CAG940" s="82"/>
      <c r="CAH940" s="82"/>
      <c r="CAI940" s="82"/>
      <c r="CAJ940" s="82"/>
      <c r="CAK940" s="82"/>
      <c r="CAL940" s="82"/>
      <c r="CAM940" s="82"/>
      <c r="CAN940" s="82"/>
      <c r="CAO940" s="82"/>
      <c r="CAP940" s="82"/>
      <c r="CAQ940" s="82"/>
      <c r="CAR940" s="82"/>
      <c r="CAS940" s="82"/>
      <c r="CAT940" s="82"/>
      <c r="CAU940" s="82"/>
      <c r="CAV940" s="82"/>
      <c r="CAW940" s="82"/>
      <c r="CAX940" s="82"/>
      <c r="CAY940" s="82"/>
      <c r="CAZ940" s="82"/>
      <c r="CBA940" s="82"/>
      <c r="CBB940" s="82"/>
      <c r="CBC940" s="82"/>
      <c r="CBD940" s="82"/>
      <c r="CBE940" s="82"/>
      <c r="CBF940" s="82"/>
      <c r="CBG940" s="82"/>
      <c r="CBH940" s="82"/>
      <c r="CBI940" s="82"/>
      <c r="CBJ940" s="82"/>
      <c r="CBK940" s="82"/>
      <c r="CBL940" s="82"/>
      <c r="CBM940" s="82"/>
      <c r="CBN940" s="82"/>
      <c r="CBO940" s="82"/>
      <c r="CBP940" s="82"/>
      <c r="CBQ940" s="82"/>
      <c r="CBR940" s="82"/>
      <c r="CBS940" s="82"/>
      <c r="CBT940" s="82"/>
      <c r="CBU940" s="82"/>
      <c r="CBV940" s="82"/>
      <c r="CBW940" s="82"/>
      <c r="CBX940" s="82"/>
      <c r="CBY940" s="82"/>
      <c r="CBZ940" s="82"/>
      <c r="CCA940" s="82"/>
      <c r="CCB940" s="82"/>
      <c r="CCC940" s="82"/>
      <c r="CCD940" s="82"/>
      <c r="CCE940" s="82"/>
      <c r="CCF940" s="82"/>
      <c r="CCG940" s="82"/>
      <c r="CCH940" s="82"/>
      <c r="CCI940" s="82"/>
      <c r="CCJ940" s="82"/>
      <c r="CCK940" s="82"/>
      <c r="CCL940" s="82"/>
      <c r="CCM940" s="82"/>
      <c r="CCN940" s="82"/>
      <c r="CCO940" s="82"/>
      <c r="CCP940" s="82"/>
      <c r="CCQ940" s="82"/>
      <c r="CCR940" s="82"/>
      <c r="CCS940" s="82"/>
      <c r="CCT940" s="82"/>
      <c r="CCU940" s="82"/>
      <c r="CCV940" s="82"/>
      <c r="CCW940" s="82"/>
      <c r="CCX940" s="82"/>
      <c r="CCY940" s="82"/>
      <c r="CCZ940" s="82"/>
      <c r="CDA940" s="82"/>
      <c r="CDB940" s="82"/>
      <c r="CDC940" s="82"/>
      <c r="CDD940" s="82"/>
      <c r="CDE940" s="82"/>
      <c r="CDF940" s="82"/>
      <c r="CDG940" s="82"/>
      <c r="CDH940" s="82"/>
      <c r="CDI940" s="82"/>
      <c r="CDJ940" s="82"/>
      <c r="CDK940" s="82"/>
      <c r="CDL940" s="82"/>
      <c r="CDM940" s="82"/>
      <c r="CDN940" s="82"/>
      <c r="CDO940" s="82"/>
      <c r="CDP940" s="82"/>
      <c r="CDQ940" s="82"/>
      <c r="CDR940" s="82"/>
      <c r="CDS940" s="82"/>
      <c r="CDT940" s="82"/>
      <c r="CDU940" s="82"/>
      <c r="CDV940" s="82"/>
      <c r="CDW940" s="82"/>
      <c r="CDX940" s="82"/>
      <c r="CDY940" s="82"/>
      <c r="CDZ940" s="82"/>
      <c r="CEA940" s="82"/>
      <c r="CEB940" s="82"/>
      <c r="CEC940" s="82"/>
      <c r="CED940" s="82"/>
      <c r="CEE940" s="82"/>
      <c r="CEF940" s="82"/>
      <c r="CEG940" s="82"/>
      <c r="CEH940" s="82"/>
      <c r="CEI940" s="82"/>
      <c r="CEJ940" s="82"/>
      <c r="CEK940" s="82"/>
      <c r="CEL940" s="82"/>
      <c r="CEM940" s="82"/>
      <c r="CEN940" s="82"/>
      <c r="CEO940" s="82"/>
      <c r="CEP940" s="82"/>
      <c r="CEQ940" s="82"/>
      <c r="CER940" s="82"/>
      <c r="CES940" s="82"/>
      <c r="CET940" s="82"/>
      <c r="CEU940" s="82"/>
      <c r="CEV940" s="82"/>
      <c r="CEW940" s="82"/>
      <c r="CEX940" s="82"/>
      <c r="CEY940" s="82"/>
      <c r="CEZ940" s="82"/>
      <c r="CFA940" s="82"/>
      <c r="CFB940" s="82"/>
      <c r="CFC940" s="82"/>
      <c r="CFD940" s="82"/>
      <c r="CFE940" s="82"/>
      <c r="CFF940" s="82"/>
      <c r="CFG940" s="82"/>
      <c r="CFH940" s="82"/>
      <c r="CFI940" s="82"/>
      <c r="CFJ940" s="82"/>
      <c r="CFK940" s="82"/>
      <c r="CFL940" s="82"/>
      <c r="CFM940" s="82"/>
      <c r="CFN940" s="82"/>
      <c r="CFO940" s="82"/>
      <c r="CFP940" s="82"/>
      <c r="CFQ940" s="82"/>
      <c r="CFR940" s="82"/>
      <c r="CFS940" s="82"/>
      <c r="CFT940" s="82"/>
      <c r="CFU940" s="82"/>
      <c r="CFV940" s="82"/>
      <c r="CFW940" s="82"/>
      <c r="CFX940" s="82"/>
      <c r="CFY940" s="82"/>
      <c r="CFZ940" s="82"/>
      <c r="CGA940" s="82"/>
      <c r="CGB940" s="82"/>
      <c r="CGC940" s="82"/>
      <c r="CGD940" s="82"/>
      <c r="CGE940" s="82"/>
      <c r="CGF940" s="82"/>
      <c r="CGG940" s="82"/>
      <c r="CGH940" s="82"/>
      <c r="CGI940" s="82"/>
      <c r="CGJ940" s="82"/>
      <c r="CGK940" s="82"/>
      <c r="CGL940" s="82"/>
      <c r="CGM940" s="82"/>
      <c r="CGN940" s="82"/>
      <c r="CGO940" s="82"/>
      <c r="CGP940" s="82"/>
      <c r="CGQ940" s="82"/>
      <c r="CGR940" s="82"/>
      <c r="CGS940" s="82"/>
      <c r="CGT940" s="82"/>
      <c r="CGU940" s="82"/>
      <c r="CGV940" s="82"/>
      <c r="CGW940" s="82"/>
      <c r="CGX940" s="82"/>
      <c r="CGY940" s="82"/>
      <c r="CGZ940" s="82"/>
      <c r="CHA940" s="82"/>
      <c r="CHB940" s="82"/>
      <c r="CHC940" s="82"/>
      <c r="CHD940" s="82"/>
      <c r="CHE940" s="82"/>
      <c r="CHF940" s="82"/>
      <c r="CHG940" s="82"/>
      <c r="CHH940" s="82"/>
      <c r="CHI940" s="82"/>
      <c r="CHJ940" s="82"/>
      <c r="CHK940" s="82"/>
      <c r="CHL940" s="82"/>
      <c r="CHM940" s="82"/>
      <c r="CHN940" s="82"/>
      <c r="CHO940" s="82"/>
      <c r="CHP940" s="82"/>
      <c r="CHQ940" s="82"/>
      <c r="CHR940" s="82"/>
      <c r="CHS940" s="82"/>
      <c r="CHT940" s="82"/>
      <c r="CHU940" s="82"/>
      <c r="CHV940" s="82"/>
      <c r="CHW940" s="82"/>
      <c r="CHX940" s="82"/>
      <c r="CHY940" s="82"/>
      <c r="CHZ940" s="82"/>
      <c r="CIA940" s="82"/>
      <c r="CIB940" s="82"/>
      <c r="CIC940" s="82"/>
      <c r="CID940" s="82"/>
      <c r="CIE940" s="82"/>
      <c r="CIF940" s="82"/>
      <c r="CIG940" s="82"/>
      <c r="CIH940" s="82"/>
      <c r="CII940" s="82"/>
      <c r="CIJ940" s="82"/>
      <c r="CIK940" s="82"/>
      <c r="CIL940" s="82"/>
      <c r="CIM940" s="82"/>
      <c r="CIN940" s="82"/>
      <c r="CIO940" s="82"/>
      <c r="CIP940" s="82"/>
      <c r="CIQ940" s="82"/>
      <c r="CIR940" s="82"/>
      <c r="CIS940" s="82"/>
      <c r="CIT940" s="82"/>
      <c r="CIU940" s="82"/>
      <c r="CIV940" s="82"/>
      <c r="CIW940" s="82"/>
      <c r="CIX940" s="82"/>
      <c r="CIY940" s="82"/>
      <c r="CIZ940" s="82"/>
      <c r="CJA940" s="82"/>
      <c r="CJB940" s="82"/>
      <c r="CJC940" s="82"/>
      <c r="CJD940" s="82"/>
      <c r="CJE940" s="82"/>
      <c r="CJF940" s="82"/>
      <c r="CJG940" s="82"/>
      <c r="CJH940" s="82"/>
      <c r="CJI940" s="82"/>
      <c r="CJJ940" s="82"/>
      <c r="CJK940" s="82"/>
      <c r="CJL940" s="82"/>
      <c r="CJM940" s="82"/>
      <c r="CJN940" s="82"/>
      <c r="CJO940" s="82"/>
      <c r="CJP940" s="82"/>
      <c r="CJQ940" s="82"/>
      <c r="CJR940" s="82"/>
      <c r="CJS940" s="82"/>
      <c r="CJT940" s="82"/>
      <c r="CJU940" s="82"/>
      <c r="CJV940" s="82"/>
      <c r="CJW940" s="82"/>
      <c r="CJX940" s="82"/>
      <c r="CJY940" s="82"/>
      <c r="CJZ940" s="82"/>
      <c r="CKA940" s="82"/>
      <c r="CKB940" s="82"/>
      <c r="CKC940" s="82"/>
      <c r="CKD940" s="82"/>
      <c r="CKE940" s="82"/>
      <c r="CKF940" s="82"/>
      <c r="CKG940" s="82"/>
      <c r="CKH940" s="82"/>
      <c r="CKI940" s="82"/>
      <c r="CKJ940" s="82"/>
      <c r="CKK940" s="82"/>
      <c r="CKL940" s="82"/>
      <c r="CKM940" s="82"/>
      <c r="CKN940" s="82"/>
      <c r="CKO940" s="82"/>
      <c r="CKP940" s="82"/>
      <c r="CKQ940" s="82"/>
      <c r="CKR940" s="82"/>
      <c r="CKS940" s="82"/>
      <c r="CKT940" s="82"/>
      <c r="CKU940" s="82"/>
      <c r="CKV940" s="82"/>
      <c r="CKW940" s="82"/>
      <c r="CKX940" s="82"/>
      <c r="CKY940" s="82"/>
      <c r="CKZ940" s="82"/>
      <c r="CLA940" s="82"/>
      <c r="CLB940" s="82"/>
      <c r="CLC940" s="82"/>
      <c r="CLD940" s="82"/>
      <c r="CLE940" s="82"/>
      <c r="CLF940" s="82"/>
      <c r="CLG940" s="82"/>
      <c r="CLH940" s="82"/>
      <c r="CLI940" s="82"/>
      <c r="CLJ940" s="82"/>
      <c r="CLK940" s="82"/>
      <c r="CLL940" s="82"/>
      <c r="CLM940" s="82"/>
      <c r="CLN940" s="82"/>
      <c r="CLO940" s="82"/>
      <c r="CLP940" s="82"/>
      <c r="CLQ940" s="82"/>
      <c r="CLR940" s="82"/>
      <c r="CLS940" s="82"/>
      <c r="CLT940" s="82"/>
      <c r="CLU940" s="82"/>
      <c r="CLV940" s="82"/>
      <c r="CLW940" s="82"/>
      <c r="CLX940" s="82"/>
      <c r="CLY940" s="82"/>
      <c r="CLZ940" s="82"/>
      <c r="CMA940" s="82"/>
      <c r="CMB940" s="82"/>
      <c r="CMC940" s="82"/>
      <c r="CMD940" s="82"/>
      <c r="CME940" s="82"/>
      <c r="CMF940" s="82"/>
      <c r="CMG940" s="82"/>
      <c r="CMH940" s="82"/>
      <c r="CMI940" s="82"/>
      <c r="CMJ940" s="82"/>
      <c r="CMK940" s="82"/>
      <c r="CML940" s="82"/>
      <c r="CMM940" s="82"/>
      <c r="CMN940" s="82"/>
      <c r="CMO940" s="82"/>
      <c r="CMP940" s="82"/>
      <c r="CMQ940" s="82"/>
      <c r="CMR940" s="82"/>
      <c r="CMS940" s="82"/>
      <c r="CMT940" s="82"/>
      <c r="CMU940" s="82"/>
      <c r="CMV940" s="82"/>
      <c r="CMW940" s="82"/>
      <c r="CMX940" s="82"/>
      <c r="CMY940" s="82"/>
      <c r="CMZ940" s="82"/>
      <c r="CNA940" s="82"/>
      <c r="CNB940" s="82"/>
      <c r="CNC940" s="82"/>
      <c r="CND940" s="82"/>
      <c r="CNE940" s="82"/>
      <c r="CNF940" s="82"/>
      <c r="CNG940" s="82"/>
      <c r="CNH940" s="82"/>
      <c r="CNI940" s="82"/>
      <c r="CNJ940" s="82"/>
      <c r="CNK940" s="82"/>
      <c r="CNL940" s="82"/>
      <c r="CNM940" s="82"/>
      <c r="CNN940" s="82"/>
      <c r="CNO940" s="82"/>
      <c r="CNP940" s="82"/>
      <c r="CNQ940" s="82"/>
      <c r="CNR940" s="82"/>
      <c r="CNS940" s="82"/>
      <c r="CNT940" s="82"/>
      <c r="CNU940" s="82"/>
      <c r="CNV940" s="82"/>
      <c r="CNW940" s="82"/>
      <c r="CNX940" s="82"/>
      <c r="CNY940" s="82"/>
      <c r="CNZ940" s="82"/>
      <c r="COA940" s="82"/>
      <c r="COB940" s="82"/>
      <c r="COC940" s="82"/>
      <c r="COD940" s="82"/>
      <c r="COE940" s="82"/>
      <c r="COF940" s="82"/>
      <c r="COG940" s="82"/>
      <c r="COH940" s="82"/>
      <c r="COI940" s="82"/>
      <c r="COJ940" s="82"/>
      <c r="COK940" s="82"/>
      <c r="COL940" s="82"/>
      <c r="COM940" s="82"/>
      <c r="CON940" s="82"/>
      <c r="COO940" s="82"/>
      <c r="COP940" s="82"/>
      <c r="COQ940" s="82"/>
      <c r="COR940" s="82"/>
      <c r="COS940" s="82"/>
      <c r="COT940" s="82"/>
      <c r="COU940" s="82"/>
      <c r="COV940" s="82"/>
      <c r="COW940" s="82"/>
      <c r="COX940" s="82"/>
      <c r="COY940" s="82"/>
      <c r="COZ940" s="82"/>
      <c r="CPA940" s="82"/>
      <c r="CPB940" s="82"/>
      <c r="CPC940" s="82"/>
      <c r="CPD940" s="82"/>
      <c r="CPE940" s="82"/>
      <c r="CPF940" s="82"/>
      <c r="CPG940" s="82"/>
      <c r="CPH940" s="82"/>
      <c r="CPI940" s="82"/>
      <c r="CPJ940" s="82"/>
      <c r="CPK940" s="82"/>
      <c r="CPL940" s="82"/>
      <c r="CPM940" s="82"/>
      <c r="CPN940" s="82"/>
      <c r="CPO940" s="82"/>
      <c r="CPP940" s="82"/>
      <c r="CPQ940" s="82"/>
      <c r="CPR940" s="82"/>
      <c r="CPS940" s="82"/>
      <c r="CPT940" s="82"/>
      <c r="CPU940" s="82"/>
      <c r="CPV940" s="82"/>
      <c r="CPW940" s="82"/>
      <c r="CPX940" s="82"/>
      <c r="CPY940" s="82"/>
      <c r="CPZ940" s="82"/>
      <c r="CQA940" s="82"/>
      <c r="CQB940" s="82"/>
      <c r="CQC940" s="82"/>
      <c r="CQD940" s="82"/>
      <c r="CQE940" s="82"/>
      <c r="CQF940" s="82"/>
      <c r="CQG940" s="82"/>
      <c r="CQH940" s="82"/>
      <c r="CQI940" s="82"/>
      <c r="CQJ940" s="82"/>
      <c r="CQK940" s="82"/>
      <c r="CQL940" s="82"/>
      <c r="CQM940" s="82"/>
      <c r="CQN940" s="82"/>
      <c r="CQO940" s="82"/>
      <c r="CQP940" s="82"/>
      <c r="CQQ940" s="82"/>
      <c r="CQR940" s="82"/>
      <c r="CQS940" s="82"/>
      <c r="CQT940" s="82"/>
      <c r="CQU940" s="82"/>
      <c r="CQV940" s="82"/>
      <c r="CQW940" s="82"/>
      <c r="CQX940" s="82"/>
      <c r="CQY940" s="82"/>
      <c r="CQZ940" s="82"/>
      <c r="CRA940" s="82"/>
      <c r="CRB940" s="82"/>
      <c r="CRC940" s="82"/>
      <c r="CRD940" s="82"/>
      <c r="CRE940" s="82"/>
      <c r="CRF940" s="82"/>
      <c r="CRG940" s="82"/>
      <c r="CRH940" s="82"/>
      <c r="CRI940" s="82"/>
      <c r="CRJ940" s="82"/>
      <c r="CRK940" s="82"/>
      <c r="CRL940" s="82"/>
      <c r="CRM940" s="82"/>
      <c r="CRN940" s="82"/>
      <c r="CRO940" s="82"/>
      <c r="CRP940" s="82"/>
      <c r="CRQ940" s="82"/>
      <c r="CRR940" s="82"/>
      <c r="CRS940" s="82"/>
      <c r="CRT940" s="82"/>
      <c r="CRU940" s="82"/>
      <c r="CRV940" s="82"/>
      <c r="CRW940" s="82"/>
      <c r="CRX940" s="82"/>
      <c r="CRY940" s="82"/>
      <c r="CRZ940" s="82"/>
      <c r="CSA940" s="82"/>
      <c r="CSB940" s="82"/>
      <c r="CSC940" s="82"/>
      <c r="CSD940" s="82"/>
      <c r="CSE940" s="82"/>
      <c r="CSF940" s="82"/>
      <c r="CSG940" s="82"/>
      <c r="CSH940" s="82"/>
      <c r="CSI940" s="82"/>
      <c r="CSJ940" s="82"/>
      <c r="CSK940" s="82"/>
      <c r="CSL940" s="82"/>
      <c r="CSM940" s="82"/>
      <c r="CSN940" s="82"/>
      <c r="CSO940" s="82"/>
      <c r="CSP940" s="82"/>
      <c r="CSQ940" s="82"/>
      <c r="CSR940" s="82"/>
      <c r="CSS940" s="82"/>
      <c r="CST940" s="82"/>
      <c r="CSU940" s="82"/>
      <c r="CSV940" s="82"/>
      <c r="CSW940" s="82"/>
      <c r="CSX940" s="82"/>
      <c r="CSY940" s="82"/>
      <c r="CSZ940" s="82"/>
      <c r="CTA940" s="82"/>
      <c r="CTB940" s="82"/>
      <c r="CTC940" s="82"/>
      <c r="CTD940" s="82"/>
      <c r="CTE940" s="82"/>
      <c r="CTF940" s="82"/>
      <c r="CTG940" s="82"/>
      <c r="CTH940" s="82"/>
      <c r="CTI940" s="82"/>
      <c r="CTJ940" s="82"/>
      <c r="CTK940" s="82"/>
      <c r="CTL940" s="82"/>
      <c r="CTM940" s="82"/>
      <c r="CTN940" s="82"/>
      <c r="CTO940" s="82"/>
      <c r="CTP940" s="82"/>
      <c r="CTQ940" s="82"/>
      <c r="CTR940" s="82"/>
      <c r="CTS940" s="82"/>
      <c r="CTT940" s="82"/>
      <c r="CTU940" s="82"/>
      <c r="CTV940" s="82"/>
      <c r="CTW940" s="82"/>
      <c r="CTX940" s="82"/>
      <c r="CTY940" s="82"/>
      <c r="CTZ940" s="82"/>
      <c r="CUA940" s="82"/>
      <c r="CUB940" s="82"/>
      <c r="CUC940" s="82"/>
      <c r="CUD940" s="82"/>
      <c r="CUE940" s="82"/>
      <c r="CUF940" s="82"/>
      <c r="CUG940" s="82"/>
      <c r="CUH940" s="82"/>
      <c r="CUI940" s="82"/>
      <c r="CUJ940" s="82"/>
      <c r="CUK940" s="82"/>
      <c r="CUL940" s="82"/>
      <c r="CUM940" s="82"/>
      <c r="CUN940" s="82"/>
      <c r="CUO940" s="82"/>
      <c r="CUP940" s="82"/>
      <c r="CUQ940" s="82"/>
      <c r="CUR940" s="82"/>
      <c r="CUS940" s="82"/>
      <c r="CUT940" s="82"/>
      <c r="CUU940" s="82"/>
      <c r="CUV940" s="82"/>
      <c r="CUW940" s="82"/>
      <c r="CUX940" s="82"/>
      <c r="CUY940" s="82"/>
      <c r="CUZ940" s="82"/>
      <c r="CVA940" s="82"/>
      <c r="CVB940" s="82"/>
      <c r="CVC940" s="82"/>
      <c r="CVD940" s="82"/>
      <c r="CVE940" s="82"/>
      <c r="CVF940" s="82"/>
      <c r="CVG940" s="82"/>
      <c r="CVH940" s="82"/>
      <c r="CVI940" s="82"/>
      <c r="CVJ940" s="82"/>
      <c r="CVK940" s="82"/>
      <c r="CVL940" s="82"/>
      <c r="CVM940" s="82"/>
      <c r="CVN940" s="82"/>
      <c r="CVO940" s="82"/>
      <c r="CVP940" s="82"/>
      <c r="CVQ940" s="82"/>
      <c r="CVR940" s="82"/>
      <c r="CVS940" s="82"/>
      <c r="CVT940" s="82"/>
      <c r="CVU940" s="82"/>
      <c r="CVV940" s="82"/>
      <c r="CVW940" s="82"/>
      <c r="CVX940" s="82"/>
      <c r="CVY940" s="82"/>
      <c r="CVZ940" s="82"/>
      <c r="CWA940" s="82"/>
      <c r="CWB940" s="82"/>
      <c r="CWC940" s="82"/>
      <c r="CWD940" s="82"/>
      <c r="CWE940" s="82"/>
      <c r="CWF940" s="82"/>
      <c r="CWG940" s="82"/>
      <c r="CWH940" s="82"/>
      <c r="CWI940" s="82"/>
      <c r="CWJ940" s="82"/>
      <c r="CWK940" s="82"/>
      <c r="CWL940" s="82"/>
      <c r="CWM940" s="82"/>
      <c r="CWN940" s="82"/>
      <c r="CWO940" s="82"/>
      <c r="CWP940" s="82"/>
      <c r="CWQ940" s="82"/>
      <c r="CWR940" s="82"/>
      <c r="CWS940" s="82"/>
      <c r="CWT940" s="82"/>
      <c r="CWU940" s="82"/>
      <c r="CWV940" s="82"/>
      <c r="CWW940" s="82"/>
      <c r="CWX940" s="82"/>
      <c r="CWY940" s="82"/>
      <c r="CWZ940" s="82"/>
      <c r="CXA940" s="82"/>
      <c r="CXB940" s="82"/>
      <c r="CXC940" s="82"/>
      <c r="CXD940" s="82"/>
      <c r="CXE940" s="82"/>
      <c r="CXF940" s="82"/>
      <c r="CXG940" s="82"/>
      <c r="CXH940" s="82"/>
      <c r="CXI940" s="82"/>
      <c r="CXJ940" s="82"/>
      <c r="CXK940" s="82"/>
      <c r="CXL940" s="82"/>
      <c r="CXM940" s="82"/>
      <c r="CXN940" s="82"/>
      <c r="CXO940" s="82"/>
      <c r="CXP940" s="82"/>
      <c r="CXQ940" s="82"/>
      <c r="CXR940" s="82"/>
      <c r="CXS940" s="82"/>
      <c r="CXT940" s="82"/>
      <c r="CXU940" s="82"/>
      <c r="CXV940" s="82"/>
      <c r="CXW940" s="82"/>
      <c r="CXX940" s="82"/>
      <c r="CXY940" s="82"/>
      <c r="CXZ940" s="82"/>
      <c r="CYA940" s="82"/>
      <c r="CYB940" s="82"/>
      <c r="CYC940" s="82"/>
      <c r="CYD940" s="82"/>
      <c r="CYE940" s="82"/>
      <c r="CYF940" s="82"/>
      <c r="CYG940" s="82"/>
      <c r="CYH940" s="82"/>
      <c r="CYI940" s="82"/>
      <c r="CYJ940" s="82"/>
      <c r="CYK940" s="82"/>
      <c r="CYL940" s="82"/>
      <c r="CYM940" s="82"/>
      <c r="CYN940" s="82"/>
      <c r="CYO940" s="82"/>
      <c r="CYP940" s="82"/>
      <c r="CYQ940" s="82"/>
      <c r="CYR940" s="82"/>
      <c r="CYS940" s="82"/>
      <c r="CYT940" s="82"/>
      <c r="CYU940" s="82"/>
      <c r="CYV940" s="82"/>
      <c r="CYW940" s="82"/>
      <c r="CYX940" s="82"/>
      <c r="CYY940" s="82"/>
      <c r="CYZ940" s="82"/>
      <c r="CZA940" s="82"/>
      <c r="CZB940" s="82"/>
      <c r="CZC940" s="82"/>
      <c r="CZD940" s="82"/>
      <c r="CZE940" s="82"/>
      <c r="CZF940" s="82"/>
      <c r="CZG940" s="82"/>
      <c r="CZH940" s="82"/>
      <c r="CZI940" s="82"/>
      <c r="CZJ940" s="82"/>
      <c r="CZK940" s="82"/>
      <c r="CZL940" s="82"/>
      <c r="CZM940" s="82"/>
      <c r="CZN940" s="82"/>
      <c r="CZO940" s="82"/>
      <c r="CZP940" s="82"/>
      <c r="CZQ940" s="82"/>
      <c r="CZR940" s="82"/>
      <c r="CZS940" s="82"/>
      <c r="CZT940" s="82"/>
      <c r="CZU940" s="82"/>
      <c r="CZV940" s="82"/>
      <c r="CZW940" s="82"/>
      <c r="CZX940" s="82"/>
      <c r="CZY940" s="82"/>
      <c r="CZZ940" s="82"/>
      <c r="DAA940" s="82"/>
      <c r="DAB940" s="82"/>
      <c r="DAC940" s="82"/>
      <c r="DAD940" s="82"/>
      <c r="DAE940" s="82"/>
      <c r="DAF940" s="82"/>
      <c r="DAG940" s="82"/>
      <c r="DAH940" s="82"/>
      <c r="DAI940" s="82"/>
      <c r="DAJ940" s="82"/>
      <c r="DAK940" s="82"/>
      <c r="DAL940" s="82"/>
      <c r="DAM940" s="82"/>
      <c r="DAN940" s="82"/>
      <c r="DAO940" s="82"/>
      <c r="DAP940" s="82"/>
      <c r="DAQ940" s="82"/>
      <c r="DAR940" s="82"/>
      <c r="DAS940" s="82"/>
      <c r="DAT940" s="82"/>
      <c r="DAU940" s="82"/>
      <c r="DAV940" s="82"/>
      <c r="DAW940" s="82"/>
      <c r="DAX940" s="82"/>
      <c r="DAY940" s="82"/>
      <c r="DAZ940" s="82"/>
      <c r="DBA940" s="82"/>
      <c r="DBB940" s="82"/>
      <c r="DBC940" s="82"/>
      <c r="DBD940" s="82"/>
      <c r="DBE940" s="82"/>
      <c r="DBF940" s="82"/>
      <c r="DBG940" s="82"/>
      <c r="DBH940" s="82"/>
      <c r="DBI940" s="82"/>
      <c r="DBJ940" s="82"/>
      <c r="DBK940" s="82"/>
      <c r="DBL940" s="82"/>
      <c r="DBM940" s="82"/>
      <c r="DBN940" s="82"/>
      <c r="DBO940" s="82"/>
      <c r="DBP940" s="82"/>
      <c r="DBQ940" s="82"/>
      <c r="DBR940" s="82"/>
      <c r="DBS940" s="82"/>
      <c r="DBT940" s="82"/>
      <c r="DBU940" s="82"/>
      <c r="DBV940" s="82"/>
      <c r="DBW940" s="82"/>
      <c r="DBX940" s="82"/>
      <c r="DBY940" s="82"/>
      <c r="DBZ940" s="82"/>
      <c r="DCA940" s="82"/>
      <c r="DCB940" s="82"/>
      <c r="DCC940" s="82"/>
      <c r="DCD940" s="82"/>
      <c r="DCE940" s="82"/>
      <c r="DCF940" s="82"/>
      <c r="DCG940" s="82"/>
      <c r="DCH940" s="82"/>
      <c r="DCI940" s="82"/>
      <c r="DCJ940" s="82"/>
      <c r="DCK940" s="82"/>
      <c r="DCL940" s="82"/>
      <c r="DCM940" s="82"/>
      <c r="DCN940" s="82"/>
      <c r="DCO940" s="82"/>
      <c r="DCP940" s="82"/>
      <c r="DCQ940" s="82"/>
      <c r="DCR940" s="82"/>
      <c r="DCS940" s="82"/>
      <c r="DCT940" s="82"/>
      <c r="DCU940" s="82"/>
      <c r="DCV940" s="82"/>
      <c r="DCW940" s="82"/>
      <c r="DCX940" s="82"/>
      <c r="DCY940" s="82"/>
      <c r="DCZ940" s="82"/>
      <c r="DDA940" s="82"/>
      <c r="DDB940" s="82"/>
      <c r="DDC940" s="82"/>
      <c r="DDD940" s="82"/>
      <c r="DDE940" s="82"/>
      <c r="DDF940" s="82"/>
      <c r="DDG940" s="82"/>
      <c r="DDH940" s="82"/>
      <c r="DDI940" s="82"/>
      <c r="DDJ940" s="82"/>
      <c r="DDK940" s="82"/>
      <c r="DDL940" s="82"/>
      <c r="DDM940" s="82"/>
      <c r="DDN940" s="82"/>
      <c r="DDO940" s="82"/>
      <c r="DDP940" s="82"/>
      <c r="DDQ940" s="82"/>
      <c r="DDR940" s="82"/>
      <c r="DDS940" s="82"/>
      <c r="DDT940" s="82"/>
      <c r="DDU940" s="82"/>
      <c r="DDV940" s="82"/>
      <c r="DDW940" s="82"/>
      <c r="DDX940" s="82"/>
      <c r="DDY940" s="82"/>
      <c r="DDZ940" s="82"/>
      <c r="DEA940" s="82"/>
      <c r="DEB940" s="82"/>
      <c r="DEC940" s="82"/>
      <c r="DED940" s="82"/>
      <c r="DEE940" s="82"/>
      <c r="DEF940" s="82"/>
      <c r="DEG940" s="82"/>
      <c r="DEH940" s="82"/>
      <c r="DEI940" s="82"/>
      <c r="DEJ940" s="82"/>
      <c r="DEK940" s="82"/>
      <c r="DEL940" s="82"/>
      <c r="DEM940" s="82"/>
      <c r="DEN940" s="82"/>
      <c r="DEO940" s="82"/>
      <c r="DEP940" s="82"/>
      <c r="DEQ940" s="82"/>
      <c r="DER940" s="82"/>
      <c r="DES940" s="82"/>
      <c r="DET940" s="82"/>
      <c r="DEU940" s="82"/>
      <c r="DEV940" s="82"/>
      <c r="DEW940" s="82"/>
      <c r="DEX940" s="82"/>
      <c r="DEY940" s="82"/>
      <c r="DEZ940" s="82"/>
      <c r="DFA940" s="82"/>
      <c r="DFB940" s="82"/>
      <c r="DFC940" s="82"/>
      <c r="DFD940" s="82"/>
      <c r="DFE940" s="82"/>
      <c r="DFF940" s="82"/>
      <c r="DFG940" s="82"/>
      <c r="DFH940" s="82"/>
      <c r="DFI940" s="82"/>
      <c r="DFJ940" s="82"/>
      <c r="DFK940" s="82"/>
      <c r="DFL940" s="82"/>
      <c r="DFM940" s="82"/>
      <c r="DFN940" s="82"/>
      <c r="DFO940" s="82"/>
      <c r="DFP940" s="82"/>
      <c r="DFQ940" s="82"/>
      <c r="DFR940" s="82"/>
      <c r="DFS940" s="82"/>
      <c r="DFT940" s="82"/>
      <c r="DFU940" s="82"/>
      <c r="DFV940" s="82"/>
      <c r="DFW940" s="82"/>
      <c r="DFX940" s="82"/>
      <c r="DFY940" s="82"/>
      <c r="DFZ940" s="82"/>
      <c r="DGA940" s="82"/>
      <c r="DGB940" s="82"/>
      <c r="DGC940" s="82"/>
      <c r="DGD940" s="82"/>
      <c r="DGE940" s="82"/>
      <c r="DGF940" s="82"/>
      <c r="DGG940" s="82"/>
      <c r="DGH940" s="82"/>
      <c r="DGI940" s="82"/>
      <c r="DGJ940" s="82"/>
      <c r="DGK940" s="82"/>
      <c r="DGL940" s="82"/>
      <c r="DGM940" s="82"/>
      <c r="DGN940" s="82"/>
      <c r="DGO940" s="82"/>
      <c r="DGP940" s="82"/>
      <c r="DGQ940" s="82"/>
      <c r="DGR940" s="82"/>
      <c r="DGS940" s="82"/>
      <c r="DGT940" s="82"/>
      <c r="DGU940" s="82"/>
      <c r="DGV940" s="82"/>
      <c r="DGW940" s="82"/>
      <c r="DGX940" s="82"/>
      <c r="DGY940" s="82"/>
      <c r="DGZ940" s="82"/>
      <c r="DHA940" s="82"/>
      <c r="DHB940" s="82"/>
      <c r="DHC940" s="82"/>
      <c r="DHD940" s="82"/>
      <c r="DHE940" s="82"/>
      <c r="DHF940" s="82"/>
      <c r="DHG940" s="82"/>
      <c r="DHH940" s="82"/>
      <c r="DHI940" s="82"/>
      <c r="DHJ940" s="82"/>
      <c r="DHK940" s="82"/>
      <c r="DHL940" s="82"/>
      <c r="DHM940" s="82"/>
      <c r="DHN940" s="82"/>
      <c r="DHO940" s="82"/>
      <c r="DHP940" s="82"/>
      <c r="DHQ940" s="82"/>
      <c r="DHR940" s="82"/>
      <c r="DHS940" s="82"/>
      <c r="DHT940" s="82"/>
      <c r="DHU940" s="82"/>
      <c r="DHV940" s="82"/>
      <c r="DHW940" s="82"/>
      <c r="DHX940" s="82"/>
      <c r="DHY940" s="82"/>
      <c r="DHZ940" s="82"/>
      <c r="DIA940" s="82"/>
      <c r="DIB940" s="82"/>
      <c r="DIC940" s="82"/>
      <c r="DID940" s="82"/>
      <c r="DIE940" s="82"/>
      <c r="DIF940" s="82"/>
      <c r="DIG940" s="82"/>
      <c r="DIH940" s="82"/>
      <c r="DII940" s="82"/>
      <c r="DIJ940" s="82"/>
      <c r="DIK940" s="82"/>
      <c r="DIL940" s="82"/>
      <c r="DIM940" s="82"/>
      <c r="DIN940" s="82"/>
      <c r="DIO940" s="82"/>
      <c r="DIP940" s="82"/>
      <c r="DIQ940" s="82"/>
      <c r="DIR940" s="82"/>
      <c r="DIS940" s="82"/>
      <c r="DIT940" s="82"/>
      <c r="DIU940" s="82"/>
      <c r="DIV940" s="82"/>
      <c r="DIW940" s="82"/>
      <c r="DIX940" s="82"/>
      <c r="DIY940" s="82"/>
      <c r="DIZ940" s="82"/>
      <c r="DJA940" s="82"/>
      <c r="DJB940" s="82"/>
      <c r="DJC940" s="82"/>
      <c r="DJD940" s="82"/>
      <c r="DJE940" s="82"/>
      <c r="DJF940" s="82"/>
      <c r="DJG940" s="82"/>
      <c r="DJH940" s="82"/>
      <c r="DJI940" s="82"/>
      <c r="DJJ940" s="82"/>
      <c r="DJK940" s="82"/>
      <c r="DJL940" s="82"/>
      <c r="DJM940" s="82"/>
      <c r="DJN940" s="82"/>
      <c r="DJO940" s="82"/>
      <c r="DJP940" s="82"/>
      <c r="DJQ940" s="82"/>
      <c r="DJR940" s="82"/>
      <c r="DJS940" s="82"/>
      <c r="DJT940" s="82"/>
      <c r="DJU940" s="82"/>
      <c r="DJV940" s="82"/>
      <c r="DJW940" s="82"/>
      <c r="DJX940" s="82"/>
      <c r="DJY940" s="82"/>
      <c r="DJZ940" s="82"/>
      <c r="DKA940" s="82"/>
      <c r="DKB940" s="82"/>
      <c r="DKC940" s="82"/>
      <c r="DKD940" s="82"/>
      <c r="DKE940" s="82"/>
      <c r="DKF940" s="82"/>
      <c r="DKG940" s="82"/>
      <c r="DKH940" s="82"/>
      <c r="DKI940" s="82"/>
      <c r="DKJ940" s="82"/>
      <c r="DKK940" s="82"/>
      <c r="DKL940" s="82"/>
      <c r="DKM940" s="82"/>
      <c r="DKN940" s="82"/>
      <c r="DKO940" s="82"/>
      <c r="DKP940" s="82"/>
      <c r="DKQ940" s="82"/>
      <c r="DKR940" s="82"/>
      <c r="DKS940" s="82"/>
      <c r="DKT940" s="82"/>
      <c r="DKU940" s="82"/>
      <c r="DKV940" s="82"/>
      <c r="DKW940" s="82"/>
      <c r="DKX940" s="82"/>
      <c r="DKY940" s="82"/>
      <c r="DKZ940" s="82"/>
      <c r="DLA940" s="82"/>
      <c r="DLB940" s="82"/>
      <c r="DLC940" s="82"/>
      <c r="DLD940" s="82"/>
      <c r="DLE940" s="82"/>
      <c r="DLF940" s="82"/>
      <c r="DLG940" s="82"/>
      <c r="DLH940" s="82"/>
      <c r="DLI940" s="82"/>
      <c r="DLJ940" s="82"/>
      <c r="DLK940" s="82"/>
      <c r="DLL940" s="82"/>
      <c r="DLM940" s="82"/>
      <c r="DLN940" s="82"/>
      <c r="DLO940" s="82"/>
      <c r="DLP940" s="82"/>
      <c r="DLQ940" s="82"/>
      <c r="DLR940" s="82"/>
      <c r="DLS940" s="82"/>
      <c r="DLT940" s="82"/>
      <c r="DLU940" s="82"/>
      <c r="DLV940" s="82"/>
      <c r="DLW940" s="82"/>
      <c r="DLX940" s="82"/>
      <c r="DLY940" s="82"/>
      <c r="DLZ940" s="82"/>
      <c r="DMA940" s="82"/>
      <c r="DMB940" s="82"/>
      <c r="DMC940" s="82"/>
      <c r="DMD940" s="82"/>
      <c r="DME940" s="82"/>
      <c r="DMF940" s="82"/>
      <c r="DMG940" s="82"/>
      <c r="DMH940" s="82"/>
      <c r="DMI940" s="82"/>
      <c r="DMJ940" s="82"/>
      <c r="DMK940" s="82"/>
      <c r="DML940" s="82"/>
      <c r="DMM940" s="82"/>
      <c r="DMN940" s="82"/>
      <c r="DMO940" s="82"/>
      <c r="DMP940" s="82"/>
      <c r="DMQ940" s="82"/>
      <c r="DMR940" s="82"/>
      <c r="DMS940" s="82"/>
      <c r="DMT940" s="82"/>
      <c r="DMU940" s="82"/>
      <c r="DMV940" s="82"/>
      <c r="DMW940" s="82"/>
      <c r="DMX940" s="82"/>
      <c r="DMY940" s="82"/>
      <c r="DMZ940" s="82"/>
      <c r="DNA940" s="82"/>
      <c r="DNB940" s="82"/>
      <c r="DNC940" s="82"/>
      <c r="DND940" s="82"/>
      <c r="DNE940" s="82"/>
      <c r="DNF940" s="82"/>
      <c r="DNG940" s="82"/>
      <c r="DNH940" s="82"/>
      <c r="DNI940" s="82"/>
      <c r="DNJ940" s="82"/>
      <c r="DNK940" s="82"/>
      <c r="DNL940" s="82"/>
      <c r="DNM940" s="82"/>
      <c r="DNN940" s="82"/>
      <c r="DNO940" s="82"/>
      <c r="DNP940" s="82"/>
      <c r="DNQ940" s="82"/>
      <c r="DNR940" s="82"/>
      <c r="DNS940" s="82"/>
      <c r="DNT940" s="82"/>
      <c r="DNU940" s="82"/>
      <c r="DNV940" s="82"/>
      <c r="DNW940" s="82"/>
      <c r="DNX940" s="82"/>
      <c r="DNY940" s="82"/>
      <c r="DNZ940" s="82"/>
      <c r="DOA940" s="82"/>
      <c r="DOB940" s="82"/>
      <c r="DOC940" s="82"/>
      <c r="DOD940" s="82"/>
      <c r="DOE940" s="82"/>
      <c r="DOF940" s="82"/>
      <c r="DOG940" s="82"/>
      <c r="DOH940" s="82"/>
      <c r="DOI940" s="82"/>
      <c r="DOJ940" s="82"/>
      <c r="DOK940" s="82"/>
      <c r="DOL940" s="82"/>
      <c r="DOM940" s="82"/>
      <c r="DON940" s="82"/>
      <c r="DOO940" s="82"/>
      <c r="DOP940" s="82"/>
      <c r="DOQ940" s="82"/>
      <c r="DOR940" s="82"/>
      <c r="DOS940" s="82"/>
      <c r="DOT940" s="82"/>
      <c r="DOU940" s="82"/>
      <c r="DOV940" s="82"/>
      <c r="DOW940" s="82"/>
      <c r="DOX940" s="82"/>
      <c r="DOY940" s="82"/>
      <c r="DOZ940" s="82"/>
      <c r="DPA940" s="82"/>
      <c r="DPB940" s="82"/>
      <c r="DPC940" s="82"/>
      <c r="DPD940" s="82"/>
      <c r="DPE940" s="82"/>
      <c r="DPF940" s="82"/>
      <c r="DPG940" s="82"/>
      <c r="DPH940" s="82"/>
      <c r="DPI940" s="82"/>
      <c r="DPJ940" s="82"/>
      <c r="DPK940" s="82"/>
      <c r="DPL940" s="82"/>
      <c r="DPM940" s="82"/>
      <c r="DPN940" s="82"/>
      <c r="DPO940" s="82"/>
      <c r="DPP940" s="82"/>
      <c r="DPQ940" s="82"/>
      <c r="DPR940" s="82"/>
      <c r="DPS940" s="82"/>
      <c r="DPT940" s="82"/>
      <c r="DPU940" s="82"/>
      <c r="DPV940" s="82"/>
      <c r="DPW940" s="82"/>
      <c r="DPX940" s="82"/>
      <c r="DPY940" s="82"/>
      <c r="DPZ940" s="82"/>
      <c r="DQA940" s="82"/>
      <c r="DQB940" s="82"/>
      <c r="DQC940" s="82"/>
      <c r="DQD940" s="82"/>
      <c r="DQE940" s="82"/>
      <c r="DQF940" s="82"/>
      <c r="DQG940" s="82"/>
      <c r="DQH940" s="82"/>
      <c r="DQI940" s="82"/>
      <c r="DQJ940" s="82"/>
      <c r="DQK940" s="82"/>
      <c r="DQL940" s="82"/>
      <c r="DQM940" s="82"/>
      <c r="DQN940" s="82"/>
      <c r="DQO940" s="82"/>
      <c r="DQP940" s="82"/>
      <c r="DQQ940" s="82"/>
      <c r="DQR940" s="82"/>
      <c r="DQS940" s="82"/>
      <c r="DQT940" s="82"/>
      <c r="DQU940" s="82"/>
      <c r="DQV940" s="82"/>
      <c r="DQW940" s="82"/>
      <c r="DQX940" s="82"/>
      <c r="DQY940" s="82"/>
      <c r="DQZ940" s="82"/>
      <c r="DRA940" s="82"/>
      <c r="DRB940" s="82"/>
      <c r="DRC940" s="82"/>
      <c r="DRD940" s="82"/>
      <c r="DRE940" s="82"/>
      <c r="DRF940" s="82"/>
      <c r="DRG940" s="82"/>
      <c r="DRH940" s="82"/>
      <c r="DRI940" s="82"/>
      <c r="DRJ940" s="82"/>
      <c r="DRK940" s="82"/>
      <c r="DRL940" s="82"/>
      <c r="DRM940" s="82"/>
      <c r="DRN940" s="82"/>
      <c r="DRO940" s="82"/>
      <c r="DRP940" s="82"/>
      <c r="DRQ940" s="82"/>
      <c r="DRR940" s="82"/>
      <c r="DRS940" s="82"/>
      <c r="DRT940" s="82"/>
      <c r="DRU940" s="82"/>
      <c r="DRV940" s="82"/>
      <c r="DRW940" s="82"/>
      <c r="DRX940" s="82"/>
      <c r="DRY940" s="82"/>
      <c r="DRZ940" s="82"/>
      <c r="DSA940" s="82"/>
      <c r="DSB940" s="82"/>
      <c r="DSC940" s="82"/>
      <c r="DSD940" s="82"/>
      <c r="DSE940" s="82"/>
      <c r="DSF940" s="82"/>
      <c r="DSG940" s="82"/>
      <c r="DSH940" s="82"/>
      <c r="DSI940" s="82"/>
      <c r="DSJ940" s="82"/>
      <c r="DSK940" s="82"/>
      <c r="DSL940" s="82"/>
      <c r="DSM940" s="82"/>
      <c r="DSN940" s="82"/>
      <c r="DSO940" s="82"/>
      <c r="DSP940" s="82"/>
      <c r="DSQ940" s="82"/>
      <c r="DSR940" s="82"/>
      <c r="DSS940" s="82"/>
      <c r="DST940" s="82"/>
      <c r="DSU940" s="82"/>
      <c r="DSV940" s="82"/>
      <c r="DSW940" s="82"/>
      <c r="DSX940" s="82"/>
      <c r="DSY940" s="82"/>
      <c r="DSZ940" s="82"/>
      <c r="DTA940" s="82"/>
      <c r="DTB940" s="82"/>
      <c r="DTC940" s="82"/>
      <c r="DTD940" s="82"/>
      <c r="DTE940" s="82"/>
      <c r="DTF940" s="82"/>
      <c r="DTG940" s="82"/>
      <c r="DTH940" s="82"/>
      <c r="DTI940" s="82"/>
      <c r="DTJ940" s="82"/>
      <c r="DTK940" s="82"/>
      <c r="DTL940" s="82"/>
      <c r="DTM940" s="82"/>
      <c r="DTN940" s="82"/>
      <c r="DTO940" s="82"/>
      <c r="DTP940" s="82"/>
      <c r="DTQ940" s="82"/>
      <c r="DTR940" s="82"/>
      <c r="DTS940" s="82"/>
      <c r="DTT940" s="82"/>
      <c r="DTU940" s="82"/>
      <c r="DTV940" s="82"/>
      <c r="DTW940" s="82"/>
      <c r="DTX940" s="82"/>
      <c r="DTY940" s="82"/>
      <c r="DTZ940" s="82"/>
      <c r="DUA940" s="82"/>
      <c r="DUB940" s="82"/>
      <c r="DUC940" s="82"/>
      <c r="DUD940" s="82"/>
      <c r="DUE940" s="82"/>
      <c r="DUF940" s="82"/>
      <c r="DUG940" s="82"/>
      <c r="DUH940" s="82"/>
      <c r="DUI940" s="82"/>
      <c r="DUJ940" s="82"/>
      <c r="DUK940" s="82"/>
      <c r="DUL940" s="82"/>
      <c r="DUM940" s="82"/>
      <c r="DUN940" s="82"/>
      <c r="DUO940" s="82"/>
      <c r="DUP940" s="82"/>
      <c r="DUQ940" s="82"/>
      <c r="DUR940" s="82"/>
      <c r="DUS940" s="82"/>
      <c r="DUT940" s="82"/>
      <c r="DUU940" s="82"/>
      <c r="DUV940" s="82"/>
      <c r="DUW940" s="82"/>
      <c r="DUX940" s="82"/>
      <c r="DUY940" s="82"/>
      <c r="DUZ940" s="82"/>
      <c r="DVA940" s="82"/>
      <c r="DVB940" s="82"/>
      <c r="DVC940" s="82"/>
      <c r="DVD940" s="82"/>
      <c r="DVE940" s="82"/>
      <c r="DVF940" s="82"/>
      <c r="DVG940" s="82"/>
      <c r="DVH940" s="82"/>
      <c r="DVI940" s="82"/>
      <c r="DVJ940" s="82"/>
      <c r="DVK940" s="82"/>
      <c r="DVL940" s="82"/>
      <c r="DVM940" s="82"/>
      <c r="DVN940" s="82"/>
      <c r="DVO940" s="82"/>
      <c r="DVP940" s="82"/>
      <c r="DVQ940" s="82"/>
      <c r="DVR940" s="82"/>
      <c r="DVS940" s="82"/>
      <c r="DVT940" s="82"/>
      <c r="DVU940" s="82"/>
      <c r="DVV940" s="82"/>
      <c r="DVW940" s="82"/>
      <c r="DVX940" s="82"/>
      <c r="DVY940" s="82"/>
      <c r="DVZ940" s="82"/>
      <c r="DWA940" s="82"/>
      <c r="DWB940" s="82"/>
      <c r="DWC940" s="82"/>
      <c r="DWD940" s="82"/>
      <c r="DWE940" s="82"/>
      <c r="DWF940" s="82"/>
      <c r="DWG940" s="82"/>
      <c r="DWH940" s="82"/>
      <c r="DWI940" s="82"/>
      <c r="DWJ940" s="82"/>
      <c r="DWK940" s="82"/>
      <c r="DWL940" s="82"/>
      <c r="DWM940" s="82"/>
      <c r="DWN940" s="82"/>
      <c r="DWO940" s="82"/>
      <c r="DWP940" s="82"/>
      <c r="DWQ940" s="82"/>
      <c r="DWR940" s="82"/>
      <c r="DWS940" s="82"/>
      <c r="DWT940" s="82"/>
      <c r="DWU940" s="82"/>
      <c r="DWV940" s="82"/>
      <c r="DWW940" s="82"/>
      <c r="DWX940" s="82"/>
      <c r="DWY940" s="82"/>
      <c r="DWZ940" s="82"/>
      <c r="DXA940" s="82"/>
      <c r="DXB940" s="82"/>
      <c r="DXC940" s="82"/>
      <c r="DXD940" s="82"/>
      <c r="DXE940" s="82"/>
      <c r="DXF940" s="82"/>
      <c r="DXG940" s="82"/>
      <c r="DXH940" s="82"/>
      <c r="DXI940" s="82"/>
      <c r="DXJ940" s="82"/>
      <c r="DXK940" s="82"/>
      <c r="DXL940" s="82"/>
      <c r="DXM940" s="82"/>
      <c r="DXN940" s="82"/>
      <c r="DXO940" s="82"/>
      <c r="DXP940" s="82"/>
      <c r="DXQ940" s="82"/>
      <c r="DXR940" s="82"/>
      <c r="DXS940" s="82"/>
      <c r="DXT940" s="82"/>
      <c r="DXU940" s="82"/>
      <c r="DXV940" s="82"/>
      <c r="DXW940" s="82"/>
      <c r="DXX940" s="82"/>
      <c r="DXY940" s="82"/>
      <c r="DXZ940" s="82"/>
      <c r="DYA940" s="82"/>
      <c r="DYB940" s="82"/>
      <c r="DYC940" s="82"/>
      <c r="DYD940" s="82"/>
      <c r="DYE940" s="82"/>
      <c r="DYF940" s="82"/>
      <c r="DYG940" s="82"/>
      <c r="DYH940" s="82"/>
      <c r="DYI940" s="82"/>
      <c r="DYJ940" s="82"/>
      <c r="DYK940" s="82"/>
      <c r="DYL940" s="82"/>
      <c r="DYM940" s="82"/>
      <c r="DYN940" s="82"/>
      <c r="DYO940" s="82"/>
      <c r="DYP940" s="82"/>
      <c r="DYQ940" s="82"/>
      <c r="DYR940" s="82"/>
      <c r="DYS940" s="82"/>
      <c r="DYT940" s="82"/>
      <c r="DYU940" s="82"/>
      <c r="DYV940" s="82"/>
      <c r="DYW940" s="82"/>
      <c r="DYX940" s="82"/>
      <c r="DYY940" s="82"/>
      <c r="DYZ940" s="82"/>
      <c r="DZA940" s="82"/>
      <c r="DZB940" s="82"/>
      <c r="DZC940" s="82"/>
      <c r="DZD940" s="82"/>
      <c r="DZE940" s="82"/>
      <c r="DZF940" s="82"/>
      <c r="DZG940" s="82"/>
      <c r="DZH940" s="82"/>
      <c r="DZI940" s="82"/>
      <c r="DZJ940" s="82"/>
      <c r="DZK940" s="82"/>
      <c r="DZL940" s="82"/>
      <c r="DZM940" s="82"/>
      <c r="DZN940" s="82"/>
      <c r="DZO940" s="82"/>
      <c r="DZP940" s="82"/>
      <c r="DZQ940" s="82"/>
      <c r="DZR940" s="82"/>
      <c r="DZS940" s="82"/>
      <c r="DZT940" s="82"/>
      <c r="DZU940" s="82"/>
      <c r="DZV940" s="82"/>
      <c r="DZW940" s="82"/>
      <c r="DZX940" s="82"/>
      <c r="DZY940" s="82"/>
      <c r="DZZ940" s="82"/>
      <c r="EAA940" s="82"/>
      <c r="EAB940" s="82"/>
      <c r="EAC940" s="82"/>
      <c r="EAD940" s="82"/>
      <c r="EAE940" s="82"/>
      <c r="EAF940" s="82"/>
      <c r="EAG940" s="82"/>
      <c r="EAH940" s="82"/>
      <c r="EAI940" s="82"/>
      <c r="EAJ940" s="82"/>
      <c r="EAK940" s="82"/>
      <c r="EAL940" s="82"/>
      <c r="EAM940" s="82"/>
      <c r="EAN940" s="82"/>
      <c r="EAO940" s="82"/>
      <c r="EAP940" s="82"/>
      <c r="EAQ940" s="82"/>
      <c r="EAR940" s="82"/>
      <c r="EAS940" s="82"/>
      <c r="EAT940" s="82"/>
      <c r="EAU940" s="82"/>
      <c r="EAV940" s="82"/>
      <c r="EAW940" s="82"/>
      <c r="EAX940" s="82"/>
      <c r="EAY940" s="82"/>
      <c r="EAZ940" s="82"/>
      <c r="EBA940" s="82"/>
      <c r="EBB940" s="82"/>
      <c r="EBC940" s="82"/>
      <c r="EBD940" s="82"/>
      <c r="EBE940" s="82"/>
      <c r="EBF940" s="82"/>
      <c r="EBG940" s="82"/>
      <c r="EBH940" s="82"/>
      <c r="EBI940" s="82"/>
      <c r="EBJ940" s="82"/>
      <c r="EBK940" s="82"/>
      <c r="EBL940" s="82"/>
      <c r="EBM940" s="82"/>
      <c r="EBN940" s="82"/>
      <c r="EBO940" s="82"/>
      <c r="EBP940" s="82"/>
      <c r="EBQ940" s="82"/>
      <c r="EBR940" s="82"/>
      <c r="EBS940" s="82"/>
      <c r="EBT940" s="82"/>
      <c r="EBU940" s="82"/>
      <c r="EBV940" s="82"/>
      <c r="EBW940" s="82"/>
      <c r="EBX940" s="82"/>
      <c r="EBY940" s="82"/>
      <c r="EBZ940" s="82"/>
      <c r="ECA940" s="82"/>
      <c r="ECB940" s="82"/>
      <c r="ECC940" s="82"/>
      <c r="ECD940" s="82"/>
      <c r="ECE940" s="82"/>
      <c r="ECF940" s="82"/>
      <c r="ECG940" s="82"/>
      <c r="ECH940" s="82"/>
      <c r="ECI940" s="82"/>
      <c r="ECJ940" s="82"/>
      <c r="ECK940" s="82"/>
      <c r="ECL940" s="82"/>
      <c r="ECM940" s="82"/>
      <c r="ECN940" s="82"/>
      <c r="ECO940" s="82"/>
      <c r="ECP940" s="82"/>
      <c r="ECQ940" s="82"/>
      <c r="ECR940" s="82"/>
      <c r="ECS940" s="82"/>
      <c r="ECT940" s="82"/>
      <c r="ECU940" s="82"/>
      <c r="ECV940" s="82"/>
      <c r="ECW940" s="82"/>
      <c r="ECX940" s="82"/>
      <c r="ECY940" s="82"/>
      <c r="ECZ940" s="82"/>
      <c r="EDA940" s="82"/>
      <c r="EDB940" s="82"/>
      <c r="EDC940" s="82"/>
      <c r="EDD940" s="82"/>
      <c r="EDE940" s="82"/>
      <c r="EDF940" s="82"/>
      <c r="EDG940" s="82"/>
      <c r="EDH940" s="82"/>
      <c r="EDI940" s="82"/>
      <c r="EDJ940" s="82"/>
      <c r="EDK940" s="82"/>
      <c r="EDL940" s="82"/>
      <c r="EDM940" s="82"/>
      <c r="EDN940" s="82"/>
      <c r="EDO940" s="82"/>
      <c r="EDP940" s="82"/>
      <c r="EDQ940" s="82"/>
      <c r="EDR940" s="82"/>
      <c r="EDS940" s="82"/>
      <c r="EDT940" s="82"/>
      <c r="EDU940" s="82"/>
      <c r="EDV940" s="82"/>
      <c r="EDW940" s="82"/>
      <c r="EDX940" s="82"/>
      <c r="EDY940" s="82"/>
      <c r="EDZ940" s="82"/>
      <c r="EEA940" s="82"/>
      <c r="EEB940" s="82"/>
      <c r="EEC940" s="82"/>
      <c r="EED940" s="82"/>
      <c r="EEE940" s="82"/>
      <c r="EEF940" s="82"/>
      <c r="EEG940" s="82"/>
      <c r="EEH940" s="82"/>
      <c r="EEI940" s="82"/>
      <c r="EEJ940" s="82"/>
      <c r="EEK940" s="82"/>
      <c r="EEL940" s="82"/>
      <c r="EEM940" s="82"/>
      <c r="EEN940" s="82"/>
      <c r="EEO940" s="82"/>
      <c r="EEP940" s="82"/>
      <c r="EEQ940" s="82"/>
      <c r="EER940" s="82"/>
      <c r="EES940" s="82"/>
      <c r="EET940" s="82"/>
      <c r="EEU940" s="82"/>
      <c r="EEV940" s="82"/>
      <c r="EEW940" s="82"/>
      <c r="EEX940" s="82"/>
      <c r="EEY940" s="82"/>
      <c r="EEZ940" s="82"/>
      <c r="EFA940" s="82"/>
      <c r="EFB940" s="82"/>
      <c r="EFC940" s="82"/>
      <c r="EFD940" s="82"/>
      <c r="EFE940" s="82"/>
      <c r="EFF940" s="82"/>
      <c r="EFG940" s="82"/>
      <c r="EFH940" s="82"/>
      <c r="EFI940" s="82"/>
      <c r="EFJ940" s="82"/>
      <c r="EFK940" s="82"/>
      <c r="EFL940" s="82"/>
      <c r="EFM940" s="82"/>
      <c r="EFN940" s="82"/>
      <c r="EFO940" s="82"/>
      <c r="EFP940" s="82"/>
      <c r="EFQ940" s="82"/>
      <c r="EFR940" s="82"/>
      <c r="EFS940" s="82"/>
      <c r="EFT940" s="82"/>
      <c r="EFU940" s="82"/>
      <c r="EFV940" s="82"/>
      <c r="EFW940" s="82"/>
      <c r="EFX940" s="82"/>
      <c r="EFY940" s="82"/>
      <c r="EFZ940" s="82"/>
      <c r="EGA940" s="82"/>
      <c r="EGB940" s="82"/>
      <c r="EGC940" s="82"/>
      <c r="EGD940" s="82"/>
      <c r="EGE940" s="82"/>
      <c r="EGF940" s="82"/>
      <c r="EGG940" s="82"/>
      <c r="EGH940" s="82"/>
      <c r="EGI940" s="82"/>
      <c r="EGJ940" s="82"/>
      <c r="EGK940" s="82"/>
      <c r="EGL940" s="82"/>
      <c r="EGM940" s="82"/>
      <c r="EGN940" s="82"/>
      <c r="EGO940" s="82"/>
      <c r="EGP940" s="82"/>
      <c r="EGQ940" s="82"/>
      <c r="EGR940" s="82"/>
      <c r="EGS940" s="82"/>
      <c r="EGT940" s="82"/>
      <c r="EGU940" s="82"/>
      <c r="EGV940" s="82"/>
      <c r="EGW940" s="82"/>
      <c r="EGX940" s="82"/>
      <c r="EGY940" s="82"/>
      <c r="EGZ940" s="82"/>
      <c r="EHA940" s="82"/>
      <c r="EHB940" s="82"/>
      <c r="EHC940" s="82"/>
      <c r="EHD940" s="82"/>
      <c r="EHE940" s="82"/>
      <c r="EHF940" s="82"/>
      <c r="EHG940" s="82"/>
      <c r="EHH940" s="82"/>
      <c r="EHI940" s="82"/>
      <c r="EHJ940" s="82"/>
      <c r="EHK940" s="82"/>
      <c r="EHL940" s="82"/>
      <c r="EHM940" s="82"/>
      <c r="EHN940" s="82"/>
      <c r="EHO940" s="82"/>
      <c r="EHP940" s="82"/>
      <c r="EHQ940" s="82"/>
      <c r="EHR940" s="82"/>
      <c r="EHS940" s="82"/>
      <c r="EHT940" s="82"/>
      <c r="EHU940" s="82"/>
      <c r="EHV940" s="82"/>
      <c r="EHW940" s="82"/>
      <c r="EHX940" s="82"/>
      <c r="EHY940" s="82"/>
      <c r="EHZ940" s="82"/>
      <c r="EIA940" s="82"/>
      <c r="EIB940" s="82"/>
      <c r="EIC940" s="82"/>
      <c r="EID940" s="82"/>
      <c r="EIE940" s="82"/>
      <c r="EIF940" s="82"/>
      <c r="EIG940" s="82"/>
      <c r="EIH940" s="82"/>
      <c r="EII940" s="82"/>
      <c r="EIJ940" s="82"/>
      <c r="EIK940" s="82"/>
      <c r="EIL940" s="82"/>
      <c r="EIM940" s="82"/>
      <c r="EIN940" s="82"/>
      <c r="EIO940" s="82"/>
      <c r="EIP940" s="82"/>
      <c r="EIQ940" s="82"/>
      <c r="EIR940" s="82"/>
      <c r="EIS940" s="82"/>
      <c r="EIT940" s="82"/>
      <c r="EIU940" s="82"/>
      <c r="EIV940" s="82"/>
      <c r="EIW940" s="82"/>
      <c r="EIX940" s="82"/>
      <c r="EIY940" s="82"/>
      <c r="EIZ940" s="82"/>
      <c r="EJA940" s="82"/>
      <c r="EJB940" s="82"/>
      <c r="EJC940" s="82"/>
      <c r="EJD940" s="82"/>
      <c r="EJE940" s="82"/>
      <c r="EJF940" s="82"/>
      <c r="EJG940" s="82"/>
      <c r="EJH940" s="82"/>
      <c r="EJI940" s="82"/>
      <c r="EJJ940" s="82"/>
      <c r="EJK940" s="82"/>
      <c r="EJL940" s="82"/>
      <c r="EJM940" s="82"/>
      <c r="EJN940" s="82"/>
      <c r="EJO940" s="82"/>
      <c r="EJP940" s="82"/>
      <c r="EJQ940" s="82"/>
      <c r="EJR940" s="82"/>
      <c r="EJS940" s="82"/>
      <c r="EJT940" s="82"/>
      <c r="EJU940" s="82"/>
      <c r="EJV940" s="82"/>
      <c r="EJW940" s="82"/>
      <c r="EJX940" s="82"/>
      <c r="EJY940" s="82"/>
      <c r="EJZ940" s="82"/>
      <c r="EKA940" s="82"/>
      <c r="EKB940" s="82"/>
      <c r="EKC940" s="82"/>
      <c r="EKD940" s="82"/>
      <c r="EKE940" s="82"/>
      <c r="EKF940" s="82"/>
      <c r="EKG940" s="82"/>
      <c r="EKH940" s="82"/>
      <c r="EKI940" s="82"/>
      <c r="EKJ940" s="82"/>
      <c r="EKK940" s="82"/>
      <c r="EKL940" s="82"/>
      <c r="EKM940" s="82"/>
      <c r="EKN940" s="82"/>
      <c r="EKO940" s="82"/>
      <c r="EKP940" s="82"/>
      <c r="EKQ940" s="82"/>
      <c r="EKR940" s="82"/>
      <c r="EKS940" s="82"/>
      <c r="EKT940" s="82"/>
      <c r="EKU940" s="82"/>
      <c r="EKV940" s="82"/>
      <c r="EKW940" s="82"/>
      <c r="EKX940" s="82"/>
      <c r="EKY940" s="82"/>
      <c r="EKZ940" s="82"/>
      <c r="ELA940" s="82"/>
      <c r="ELB940" s="82"/>
      <c r="ELC940" s="82"/>
      <c r="ELD940" s="82"/>
      <c r="ELE940" s="82"/>
      <c r="ELF940" s="82"/>
      <c r="ELG940" s="82"/>
      <c r="ELH940" s="82"/>
      <c r="ELI940" s="82"/>
      <c r="ELJ940" s="82"/>
      <c r="ELK940" s="82"/>
      <c r="ELL940" s="82"/>
      <c r="ELM940" s="82"/>
      <c r="ELN940" s="82"/>
      <c r="ELO940" s="82"/>
      <c r="ELP940" s="82"/>
      <c r="ELQ940" s="82"/>
      <c r="ELR940" s="82"/>
      <c r="ELS940" s="82"/>
      <c r="ELT940" s="82"/>
      <c r="ELU940" s="82"/>
      <c r="ELV940" s="82"/>
      <c r="ELW940" s="82"/>
      <c r="ELX940" s="82"/>
      <c r="ELY940" s="82"/>
      <c r="ELZ940" s="82"/>
      <c r="EMA940" s="82"/>
      <c r="EMB940" s="82"/>
      <c r="EMC940" s="82"/>
      <c r="EMD940" s="82"/>
      <c r="EME940" s="82"/>
      <c r="EMF940" s="82"/>
      <c r="EMG940" s="82"/>
      <c r="EMH940" s="82"/>
      <c r="EMI940" s="82"/>
      <c r="EMJ940" s="82"/>
      <c r="EMK940" s="82"/>
      <c r="EML940" s="82"/>
      <c r="EMM940" s="82"/>
      <c r="EMN940" s="82"/>
      <c r="EMO940" s="82"/>
      <c r="EMP940" s="82"/>
      <c r="EMQ940" s="82"/>
      <c r="EMR940" s="82"/>
      <c r="EMS940" s="82"/>
      <c r="EMT940" s="82"/>
      <c r="EMU940" s="82"/>
      <c r="EMV940" s="82"/>
      <c r="EMW940" s="82"/>
      <c r="EMX940" s="82"/>
      <c r="EMY940" s="82"/>
      <c r="EMZ940" s="82"/>
      <c r="ENA940" s="82"/>
      <c r="ENB940" s="82"/>
      <c r="ENC940" s="82"/>
      <c r="END940" s="82"/>
      <c r="ENE940" s="82"/>
      <c r="ENF940" s="82"/>
      <c r="ENG940" s="82"/>
      <c r="ENH940" s="82"/>
      <c r="ENI940" s="82"/>
      <c r="ENJ940" s="82"/>
      <c r="ENK940" s="82"/>
      <c r="ENL940" s="82"/>
      <c r="ENM940" s="82"/>
      <c r="ENN940" s="82"/>
      <c r="ENO940" s="82"/>
      <c r="ENP940" s="82"/>
      <c r="ENQ940" s="82"/>
      <c r="ENR940" s="82"/>
      <c r="ENS940" s="82"/>
      <c r="ENT940" s="82"/>
      <c r="ENU940" s="82"/>
      <c r="ENV940" s="82"/>
      <c r="ENW940" s="82"/>
      <c r="ENX940" s="82"/>
      <c r="ENY940" s="82"/>
      <c r="ENZ940" s="82"/>
      <c r="EOA940" s="82"/>
      <c r="EOB940" s="82"/>
      <c r="EOC940" s="82"/>
      <c r="EOD940" s="82"/>
      <c r="EOE940" s="82"/>
      <c r="EOF940" s="82"/>
      <c r="EOG940" s="82"/>
      <c r="EOH940" s="82"/>
      <c r="EOI940" s="82"/>
      <c r="EOJ940" s="82"/>
      <c r="EOK940" s="82"/>
      <c r="EOL940" s="82"/>
      <c r="EOM940" s="82"/>
      <c r="EON940" s="82"/>
      <c r="EOO940" s="82"/>
      <c r="EOP940" s="82"/>
      <c r="EOQ940" s="82"/>
      <c r="EOR940" s="82"/>
      <c r="EOS940" s="82"/>
      <c r="EOT940" s="82"/>
      <c r="EOU940" s="82"/>
      <c r="EOV940" s="82"/>
      <c r="EOW940" s="82"/>
      <c r="EOX940" s="82"/>
      <c r="EOY940" s="82"/>
      <c r="EOZ940" s="82"/>
      <c r="EPA940" s="82"/>
      <c r="EPB940" s="82"/>
      <c r="EPC940" s="82"/>
      <c r="EPD940" s="82"/>
      <c r="EPE940" s="82"/>
      <c r="EPF940" s="82"/>
      <c r="EPG940" s="82"/>
      <c r="EPH940" s="82"/>
      <c r="EPI940" s="82"/>
      <c r="EPJ940" s="82"/>
      <c r="EPK940" s="82"/>
      <c r="EPL940" s="82"/>
      <c r="EPM940" s="82"/>
      <c r="EPN940" s="82"/>
      <c r="EPO940" s="82"/>
      <c r="EPP940" s="82"/>
      <c r="EPQ940" s="82"/>
      <c r="EPR940" s="82"/>
      <c r="EPS940" s="82"/>
      <c r="EPT940" s="82"/>
      <c r="EPU940" s="82"/>
      <c r="EPV940" s="82"/>
      <c r="EPW940" s="82"/>
      <c r="EPX940" s="82"/>
      <c r="EPY940" s="82"/>
      <c r="EPZ940" s="82"/>
      <c r="EQA940" s="82"/>
      <c r="EQB940" s="82"/>
      <c r="EQC940" s="82"/>
      <c r="EQD940" s="82"/>
      <c r="EQE940" s="82"/>
      <c r="EQF940" s="82"/>
      <c r="EQG940" s="82"/>
      <c r="EQH940" s="82"/>
      <c r="EQI940" s="82"/>
      <c r="EQJ940" s="82"/>
      <c r="EQK940" s="82"/>
      <c r="EQL940" s="82"/>
      <c r="EQM940" s="82"/>
      <c r="EQN940" s="82"/>
      <c r="EQO940" s="82"/>
      <c r="EQP940" s="82"/>
      <c r="EQQ940" s="82"/>
      <c r="EQR940" s="82"/>
      <c r="EQS940" s="82"/>
      <c r="EQT940" s="82"/>
      <c r="EQU940" s="82"/>
      <c r="EQV940" s="82"/>
      <c r="EQW940" s="82"/>
      <c r="EQX940" s="82"/>
      <c r="EQY940" s="82"/>
      <c r="EQZ940" s="82"/>
      <c r="ERA940" s="82"/>
      <c r="ERB940" s="82"/>
      <c r="ERC940" s="82"/>
      <c r="ERD940" s="82"/>
      <c r="ERE940" s="82"/>
      <c r="ERF940" s="82"/>
      <c r="ERG940" s="82"/>
      <c r="ERH940" s="82"/>
      <c r="ERI940" s="82"/>
      <c r="ERJ940" s="82"/>
      <c r="ERK940" s="82"/>
      <c r="ERL940" s="82"/>
      <c r="ERM940" s="82"/>
      <c r="ERN940" s="82"/>
      <c r="ERO940" s="82"/>
      <c r="ERP940" s="82"/>
      <c r="ERQ940" s="82"/>
      <c r="ERR940" s="82"/>
      <c r="ERS940" s="82"/>
      <c r="ERT940" s="82"/>
      <c r="ERU940" s="82"/>
      <c r="ERV940" s="82"/>
      <c r="ERW940" s="82"/>
      <c r="ERX940" s="82"/>
      <c r="ERY940" s="82"/>
      <c r="ERZ940" s="82"/>
      <c r="ESA940" s="82"/>
      <c r="ESB940" s="82"/>
      <c r="ESC940" s="82"/>
      <c r="ESD940" s="82"/>
      <c r="ESE940" s="82"/>
      <c r="ESF940" s="82"/>
      <c r="ESG940" s="82"/>
      <c r="ESH940" s="82"/>
      <c r="ESI940" s="82"/>
      <c r="ESJ940" s="82"/>
      <c r="ESK940" s="82"/>
      <c r="ESL940" s="82"/>
      <c r="ESM940" s="82"/>
      <c r="ESN940" s="82"/>
      <c r="ESO940" s="82"/>
      <c r="ESP940" s="82"/>
      <c r="ESQ940" s="82"/>
      <c r="ESR940" s="82"/>
      <c r="ESS940" s="82"/>
      <c r="EST940" s="82"/>
      <c r="ESU940" s="82"/>
      <c r="ESV940" s="82"/>
      <c r="ESW940" s="82"/>
      <c r="ESX940" s="82"/>
      <c r="ESY940" s="82"/>
      <c r="ESZ940" s="82"/>
      <c r="ETA940" s="82"/>
      <c r="ETB940" s="82"/>
      <c r="ETC940" s="82"/>
      <c r="ETD940" s="82"/>
      <c r="ETE940" s="82"/>
      <c r="ETF940" s="82"/>
      <c r="ETG940" s="82"/>
      <c r="ETH940" s="82"/>
      <c r="ETI940" s="82"/>
      <c r="ETJ940" s="82"/>
      <c r="ETK940" s="82"/>
      <c r="ETL940" s="82"/>
      <c r="ETM940" s="82"/>
      <c r="ETN940" s="82"/>
      <c r="ETO940" s="82"/>
      <c r="ETP940" s="82"/>
      <c r="ETQ940" s="82"/>
      <c r="ETR940" s="82"/>
      <c r="ETS940" s="82"/>
      <c r="ETT940" s="82"/>
      <c r="ETU940" s="82"/>
      <c r="ETV940" s="82"/>
      <c r="ETW940" s="82"/>
      <c r="ETX940" s="82"/>
      <c r="ETY940" s="82"/>
      <c r="ETZ940" s="82"/>
      <c r="EUA940" s="82"/>
      <c r="EUB940" s="82"/>
      <c r="EUC940" s="82"/>
      <c r="EUD940" s="82"/>
      <c r="EUE940" s="82"/>
      <c r="EUF940" s="82"/>
      <c r="EUG940" s="82"/>
      <c r="EUH940" s="82"/>
      <c r="EUI940" s="82"/>
      <c r="EUJ940" s="82"/>
      <c r="EUK940" s="82"/>
      <c r="EUL940" s="82"/>
      <c r="EUM940" s="82"/>
      <c r="EUN940" s="82"/>
      <c r="EUO940" s="82"/>
      <c r="EUP940" s="82"/>
      <c r="EUQ940" s="82"/>
      <c r="EUR940" s="82"/>
      <c r="EUS940" s="82"/>
      <c r="EUT940" s="82"/>
      <c r="EUU940" s="82"/>
      <c r="EUV940" s="82"/>
      <c r="EUW940" s="82"/>
      <c r="EUX940" s="82"/>
      <c r="EUY940" s="82"/>
      <c r="EUZ940" s="82"/>
      <c r="EVA940" s="82"/>
      <c r="EVB940" s="82"/>
      <c r="EVC940" s="82"/>
      <c r="EVD940" s="82"/>
      <c r="EVE940" s="82"/>
      <c r="EVF940" s="82"/>
      <c r="EVG940" s="82"/>
      <c r="EVH940" s="82"/>
      <c r="EVI940" s="82"/>
      <c r="EVJ940" s="82"/>
      <c r="EVK940" s="82"/>
      <c r="EVL940" s="82"/>
      <c r="EVM940" s="82"/>
      <c r="EVN940" s="82"/>
      <c r="EVO940" s="82"/>
      <c r="EVP940" s="82"/>
      <c r="EVQ940" s="82"/>
      <c r="EVR940" s="82"/>
      <c r="EVS940" s="82"/>
      <c r="EVT940" s="82"/>
      <c r="EVU940" s="82"/>
      <c r="EVV940" s="82"/>
      <c r="EVW940" s="82"/>
      <c r="EVX940" s="82"/>
      <c r="EVY940" s="82"/>
      <c r="EVZ940" s="82"/>
      <c r="EWA940" s="82"/>
      <c r="EWB940" s="82"/>
      <c r="EWC940" s="82"/>
      <c r="EWD940" s="82"/>
      <c r="EWE940" s="82"/>
      <c r="EWF940" s="82"/>
      <c r="EWG940" s="82"/>
      <c r="EWH940" s="82"/>
      <c r="EWI940" s="82"/>
      <c r="EWJ940" s="82"/>
      <c r="EWK940" s="82"/>
      <c r="EWL940" s="82"/>
      <c r="EWM940" s="82"/>
      <c r="EWN940" s="82"/>
      <c r="EWO940" s="82"/>
      <c r="EWP940" s="82"/>
      <c r="EWQ940" s="82"/>
      <c r="EWR940" s="82"/>
      <c r="EWS940" s="82"/>
      <c r="EWT940" s="82"/>
      <c r="EWU940" s="82"/>
      <c r="EWV940" s="82"/>
      <c r="EWW940" s="82"/>
      <c r="EWX940" s="82"/>
      <c r="EWY940" s="82"/>
      <c r="EWZ940" s="82"/>
      <c r="EXA940" s="82"/>
      <c r="EXB940" s="82"/>
      <c r="EXC940" s="82"/>
      <c r="EXD940" s="82"/>
      <c r="EXE940" s="82"/>
      <c r="EXF940" s="82"/>
      <c r="EXG940" s="82"/>
      <c r="EXH940" s="82"/>
      <c r="EXI940" s="82"/>
      <c r="EXJ940" s="82"/>
      <c r="EXK940" s="82"/>
      <c r="EXL940" s="82"/>
      <c r="EXM940" s="82"/>
      <c r="EXN940" s="82"/>
      <c r="EXO940" s="82"/>
      <c r="EXP940" s="82"/>
      <c r="EXQ940" s="82"/>
      <c r="EXR940" s="82"/>
      <c r="EXS940" s="82"/>
      <c r="EXT940" s="82"/>
      <c r="EXU940" s="82"/>
      <c r="EXV940" s="82"/>
      <c r="EXW940" s="82"/>
      <c r="EXX940" s="82"/>
      <c r="EXY940" s="82"/>
      <c r="EXZ940" s="82"/>
      <c r="EYA940" s="82"/>
      <c r="EYB940" s="82"/>
      <c r="EYC940" s="82"/>
      <c r="EYD940" s="82"/>
      <c r="EYE940" s="82"/>
      <c r="EYF940" s="82"/>
      <c r="EYG940" s="82"/>
      <c r="EYH940" s="82"/>
      <c r="EYI940" s="82"/>
      <c r="EYJ940" s="82"/>
      <c r="EYK940" s="82"/>
      <c r="EYL940" s="82"/>
      <c r="EYM940" s="82"/>
      <c r="EYN940" s="82"/>
      <c r="EYO940" s="82"/>
      <c r="EYP940" s="82"/>
      <c r="EYQ940" s="82"/>
      <c r="EYR940" s="82"/>
      <c r="EYS940" s="82"/>
      <c r="EYT940" s="82"/>
      <c r="EYU940" s="82"/>
      <c r="EYV940" s="82"/>
      <c r="EYW940" s="82"/>
      <c r="EYX940" s="82"/>
      <c r="EYY940" s="82"/>
      <c r="EYZ940" s="82"/>
      <c r="EZA940" s="82"/>
      <c r="EZB940" s="82"/>
      <c r="EZC940" s="82"/>
      <c r="EZD940" s="82"/>
      <c r="EZE940" s="82"/>
      <c r="EZF940" s="82"/>
      <c r="EZG940" s="82"/>
      <c r="EZH940" s="82"/>
      <c r="EZI940" s="82"/>
      <c r="EZJ940" s="82"/>
      <c r="EZK940" s="82"/>
      <c r="EZL940" s="82"/>
      <c r="EZM940" s="82"/>
      <c r="EZN940" s="82"/>
      <c r="EZO940" s="82"/>
      <c r="EZP940" s="82"/>
      <c r="EZQ940" s="82"/>
      <c r="EZR940" s="82"/>
      <c r="EZS940" s="82"/>
      <c r="EZT940" s="82"/>
      <c r="EZU940" s="82"/>
      <c r="EZV940" s="82"/>
      <c r="EZW940" s="82"/>
      <c r="EZX940" s="82"/>
      <c r="EZY940" s="82"/>
      <c r="EZZ940" s="82"/>
      <c r="FAA940" s="82"/>
      <c r="FAB940" s="82"/>
      <c r="FAC940" s="82"/>
      <c r="FAD940" s="82"/>
      <c r="FAE940" s="82"/>
      <c r="FAF940" s="82"/>
      <c r="FAG940" s="82"/>
      <c r="FAH940" s="82"/>
      <c r="FAI940" s="82"/>
      <c r="FAJ940" s="82"/>
      <c r="FAK940" s="82"/>
      <c r="FAL940" s="82"/>
      <c r="FAM940" s="82"/>
      <c r="FAN940" s="82"/>
      <c r="FAO940" s="82"/>
      <c r="FAP940" s="82"/>
      <c r="FAQ940" s="82"/>
      <c r="FAR940" s="82"/>
      <c r="FAS940" s="82"/>
      <c r="FAT940" s="82"/>
      <c r="FAU940" s="82"/>
      <c r="FAV940" s="82"/>
      <c r="FAW940" s="82"/>
      <c r="FAX940" s="82"/>
      <c r="FAY940" s="82"/>
      <c r="FAZ940" s="82"/>
      <c r="FBA940" s="82"/>
      <c r="FBB940" s="82"/>
      <c r="FBC940" s="82"/>
      <c r="FBD940" s="82"/>
      <c r="FBE940" s="82"/>
      <c r="FBF940" s="82"/>
      <c r="FBG940" s="82"/>
      <c r="FBH940" s="82"/>
      <c r="FBI940" s="82"/>
      <c r="FBJ940" s="82"/>
      <c r="FBK940" s="82"/>
      <c r="FBL940" s="82"/>
      <c r="FBM940" s="82"/>
      <c r="FBN940" s="82"/>
      <c r="FBO940" s="82"/>
      <c r="FBP940" s="82"/>
      <c r="FBQ940" s="82"/>
      <c r="FBR940" s="82"/>
      <c r="FBS940" s="82"/>
      <c r="FBT940" s="82"/>
      <c r="FBU940" s="82"/>
      <c r="FBV940" s="82"/>
      <c r="FBW940" s="82"/>
      <c r="FBX940" s="82"/>
      <c r="FBY940" s="82"/>
      <c r="FBZ940" s="82"/>
      <c r="FCA940" s="82"/>
      <c r="FCB940" s="82"/>
      <c r="FCC940" s="82"/>
      <c r="FCD940" s="82"/>
      <c r="FCE940" s="82"/>
      <c r="FCF940" s="82"/>
      <c r="FCG940" s="82"/>
      <c r="FCH940" s="82"/>
      <c r="FCI940" s="82"/>
      <c r="FCJ940" s="82"/>
      <c r="FCK940" s="82"/>
      <c r="FCL940" s="82"/>
      <c r="FCM940" s="82"/>
      <c r="FCN940" s="82"/>
      <c r="FCO940" s="82"/>
      <c r="FCP940" s="82"/>
      <c r="FCQ940" s="82"/>
      <c r="FCR940" s="82"/>
      <c r="FCS940" s="82"/>
      <c r="FCT940" s="82"/>
      <c r="FCU940" s="82"/>
      <c r="FCV940" s="82"/>
      <c r="FCW940" s="82"/>
      <c r="FCX940" s="82"/>
      <c r="FCY940" s="82"/>
      <c r="FCZ940" s="82"/>
      <c r="FDA940" s="82"/>
      <c r="FDB940" s="82"/>
      <c r="FDC940" s="82"/>
      <c r="FDD940" s="82"/>
      <c r="FDE940" s="82"/>
      <c r="FDF940" s="82"/>
      <c r="FDG940" s="82"/>
      <c r="FDH940" s="82"/>
      <c r="FDI940" s="82"/>
      <c r="FDJ940" s="82"/>
      <c r="FDK940" s="82"/>
      <c r="FDL940" s="82"/>
      <c r="FDM940" s="82"/>
      <c r="FDN940" s="82"/>
      <c r="FDO940" s="82"/>
      <c r="FDP940" s="82"/>
      <c r="FDQ940" s="82"/>
      <c r="FDR940" s="82"/>
      <c r="FDS940" s="82"/>
      <c r="FDT940" s="82"/>
      <c r="FDU940" s="82"/>
      <c r="FDV940" s="82"/>
      <c r="FDW940" s="82"/>
      <c r="FDX940" s="82"/>
      <c r="FDY940" s="82"/>
      <c r="FDZ940" s="82"/>
      <c r="FEA940" s="82"/>
      <c r="FEB940" s="82"/>
      <c r="FEC940" s="82"/>
      <c r="FED940" s="82"/>
      <c r="FEE940" s="82"/>
      <c r="FEF940" s="82"/>
      <c r="FEG940" s="82"/>
      <c r="FEH940" s="82"/>
      <c r="FEI940" s="82"/>
      <c r="FEJ940" s="82"/>
      <c r="FEK940" s="82"/>
      <c r="FEL940" s="82"/>
      <c r="FEM940" s="82"/>
      <c r="FEN940" s="82"/>
      <c r="FEO940" s="82"/>
      <c r="FEP940" s="82"/>
      <c r="FEQ940" s="82"/>
      <c r="FER940" s="82"/>
      <c r="FES940" s="82"/>
      <c r="FET940" s="82"/>
      <c r="FEU940" s="82"/>
      <c r="FEV940" s="82"/>
      <c r="FEW940" s="82"/>
      <c r="FEX940" s="82"/>
      <c r="FEY940" s="82"/>
      <c r="FEZ940" s="82"/>
      <c r="FFA940" s="82"/>
      <c r="FFB940" s="82"/>
      <c r="FFC940" s="82"/>
      <c r="FFD940" s="82"/>
      <c r="FFE940" s="82"/>
      <c r="FFF940" s="82"/>
      <c r="FFG940" s="82"/>
      <c r="FFH940" s="82"/>
      <c r="FFI940" s="82"/>
      <c r="FFJ940" s="82"/>
      <c r="FFK940" s="82"/>
      <c r="FFL940" s="82"/>
      <c r="FFM940" s="82"/>
      <c r="FFN940" s="82"/>
      <c r="FFO940" s="82"/>
      <c r="FFP940" s="82"/>
      <c r="FFQ940" s="82"/>
      <c r="FFR940" s="82"/>
      <c r="FFS940" s="82"/>
      <c r="FFT940" s="82"/>
      <c r="FFU940" s="82"/>
      <c r="FFV940" s="82"/>
      <c r="FFW940" s="82"/>
      <c r="FFX940" s="82"/>
      <c r="FFY940" s="82"/>
      <c r="FFZ940" s="82"/>
      <c r="FGA940" s="82"/>
      <c r="FGB940" s="82"/>
      <c r="FGC940" s="82"/>
      <c r="FGD940" s="82"/>
      <c r="FGE940" s="82"/>
      <c r="FGF940" s="82"/>
      <c r="FGG940" s="82"/>
      <c r="FGH940" s="82"/>
      <c r="FGI940" s="82"/>
      <c r="FGJ940" s="82"/>
      <c r="FGK940" s="82"/>
      <c r="FGL940" s="82"/>
      <c r="FGM940" s="82"/>
      <c r="FGN940" s="82"/>
      <c r="FGO940" s="82"/>
      <c r="FGP940" s="82"/>
      <c r="FGQ940" s="82"/>
      <c r="FGR940" s="82"/>
      <c r="FGS940" s="82"/>
      <c r="FGT940" s="82"/>
      <c r="FGU940" s="82"/>
      <c r="FGV940" s="82"/>
      <c r="FGW940" s="82"/>
      <c r="FGX940" s="82"/>
      <c r="FGY940" s="82"/>
      <c r="FGZ940" s="82"/>
      <c r="FHA940" s="82"/>
      <c r="FHB940" s="82"/>
      <c r="FHC940" s="82"/>
      <c r="FHD940" s="82"/>
      <c r="FHE940" s="82"/>
      <c r="FHF940" s="82"/>
      <c r="FHG940" s="82"/>
      <c r="FHH940" s="82"/>
      <c r="FHI940" s="82"/>
      <c r="FHJ940" s="82"/>
      <c r="FHK940" s="82"/>
      <c r="FHL940" s="82"/>
      <c r="FHM940" s="82"/>
      <c r="FHN940" s="82"/>
      <c r="FHO940" s="82"/>
      <c r="FHP940" s="82"/>
      <c r="FHQ940" s="82"/>
      <c r="FHR940" s="82"/>
      <c r="FHS940" s="82"/>
      <c r="FHT940" s="82"/>
      <c r="FHU940" s="82"/>
      <c r="FHV940" s="82"/>
      <c r="FHW940" s="82"/>
      <c r="FHX940" s="82"/>
      <c r="FHY940" s="82"/>
      <c r="FHZ940" s="82"/>
      <c r="FIA940" s="82"/>
      <c r="FIB940" s="82"/>
      <c r="FIC940" s="82"/>
      <c r="FID940" s="82"/>
      <c r="FIE940" s="82"/>
      <c r="FIF940" s="82"/>
      <c r="FIG940" s="82"/>
      <c r="FIH940" s="82"/>
      <c r="FII940" s="82"/>
      <c r="FIJ940" s="82"/>
      <c r="FIK940" s="82"/>
      <c r="FIL940" s="82"/>
      <c r="FIM940" s="82"/>
      <c r="FIN940" s="82"/>
      <c r="FIO940" s="82"/>
      <c r="FIP940" s="82"/>
      <c r="FIQ940" s="82"/>
      <c r="FIR940" s="82"/>
      <c r="FIS940" s="82"/>
      <c r="FIT940" s="82"/>
      <c r="FIU940" s="82"/>
      <c r="FIV940" s="82"/>
      <c r="FIW940" s="82"/>
      <c r="FIX940" s="82"/>
      <c r="FIY940" s="82"/>
      <c r="FIZ940" s="82"/>
      <c r="FJA940" s="82"/>
      <c r="FJB940" s="82"/>
      <c r="FJC940" s="82"/>
      <c r="FJD940" s="82"/>
      <c r="FJE940" s="82"/>
      <c r="FJF940" s="82"/>
      <c r="FJG940" s="82"/>
      <c r="FJH940" s="82"/>
      <c r="FJI940" s="82"/>
      <c r="FJJ940" s="82"/>
      <c r="FJK940" s="82"/>
      <c r="FJL940" s="82"/>
      <c r="FJM940" s="82"/>
      <c r="FJN940" s="82"/>
      <c r="FJO940" s="82"/>
      <c r="FJP940" s="82"/>
      <c r="FJQ940" s="82"/>
      <c r="FJR940" s="82"/>
      <c r="FJS940" s="82"/>
      <c r="FJT940" s="82"/>
      <c r="FJU940" s="82"/>
      <c r="FJV940" s="82"/>
      <c r="FJW940" s="82"/>
      <c r="FJX940" s="82"/>
      <c r="FJY940" s="82"/>
      <c r="FJZ940" s="82"/>
      <c r="FKA940" s="82"/>
      <c r="FKB940" s="82"/>
      <c r="FKC940" s="82"/>
      <c r="FKD940" s="82"/>
      <c r="FKE940" s="82"/>
      <c r="FKF940" s="82"/>
      <c r="FKG940" s="82"/>
      <c r="FKH940" s="82"/>
      <c r="FKI940" s="82"/>
      <c r="FKJ940" s="82"/>
      <c r="FKK940" s="82"/>
      <c r="FKL940" s="82"/>
      <c r="FKM940" s="82"/>
      <c r="FKN940" s="82"/>
      <c r="FKO940" s="82"/>
      <c r="FKP940" s="82"/>
      <c r="FKQ940" s="82"/>
      <c r="FKR940" s="82"/>
      <c r="FKS940" s="82"/>
      <c r="FKT940" s="82"/>
      <c r="FKU940" s="82"/>
      <c r="FKV940" s="82"/>
      <c r="FKW940" s="82"/>
      <c r="FKX940" s="82"/>
      <c r="FKY940" s="82"/>
      <c r="FKZ940" s="82"/>
      <c r="FLA940" s="82"/>
      <c r="FLB940" s="82"/>
      <c r="FLC940" s="82"/>
      <c r="FLD940" s="82"/>
      <c r="FLE940" s="82"/>
      <c r="FLF940" s="82"/>
      <c r="FLG940" s="82"/>
      <c r="FLH940" s="82"/>
      <c r="FLI940" s="82"/>
      <c r="FLJ940" s="82"/>
      <c r="FLK940" s="82"/>
      <c r="FLL940" s="82"/>
      <c r="FLM940" s="82"/>
      <c r="FLN940" s="82"/>
      <c r="FLO940" s="82"/>
      <c r="FLP940" s="82"/>
      <c r="FLQ940" s="82"/>
      <c r="FLR940" s="82"/>
      <c r="FLS940" s="82"/>
      <c r="FLT940" s="82"/>
      <c r="FLU940" s="82"/>
      <c r="FLV940" s="82"/>
      <c r="FLW940" s="82"/>
      <c r="FLX940" s="82"/>
      <c r="FLY940" s="82"/>
      <c r="FLZ940" s="82"/>
      <c r="FMA940" s="82"/>
      <c r="FMB940" s="82"/>
      <c r="FMC940" s="82"/>
      <c r="FMD940" s="82"/>
      <c r="FME940" s="82"/>
      <c r="FMF940" s="82"/>
      <c r="FMG940" s="82"/>
      <c r="FMH940" s="82"/>
      <c r="FMI940" s="82"/>
      <c r="FMJ940" s="82"/>
      <c r="FMK940" s="82"/>
      <c r="FML940" s="82"/>
      <c r="FMM940" s="82"/>
      <c r="FMN940" s="82"/>
      <c r="FMO940" s="82"/>
      <c r="FMP940" s="82"/>
      <c r="FMQ940" s="82"/>
      <c r="FMR940" s="82"/>
      <c r="FMS940" s="82"/>
      <c r="FMT940" s="82"/>
      <c r="FMU940" s="82"/>
      <c r="FMV940" s="82"/>
      <c r="FMW940" s="82"/>
      <c r="FMX940" s="82"/>
      <c r="FMY940" s="82"/>
      <c r="FMZ940" s="82"/>
      <c r="FNA940" s="82"/>
      <c r="FNB940" s="82"/>
      <c r="FNC940" s="82"/>
      <c r="FND940" s="82"/>
      <c r="FNE940" s="82"/>
      <c r="FNF940" s="82"/>
      <c r="FNG940" s="82"/>
      <c r="FNH940" s="82"/>
      <c r="FNI940" s="82"/>
      <c r="FNJ940" s="82"/>
      <c r="FNK940" s="82"/>
      <c r="FNL940" s="82"/>
      <c r="FNM940" s="82"/>
      <c r="FNN940" s="82"/>
      <c r="FNO940" s="82"/>
      <c r="FNP940" s="82"/>
      <c r="FNQ940" s="82"/>
      <c r="FNR940" s="82"/>
      <c r="FNS940" s="82"/>
      <c r="FNT940" s="82"/>
      <c r="FNU940" s="82"/>
      <c r="FNV940" s="82"/>
      <c r="FNW940" s="82"/>
      <c r="FNX940" s="82"/>
      <c r="FNY940" s="82"/>
      <c r="FNZ940" s="82"/>
      <c r="FOA940" s="82"/>
      <c r="FOB940" s="82"/>
      <c r="FOC940" s="82"/>
      <c r="FOD940" s="82"/>
      <c r="FOE940" s="82"/>
      <c r="FOF940" s="82"/>
      <c r="FOG940" s="82"/>
      <c r="FOH940" s="82"/>
      <c r="FOI940" s="82"/>
      <c r="FOJ940" s="82"/>
      <c r="FOK940" s="82"/>
      <c r="FOL940" s="82"/>
      <c r="FOM940" s="82"/>
      <c r="FON940" s="82"/>
      <c r="FOO940" s="82"/>
      <c r="FOP940" s="82"/>
      <c r="FOQ940" s="82"/>
      <c r="FOR940" s="82"/>
      <c r="FOS940" s="82"/>
      <c r="FOT940" s="82"/>
      <c r="FOU940" s="82"/>
      <c r="FOV940" s="82"/>
      <c r="FOW940" s="82"/>
      <c r="FOX940" s="82"/>
      <c r="FOY940" s="82"/>
      <c r="FOZ940" s="82"/>
      <c r="FPA940" s="82"/>
      <c r="FPB940" s="82"/>
      <c r="FPC940" s="82"/>
      <c r="FPD940" s="82"/>
      <c r="FPE940" s="82"/>
      <c r="FPF940" s="82"/>
      <c r="FPG940" s="82"/>
      <c r="FPH940" s="82"/>
      <c r="FPI940" s="82"/>
      <c r="FPJ940" s="82"/>
      <c r="FPK940" s="82"/>
      <c r="FPL940" s="82"/>
      <c r="FPM940" s="82"/>
      <c r="FPN940" s="82"/>
      <c r="FPO940" s="82"/>
      <c r="FPP940" s="82"/>
      <c r="FPQ940" s="82"/>
      <c r="FPR940" s="82"/>
      <c r="FPS940" s="82"/>
      <c r="FPT940" s="82"/>
      <c r="FPU940" s="82"/>
      <c r="FPV940" s="82"/>
      <c r="FPW940" s="82"/>
      <c r="FPX940" s="82"/>
      <c r="FPY940" s="82"/>
      <c r="FPZ940" s="82"/>
      <c r="FQA940" s="82"/>
      <c r="FQB940" s="82"/>
      <c r="FQC940" s="82"/>
      <c r="FQD940" s="82"/>
      <c r="FQE940" s="82"/>
      <c r="FQF940" s="82"/>
      <c r="FQG940" s="82"/>
      <c r="FQH940" s="82"/>
      <c r="FQI940" s="82"/>
      <c r="FQJ940" s="82"/>
      <c r="FQK940" s="82"/>
      <c r="FQL940" s="82"/>
      <c r="FQM940" s="82"/>
      <c r="FQN940" s="82"/>
      <c r="FQO940" s="82"/>
      <c r="FQP940" s="82"/>
      <c r="FQQ940" s="82"/>
      <c r="FQR940" s="82"/>
      <c r="FQS940" s="82"/>
      <c r="FQT940" s="82"/>
      <c r="FQU940" s="82"/>
      <c r="FQV940" s="82"/>
      <c r="FQW940" s="82"/>
      <c r="FQX940" s="82"/>
      <c r="FQY940" s="82"/>
      <c r="FQZ940" s="82"/>
      <c r="FRA940" s="82"/>
      <c r="FRB940" s="82"/>
      <c r="FRC940" s="82"/>
      <c r="FRD940" s="82"/>
      <c r="FRE940" s="82"/>
      <c r="FRF940" s="82"/>
      <c r="FRG940" s="82"/>
      <c r="FRH940" s="82"/>
      <c r="FRI940" s="82"/>
      <c r="FRJ940" s="82"/>
      <c r="FRK940" s="82"/>
      <c r="FRL940" s="82"/>
      <c r="FRM940" s="82"/>
      <c r="FRN940" s="82"/>
      <c r="FRO940" s="82"/>
      <c r="FRP940" s="82"/>
      <c r="FRQ940" s="82"/>
      <c r="FRR940" s="82"/>
      <c r="FRS940" s="82"/>
      <c r="FRT940" s="82"/>
      <c r="FRU940" s="82"/>
      <c r="FRV940" s="82"/>
      <c r="FRW940" s="82"/>
      <c r="FRX940" s="82"/>
      <c r="FRY940" s="82"/>
      <c r="FRZ940" s="82"/>
      <c r="FSA940" s="82"/>
      <c r="FSB940" s="82"/>
      <c r="FSC940" s="82"/>
      <c r="FSD940" s="82"/>
      <c r="FSE940" s="82"/>
      <c r="FSF940" s="82"/>
      <c r="FSG940" s="82"/>
      <c r="FSH940" s="82"/>
      <c r="FSI940" s="82"/>
      <c r="FSJ940" s="82"/>
      <c r="FSK940" s="82"/>
      <c r="FSL940" s="82"/>
      <c r="FSM940" s="82"/>
      <c r="FSN940" s="82"/>
      <c r="FSO940" s="82"/>
      <c r="FSP940" s="82"/>
      <c r="FSQ940" s="82"/>
      <c r="FSR940" s="82"/>
      <c r="FSS940" s="82"/>
      <c r="FST940" s="82"/>
      <c r="FSU940" s="82"/>
      <c r="FSV940" s="82"/>
      <c r="FSW940" s="82"/>
      <c r="FSX940" s="82"/>
      <c r="FSY940" s="82"/>
      <c r="FSZ940" s="82"/>
      <c r="FTA940" s="82"/>
      <c r="FTB940" s="82"/>
      <c r="FTC940" s="82"/>
      <c r="FTD940" s="82"/>
      <c r="FTE940" s="82"/>
      <c r="FTF940" s="82"/>
      <c r="FTG940" s="82"/>
      <c r="FTH940" s="82"/>
      <c r="FTI940" s="82"/>
      <c r="FTJ940" s="82"/>
      <c r="FTK940" s="82"/>
      <c r="FTL940" s="82"/>
      <c r="FTM940" s="82"/>
      <c r="FTN940" s="82"/>
      <c r="FTO940" s="82"/>
      <c r="FTP940" s="82"/>
      <c r="FTQ940" s="82"/>
      <c r="FTR940" s="82"/>
      <c r="FTS940" s="82"/>
      <c r="FTT940" s="82"/>
      <c r="FTU940" s="82"/>
      <c r="FTV940" s="82"/>
      <c r="FTW940" s="82"/>
      <c r="FTX940" s="82"/>
      <c r="FTY940" s="82"/>
      <c r="FTZ940" s="82"/>
      <c r="FUA940" s="82"/>
      <c r="FUB940" s="82"/>
      <c r="FUC940" s="82"/>
      <c r="FUD940" s="82"/>
      <c r="FUE940" s="82"/>
      <c r="FUF940" s="82"/>
      <c r="FUG940" s="82"/>
      <c r="FUH940" s="82"/>
      <c r="FUI940" s="82"/>
      <c r="FUJ940" s="82"/>
      <c r="FUK940" s="82"/>
      <c r="FUL940" s="82"/>
      <c r="FUM940" s="82"/>
      <c r="FUN940" s="82"/>
      <c r="FUO940" s="82"/>
      <c r="FUP940" s="82"/>
      <c r="FUQ940" s="82"/>
      <c r="FUR940" s="82"/>
      <c r="FUS940" s="82"/>
      <c r="FUT940" s="82"/>
      <c r="FUU940" s="82"/>
      <c r="FUV940" s="82"/>
      <c r="FUW940" s="82"/>
      <c r="FUX940" s="82"/>
      <c r="FUY940" s="82"/>
      <c r="FUZ940" s="82"/>
      <c r="FVA940" s="82"/>
      <c r="FVB940" s="82"/>
      <c r="FVC940" s="82"/>
      <c r="FVD940" s="82"/>
      <c r="FVE940" s="82"/>
      <c r="FVF940" s="82"/>
      <c r="FVG940" s="82"/>
      <c r="FVH940" s="82"/>
      <c r="FVI940" s="82"/>
      <c r="FVJ940" s="82"/>
      <c r="FVK940" s="82"/>
      <c r="FVL940" s="82"/>
      <c r="FVM940" s="82"/>
      <c r="FVN940" s="82"/>
      <c r="FVO940" s="82"/>
      <c r="FVP940" s="82"/>
      <c r="FVQ940" s="82"/>
      <c r="FVR940" s="82"/>
      <c r="FVS940" s="82"/>
      <c r="FVT940" s="82"/>
      <c r="FVU940" s="82"/>
      <c r="FVV940" s="82"/>
      <c r="FVW940" s="82"/>
      <c r="FVX940" s="82"/>
      <c r="FVY940" s="82"/>
      <c r="FVZ940" s="82"/>
      <c r="FWA940" s="82"/>
      <c r="FWB940" s="82"/>
      <c r="FWC940" s="82"/>
      <c r="FWD940" s="82"/>
      <c r="FWE940" s="82"/>
      <c r="FWF940" s="82"/>
      <c r="FWG940" s="82"/>
      <c r="FWH940" s="82"/>
      <c r="FWI940" s="82"/>
      <c r="FWJ940" s="82"/>
      <c r="FWK940" s="82"/>
      <c r="FWL940" s="82"/>
      <c r="FWM940" s="82"/>
      <c r="FWN940" s="82"/>
      <c r="FWO940" s="82"/>
      <c r="FWP940" s="82"/>
      <c r="FWQ940" s="82"/>
      <c r="FWR940" s="82"/>
      <c r="FWS940" s="82"/>
      <c r="FWT940" s="82"/>
      <c r="FWU940" s="82"/>
      <c r="FWV940" s="82"/>
      <c r="FWW940" s="82"/>
      <c r="FWX940" s="82"/>
      <c r="FWY940" s="82"/>
      <c r="FWZ940" s="82"/>
      <c r="FXA940" s="82"/>
      <c r="FXB940" s="82"/>
      <c r="FXC940" s="82"/>
      <c r="FXD940" s="82"/>
      <c r="FXE940" s="82"/>
      <c r="FXF940" s="82"/>
      <c r="FXG940" s="82"/>
      <c r="FXH940" s="82"/>
      <c r="FXI940" s="82"/>
      <c r="FXJ940" s="82"/>
      <c r="FXK940" s="82"/>
      <c r="FXL940" s="82"/>
      <c r="FXM940" s="82"/>
      <c r="FXN940" s="82"/>
      <c r="FXO940" s="82"/>
      <c r="FXP940" s="82"/>
      <c r="FXQ940" s="82"/>
      <c r="FXR940" s="82"/>
      <c r="FXS940" s="82"/>
      <c r="FXT940" s="82"/>
      <c r="FXU940" s="82"/>
      <c r="FXV940" s="82"/>
      <c r="FXW940" s="82"/>
      <c r="FXX940" s="82"/>
      <c r="FXY940" s="82"/>
      <c r="FXZ940" s="82"/>
      <c r="FYA940" s="82"/>
      <c r="FYB940" s="82"/>
      <c r="FYC940" s="82"/>
      <c r="FYD940" s="82"/>
      <c r="FYE940" s="82"/>
      <c r="FYF940" s="82"/>
      <c r="FYG940" s="82"/>
      <c r="FYH940" s="82"/>
      <c r="FYI940" s="82"/>
      <c r="FYJ940" s="82"/>
      <c r="FYK940" s="82"/>
      <c r="FYL940" s="82"/>
      <c r="FYM940" s="82"/>
      <c r="FYN940" s="82"/>
      <c r="FYO940" s="82"/>
      <c r="FYP940" s="82"/>
      <c r="FYQ940" s="82"/>
      <c r="FYR940" s="82"/>
      <c r="FYS940" s="82"/>
      <c r="FYT940" s="82"/>
      <c r="FYU940" s="82"/>
      <c r="FYV940" s="82"/>
      <c r="FYW940" s="82"/>
      <c r="FYX940" s="82"/>
      <c r="FYY940" s="82"/>
      <c r="FYZ940" s="82"/>
      <c r="FZA940" s="82"/>
      <c r="FZB940" s="82"/>
      <c r="FZC940" s="82"/>
      <c r="FZD940" s="82"/>
      <c r="FZE940" s="82"/>
      <c r="FZF940" s="82"/>
      <c r="FZG940" s="82"/>
      <c r="FZH940" s="82"/>
      <c r="FZI940" s="82"/>
      <c r="FZJ940" s="82"/>
      <c r="FZK940" s="82"/>
      <c r="FZL940" s="82"/>
      <c r="FZM940" s="82"/>
      <c r="FZN940" s="82"/>
      <c r="FZO940" s="82"/>
      <c r="FZP940" s="82"/>
      <c r="FZQ940" s="82"/>
      <c r="FZR940" s="82"/>
      <c r="FZS940" s="82"/>
      <c r="FZT940" s="82"/>
      <c r="FZU940" s="82"/>
      <c r="FZV940" s="82"/>
      <c r="FZW940" s="82"/>
      <c r="FZX940" s="82"/>
      <c r="FZY940" s="82"/>
      <c r="FZZ940" s="82"/>
      <c r="GAA940" s="82"/>
      <c r="GAB940" s="82"/>
      <c r="GAC940" s="82"/>
      <c r="GAD940" s="82"/>
      <c r="GAE940" s="82"/>
      <c r="GAF940" s="82"/>
      <c r="GAG940" s="82"/>
      <c r="GAH940" s="82"/>
      <c r="GAI940" s="82"/>
      <c r="GAJ940" s="82"/>
      <c r="GAK940" s="82"/>
      <c r="GAL940" s="82"/>
      <c r="GAM940" s="82"/>
      <c r="GAN940" s="82"/>
      <c r="GAO940" s="82"/>
      <c r="GAP940" s="82"/>
      <c r="GAQ940" s="82"/>
      <c r="GAR940" s="82"/>
      <c r="GAS940" s="82"/>
      <c r="GAT940" s="82"/>
      <c r="GAU940" s="82"/>
      <c r="GAV940" s="82"/>
      <c r="GAW940" s="82"/>
      <c r="GAX940" s="82"/>
      <c r="GAY940" s="82"/>
      <c r="GAZ940" s="82"/>
      <c r="GBA940" s="82"/>
      <c r="GBB940" s="82"/>
      <c r="GBC940" s="82"/>
      <c r="GBD940" s="82"/>
      <c r="GBE940" s="82"/>
      <c r="GBF940" s="82"/>
      <c r="GBG940" s="82"/>
      <c r="GBH940" s="82"/>
      <c r="GBI940" s="82"/>
      <c r="GBJ940" s="82"/>
      <c r="GBK940" s="82"/>
      <c r="GBL940" s="82"/>
      <c r="GBM940" s="82"/>
      <c r="GBN940" s="82"/>
      <c r="GBO940" s="82"/>
      <c r="GBP940" s="82"/>
      <c r="GBQ940" s="82"/>
      <c r="GBR940" s="82"/>
      <c r="GBS940" s="82"/>
      <c r="GBT940" s="82"/>
      <c r="GBU940" s="82"/>
      <c r="GBV940" s="82"/>
      <c r="GBW940" s="82"/>
      <c r="GBX940" s="82"/>
      <c r="GBY940" s="82"/>
      <c r="GBZ940" s="82"/>
      <c r="GCA940" s="82"/>
      <c r="GCB940" s="82"/>
      <c r="GCC940" s="82"/>
      <c r="GCD940" s="82"/>
      <c r="GCE940" s="82"/>
      <c r="GCF940" s="82"/>
      <c r="GCG940" s="82"/>
      <c r="GCH940" s="82"/>
      <c r="GCI940" s="82"/>
      <c r="GCJ940" s="82"/>
      <c r="GCK940" s="82"/>
      <c r="GCL940" s="82"/>
      <c r="GCM940" s="82"/>
      <c r="GCN940" s="82"/>
      <c r="GCO940" s="82"/>
      <c r="GCP940" s="82"/>
      <c r="GCQ940" s="82"/>
      <c r="GCR940" s="82"/>
      <c r="GCS940" s="82"/>
      <c r="GCT940" s="82"/>
      <c r="GCU940" s="82"/>
      <c r="GCV940" s="82"/>
      <c r="GCW940" s="82"/>
      <c r="GCX940" s="82"/>
      <c r="GCY940" s="82"/>
      <c r="GCZ940" s="82"/>
      <c r="GDA940" s="82"/>
      <c r="GDB940" s="82"/>
      <c r="GDC940" s="82"/>
      <c r="GDD940" s="82"/>
      <c r="GDE940" s="82"/>
      <c r="GDF940" s="82"/>
      <c r="GDG940" s="82"/>
      <c r="GDH940" s="82"/>
      <c r="GDI940" s="82"/>
      <c r="GDJ940" s="82"/>
      <c r="GDK940" s="82"/>
      <c r="GDL940" s="82"/>
      <c r="GDM940" s="82"/>
      <c r="GDN940" s="82"/>
      <c r="GDO940" s="82"/>
      <c r="GDP940" s="82"/>
      <c r="GDQ940" s="82"/>
      <c r="GDR940" s="82"/>
      <c r="GDS940" s="82"/>
      <c r="GDT940" s="82"/>
      <c r="GDU940" s="82"/>
      <c r="GDV940" s="82"/>
      <c r="GDW940" s="82"/>
      <c r="GDX940" s="82"/>
      <c r="GDY940" s="82"/>
      <c r="GDZ940" s="82"/>
      <c r="GEA940" s="82"/>
      <c r="GEB940" s="82"/>
      <c r="GEC940" s="82"/>
      <c r="GED940" s="82"/>
      <c r="GEE940" s="82"/>
      <c r="GEF940" s="82"/>
      <c r="GEG940" s="82"/>
      <c r="GEH940" s="82"/>
      <c r="GEI940" s="82"/>
      <c r="GEJ940" s="82"/>
      <c r="GEK940" s="82"/>
      <c r="GEL940" s="82"/>
      <c r="GEM940" s="82"/>
      <c r="GEN940" s="82"/>
      <c r="GEO940" s="82"/>
      <c r="GEP940" s="82"/>
      <c r="GEQ940" s="82"/>
      <c r="GER940" s="82"/>
      <c r="GES940" s="82"/>
      <c r="GET940" s="82"/>
      <c r="GEU940" s="82"/>
      <c r="GEV940" s="82"/>
      <c r="GEW940" s="82"/>
      <c r="GEX940" s="82"/>
      <c r="GEY940" s="82"/>
      <c r="GEZ940" s="82"/>
      <c r="GFA940" s="82"/>
      <c r="GFB940" s="82"/>
      <c r="GFC940" s="82"/>
      <c r="GFD940" s="82"/>
      <c r="GFE940" s="82"/>
      <c r="GFF940" s="82"/>
      <c r="GFG940" s="82"/>
      <c r="GFH940" s="82"/>
      <c r="GFI940" s="82"/>
      <c r="GFJ940" s="82"/>
      <c r="GFK940" s="82"/>
      <c r="GFL940" s="82"/>
      <c r="GFM940" s="82"/>
      <c r="GFN940" s="82"/>
      <c r="GFO940" s="82"/>
      <c r="GFP940" s="82"/>
      <c r="GFQ940" s="82"/>
      <c r="GFR940" s="82"/>
      <c r="GFS940" s="82"/>
      <c r="GFT940" s="82"/>
      <c r="GFU940" s="82"/>
      <c r="GFV940" s="82"/>
      <c r="GFW940" s="82"/>
      <c r="GFX940" s="82"/>
      <c r="GFY940" s="82"/>
      <c r="GFZ940" s="82"/>
      <c r="GGA940" s="82"/>
      <c r="GGB940" s="82"/>
      <c r="GGC940" s="82"/>
      <c r="GGD940" s="82"/>
      <c r="GGE940" s="82"/>
      <c r="GGF940" s="82"/>
      <c r="GGG940" s="82"/>
      <c r="GGH940" s="82"/>
      <c r="GGI940" s="82"/>
      <c r="GGJ940" s="82"/>
      <c r="GGK940" s="82"/>
      <c r="GGL940" s="82"/>
      <c r="GGM940" s="82"/>
      <c r="GGN940" s="82"/>
      <c r="GGO940" s="82"/>
      <c r="GGP940" s="82"/>
      <c r="GGQ940" s="82"/>
      <c r="GGR940" s="82"/>
      <c r="GGS940" s="82"/>
      <c r="GGT940" s="82"/>
      <c r="GGU940" s="82"/>
      <c r="GGV940" s="82"/>
      <c r="GGW940" s="82"/>
      <c r="GGX940" s="82"/>
      <c r="GGY940" s="82"/>
      <c r="GGZ940" s="82"/>
      <c r="GHA940" s="82"/>
      <c r="GHB940" s="82"/>
      <c r="GHC940" s="82"/>
      <c r="GHD940" s="82"/>
      <c r="GHE940" s="82"/>
      <c r="GHF940" s="82"/>
      <c r="GHG940" s="82"/>
      <c r="GHH940" s="82"/>
      <c r="GHI940" s="82"/>
      <c r="GHJ940" s="82"/>
      <c r="GHK940" s="82"/>
      <c r="GHL940" s="82"/>
      <c r="GHM940" s="82"/>
      <c r="GHN940" s="82"/>
      <c r="GHO940" s="82"/>
      <c r="GHP940" s="82"/>
      <c r="GHQ940" s="82"/>
      <c r="GHR940" s="82"/>
      <c r="GHS940" s="82"/>
      <c r="GHT940" s="82"/>
      <c r="GHU940" s="82"/>
      <c r="GHV940" s="82"/>
      <c r="GHW940" s="82"/>
      <c r="GHX940" s="82"/>
      <c r="GHY940" s="82"/>
      <c r="GHZ940" s="82"/>
      <c r="GIA940" s="82"/>
      <c r="GIB940" s="82"/>
      <c r="GIC940" s="82"/>
      <c r="GID940" s="82"/>
      <c r="GIE940" s="82"/>
      <c r="GIF940" s="82"/>
      <c r="GIG940" s="82"/>
      <c r="GIH940" s="82"/>
      <c r="GII940" s="82"/>
      <c r="GIJ940" s="82"/>
      <c r="GIK940" s="82"/>
      <c r="GIL940" s="82"/>
      <c r="GIM940" s="82"/>
      <c r="GIN940" s="82"/>
      <c r="GIO940" s="82"/>
      <c r="GIP940" s="82"/>
      <c r="GIQ940" s="82"/>
      <c r="GIR940" s="82"/>
      <c r="GIS940" s="82"/>
      <c r="GIT940" s="82"/>
      <c r="GIU940" s="82"/>
      <c r="GIV940" s="82"/>
      <c r="GIW940" s="82"/>
      <c r="GIX940" s="82"/>
      <c r="GIY940" s="82"/>
      <c r="GIZ940" s="82"/>
      <c r="GJA940" s="82"/>
      <c r="GJB940" s="82"/>
      <c r="GJC940" s="82"/>
      <c r="GJD940" s="82"/>
      <c r="GJE940" s="82"/>
      <c r="GJF940" s="82"/>
      <c r="GJG940" s="82"/>
      <c r="GJH940" s="82"/>
      <c r="GJI940" s="82"/>
      <c r="GJJ940" s="82"/>
      <c r="GJK940" s="82"/>
      <c r="GJL940" s="82"/>
      <c r="GJM940" s="82"/>
      <c r="GJN940" s="82"/>
      <c r="GJO940" s="82"/>
      <c r="GJP940" s="82"/>
      <c r="GJQ940" s="82"/>
      <c r="GJR940" s="82"/>
      <c r="GJS940" s="82"/>
      <c r="GJT940" s="82"/>
      <c r="GJU940" s="82"/>
      <c r="GJV940" s="82"/>
      <c r="GJW940" s="82"/>
      <c r="GJX940" s="82"/>
      <c r="GJY940" s="82"/>
      <c r="GJZ940" s="82"/>
      <c r="GKA940" s="82"/>
      <c r="GKB940" s="82"/>
      <c r="GKC940" s="82"/>
      <c r="GKD940" s="82"/>
      <c r="GKE940" s="82"/>
      <c r="GKF940" s="82"/>
      <c r="GKG940" s="82"/>
      <c r="GKH940" s="82"/>
      <c r="GKI940" s="82"/>
      <c r="GKJ940" s="82"/>
      <c r="GKK940" s="82"/>
      <c r="GKL940" s="82"/>
      <c r="GKM940" s="82"/>
      <c r="GKN940" s="82"/>
      <c r="GKO940" s="82"/>
      <c r="GKP940" s="82"/>
      <c r="GKQ940" s="82"/>
      <c r="GKR940" s="82"/>
      <c r="GKS940" s="82"/>
      <c r="GKT940" s="82"/>
      <c r="GKU940" s="82"/>
      <c r="GKV940" s="82"/>
      <c r="GKW940" s="82"/>
      <c r="GKX940" s="82"/>
      <c r="GKY940" s="82"/>
      <c r="GKZ940" s="82"/>
      <c r="GLA940" s="82"/>
      <c r="GLB940" s="82"/>
      <c r="GLC940" s="82"/>
      <c r="GLD940" s="82"/>
      <c r="GLE940" s="82"/>
      <c r="GLF940" s="82"/>
      <c r="GLG940" s="82"/>
      <c r="GLH940" s="82"/>
      <c r="GLI940" s="82"/>
      <c r="GLJ940" s="82"/>
      <c r="GLK940" s="82"/>
      <c r="GLL940" s="82"/>
      <c r="GLM940" s="82"/>
      <c r="GLN940" s="82"/>
      <c r="GLO940" s="82"/>
      <c r="GLP940" s="82"/>
      <c r="GLQ940" s="82"/>
      <c r="GLR940" s="82"/>
      <c r="GLS940" s="82"/>
      <c r="GLT940" s="82"/>
      <c r="GLU940" s="82"/>
      <c r="GLV940" s="82"/>
      <c r="GLW940" s="82"/>
      <c r="GLX940" s="82"/>
      <c r="GLY940" s="82"/>
      <c r="GLZ940" s="82"/>
      <c r="GMA940" s="82"/>
      <c r="GMB940" s="82"/>
      <c r="GMC940" s="82"/>
      <c r="GMD940" s="82"/>
      <c r="GME940" s="82"/>
      <c r="GMF940" s="82"/>
      <c r="GMG940" s="82"/>
      <c r="GMH940" s="82"/>
      <c r="GMI940" s="82"/>
      <c r="GMJ940" s="82"/>
      <c r="GMK940" s="82"/>
      <c r="GML940" s="82"/>
      <c r="GMM940" s="82"/>
      <c r="GMN940" s="82"/>
      <c r="GMO940" s="82"/>
      <c r="GMP940" s="82"/>
      <c r="GMQ940" s="82"/>
      <c r="GMR940" s="82"/>
      <c r="GMS940" s="82"/>
      <c r="GMT940" s="82"/>
      <c r="GMU940" s="82"/>
      <c r="GMV940" s="82"/>
      <c r="GMW940" s="82"/>
      <c r="GMX940" s="82"/>
      <c r="GMY940" s="82"/>
      <c r="GMZ940" s="82"/>
      <c r="GNA940" s="82"/>
      <c r="GNB940" s="82"/>
      <c r="GNC940" s="82"/>
      <c r="GND940" s="82"/>
      <c r="GNE940" s="82"/>
      <c r="GNF940" s="82"/>
      <c r="GNG940" s="82"/>
      <c r="GNH940" s="82"/>
      <c r="GNI940" s="82"/>
      <c r="GNJ940" s="82"/>
      <c r="GNK940" s="82"/>
      <c r="GNL940" s="82"/>
      <c r="GNM940" s="82"/>
      <c r="GNN940" s="82"/>
      <c r="GNO940" s="82"/>
      <c r="GNP940" s="82"/>
      <c r="GNQ940" s="82"/>
      <c r="GNR940" s="82"/>
      <c r="GNS940" s="82"/>
      <c r="GNT940" s="82"/>
      <c r="GNU940" s="82"/>
      <c r="GNV940" s="82"/>
      <c r="GNW940" s="82"/>
      <c r="GNX940" s="82"/>
      <c r="GNY940" s="82"/>
      <c r="GNZ940" s="82"/>
      <c r="GOA940" s="82"/>
      <c r="GOB940" s="82"/>
      <c r="GOC940" s="82"/>
      <c r="GOD940" s="82"/>
      <c r="GOE940" s="82"/>
      <c r="GOF940" s="82"/>
      <c r="GOG940" s="82"/>
      <c r="GOH940" s="82"/>
      <c r="GOI940" s="82"/>
      <c r="GOJ940" s="82"/>
      <c r="GOK940" s="82"/>
      <c r="GOL940" s="82"/>
      <c r="GOM940" s="82"/>
      <c r="GON940" s="82"/>
      <c r="GOO940" s="82"/>
      <c r="GOP940" s="82"/>
      <c r="GOQ940" s="82"/>
      <c r="GOR940" s="82"/>
      <c r="GOS940" s="82"/>
      <c r="GOT940" s="82"/>
      <c r="GOU940" s="82"/>
      <c r="GOV940" s="82"/>
      <c r="GOW940" s="82"/>
      <c r="GOX940" s="82"/>
      <c r="GOY940" s="82"/>
      <c r="GOZ940" s="82"/>
      <c r="GPA940" s="82"/>
      <c r="GPB940" s="82"/>
      <c r="GPC940" s="82"/>
      <c r="GPD940" s="82"/>
      <c r="GPE940" s="82"/>
      <c r="GPF940" s="82"/>
      <c r="GPG940" s="82"/>
      <c r="GPH940" s="82"/>
      <c r="GPI940" s="82"/>
      <c r="GPJ940" s="82"/>
      <c r="GPK940" s="82"/>
      <c r="GPL940" s="82"/>
      <c r="GPM940" s="82"/>
      <c r="GPN940" s="82"/>
      <c r="GPO940" s="82"/>
      <c r="GPP940" s="82"/>
      <c r="GPQ940" s="82"/>
      <c r="GPR940" s="82"/>
      <c r="GPS940" s="82"/>
      <c r="GPT940" s="82"/>
      <c r="GPU940" s="82"/>
      <c r="GPV940" s="82"/>
      <c r="GPW940" s="82"/>
      <c r="GPX940" s="82"/>
      <c r="GPY940" s="82"/>
      <c r="GPZ940" s="82"/>
      <c r="GQA940" s="82"/>
      <c r="GQB940" s="82"/>
      <c r="GQC940" s="82"/>
      <c r="GQD940" s="82"/>
      <c r="GQE940" s="82"/>
      <c r="GQF940" s="82"/>
      <c r="GQG940" s="82"/>
      <c r="GQH940" s="82"/>
      <c r="GQI940" s="82"/>
      <c r="GQJ940" s="82"/>
      <c r="GQK940" s="82"/>
      <c r="GQL940" s="82"/>
      <c r="GQM940" s="82"/>
      <c r="GQN940" s="82"/>
      <c r="GQO940" s="82"/>
      <c r="GQP940" s="82"/>
      <c r="GQQ940" s="82"/>
      <c r="GQR940" s="82"/>
      <c r="GQS940" s="82"/>
      <c r="GQT940" s="82"/>
      <c r="GQU940" s="82"/>
      <c r="GQV940" s="82"/>
      <c r="GQW940" s="82"/>
      <c r="GQX940" s="82"/>
      <c r="GQY940" s="82"/>
      <c r="GQZ940" s="82"/>
      <c r="GRA940" s="82"/>
      <c r="GRB940" s="82"/>
      <c r="GRC940" s="82"/>
      <c r="GRD940" s="82"/>
      <c r="GRE940" s="82"/>
      <c r="GRF940" s="82"/>
      <c r="GRG940" s="82"/>
      <c r="GRH940" s="82"/>
      <c r="GRI940" s="82"/>
      <c r="GRJ940" s="82"/>
      <c r="GRK940" s="82"/>
      <c r="GRL940" s="82"/>
      <c r="GRM940" s="82"/>
      <c r="GRN940" s="82"/>
      <c r="GRO940" s="82"/>
      <c r="GRP940" s="82"/>
      <c r="GRQ940" s="82"/>
      <c r="GRR940" s="82"/>
      <c r="GRS940" s="82"/>
      <c r="GRT940" s="82"/>
      <c r="GRU940" s="82"/>
      <c r="GRV940" s="82"/>
      <c r="GRW940" s="82"/>
      <c r="GRX940" s="82"/>
      <c r="GRY940" s="82"/>
      <c r="GRZ940" s="82"/>
      <c r="GSA940" s="82"/>
      <c r="GSB940" s="82"/>
      <c r="GSC940" s="82"/>
      <c r="GSD940" s="82"/>
      <c r="GSE940" s="82"/>
      <c r="GSF940" s="82"/>
      <c r="GSG940" s="82"/>
      <c r="GSH940" s="82"/>
      <c r="GSI940" s="82"/>
      <c r="GSJ940" s="82"/>
      <c r="GSK940" s="82"/>
      <c r="GSL940" s="82"/>
      <c r="GSM940" s="82"/>
      <c r="GSN940" s="82"/>
      <c r="GSO940" s="82"/>
      <c r="GSP940" s="82"/>
      <c r="GSQ940" s="82"/>
      <c r="GSR940" s="82"/>
      <c r="GSS940" s="82"/>
      <c r="GST940" s="82"/>
      <c r="GSU940" s="82"/>
      <c r="GSV940" s="82"/>
      <c r="GSW940" s="82"/>
      <c r="GSX940" s="82"/>
      <c r="GSY940" s="82"/>
      <c r="GSZ940" s="82"/>
      <c r="GTA940" s="82"/>
      <c r="GTB940" s="82"/>
      <c r="GTC940" s="82"/>
      <c r="GTD940" s="82"/>
      <c r="GTE940" s="82"/>
      <c r="GTF940" s="82"/>
      <c r="GTG940" s="82"/>
      <c r="GTH940" s="82"/>
      <c r="GTI940" s="82"/>
      <c r="GTJ940" s="82"/>
      <c r="GTK940" s="82"/>
      <c r="GTL940" s="82"/>
      <c r="GTM940" s="82"/>
      <c r="GTN940" s="82"/>
      <c r="GTO940" s="82"/>
      <c r="GTP940" s="82"/>
      <c r="GTQ940" s="82"/>
      <c r="GTR940" s="82"/>
      <c r="GTS940" s="82"/>
      <c r="GTT940" s="82"/>
      <c r="GTU940" s="82"/>
      <c r="GTV940" s="82"/>
      <c r="GTW940" s="82"/>
      <c r="GTX940" s="82"/>
      <c r="GTY940" s="82"/>
      <c r="GTZ940" s="82"/>
      <c r="GUA940" s="82"/>
      <c r="GUB940" s="82"/>
      <c r="GUC940" s="82"/>
      <c r="GUD940" s="82"/>
      <c r="GUE940" s="82"/>
      <c r="GUF940" s="82"/>
      <c r="GUG940" s="82"/>
      <c r="GUH940" s="82"/>
      <c r="GUI940" s="82"/>
      <c r="GUJ940" s="82"/>
      <c r="GUK940" s="82"/>
      <c r="GUL940" s="82"/>
      <c r="GUM940" s="82"/>
      <c r="GUN940" s="82"/>
      <c r="GUO940" s="82"/>
      <c r="GUP940" s="82"/>
      <c r="GUQ940" s="82"/>
      <c r="GUR940" s="82"/>
      <c r="GUS940" s="82"/>
      <c r="GUT940" s="82"/>
      <c r="GUU940" s="82"/>
      <c r="GUV940" s="82"/>
      <c r="GUW940" s="82"/>
      <c r="GUX940" s="82"/>
      <c r="GUY940" s="82"/>
      <c r="GUZ940" s="82"/>
      <c r="GVA940" s="82"/>
      <c r="GVB940" s="82"/>
      <c r="GVC940" s="82"/>
      <c r="GVD940" s="82"/>
      <c r="GVE940" s="82"/>
      <c r="GVF940" s="82"/>
      <c r="GVG940" s="82"/>
      <c r="GVH940" s="82"/>
      <c r="GVI940" s="82"/>
      <c r="GVJ940" s="82"/>
      <c r="GVK940" s="82"/>
      <c r="GVL940" s="82"/>
      <c r="GVM940" s="82"/>
      <c r="GVN940" s="82"/>
      <c r="GVO940" s="82"/>
      <c r="GVP940" s="82"/>
      <c r="GVQ940" s="82"/>
      <c r="GVR940" s="82"/>
      <c r="GVS940" s="82"/>
      <c r="GVT940" s="82"/>
      <c r="GVU940" s="82"/>
      <c r="GVV940" s="82"/>
      <c r="GVW940" s="82"/>
      <c r="GVX940" s="82"/>
      <c r="GVY940" s="82"/>
      <c r="GVZ940" s="82"/>
      <c r="GWA940" s="82"/>
      <c r="GWB940" s="82"/>
      <c r="GWC940" s="82"/>
      <c r="GWD940" s="82"/>
      <c r="GWE940" s="82"/>
      <c r="GWF940" s="82"/>
      <c r="GWG940" s="82"/>
      <c r="GWH940" s="82"/>
      <c r="GWI940" s="82"/>
      <c r="GWJ940" s="82"/>
      <c r="GWK940" s="82"/>
      <c r="GWL940" s="82"/>
      <c r="GWM940" s="82"/>
      <c r="GWN940" s="82"/>
      <c r="GWO940" s="82"/>
      <c r="GWP940" s="82"/>
      <c r="GWQ940" s="82"/>
      <c r="GWR940" s="82"/>
      <c r="GWS940" s="82"/>
      <c r="GWT940" s="82"/>
      <c r="GWU940" s="82"/>
      <c r="GWV940" s="82"/>
      <c r="GWW940" s="82"/>
      <c r="GWX940" s="82"/>
      <c r="GWY940" s="82"/>
      <c r="GWZ940" s="82"/>
      <c r="GXA940" s="82"/>
      <c r="GXB940" s="82"/>
      <c r="GXC940" s="82"/>
      <c r="GXD940" s="82"/>
      <c r="GXE940" s="82"/>
      <c r="GXF940" s="82"/>
      <c r="GXG940" s="82"/>
      <c r="GXH940" s="82"/>
      <c r="GXI940" s="82"/>
      <c r="GXJ940" s="82"/>
      <c r="GXK940" s="82"/>
      <c r="GXL940" s="82"/>
      <c r="GXM940" s="82"/>
      <c r="GXN940" s="82"/>
      <c r="GXO940" s="82"/>
      <c r="GXP940" s="82"/>
      <c r="GXQ940" s="82"/>
      <c r="GXR940" s="82"/>
      <c r="GXS940" s="82"/>
      <c r="GXT940" s="82"/>
      <c r="GXU940" s="82"/>
      <c r="GXV940" s="82"/>
      <c r="GXW940" s="82"/>
      <c r="GXX940" s="82"/>
      <c r="GXY940" s="82"/>
      <c r="GXZ940" s="82"/>
      <c r="GYA940" s="82"/>
      <c r="GYB940" s="82"/>
      <c r="GYC940" s="82"/>
      <c r="GYD940" s="82"/>
      <c r="GYE940" s="82"/>
      <c r="GYF940" s="82"/>
      <c r="GYG940" s="82"/>
      <c r="GYH940" s="82"/>
      <c r="GYI940" s="82"/>
      <c r="GYJ940" s="82"/>
      <c r="GYK940" s="82"/>
      <c r="GYL940" s="82"/>
      <c r="GYM940" s="82"/>
      <c r="GYN940" s="82"/>
      <c r="GYO940" s="82"/>
      <c r="GYP940" s="82"/>
      <c r="GYQ940" s="82"/>
      <c r="GYR940" s="82"/>
      <c r="GYS940" s="82"/>
      <c r="GYT940" s="82"/>
      <c r="GYU940" s="82"/>
      <c r="GYV940" s="82"/>
      <c r="GYW940" s="82"/>
      <c r="GYX940" s="82"/>
      <c r="GYY940" s="82"/>
      <c r="GYZ940" s="82"/>
      <c r="GZA940" s="82"/>
      <c r="GZB940" s="82"/>
      <c r="GZC940" s="82"/>
      <c r="GZD940" s="82"/>
      <c r="GZE940" s="82"/>
      <c r="GZF940" s="82"/>
      <c r="GZG940" s="82"/>
      <c r="GZH940" s="82"/>
      <c r="GZI940" s="82"/>
      <c r="GZJ940" s="82"/>
      <c r="GZK940" s="82"/>
      <c r="GZL940" s="82"/>
      <c r="GZM940" s="82"/>
      <c r="GZN940" s="82"/>
      <c r="GZO940" s="82"/>
      <c r="GZP940" s="82"/>
      <c r="GZQ940" s="82"/>
      <c r="GZR940" s="82"/>
      <c r="GZS940" s="82"/>
      <c r="GZT940" s="82"/>
      <c r="GZU940" s="82"/>
      <c r="GZV940" s="82"/>
      <c r="GZW940" s="82"/>
      <c r="GZX940" s="82"/>
      <c r="GZY940" s="82"/>
      <c r="GZZ940" s="82"/>
      <c r="HAA940" s="82"/>
      <c r="HAB940" s="82"/>
      <c r="HAC940" s="82"/>
      <c r="HAD940" s="82"/>
      <c r="HAE940" s="82"/>
      <c r="HAF940" s="82"/>
      <c r="HAG940" s="82"/>
      <c r="HAH940" s="82"/>
      <c r="HAI940" s="82"/>
      <c r="HAJ940" s="82"/>
      <c r="HAK940" s="82"/>
      <c r="HAL940" s="82"/>
      <c r="HAM940" s="82"/>
      <c r="HAN940" s="82"/>
      <c r="HAO940" s="82"/>
      <c r="HAP940" s="82"/>
      <c r="HAQ940" s="82"/>
      <c r="HAR940" s="82"/>
      <c r="HAS940" s="82"/>
      <c r="HAT940" s="82"/>
      <c r="HAU940" s="82"/>
      <c r="HAV940" s="82"/>
      <c r="HAW940" s="82"/>
      <c r="HAX940" s="82"/>
      <c r="HAY940" s="82"/>
      <c r="HAZ940" s="82"/>
      <c r="HBA940" s="82"/>
      <c r="HBB940" s="82"/>
      <c r="HBC940" s="82"/>
      <c r="HBD940" s="82"/>
      <c r="HBE940" s="82"/>
      <c r="HBF940" s="82"/>
      <c r="HBG940" s="82"/>
      <c r="HBH940" s="82"/>
      <c r="HBI940" s="82"/>
      <c r="HBJ940" s="82"/>
      <c r="HBK940" s="82"/>
      <c r="HBL940" s="82"/>
      <c r="HBM940" s="82"/>
      <c r="HBN940" s="82"/>
      <c r="HBO940" s="82"/>
      <c r="HBP940" s="82"/>
      <c r="HBQ940" s="82"/>
      <c r="HBR940" s="82"/>
      <c r="HBS940" s="82"/>
      <c r="HBT940" s="82"/>
      <c r="HBU940" s="82"/>
      <c r="HBV940" s="82"/>
      <c r="HBW940" s="82"/>
      <c r="HBX940" s="82"/>
      <c r="HBY940" s="82"/>
      <c r="HBZ940" s="82"/>
      <c r="HCA940" s="82"/>
      <c r="HCB940" s="82"/>
      <c r="HCC940" s="82"/>
      <c r="HCD940" s="82"/>
      <c r="HCE940" s="82"/>
      <c r="HCF940" s="82"/>
      <c r="HCG940" s="82"/>
      <c r="HCH940" s="82"/>
      <c r="HCI940" s="82"/>
      <c r="HCJ940" s="82"/>
      <c r="HCK940" s="82"/>
      <c r="HCL940" s="82"/>
      <c r="HCM940" s="82"/>
      <c r="HCN940" s="82"/>
      <c r="HCO940" s="82"/>
      <c r="HCP940" s="82"/>
      <c r="HCQ940" s="82"/>
      <c r="HCR940" s="82"/>
      <c r="HCS940" s="82"/>
      <c r="HCT940" s="82"/>
      <c r="HCU940" s="82"/>
      <c r="HCV940" s="82"/>
      <c r="HCW940" s="82"/>
      <c r="HCX940" s="82"/>
      <c r="HCY940" s="82"/>
      <c r="HCZ940" s="82"/>
      <c r="HDA940" s="82"/>
      <c r="HDB940" s="82"/>
      <c r="HDC940" s="82"/>
      <c r="HDD940" s="82"/>
      <c r="HDE940" s="82"/>
      <c r="HDF940" s="82"/>
      <c r="HDG940" s="82"/>
      <c r="HDH940" s="82"/>
      <c r="HDI940" s="82"/>
      <c r="HDJ940" s="82"/>
      <c r="HDK940" s="82"/>
      <c r="HDL940" s="82"/>
      <c r="HDM940" s="82"/>
      <c r="HDN940" s="82"/>
      <c r="HDO940" s="82"/>
      <c r="HDP940" s="82"/>
      <c r="HDQ940" s="82"/>
      <c r="HDR940" s="82"/>
      <c r="HDS940" s="82"/>
      <c r="HDT940" s="82"/>
      <c r="HDU940" s="82"/>
      <c r="HDV940" s="82"/>
      <c r="HDW940" s="82"/>
      <c r="HDX940" s="82"/>
      <c r="HDY940" s="82"/>
      <c r="HDZ940" s="82"/>
      <c r="HEA940" s="82"/>
      <c r="HEB940" s="82"/>
      <c r="HEC940" s="82"/>
      <c r="HED940" s="82"/>
      <c r="HEE940" s="82"/>
      <c r="HEF940" s="82"/>
      <c r="HEG940" s="82"/>
      <c r="HEH940" s="82"/>
      <c r="HEI940" s="82"/>
      <c r="HEJ940" s="82"/>
      <c r="HEK940" s="82"/>
      <c r="HEL940" s="82"/>
      <c r="HEM940" s="82"/>
      <c r="HEN940" s="82"/>
      <c r="HEO940" s="82"/>
      <c r="HEP940" s="82"/>
      <c r="HEQ940" s="82"/>
      <c r="HER940" s="82"/>
      <c r="HES940" s="82"/>
      <c r="HET940" s="82"/>
      <c r="HEU940" s="82"/>
      <c r="HEV940" s="82"/>
      <c r="HEW940" s="82"/>
      <c r="HEX940" s="82"/>
      <c r="HEY940" s="82"/>
      <c r="HEZ940" s="82"/>
      <c r="HFA940" s="82"/>
      <c r="HFB940" s="82"/>
      <c r="HFC940" s="82"/>
      <c r="HFD940" s="82"/>
      <c r="HFE940" s="82"/>
      <c r="HFF940" s="82"/>
      <c r="HFG940" s="82"/>
      <c r="HFH940" s="82"/>
      <c r="HFI940" s="82"/>
      <c r="HFJ940" s="82"/>
      <c r="HFK940" s="82"/>
      <c r="HFL940" s="82"/>
      <c r="HFM940" s="82"/>
      <c r="HFN940" s="82"/>
      <c r="HFO940" s="82"/>
      <c r="HFP940" s="82"/>
      <c r="HFQ940" s="82"/>
      <c r="HFR940" s="82"/>
      <c r="HFS940" s="82"/>
      <c r="HFT940" s="82"/>
      <c r="HFU940" s="82"/>
      <c r="HFV940" s="82"/>
      <c r="HFW940" s="82"/>
      <c r="HFX940" s="82"/>
      <c r="HFY940" s="82"/>
      <c r="HFZ940" s="82"/>
      <c r="HGA940" s="82"/>
      <c r="HGB940" s="82"/>
      <c r="HGC940" s="82"/>
      <c r="HGD940" s="82"/>
      <c r="HGE940" s="82"/>
      <c r="HGF940" s="82"/>
      <c r="HGG940" s="82"/>
      <c r="HGH940" s="82"/>
      <c r="HGI940" s="82"/>
      <c r="HGJ940" s="82"/>
      <c r="HGK940" s="82"/>
      <c r="HGL940" s="82"/>
      <c r="HGM940" s="82"/>
      <c r="HGN940" s="82"/>
      <c r="HGO940" s="82"/>
      <c r="HGP940" s="82"/>
      <c r="HGQ940" s="82"/>
      <c r="HGR940" s="82"/>
      <c r="HGS940" s="82"/>
      <c r="HGT940" s="82"/>
      <c r="HGU940" s="82"/>
      <c r="HGV940" s="82"/>
      <c r="HGW940" s="82"/>
      <c r="HGX940" s="82"/>
      <c r="HGY940" s="82"/>
      <c r="HGZ940" s="82"/>
      <c r="HHA940" s="82"/>
      <c r="HHB940" s="82"/>
      <c r="HHC940" s="82"/>
      <c r="HHD940" s="82"/>
      <c r="HHE940" s="82"/>
      <c r="HHF940" s="82"/>
      <c r="HHG940" s="82"/>
      <c r="HHH940" s="82"/>
      <c r="HHI940" s="82"/>
      <c r="HHJ940" s="82"/>
      <c r="HHK940" s="82"/>
      <c r="HHL940" s="82"/>
      <c r="HHM940" s="82"/>
      <c r="HHN940" s="82"/>
      <c r="HHO940" s="82"/>
      <c r="HHP940" s="82"/>
      <c r="HHQ940" s="82"/>
      <c r="HHR940" s="82"/>
      <c r="HHS940" s="82"/>
      <c r="HHT940" s="82"/>
      <c r="HHU940" s="82"/>
      <c r="HHV940" s="82"/>
      <c r="HHW940" s="82"/>
      <c r="HHX940" s="82"/>
      <c r="HHY940" s="82"/>
      <c r="HHZ940" s="82"/>
      <c r="HIA940" s="82"/>
      <c r="HIB940" s="82"/>
      <c r="HIC940" s="82"/>
      <c r="HID940" s="82"/>
      <c r="HIE940" s="82"/>
      <c r="HIF940" s="82"/>
      <c r="HIG940" s="82"/>
      <c r="HIH940" s="82"/>
      <c r="HII940" s="82"/>
      <c r="HIJ940" s="82"/>
      <c r="HIK940" s="82"/>
      <c r="HIL940" s="82"/>
      <c r="HIM940" s="82"/>
      <c r="HIN940" s="82"/>
      <c r="HIO940" s="82"/>
      <c r="HIP940" s="82"/>
      <c r="HIQ940" s="82"/>
      <c r="HIR940" s="82"/>
      <c r="HIS940" s="82"/>
      <c r="HIT940" s="82"/>
      <c r="HIU940" s="82"/>
      <c r="HIV940" s="82"/>
      <c r="HIW940" s="82"/>
      <c r="HIX940" s="82"/>
      <c r="HIY940" s="82"/>
      <c r="HIZ940" s="82"/>
      <c r="HJA940" s="82"/>
      <c r="HJB940" s="82"/>
      <c r="HJC940" s="82"/>
      <c r="HJD940" s="82"/>
      <c r="HJE940" s="82"/>
      <c r="HJF940" s="82"/>
      <c r="HJG940" s="82"/>
      <c r="HJH940" s="82"/>
      <c r="HJI940" s="82"/>
      <c r="HJJ940" s="82"/>
      <c r="HJK940" s="82"/>
      <c r="HJL940" s="82"/>
      <c r="HJM940" s="82"/>
      <c r="HJN940" s="82"/>
      <c r="HJO940" s="82"/>
      <c r="HJP940" s="82"/>
      <c r="HJQ940" s="82"/>
      <c r="HJR940" s="82"/>
      <c r="HJS940" s="82"/>
      <c r="HJT940" s="82"/>
      <c r="HJU940" s="82"/>
      <c r="HJV940" s="82"/>
      <c r="HJW940" s="82"/>
      <c r="HJX940" s="82"/>
      <c r="HJY940" s="82"/>
      <c r="HJZ940" s="82"/>
      <c r="HKA940" s="82"/>
      <c r="HKB940" s="82"/>
      <c r="HKC940" s="82"/>
      <c r="HKD940" s="82"/>
      <c r="HKE940" s="82"/>
      <c r="HKF940" s="82"/>
      <c r="HKG940" s="82"/>
      <c r="HKH940" s="82"/>
      <c r="HKI940" s="82"/>
      <c r="HKJ940" s="82"/>
      <c r="HKK940" s="82"/>
      <c r="HKL940" s="82"/>
      <c r="HKM940" s="82"/>
      <c r="HKN940" s="82"/>
      <c r="HKO940" s="82"/>
      <c r="HKP940" s="82"/>
      <c r="HKQ940" s="82"/>
      <c r="HKR940" s="82"/>
      <c r="HKS940" s="82"/>
      <c r="HKT940" s="82"/>
      <c r="HKU940" s="82"/>
      <c r="HKV940" s="82"/>
      <c r="HKW940" s="82"/>
      <c r="HKX940" s="82"/>
      <c r="HKY940" s="82"/>
      <c r="HKZ940" s="82"/>
      <c r="HLA940" s="82"/>
      <c r="HLB940" s="82"/>
      <c r="HLC940" s="82"/>
      <c r="HLD940" s="82"/>
      <c r="HLE940" s="82"/>
      <c r="HLF940" s="82"/>
      <c r="HLG940" s="82"/>
      <c r="HLH940" s="82"/>
      <c r="HLI940" s="82"/>
      <c r="HLJ940" s="82"/>
      <c r="HLK940" s="82"/>
      <c r="HLL940" s="82"/>
      <c r="HLM940" s="82"/>
      <c r="HLN940" s="82"/>
      <c r="HLO940" s="82"/>
      <c r="HLP940" s="82"/>
      <c r="HLQ940" s="82"/>
      <c r="HLR940" s="82"/>
      <c r="HLS940" s="82"/>
      <c r="HLT940" s="82"/>
      <c r="HLU940" s="82"/>
      <c r="HLV940" s="82"/>
      <c r="HLW940" s="82"/>
      <c r="HLX940" s="82"/>
      <c r="HLY940" s="82"/>
      <c r="HLZ940" s="82"/>
      <c r="HMA940" s="82"/>
      <c r="HMB940" s="82"/>
      <c r="HMC940" s="82"/>
      <c r="HMD940" s="82"/>
      <c r="HME940" s="82"/>
      <c r="HMF940" s="82"/>
      <c r="HMG940" s="82"/>
      <c r="HMH940" s="82"/>
      <c r="HMI940" s="82"/>
      <c r="HMJ940" s="82"/>
      <c r="HMK940" s="82"/>
      <c r="HML940" s="82"/>
      <c r="HMM940" s="82"/>
      <c r="HMN940" s="82"/>
      <c r="HMO940" s="82"/>
      <c r="HMP940" s="82"/>
      <c r="HMQ940" s="82"/>
      <c r="HMR940" s="82"/>
      <c r="HMS940" s="82"/>
      <c r="HMT940" s="82"/>
      <c r="HMU940" s="82"/>
      <c r="HMV940" s="82"/>
      <c r="HMW940" s="82"/>
      <c r="HMX940" s="82"/>
      <c r="HMY940" s="82"/>
      <c r="HMZ940" s="82"/>
      <c r="HNA940" s="82"/>
      <c r="HNB940" s="82"/>
      <c r="HNC940" s="82"/>
      <c r="HND940" s="82"/>
      <c r="HNE940" s="82"/>
      <c r="HNF940" s="82"/>
      <c r="HNG940" s="82"/>
      <c r="HNH940" s="82"/>
      <c r="HNI940" s="82"/>
      <c r="HNJ940" s="82"/>
      <c r="HNK940" s="82"/>
      <c r="HNL940" s="82"/>
      <c r="HNM940" s="82"/>
      <c r="HNN940" s="82"/>
      <c r="HNO940" s="82"/>
      <c r="HNP940" s="82"/>
      <c r="HNQ940" s="82"/>
      <c r="HNR940" s="82"/>
      <c r="HNS940" s="82"/>
      <c r="HNT940" s="82"/>
      <c r="HNU940" s="82"/>
      <c r="HNV940" s="82"/>
      <c r="HNW940" s="82"/>
      <c r="HNX940" s="82"/>
      <c r="HNY940" s="82"/>
      <c r="HNZ940" s="82"/>
      <c r="HOA940" s="82"/>
      <c r="HOB940" s="82"/>
      <c r="HOC940" s="82"/>
      <c r="HOD940" s="82"/>
      <c r="HOE940" s="82"/>
      <c r="HOF940" s="82"/>
      <c r="HOG940" s="82"/>
      <c r="HOH940" s="82"/>
      <c r="HOI940" s="82"/>
      <c r="HOJ940" s="82"/>
      <c r="HOK940" s="82"/>
      <c r="HOL940" s="82"/>
      <c r="HOM940" s="82"/>
      <c r="HON940" s="82"/>
      <c r="HOO940" s="82"/>
      <c r="HOP940" s="82"/>
      <c r="HOQ940" s="82"/>
      <c r="HOR940" s="82"/>
      <c r="HOS940" s="82"/>
      <c r="HOT940" s="82"/>
      <c r="HOU940" s="82"/>
      <c r="HOV940" s="82"/>
      <c r="HOW940" s="82"/>
      <c r="HOX940" s="82"/>
      <c r="HOY940" s="82"/>
      <c r="HOZ940" s="82"/>
      <c r="HPA940" s="82"/>
      <c r="HPB940" s="82"/>
      <c r="HPC940" s="82"/>
      <c r="HPD940" s="82"/>
      <c r="HPE940" s="82"/>
      <c r="HPF940" s="82"/>
      <c r="HPG940" s="82"/>
      <c r="HPH940" s="82"/>
      <c r="HPI940" s="82"/>
      <c r="HPJ940" s="82"/>
      <c r="HPK940" s="82"/>
      <c r="HPL940" s="82"/>
      <c r="HPM940" s="82"/>
      <c r="HPN940" s="82"/>
      <c r="HPO940" s="82"/>
      <c r="HPP940" s="82"/>
      <c r="HPQ940" s="82"/>
      <c r="HPR940" s="82"/>
      <c r="HPS940" s="82"/>
      <c r="HPT940" s="82"/>
      <c r="HPU940" s="82"/>
      <c r="HPV940" s="82"/>
      <c r="HPW940" s="82"/>
      <c r="HPX940" s="82"/>
      <c r="HPY940" s="82"/>
      <c r="HPZ940" s="82"/>
      <c r="HQA940" s="82"/>
      <c r="HQB940" s="82"/>
      <c r="HQC940" s="82"/>
      <c r="HQD940" s="82"/>
      <c r="HQE940" s="82"/>
      <c r="HQF940" s="82"/>
      <c r="HQG940" s="82"/>
      <c r="HQH940" s="82"/>
      <c r="HQI940" s="82"/>
      <c r="HQJ940" s="82"/>
      <c r="HQK940" s="82"/>
      <c r="HQL940" s="82"/>
      <c r="HQM940" s="82"/>
      <c r="HQN940" s="82"/>
      <c r="HQO940" s="82"/>
      <c r="HQP940" s="82"/>
      <c r="HQQ940" s="82"/>
      <c r="HQR940" s="82"/>
      <c r="HQS940" s="82"/>
      <c r="HQT940" s="82"/>
      <c r="HQU940" s="82"/>
      <c r="HQV940" s="82"/>
      <c r="HQW940" s="82"/>
      <c r="HQX940" s="82"/>
      <c r="HQY940" s="82"/>
      <c r="HQZ940" s="82"/>
      <c r="HRA940" s="82"/>
      <c r="HRB940" s="82"/>
      <c r="HRC940" s="82"/>
      <c r="HRD940" s="82"/>
      <c r="HRE940" s="82"/>
      <c r="HRF940" s="82"/>
      <c r="HRG940" s="82"/>
      <c r="HRH940" s="82"/>
      <c r="HRI940" s="82"/>
      <c r="HRJ940" s="82"/>
      <c r="HRK940" s="82"/>
      <c r="HRL940" s="82"/>
      <c r="HRM940" s="82"/>
      <c r="HRN940" s="82"/>
      <c r="HRO940" s="82"/>
      <c r="HRP940" s="82"/>
      <c r="HRQ940" s="82"/>
      <c r="HRR940" s="82"/>
      <c r="HRS940" s="82"/>
      <c r="HRT940" s="82"/>
      <c r="HRU940" s="82"/>
      <c r="HRV940" s="82"/>
      <c r="HRW940" s="82"/>
      <c r="HRX940" s="82"/>
      <c r="HRY940" s="82"/>
      <c r="HRZ940" s="82"/>
      <c r="HSA940" s="82"/>
      <c r="HSB940" s="82"/>
      <c r="HSC940" s="82"/>
      <c r="HSD940" s="82"/>
      <c r="HSE940" s="82"/>
      <c r="HSF940" s="82"/>
      <c r="HSG940" s="82"/>
      <c r="HSH940" s="82"/>
      <c r="HSI940" s="82"/>
      <c r="HSJ940" s="82"/>
      <c r="HSK940" s="82"/>
      <c r="HSL940" s="82"/>
      <c r="HSM940" s="82"/>
      <c r="HSN940" s="82"/>
      <c r="HSO940" s="82"/>
      <c r="HSP940" s="82"/>
      <c r="HSQ940" s="82"/>
      <c r="HSR940" s="82"/>
      <c r="HSS940" s="82"/>
      <c r="HST940" s="82"/>
      <c r="HSU940" s="82"/>
      <c r="HSV940" s="82"/>
      <c r="HSW940" s="82"/>
      <c r="HSX940" s="82"/>
      <c r="HSY940" s="82"/>
      <c r="HSZ940" s="82"/>
      <c r="HTA940" s="82"/>
      <c r="HTB940" s="82"/>
      <c r="HTC940" s="82"/>
      <c r="HTD940" s="82"/>
      <c r="HTE940" s="82"/>
      <c r="HTF940" s="82"/>
      <c r="HTG940" s="82"/>
      <c r="HTH940" s="82"/>
      <c r="HTI940" s="82"/>
      <c r="HTJ940" s="82"/>
      <c r="HTK940" s="82"/>
      <c r="HTL940" s="82"/>
      <c r="HTM940" s="82"/>
      <c r="HTN940" s="82"/>
      <c r="HTO940" s="82"/>
      <c r="HTP940" s="82"/>
      <c r="HTQ940" s="82"/>
      <c r="HTR940" s="82"/>
      <c r="HTS940" s="82"/>
      <c r="HTT940" s="82"/>
      <c r="HTU940" s="82"/>
      <c r="HTV940" s="82"/>
      <c r="HTW940" s="82"/>
      <c r="HTX940" s="82"/>
      <c r="HTY940" s="82"/>
      <c r="HTZ940" s="82"/>
      <c r="HUA940" s="82"/>
      <c r="HUB940" s="82"/>
      <c r="HUC940" s="82"/>
      <c r="HUD940" s="82"/>
      <c r="HUE940" s="82"/>
      <c r="HUF940" s="82"/>
      <c r="HUG940" s="82"/>
      <c r="HUH940" s="82"/>
      <c r="HUI940" s="82"/>
      <c r="HUJ940" s="82"/>
      <c r="HUK940" s="82"/>
      <c r="HUL940" s="82"/>
      <c r="HUM940" s="82"/>
      <c r="HUN940" s="82"/>
      <c r="HUO940" s="82"/>
      <c r="HUP940" s="82"/>
      <c r="HUQ940" s="82"/>
      <c r="HUR940" s="82"/>
      <c r="HUS940" s="82"/>
      <c r="HUT940" s="82"/>
      <c r="HUU940" s="82"/>
      <c r="HUV940" s="82"/>
      <c r="HUW940" s="82"/>
      <c r="HUX940" s="82"/>
      <c r="HUY940" s="82"/>
      <c r="HUZ940" s="82"/>
      <c r="HVA940" s="82"/>
      <c r="HVB940" s="82"/>
      <c r="HVC940" s="82"/>
      <c r="HVD940" s="82"/>
      <c r="HVE940" s="82"/>
      <c r="HVF940" s="82"/>
      <c r="HVG940" s="82"/>
      <c r="HVH940" s="82"/>
      <c r="HVI940" s="82"/>
      <c r="HVJ940" s="82"/>
      <c r="HVK940" s="82"/>
      <c r="HVL940" s="82"/>
      <c r="HVM940" s="82"/>
      <c r="HVN940" s="82"/>
      <c r="HVO940" s="82"/>
      <c r="HVP940" s="82"/>
      <c r="HVQ940" s="82"/>
      <c r="HVR940" s="82"/>
      <c r="HVS940" s="82"/>
      <c r="HVT940" s="82"/>
      <c r="HVU940" s="82"/>
      <c r="HVV940" s="82"/>
      <c r="HVW940" s="82"/>
      <c r="HVX940" s="82"/>
      <c r="HVY940" s="82"/>
      <c r="HVZ940" s="82"/>
      <c r="HWA940" s="82"/>
      <c r="HWB940" s="82"/>
      <c r="HWC940" s="82"/>
      <c r="HWD940" s="82"/>
      <c r="HWE940" s="82"/>
      <c r="HWF940" s="82"/>
      <c r="HWG940" s="82"/>
      <c r="HWH940" s="82"/>
      <c r="HWI940" s="82"/>
      <c r="HWJ940" s="82"/>
      <c r="HWK940" s="82"/>
      <c r="HWL940" s="82"/>
      <c r="HWM940" s="82"/>
      <c r="HWN940" s="82"/>
      <c r="HWO940" s="82"/>
      <c r="HWP940" s="82"/>
      <c r="HWQ940" s="82"/>
      <c r="HWR940" s="82"/>
      <c r="HWS940" s="82"/>
      <c r="HWT940" s="82"/>
      <c r="HWU940" s="82"/>
      <c r="HWV940" s="82"/>
      <c r="HWW940" s="82"/>
      <c r="HWX940" s="82"/>
      <c r="HWY940" s="82"/>
      <c r="HWZ940" s="82"/>
      <c r="HXA940" s="82"/>
      <c r="HXB940" s="82"/>
      <c r="HXC940" s="82"/>
      <c r="HXD940" s="82"/>
      <c r="HXE940" s="82"/>
      <c r="HXF940" s="82"/>
      <c r="HXG940" s="82"/>
      <c r="HXH940" s="82"/>
      <c r="HXI940" s="82"/>
      <c r="HXJ940" s="82"/>
      <c r="HXK940" s="82"/>
      <c r="HXL940" s="82"/>
      <c r="HXM940" s="82"/>
      <c r="HXN940" s="82"/>
      <c r="HXO940" s="82"/>
      <c r="HXP940" s="82"/>
      <c r="HXQ940" s="82"/>
      <c r="HXR940" s="82"/>
      <c r="HXS940" s="82"/>
      <c r="HXT940" s="82"/>
      <c r="HXU940" s="82"/>
      <c r="HXV940" s="82"/>
      <c r="HXW940" s="82"/>
      <c r="HXX940" s="82"/>
      <c r="HXY940" s="82"/>
      <c r="HXZ940" s="82"/>
      <c r="HYA940" s="82"/>
      <c r="HYB940" s="82"/>
      <c r="HYC940" s="82"/>
      <c r="HYD940" s="82"/>
      <c r="HYE940" s="82"/>
      <c r="HYF940" s="82"/>
      <c r="HYG940" s="82"/>
      <c r="HYH940" s="82"/>
      <c r="HYI940" s="82"/>
      <c r="HYJ940" s="82"/>
      <c r="HYK940" s="82"/>
      <c r="HYL940" s="82"/>
      <c r="HYM940" s="82"/>
      <c r="HYN940" s="82"/>
      <c r="HYO940" s="82"/>
      <c r="HYP940" s="82"/>
      <c r="HYQ940" s="82"/>
      <c r="HYR940" s="82"/>
      <c r="HYS940" s="82"/>
      <c r="HYT940" s="82"/>
      <c r="HYU940" s="82"/>
      <c r="HYV940" s="82"/>
      <c r="HYW940" s="82"/>
      <c r="HYX940" s="82"/>
      <c r="HYY940" s="82"/>
      <c r="HYZ940" s="82"/>
      <c r="HZA940" s="82"/>
      <c r="HZB940" s="82"/>
      <c r="HZC940" s="82"/>
      <c r="HZD940" s="82"/>
      <c r="HZE940" s="82"/>
      <c r="HZF940" s="82"/>
      <c r="HZG940" s="82"/>
      <c r="HZH940" s="82"/>
      <c r="HZI940" s="82"/>
      <c r="HZJ940" s="82"/>
      <c r="HZK940" s="82"/>
      <c r="HZL940" s="82"/>
      <c r="HZM940" s="82"/>
      <c r="HZN940" s="82"/>
      <c r="HZO940" s="82"/>
      <c r="HZP940" s="82"/>
      <c r="HZQ940" s="82"/>
      <c r="HZR940" s="82"/>
      <c r="HZS940" s="82"/>
      <c r="HZT940" s="82"/>
      <c r="HZU940" s="82"/>
      <c r="HZV940" s="82"/>
      <c r="HZW940" s="82"/>
      <c r="HZX940" s="82"/>
      <c r="HZY940" s="82"/>
      <c r="HZZ940" s="82"/>
      <c r="IAA940" s="82"/>
      <c r="IAB940" s="82"/>
      <c r="IAC940" s="82"/>
      <c r="IAD940" s="82"/>
      <c r="IAE940" s="82"/>
      <c r="IAF940" s="82"/>
      <c r="IAG940" s="82"/>
      <c r="IAH940" s="82"/>
      <c r="IAI940" s="82"/>
      <c r="IAJ940" s="82"/>
      <c r="IAK940" s="82"/>
      <c r="IAL940" s="82"/>
      <c r="IAM940" s="82"/>
      <c r="IAN940" s="82"/>
      <c r="IAO940" s="82"/>
      <c r="IAP940" s="82"/>
      <c r="IAQ940" s="82"/>
      <c r="IAR940" s="82"/>
      <c r="IAS940" s="82"/>
      <c r="IAT940" s="82"/>
      <c r="IAU940" s="82"/>
      <c r="IAV940" s="82"/>
      <c r="IAW940" s="82"/>
      <c r="IAX940" s="82"/>
      <c r="IAY940" s="82"/>
      <c r="IAZ940" s="82"/>
      <c r="IBA940" s="82"/>
      <c r="IBB940" s="82"/>
      <c r="IBC940" s="82"/>
      <c r="IBD940" s="82"/>
      <c r="IBE940" s="82"/>
      <c r="IBF940" s="82"/>
      <c r="IBG940" s="82"/>
      <c r="IBH940" s="82"/>
      <c r="IBI940" s="82"/>
      <c r="IBJ940" s="82"/>
      <c r="IBK940" s="82"/>
      <c r="IBL940" s="82"/>
      <c r="IBM940" s="82"/>
      <c r="IBN940" s="82"/>
      <c r="IBO940" s="82"/>
      <c r="IBP940" s="82"/>
      <c r="IBQ940" s="82"/>
      <c r="IBR940" s="82"/>
      <c r="IBS940" s="82"/>
      <c r="IBT940" s="82"/>
      <c r="IBU940" s="82"/>
      <c r="IBV940" s="82"/>
      <c r="IBW940" s="82"/>
      <c r="IBX940" s="82"/>
      <c r="IBY940" s="82"/>
      <c r="IBZ940" s="82"/>
      <c r="ICA940" s="82"/>
      <c r="ICB940" s="82"/>
      <c r="ICC940" s="82"/>
      <c r="ICD940" s="82"/>
      <c r="ICE940" s="82"/>
      <c r="ICF940" s="82"/>
      <c r="ICG940" s="82"/>
      <c r="ICH940" s="82"/>
      <c r="ICI940" s="82"/>
      <c r="ICJ940" s="82"/>
      <c r="ICK940" s="82"/>
      <c r="ICL940" s="82"/>
      <c r="ICM940" s="82"/>
      <c r="ICN940" s="82"/>
      <c r="ICO940" s="82"/>
      <c r="ICP940" s="82"/>
      <c r="ICQ940" s="82"/>
      <c r="ICR940" s="82"/>
      <c r="ICS940" s="82"/>
      <c r="ICT940" s="82"/>
      <c r="ICU940" s="82"/>
      <c r="ICV940" s="82"/>
      <c r="ICW940" s="82"/>
      <c r="ICX940" s="82"/>
      <c r="ICY940" s="82"/>
      <c r="ICZ940" s="82"/>
      <c r="IDA940" s="82"/>
      <c r="IDB940" s="82"/>
      <c r="IDC940" s="82"/>
      <c r="IDD940" s="82"/>
      <c r="IDE940" s="82"/>
      <c r="IDF940" s="82"/>
      <c r="IDG940" s="82"/>
      <c r="IDH940" s="82"/>
      <c r="IDI940" s="82"/>
      <c r="IDJ940" s="82"/>
      <c r="IDK940" s="82"/>
      <c r="IDL940" s="82"/>
      <c r="IDM940" s="82"/>
      <c r="IDN940" s="82"/>
      <c r="IDO940" s="82"/>
      <c r="IDP940" s="82"/>
      <c r="IDQ940" s="82"/>
      <c r="IDR940" s="82"/>
      <c r="IDS940" s="82"/>
      <c r="IDT940" s="82"/>
      <c r="IDU940" s="82"/>
      <c r="IDV940" s="82"/>
      <c r="IDW940" s="82"/>
      <c r="IDX940" s="82"/>
      <c r="IDY940" s="82"/>
      <c r="IDZ940" s="82"/>
      <c r="IEA940" s="82"/>
      <c r="IEB940" s="82"/>
      <c r="IEC940" s="82"/>
      <c r="IED940" s="82"/>
      <c r="IEE940" s="82"/>
      <c r="IEF940" s="82"/>
      <c r="IEG940" s="82"/>
      <c r="IEH940" s="82"/>
      <c r="IEI940" s="82"/>
      <c r="IEJ940" s="82"/>
      <c r="IEK940" s="82"/>
      <c r="IEL940" s="82"/>
      <c r="IEM940" s="82"/>
      <c r="IEN940" s="82"/>
      <c r="IEO940" s="82"/>
      <c r="IEP940" s="82"/>
      <c r="IEQ940" s="82"/>
      <c r="IER940" s="82"/>
      <c r="IES940" s="82"/>
      <c r="IET940" s="82"/>
      <c r="IEU940" s="82"/>
      <c r="IEV940" s="82"/>
      <c r="IEW940" s="82"/>
      <c r="IEX940" s="82"/>
      <c r="IEY940" s="82"/>
      <c r="IEZ940" s="82"/>
      <c r="IFA940" s="82"/>
      <c r="IFB940" s="82"/>
      <c r="IFC940" s="82"/>
      <c r="IFD940" s="82"/>
      <c r="IFE940" s="82"/>
      <c r="IFF940" s="82"/>
      <c r="IFG940" s="82"/>
      <c r="IFH940" s="82"/>
      <c r="IFI940" s="82"/>
      <c r="IFJ940" s="82"/>
      <c r="IFK940" s="82"/>
      <c r="IFL940" s="82"/>
      <c r="IFM940" s="82"/>
      <c r="IFN940" s="82"/>
      <c r="IFO940" s="82"/>
      <c r="IFP940" s="82"/>
      <c r="IFQ940" s="82"/>
      <c r="IFR940" s="82"/>
      <c r="IFS940" s="82"/>
      <c r="IFT940" s="82"/>
      <c r="IFU940" s="82"/>
      <c r="IFV940" s="82"/>
      <c r="IFW940" s="82"/>
      <c r="IFX940" s="82"/>
      <c r="IFY940" s="82"/>
      <c r="IFZ940" s="82"/>
      <c r="IGA940" s="82"/>
      <c r="IGB940" s="82"/>
      <c r="IGC940" s="82"/>
      <c r="IGD940" s="82"/>
      <c r="IGE940" s="82"/>
      <c r="IGF940" s="82"/>
      <c r="IGG940" s="82"/>
      <c r="IGH940" s="82"/>
      <c r="IGI940" s="82"/>
      <c r="IGJ940" s="82"/>
      <c r="IGK940" s="82"/>
      <c r="IGL940" s="82"/>
      <c r="IGM940" s="82"/>
      <c r="IGN940" s="82"/>
      <c r="IGO940" s="82"/>
      <c r="IGP940" s="82"/>
      <c r="IGQ940" s="82"/>
      <c r="IGR940" s="82"/>
      <c r="IGS940" s="82"/>
      <c r="IGT940" s="82"/>
      <c r="IGU940" s="82"/>
      <c r="IGV940" s="82"/>
      <c r="IGW940" s="82"/>
      <c r="IGX940" s="82"/>
      <c r="IGY940" s="82"/>
      <c r="IGZ940" s="82"/>
      <c r="IHA940" s="82"/>
      <c r="IHB940" s="82"/>
      <c r="IHC940" s="82"/>
      <c r="IHD940" s="82"/>
      <c r="IHE940" s="82"/>
      <c r="IHF940" s="82"/>
      <c r="IHG940" s="82"/>
      <c r="IHH940" s="82"/>
      <c r="IHI940" s="82"/>
      <c r="IHJ940" s="82"/>
      <c r="IHK940" s="82"/>
      <c r="IHL940" s="82"/>
      <c r="IHM940" s="82"/>
      <c r="IHN940" s="82"/>
      <c r="IHO940" s="82"/>
      <c r="IHP940" s="82"/>
      <c r="IHQ940" s="82"/>
      <c r="IHR940" s="82"/>
      <c r="IHS940" s="82"/>
      <c r="IHT940" s="82"/>
      <c r="IHU940" s="82"/>
      <c r="IHV940" s="82"/>
      <c r="IHW940" s="82"/>
      <c r="IHX940" s="82"/>
      <c r="IHY940" s="82"/>
      <c r="IHZ940" s="82"/>
      <c r="IIA940" s="82"/>
      <c r="IIB940" s="82"/>
      <c r="IIC940" s="82"/>
      <c r="IID940" s="82"/>
      <c r="IIE940" s="82"/>
      <c r="IIF940" s="82"/>
      <c r="IIG940" s="82"/>
      <c r="IIH940" s="82"/>
      <c r="III940" s="82"/>
      <c r="IIJ940" s="82"/>
      <c r="IIK940" s="82"/>
      <c r="IIL940" s="82"/>
      <c r="IIM940" s="82"/>
      <c r="IIN940" s="82"/>
      <c r="IIO940" s="82"/>
      <c r="IIP940" s="82"/>
      <c r="IIQ940" s="82"/>
      <c r="IIR940" s="82"/>
      <c r="IIS940" s="82"/>
      <c r="IIT940" s="82"/>
      <c r="IIU940" s="82"/>
      <c r="IIV940" s="82"/>
      <c r="IIW940" s="82"/>
      <c r="IIX940" s="82"/>
      <c r="IIY940" s="82"/>
      <c r="IIZ940" s="82"/>
      <c r="IJA940" s="82"/>
      <c r="IJB940" s="82"/>
      <c r="IJC940" s="82"/>
      <c r="IJD940" s="82"/>
      <c r="IJE940" s="82"/>
      <c r="IJF940" s="82"/>
      <c r="IJG940" s="82"/>
      <c r="IJH940" s="82"/>
      <c r="IJI940" s="82"/>
      <c r="IJJ940" s="82"/>
      <c r="IJK940" s="82"/>
      <c r="IJL940" s="82"/>
      <c r="IJM940" s="82"/>
      <c r="IJN940" s="82"/>
      <c r="IJO940" s="82"/>
      <c r="IJP940" s="82"/>
      <c r="IJQ940" s="82"/>
      <c r="IJR940" s="82"/>
      <c r="IJS940" s="82"/>
      <c r="IJT940" s="82"/>
      <c r="IJU940" s="82"/>
      <c r="IJV940" s="82"/>
      <c r="IJW940" s="82"/>
      <c r="IJX940" s="82"/>
      <c r="IJY940" s="82"/>
      <c r="IJZ940" s="82"/>
      <c r="IKA940" s="82"/>
      <c r="IKB940" s="82"/>
      <c r="IKC940" s="82"/>
      <c r="IKD940" s="82"/>
      <c r="IKE940" s="82"/>
      <c r="IKF940" s="82"/>
      <c r="IKG940" s="82"/>
      <c r="IKH940" s="82"/>
      <c r="IKI940" s="82"/>
      <c r="IKJ940" s="82"/>
      <c r="IKK940" s="82"/>
      <c r="IKL940" s="82"/>
      <c r="IKM940" s="82"/>
      <c r="IKN940" s="82"/>
      <c r="IKO940" s="82"/>
      <c r="IKP940" s="82"/>
      <c r="IKQ940" s="82"/>
      <c r="IKR940" s="82"/>
      <c r="IKS940" s="82"/>
      <c r="IKT940" s="82"/>
      <c r="IKU940" s="82"/>
      <c r="IKV940" s="82"/>
      <c r="IKW940" s="82"/>
      <c r="IKX940" s="82"/>
      <c r="IKY940" s="82"/>
      <c r="IKZ940" s="82"/>
      <c r="ILA940" s="82"/>
      <c r="ILB940" s="82"/>
      <c r="ILC940" s="82"/>
      <c r="ILD940" s="82"/>
      <c r="ILE940" s="82"/>
      <c r="ILF940" s="82"/>
      <c r="ILG940" s="82"/>
      <c r="ILH940" s="82"/>
      <c r="ILI940" s="82"/>
      <c r="ILJ940" s="82"/>
      <c r="ILK940" s="82"/>
      <c r="ILL940" s="82"/>
      <c r="ILM940" s="82"/>
      <c r="ILN940" s="82"/>
      <c r="ILO940" s="82"/>
      <c r="ILP940" s="82"/>
      <c r="ILQ940" s="82"/>
      <c r="ILR940" s="82"/>
      <c r="ILS940" s="82"/>
      <c r="ILT940" s="82"/>
      <c r="ILU940" s="82"/>
      <c r="ILV940" s="82"/>
      <c r="ILW940" s="82"/>
      <c r="ILX940" s="82"/>
      <c r="ILY940" s="82"/>
      <c r="ILZ940" s="82"/>
      <c r="IMA940" s="82"/>
      <c r="IMB940" s="82"/>
      <c r="IMC940" s="82"/>
      <c r="IMD940" s="82"/>
      <c r="IME940" s="82"/>
      <c r="IMF940" s="82"/>
      <c r="IMG940" s="82"/>
      <c r="IMH940" s="82"/>
      <c r="IMI940" s="82"/>
      <c r="IMJ940" s="82"/>
      <c r="IMK940" s="82"/>
      <c r="IML940" s="82"/>
      <c r="IMM940" s="82"/>
      <c r="IMN940" s="82"/>
      <c r="IMO940" s="82"/>
      <c r="IMP940" s="82"/>
      <c r="IMQ940" s="82"/>
      <c r="IMR940" s="82"/>
      <c r="IMS940" s="82"/>
      <c r="IMT940" s="82"/>
      <c r="IMU940" s="82"/>
      <c r="IMV940" s="82"/>
      <c r="IMW940" s="82"/>
      <c r="IMX940" s="82"/>
      <c r="IMY940" s="82"/>
      <c r="IMZ940" s="82"/>
      <c r="INA940" s="82"/>
      <c r="INB940" s="82"/>
      <c r="INC940" s="82"/>
      <c r="IND940" s="82"/>
      <c r="INE940" s="82"/>
      <c r="INF940" s="82"/>
      <c r="ING940" s="82"/>
      <c r="INH940" s="82"/>
      <c r="INI940" s="82"/>
      <c r="INJ940" s="82"/>
      <c r="INK940" s="82"/>
      <c r="INL940" s="82"/>
      <c r="INM940" s="82"/>
      <c r="INN940" s="82"/>
      <c r="INO940" s="82"/>
      <c r="INP940" s="82"/>
      <c r="INQ940" s="82"/>
      <c r="INR940" s="82"/>
      <c r="INS940" s="82"/>
      <c r="INT940" s="82"/>
      <c r="INU940" s="82"/>
      <c r="INV940" s="82"/>
      <c r="INW940" s="82"/>
      <c r="INX940" s="82"/>
      <c r="INY940" s="82"/>
      <c r="INZ940" s="82"/>
      <c r="IOA940" s="82"/>
      <c r="IOB940" s="82"/>
      <c r="IOC940" s="82"/>
      <c r="IOD940" s="82"/>
      <c r="IOE940" s="82"/>
      <c r="IOF940" s="82"/>
      <c r="IOG940" s="82"/>
      <c r="IOH940" s="82"/>
      <c r="IOI940" s="82"/>
      <c r="IOJ940" s="82"/>
      <c r="IOK940" s="82"/>
      <c r="IOL940" s="82"/>
      <c r="IOM940" s="82"/>
      <c r="ION940" s="82"/>
      <c r="IOO940" s="82"/>
      <c r="IOP940" s="82"/>
      <c r="IOQ940" s="82"/>
      <c r="IOR940" s="82"/>
      <c r="IOS940" s="82"/>
      <c r="IOT940" s="82"/>
      <c r="IOU940" s="82"/>
      <c r="IOV940" s="82"/>
      <c r="IOW940" s="82"/>
      <c r="IOX940" s="82"/>
      <c r="IOY940" s="82"/>
      <c r="IOZ940" s="82"/>
      <c r="IPA940" s="82"/>
      <c r="IPB940" s="82"/>
      <c r="IPC940" s="82"/>
      <c r="IPD940" s="82"/>
      <c r="IPE940" s="82"/>
      <c r="IPF940" s="82"/>
      <c r="IPG940" s="82"/>
      <c r="IPH940" s="82"/>
      <c r="IPI940" s="82"/>
      <c r="IPJ940" s="82"/>
      <c r="IPK940" s="82"/>
      <c r="IPL940" s="82"/>
      <c r="IPM940" s="82"/>
      <c r="IPN940" s="82"/>
      <c r="IPO940" s="82"/>
      <c r="IPP940" s="82"/>
      <c r="IPQ940" s="82"/>
      <c r="IPR940" s="82"/>
      <c r="IPS940" s="82"/>
      <c r="IPT940" s="82"/>
      <c r="IPU940" s="82"/>
      <c r="IPV940" s="82"/>
      <c r="IPW940" s="82"/>
      <c r="IPX940" s="82"/>
      <c r="IPY940" s="82"/>
      <c r="IPZ940" s="82"/>
      <c r="IQA940" s="82"/>
      <c r="IQB940" s="82"/>
      <c r="IQC940" s="82"/>
      <c r="IQD940" s="82"/>
      <c r="IQE940" s="82"/>
      <c r="IQF940" s="82"/>
      <c r="IQG940" s="82"/>
      <c r="IQH940" s="82"/>
      <c r="IQI940" s="82"/>
      <c r="IQJ940" s="82"/>
      <c r="IQK940" s="82"/>
      <c r="IQL940" s="82"/>
      <c r="IQM940" s="82"/>
      <c r="IQN940" s="82"/>
      <c r="IQO940" s="82"/>
      <c r="IQP940" s="82"/>
      <c r="IQQ940" s="82"/>
      <c r="IQR940" s="82"/>
      <c r="IQS940" s="82"/>
      <c r="IQT940" s="82"/>
      <c r="IQU940" s="82"/>
      <c r="IQV940" s="82"/>
      <c r="IQW940" s="82"/>
      <c r="IQX940" s="82"/>
      <c r="IQY940" s="82"/>
      <c r="IQZ940" s="82"/>
      <c r="IRA940" s="82"/>
      <c r="IRB940" s="82"/>
      <c r="IRC940" s="82"/>
      <c r="IRD940" s="82"/>
      <c r="IRE940" s="82"/>
      <c r="IRF940" s="82"/>
      <c r="IRG940" s="82"/>
      <c r="IRH940" s="82"/>
      <c r="IRI940" s="82"/>
      <c r="IRJ940" s="82"/>
      <c r="IRK940" s="82"/>
      <c r="IRL940" s="82"/>
      <c r="IRM940" s="82"/>
      <c r="IRN940" s="82"/>
      <c r="IRO940" s="82"/>
      <c r="IRP940" s="82"/>
      <c r="IRQ940" s="82"/>
      <c r="IRR940" s="82"/>
      <c r="IRS940" s="82"/>
      <c r="IRT940" s="82"/>
      <c r="IRU940" s="82"/>
      <c r="IRV940" s="82"/>
      <c r="IRW940" s="82"/>
      <c r="IRX940" s="82"/>
      <c r="IRY940" s="82"/>
      <c r="IRZ940" s="82"/>
      <c r="ISA940" s="82"/>
      <c r="ISB940" s="82"/>
      <c r="ISC940" s="82"/>
      <c r="ISD940" s="82"/>
      <c r="ISE940" s="82"/>
      <c r="ISF940" s="82"/>
      <c r="ISG940" s="82"/>
      <c r="ISH940" s="82"/>
      <c r="ISI940" s="82"/>
      <c r="ISJ940" s="82"/>
      <c r="ISK940" s="82"/>
      <c r="ISL940" s="82"/>
      <c r="ISM940" s="82"/>
      <c r="ISN940" s="82"/>
      <c r="ISO940" s="82"/>
      <c r="ISP940" s="82"/>
      <c r="ISQ940" s="82"/>
      <c r="ISR940" s="82"/>
      <c r="ISS940" s="82"/>
      <c r="IST940" s="82"/>
      <c r="ISU940" s="82"/>
      <c r="ISV940" s="82"/>
      <c r="ISW940" s="82"/>
      <c r="ISX940" s="82"/>
      <c r="ISY940" s="82"/>
      <c r="ISZ940" s="82"/>
      <c r="ITA940" s="82"/>
      <c r="ITB940" s="82"/>
      <c r="ITC940" s="82"/>
      <c r="ITD940" s="82"/>
      <c r="ITE940" s="82"/>
      <c r="ITF940" s="82"/>
      <c r="ITG940" s="82"/>
      <c r="ITH940" s="82"/>
      <c r="ITI940" s="82"/>
      <c r="ITJ940" s="82"/>
      <c r="ITK940" s="82"/>
      <c r="ITL940" s="82"/>
      <c r="ITM940" s="82"/>
      <c r="ITN940" s="82"/>
      <c r="ITO940" s="82"/>
      <c r="ITP940" s="82"/>
      <c r="ITQ940" s="82"/>
      <c r="ITR940" s="82"/>
      <c r="ITS940" s="82"/>
      <c r="ITT940" s="82"/>
      <c r="ITU940" s="82"/>
      <c r="ITV940" s="82"/>
      <c r="ITW940" s="82"/>
      <c r="ITX940" s="82"/>
      <c r="ITY940" s="82"/>
      <c r="ITZ940" s="82"/>
      <c r="IUA940" s="82"/>
      <c r="IUB940" s="82"/>
      <c r="IUC940" s="82"/>
      <c r="IUD940" s="82"/>
      <c r="IUE940" s="82"/>
      <c r="IUF940" s="82"/>
      <c r="IUG940" s="82"/>
      <c r="IUH940" s="82"/>
      <c r="IUI940" s="82"/>
      <c r="IUJ940" s="82"/>
      <c r="IUK940" s="82"/>
      <c r="IUL940" s="82"/>
      <c r="IUM940" s="82"/>
      <c r="IUN940" s="82"/>
      <c r="IUO940" s="82"/>
      <c r="IUP940" s="82"/>
      <c r="IUQ940" s="82"/>
      <c r="IUR940" s="82"/>
      <c r="IUS940" s="82"/>
      <c r="IUT940" s="82"/>
      <c r="IUU940" s="82"/>
      <c r="IUV940" s="82"/>
      <c r="IUW940" s="82"/>
      <c r="IUX940" s="82"/>
      <c r="IUY940" s="82"/>
      <c r="IUZ940" s="82"/>
      <c r="IVA940" s="82"/>
      <c r="IVB940" s="82"/>
      <c r="IVC940" s="82"/>
      <c r="IVD940" s="82"/>
      <c r="IVE940" s="82"/>
      <c r="IVF940" s="82"/>
      <c r="IVG940" s="82"/>
      <c r="IVH940" s="82"/>
      <c r="IVI940" s="82"/>
      <c r="IVJ940" s="82"/>
      <c r="IVK940" s="82"/>
      <c r="IVL940" s="82"/>
      <c r="IVM940" s="82"/>
      <c r="IVN940" s="82"/>
      <c r="IVO940" s="82"/>
      <c r="IVP940" s="82"/>
      <c r="IVQ940" s="82"/>
      <c r="IVR940" s="82"/>
      <c r="IVS940" s="82"/>
      <c r="IVT940" s="82"/>
      <c r="IVU940" s="82"/>
      <c r="IVV940" s="82"/>
      <c r="IVW940" s="82"/>
      <c r="IVX940" s="82"/>
      <c r="IVY940" s="82"/>
      <c r="IVZ940" s="82"/>
      <c r="IWA940" s="82"/>
      <c r="IWB940" s="82"/>
      <c r="IWC940" s="82"/>
      <c r="IWD940" s="82"/>
      <c r="IWE940" s="82"/>
      <c r="IWF940" s="82"/>
      <c r="IWG940" s="82"/>
      <c r="IWH940" s="82"/>
      <c r="IWI940" s="82"/>
      <c r="IWJ940" s="82"/>
      <c r="IWK940" s="82"/>
      <c r="IWL940" s="82"/>
      <c r="IWM940" s="82"/>
      <c r="IWN940" s="82"/>
      <c r="IWO940" s="82"/>
      <c r="IWP940" s="82"/>
      <c r="IWQ940" s="82"/>
      <c r="IWR940" s="82"/>
      <c r="IWS940" s="82"/>
      <c r="IWT940" s="82"/>
      <c r="IWU940" s="82"/>
      <c r="IWV940" s="82"/>
      <c r="IWW940" s="82"/>
      <c r="IWX940" s="82"/>
      <c r="IWY940" s="82"/>
      <c r="IWZ940" s="82"/>
      <c r="IXA940" s="82"/>
      <c r="IXB940" s="82"/>
      <c r="IXC940" s="82"/>
      <c r="IXD940" s="82"/>
      <c r="IXE940" s="82"/>
      <c r="IXF940" s="82"/>
      <c r="IXG940" s="82"/>
      <c r="IXH940" s="82"/>
      <c r="IXI940" s="82"/>
      <c r="IXJ940" s="82"/>
      <c r="IXK940" s="82"/>
      <c r="IXL940" s="82"/>
      <c r="IXM940" s="82"/>
      <c r="IXN940" s="82"/>
      <c r="IXO940" s="82"/>
      <c r="IXP940" s="82"/>
      <c r="IXQ940" s="82"/>
      <c r="IXR940" s="82"/>
      <c r="IXS940" s="82"/>
      <c r="IXT940" s="82"/>
      <c r="IXU940" s="82"/>
      <c r="IXV940" s="82"/>
      <c r="IXW940" s="82"/>
      <c r="IXX940" s="82"/>
      <c r="IXY940" s="82"/>
      <c r="IXZ940" s="82"/>
      <c r="IYA940" s="82"/>
      <c r="IYB940" s="82"/>
      <c r="IYC940" s="82"/>
      <c r="IYD940" s="82"/>
      <c r="IYE940" s="82"/>
      <c r="IYF940" s="82"/>
      <c r="IYG940" s="82"/>
      <c r="IYH940" s="82"/>
      <c r="IYI940" s="82"/>
      <c r="IYJ940" s="82"/>
      <c r="IYK940" s="82"/>
      <c r="IYL940" s="82"/>
      <c r="IYM940" s="82"/>
      <c r="IYN940" s="82"/>
      <c r="IYO940" s="82"/>
      <c r="IYP940" s="82"/>
      <c r="IYQ940" s="82"/>
      <c r="IYR940" s="82"/>
      <c r="IYS940" s="82"/>
      <c r="IYT940" s="82"/>
      <c r="IYU940" s="82"/>
      <c r="IYV940" s="82"/>
      <c r="IYW940" s="82"/>
      <c r="IYX940" s="82"/>
      <c r="IYY940" s="82"/>
      <c r="IYZ940" s="82"/>
      <c r="IZA940" s="82"/>
      <c r="IZB940" s="82"/>
      <c r="IZC940" s="82"/>
      <c r="IZD940" s="82"/>
      <c r="IZE940" s="82"/>
      <c r="IZF940" s="82"/>
      <c r="IZG940" s="82"/>
      <c r="IZH940" s="82"/>
      <c r="IZI940" s="82"/>
      <c r="IZJ940" s="82"/>
      <c r="IZK940" s="82"/>
      <c r="IZL940" s="82"/>
      <c r="IZM940" s="82"/>
      <c r="IZN940" s="82"/>
      <c r="IZO940" s="82"/>
      <c r="IZP940" s="82"/>
      <c r="IZQ940" s="82"/>
      <c r="IZR940" s="82"/>
      <c r="IZS940" s="82"/>
      <c r="IZT940" s="82"/>
      <c r="IZU940" s="82"/>
      <c r="IZV940" s="82"/>
      <c r="IZW940" s="82"/>
      <c r="IZX940" s="82"/>
      <c r="IZY940" s="82"/>
      <c r="IZZ940" s="82"/>
      <c r="JAA940" s="82"/>
      <c r="JAB940" s="82"/>
      <c r="JAC940" s="82"/>
      <c r="JAD940" s="82"/>
      <c r="JAE940" s="82"/>
      <c r="JAF940" s="82"/>
      <c r="JAG940" s="82"/>
      <c r="JAH940" s="82"/>
      <c r="JAI940" s="82"/>
      <c r="JAJ940" s="82"/>
      <c r="JAK940" s="82"/>
      <c r="JAL940" s="82"/>
      <c r="JAM940" s="82"/>
      <c r="JAN940" s="82"/>
      <c r="JAO940" s="82"/>
      <c r="JAP940" s="82"/>
      <c r="JAQ940" s="82"/>
      <c r="JAR940" s="82"/>
      <c r="JAS940" s="82"/>
      <c r="JAT940" s="82"/>
      <c r="JAU940" s="82"/>
      <c r="JAV940" s="82"/>
      <c r="JAW940" s="82"/>
      <c r="JAX940" s="82"/>
      <c r="JAY940" s="82"/>
      <c r="JAZ940" s="82"/>
      <c r="JBA940" s="82"/>
      <c r="JBB940" s="82"/>
      <c r="JBC940" s="82"/>
      <c r="JBD940" s="82"/>
      <c r="JBE940" s="82"/>
      <c r="JBF940" s="82"/>
      <c r="JBG940" s="82"/>
      <c r="JBH940" s="82"/>
      <c r="JBI940" s="82"/>
      <c r="JBJ940" s="82"/>
      <c r="JBK940" s="82"/>
      <c r="JBL940" s="82"/>
      <c r="JBM940" s="82"/>
      <c r="JBN940" s="82"/>
      <c r="JBO940" s="82"/>
      <c r="JBP940" s="82"/>
      <c r="JBQ940" s="82"/>
      <c r="JBR940" s="82"/>
      <c r="JBS940" s="82"/>
      <c r="JBT940" s="82"/>
      <c r="JBU940" s="82"/>
      <c r="JBV940" s="82"/>
      <c r="JBW940" s="82"/>
      <c r="JBX940" s="82"/>
      <c r="JBY940" s="82"/>
      <c r="JBZ940" s="82"/>
      <c r="JCA940" s="82"/>
      <c r="JCB940" s="82"/>
      <c r="JCC940" s="82"/>
      <c r="JCD940" s="82"/>
      <c r="JCE940" s="82"/>
      <c r="JCF940" s="82"/>
      <c r="JCG940" s="82"/>
      <c r="JCH940" s="82"/>
      <c r="JCI940" s="82"/>
      <c r="JCJ940" s="82"/>
      <c r="JCK940" s="82"/>
      <c r="JCL940" s="82"/>
      <c r="JCM940" s="82"/>
      <c r="JCN940" s="82"/>
      <c r="JCO940" s="82"/>
      <c r="JCP940" s="82"/>
      <c r="JCQ940" s="82"/>
      <c r="JCR940" s="82"/>
      <c r="JCS940" s="82"/>
      <c r="JCT940" s="82"/>
      <c r="JCU940" s="82"/>
      <c r="JCV940" s="82"/>
      <c r="JCW940" s="82"/>
      <c r="JCX940" s="82"/>
      <c r="JCY940" s="82"/>
      <c r="JCZ940" s="82"/>
      <c r="JDA940" s="82"/>
      <c r="JDB940" s="82"/>
      <c r="JDC940" s="82"/>
      <c r="JDD940" s="82"/>
      <c r="JDE940" s="82"/>
      <c r="JDF940" s="82"/>
      <c r="JDG940" s="82"/>
      <c r="JDH940" s="82"/>
      <c r="JDI940" s="82"/>
      <c r="JDJ940" s="82"/>
      <c r="JDK940" s="82"/>
      <c r="JDL940" s="82"/>
      <c r="JDM940" s="82"/>
      <c r="JDN940" s="82"/>
      <c r="JDO940" s="82"/>
      <c r="JDP940" s="82"/>
      <c r="JDQ940" s="82"/>
      <c r="JDR940" s="82"/>
      <c r="JDS940" s="82"/>
      <c r="JDT940" s="82"/>
      <c r="JDU940" s="82"/>
      <c r="JDV940" s="82"/>
      <c r="JDW940" s="82"/>
      <c r="JDX940" s="82"/>
      <c r="JDY940" s="82"/>
      <c r="JDZ940" s="82"/>
      <c r="JEA940" s="82"/>
      <c r="JEB940" s="82"/>
      <c r="JEC940" s="82"/>
      <c r="JED940" s="82"/>
      <c r="JEE940" s="82"/>
      <c r="JEF940" s="82"/>
      <c r="JEG940" s="82"/>
      <c r="JEH940" s="82"/>
      <c r="JEI940" s="82"/>
      <c r="JEJ940" s="82"/>
      <c r="JEK940" s="82"/>
      <c r="JEL940" s="82"/>
      <c r="JEM940" s="82"/>
      <c r="JEN940" s="82"/>
      <c r="JEO940" s="82"/>
      <c r="JEP940" s="82"/>
      <c r="JEQ940" s="82"/>
      <c r="JER940" s="82"/>
      <c r="JES940" s="82"/>
      <c r="JET940" s="82"/>
      <c r="JEU940" s="82"/>
      <c r="JEV940" s="82"/>
      <c r="JEW940" s="82"/>
      <c r="JEX940" s="82"/>
      <c r="JEY940" s="82"/>
      <c r="JEZ940" s="82"/>
      <c r="JFA940" s="82"/>
      <c r="JFB940" s="82"/>
      <c r="JFC940" s="82"/>
      <c r="JFD940" s="82"/>
      <c r="JFE940" s="82"/>
      <c r="JFF940" s="82"/>
      <c r="JFG940" s="82"/>
      <c r="JFH940" s="82"/>
      <c r="JFI940" s="82"/>
      <c r="JFJ940" s="82"/>
      <c r="JFK940" s="82"/>
      <c r="JFL940" s="82"/>
      <c r="JFM940" s="82"/>
      <c r="JFN940" s="82"/>
      <c r="JFO940" s="82"/>
      <c r="JFP940" s="82"/>
      <c r="JFQ940" s="82"/>
      <c r="JFR940" s="82"/>
      <c r="JFS940" s="82"/>
      <c r="JFT940" s="82"/>
      <c r="JFU940" s="82"/>
      <c r="JFV940" s="82"/>
      <c r="JFW940" s="82"/>
      <c r="JFX940" s="82"/>
      <c r="JFY940" s="82"/>
      <c r="JFZ940" s="82"/>
      <c r="JGA940" s="82"/>
      <c r="JGB940" s="82"/>
      <c r="JGC940" s="82"/>
      <c r="JGD940" s="82"/>
      <c r="JGE940" s="82"/>
      <c r="JGF940" s="82"/>
      <c r="JGG940" s="82"/>
      <c r="JGH940" s="82"/>
      <c r="JGI940" s="82"/>
      <c r="JGJ940" s="82"/>
      <c r="JGK940" s="82"/>
      <c r="JGL940" s="82"/>
      <c r="JGM940" s="82"/>
      <c r="JGN940" s="82"/>
      <c r="JGO940" s="82"/>
      <c r="JGP940" s="82"/>
      <c r="JGQ940" s="82"/>
      <c r="JGR940" s="82"/>
      <c r="JGS940" s="82"/>
      <c r="JGT940" s="82"/>
      <c r="JGU940" s="82"/>
      <c r="JGV940" s="82"/>
      <c r="JGW940" s="82"/>
      <c r="JGX940" s="82"/>
      <c r="JGY940" s="82"/>
      <c r="JGZ940" s="82"/>
      <c r="JHA940" s="82"/>
      <c r="JHB940" s="82"/>
      <c r="JHC940" s="82"/>
      <c r="JHD940" s="82"/>
      <c r="JHE940" s="82"/>
      <c r="JHF940" s="82"/>
      <c r="JHG940" s="82"/>
      <c r="JHH940" s="82"/>
      <c r="JHI940" s="82"/>
      <c r="JHJ940" s="82"/>
      <c r="JHK940" s="82"/>
      <c r="JHL940" s="82"/>
      <c r="JHM940" s="82"/>
      <c r="JHN940" s="82"/>
      <c r="JHO940" s="82"/>
      <c r="JHP940" s="82"/>
      <c r="JHQ940" s="82"/>
      <c r="JHR940" s="82"/>
      <c r="JHS940" s="82"/>
      <c r="JHT940" s="82"/>
      <c r="JHU940" s="82"/>
      <c r="JHV940" s="82"/>
      <c r="JHW940" s="82"/>
      <c r="JHX940" s="82"/>
      <c r="JHY940" s="82"/>
      <c r="JHZ940" s="82"/>
      <c r="JIA940" s="82"/>
      <c r="JIB940" s="82"/>
      <c r="JIC940" s="82"/>
      <c r="JID940" s="82"/>
      <c r="JIE940" s="82"/>
      <c r="JIF940" s="82"/>
      <c r="JIG940" s="82"/>
      <c r="JIH940" s="82"/>
      <c r="JII940" s="82"/>
      <c r="JIJ940" s="82"/>
      <c r="JIK940" s="82"/>
      <c r="JIL940" s="82"/>
      <c r="JIM940" s="82"/>
      <c r="JIN940" s="82"/>
      <c r="JIO940" s="82"/>
      <c r="JIP940" s="82"/>
      <c r="JIQ940" s="82"/>
      <c r="JIR940" s="82"/>
      <c r="JIS940" s="82"/>
      <c r="JIT940" s="82"/>
      <c r="JIU940" s="82"/>
      <c r="JIV940" s="82"/>
      <c r="JIW940" s="82"/>
      <c r="JIX940" s="82"/>
      <c r="JIY940" s="82"/>
      <c r="JIZ940" s="82"/>
      <c r="JJA940" s="82"/>
      <c r="JJB940" s="82"/>
      <c r="JJC940" s="82"/>
      <c r="JJD940" s="82"/>
      <c r="JJE940" s="82"/>
      <c r="JJF940" s="82"/>
      <c r="JJG940" s="82"/>
      <c r="JJH940" s="82"/>
      <c r="JJI940" s="82"/>
      <c r="JJJ940" s="82"/>
      <c r="JJK940" s="82"/>
      <c r="JJL940" s="82"/>
      <c r="JJM940" s="82"/>
      <c r="JJN940" s="82"/>
      <c r="JJO940" s="82"/>
      <c r="JJP940" s="82"/>
      <c r="JJQ940" s="82"/>
      <c r="JJR940" s="82"/>
      <c r="JJS940" s="82"/>
      <c r="JJT940" s="82"/>
      <c r="JJU940" s="82"/>
      <c r="JJV940" s="82"/>
      <c r="JJW940" s="82"/>
      <c r="JJX940" s="82"/>
      <c r="JJY940" s="82"/>
      <c r="JJZ940" s="82"/>
      <c r="JKA940" s="82"/>
      <c r="JKB940" s="82"/>
      <c r="JKC940" s="82"/>
      <c r="JKD940" s="82"/>
      <c r="JKE940" s="82"/>
      <c r="JKF940" s="82"/>
      <c r="JKG940" s="82"/>
      <c r="JKH940" s="82"/>
      <c r="JKI940" s="82"/>
      <c r="JKJ940" s="82"/>
      <c r="JKK940" s="82"/>
      <c r="JKL940" s="82"/>
      <c r="JKM940" s="82"/>
      <c r="JKN940" s="82"/>
      <c r="JKO940" s="82"/>
      <c r="JKP940" s="82"/>
      <c r="JKQ940" s="82"/>
      <c r="JKR940" s="82"/>
      <c r="JKS940" s="82"/>
      <c r="JKT940" s="82"/>
      <c r="JKU940" s="82"/>
      <c r="JKV940" s="82"/>
      <c r="JKW940" s="82"/>
      <c r="JKX940" s="82"/>
      <c r="JKY940" s="82"/>
      <c r="JKZ940" s="82"/>
      <c r="JLA940" s="82"/>
      <c r="JLB940" s="82"/>
      <c r="JLC940" s="82"/>
      <c r="JLD940" s="82"/>
      <c r="JLE940" s="82"/>
      <c r="JLF940" s="82"/>
      <c r="JLG940" s="82"/>
      <c r="JLH940" s="82"/>
      <c r="JLI940" s="82"/>
      <c r="JLJ940" s="82"/>
      <c r="JLK940" s="82"/>
      <c r="JLL940" s="82"/>
      <c r="JLM940" s="82"/>
      <c r="JLN940" s="82"/>
      <c r="JLO940" s="82"/>
      <c r="JLP940" s="82"/>
      <c r="JLQ940" s="82"/>
      <c r="JLR940" s="82"/>
      <c r="JLS940" s="82"/>
      <c r="JLT940" s="82"/>
      <c r="JLU940" s="82"/>
      <c r="JLV940" s="82"/>
      <c r="JLW940" s="82"/>
      <c r="JLX940" s="82"/>
      <c r="JLY940" s="82"/>
      <c r="JLZ940" s="82"/>
      <c r="JMA940" s="82"/>
      <c r="JMB940" s="82"/>
      <c r="JMC940" s="82"/>
      <c r="JMD940" s="82"/>
      <c r="JME940" s="82"/>
      <c r="JMF940" s="82"/>
      <c r="JMG940" s="82"/>
      <c r="JMH940" s="82"/>
      <c r="JMI940" s="82"/>
      <c r="JMJ940" s="82"/>
      <c r="JMK940" s="82"/>
      <c r="JML940" s="82"/>
      <c r="JMM940" s="82"/>
      <c r="JMN940" s="82"/>
      <c r="JMO940" s="82"/>
      <c r="JMP940" s="82"/>
      <c r="JMQ940" s="82"/>
      <c r="JMR940" s="82"/>
      <c r="JMS940" s="82"/>
      <c r="JMT940" s="82"/>
      <c r="JMU940" s="82"/>
      <c r="JMV940" s="82"/>
      <c r="JMW940" s="82"/>
      <c r="JMX940" s="82"/>
      <c r="JMY940" s="82"/>
      <c r="JMZ940" s="82"/>
      <c r="JNA940" s="82"/>
      <c r="JNB940" s="82"/>
      <c r="JNC940" s="82"/>
      <c r="JND940" s="82"/>
      <c r="JNE940" s="82"/>
      <c r="JNF940" s="82"/>
      <c r="JNG940" s="82"/>
      <c r="JNH940" s="82"/>
      <c r="JNI940" s="82"/>
      <c r="JNJ940" s="82"/>
      <c r="JNK940" s="82"/>
      <c r="JNL940" s="82"/>
      <c r="JNM940" s="82"/>
      <c r="JNN940" s="82"/>
      <c r="JNO940" s="82"/>
      <c r="JNP940" s="82"/>
      <c r="JNQ940" s="82"/>
      <c r="JNR940" s="82"/>
      <c r="JNS940" s="82"/>
      <c r="JNT940" s="82"/>
      <c r="JNU940" s="82"/>
      <c r="JNV940" s="82"/>
      <c r="JNW940" s="82"/>
      <c r="JNX940" s="82"/>
      <c r="JNY940" s="82"/>
      <c r="JNZ940" s="82"/>
      <c r="JOA940" s="82"/>
      <c r="JOB940" s="82"/>
      <c r="JOC940" s="82"/>
      <c r="JOD940" s="82"/>
      <c r="JOE940" s="82"/>
      <c r="JOF940" s="82"/>
      <c r="JOG940" s="82"/>
      <c r="JOH940" s="82"/>
      <c r="JOI940" s="82"/>
      <c r="JOJ940" s="82"/>
      <c r="JOK940" s="82"/>
      <c r="JOL940" s="82"/>
      <c r="JOM940" s="82"/>
      <c r="JON940" s="82"/>
      <c r="JOO940" s="82"/>
      <c r="JOP940" s="82"/>
      <c r="JOQ940" s="82"/>
      <c r="JOR940" s="82"/>
      <c r="JOS940" s="82"/>
      <c r="JOT940" s="82"/>
      <c r="JOU940" s="82"/>
      <c r="JOV940" s="82"/>
      <c r="JOW940" s="82"/>
      <c r="JOX940" s="82"/>
      <c r="JOY940" s="82"/>
      <c r="JOZ940" s="82"/>
      <c r="JPA940" s="82"/>
      <c r="JPB940" s="82"/>
      <c r="JPC940" s="82"/>
      <c r="JPD940" s="82"/>
      <c r="JPE940" s="82"/>
      <c r="JPF940" s="82"/>
      <c r="JPG940" s="82"/>
      <c r="JPH940" s="82"/>
      <c r="JPI940" s="82"/>
      <c r="JPJ940" s="82"/>
      <c r="JPK940" s="82"/>
      <c r="JPL940" s="82"/>
      <c r="JPM940" s="82"/>
      <c r="JPN940" s="82"/>
      <c r="JPO940" s="82"/>
      <c r="JPP940" s="82"/>
      <c r="JPQ940" s="82"/>
      <c r="JPR940" s="82"/>
      <c r="JPS940" s="82"/>
      <c r="JPT940" s="82"/>
      <c r="JPU940" s="82"/>
      <c r="JPV940" s="82"/>
      <c r="JPW940" s="82"/>
      <c r="JPX940" s="82"/>
      <c r="JPY940" s="82"/>
      <c r="JPZ940" s="82"/>
      <c r="JQA940" s="82"/>
      <c r="JQB940" s="82"/>
      <c r="JQC940" s="82"/>
      <c r="JQD940" s="82"/>
      <c r="JQE940" s="82"/>
      <c r="JQF940" s="82"/>
      <c r="JQG940" s="82"/>
      <c r="JQH940" s="82"/>
      <c r="JQI940" s="82"/>
      <c r="JQJ940" s="82"/>
      <c r="JQK940" s="82"/>
      <c r="JQL940" s="82"/>
      <c r="JQM940" s="82"/>
      <c r="JQN940" s="82"/>
      <c r="JQO940" s="82"/>
      <c r="JQP940" s="82"/>
      <c r="JQQ940" s="82"/>
      <c r="JQR940" s="82"/>
      <c r="JQS940" s="82"/>
      <c r="JQT940" s="82"/>
      <c r="JQU940" s="82"/>
      <c r="JQV940" s="82"/>
      <c r="JQW940" s="82"/>
      <c r="JQX940" s="82"/>
      <c r="JQY940" s="82"/>
      <c r="JQZ940" s="82"/>
      <c r="JRA940" s="82"/>
      <c r="JRB940" s="82"/>
      <c r="JRC940" s="82"/>
      <c r="JRD940" s="82"/>
      <c r="JRE940" s="82"/>
      <c r="JRF940" s="82"/>
      <c r="JRG940" s="82"/>
      <c r="JRH940" s="82"/>
      <c r="JRI940" s="82"/>
      <c r="JRJ940" s="82"/>
      <c r="JRK940" s="82"/>
      <c r="JRL940" s="82"/>
      <c r="JRM940" s="82"/>
      <c r="JRN940" s="82"/>
      <c r="JRO940" s="82"/>
      <c r="JRP940" s="82"/>
      <c r="JRQ940" s="82"/>
      <c r="JRR940" s="82"/>
      <c r="JRS940" s="82"/>
      <c r="JRT940" s="82"/>
      <c r="JRU940" s="82"/>
      <c r="JRV940" s="82"/>
      <c r="JRW940" s="82"/>
      <c r="JRX940" s="82"/>
      <c r="JRY940" s="82"/>
      <c r="JRZ940" s="82"/>
      <c r="JSA940" s="82"/>
      <c r="JSB940" s="82"/>
      <c r="JSC940" s="82"/>
      <c r="JSD940" s="82"/>
      <c r="JSE940" s="82"/>
      <c r="JSF940" s="82"/>
      <c r="JSG940" s="82"/>
      <c r="JSH940" s="82"/>
      <c r="JSI940" s="82"/>
      <c r="JSJ940" s="82"/>
      <c r="JSK940" s="82"/>
      <c r="JSL940" s="82"/>
      <c r="JSM940" s="82"/>
      <c r="JSN940" s="82"/>
      <c r="JSO940" s="82"/>
      <c r="JSP940" s="82"/>
      <c r="JSQ940" s="82"/>
      <c r="JSR940" s="82"/>
      <c r="JSS940" s="82"/>
      <c r="JST940" s="82"/>
      <c r="JSU940" s="82"/>
      <c r="JSV940" s="82"/>
      <c r="JSW940" s="82"/>
      <c r="JSX940" s="82"/>
      <c r="JSY940" s="82"/>
      <c r="JSZ940" s="82"/>
      <c r="JTA940" s="82"/>
      <c r="JTB940" s="82"/>
      <c r="JTC940" s="82"/>
      <c r="JTD940" s="82"/>
      <c r="JTE940" s="82"/>
      <c r="JTF940" s="82"/>
      <c r="JTG940" s="82"/>
      <c r="JTH940" s="82"/>
      <c r="JTI940" s="82"/>
      <c r="JTJ940" s="82"/>
      <c r="JTK940" s="82"/>
      <c r="JTL940" s="82"/>
      <c r="JTM940" s="82"/>
      <c r="JTN940" s="82"/>
      <c r="JTO940" s="82"/>
      <c r="JTP940" s="82"/>
      <c r="JTQ940" s="82"/>
      <c r="JTR940" s="82"/>
      <c r="JTS940" s="82"/>
      <c r="JTT940" s="82"/>
      <c r="JTU940" s="82"/>
      <c r="JTV940" s="82"/>
      <c r="JTW940" s="82"/>
      <c r="JTX940" s="82"/>
      <c r="JTY940" s="82"/>
      <c r="JTZ940" s="82"/>
      <c r="JUA940" s="82"/>
      <c r="JUB940" s="82"/>
      <c r="JUC940" s="82"/>
      <c r="JUD940" s="82"/>
      <c r="JUE940" s="82"/>
      <c r="JUF940" s="82"/>
      <c r="JUG940" s="82"/>
      <c r="JUH940" s="82"/>
      <c r="JUI940" s="82"/>
      <c r="JUJ940" s="82"/>
      <c r="JUK940" s="82"/>
      <c r="JUL940" s="82"/>
      <c r="JUM940" s="82"/>
      <c r="JUN940" s="82"/>
      <c r="JUO940" s="82"/>
      <c r="JUP940" s="82"/>
      <c r="JUQ940" s="82"/>
      <c r="JUR940" s="82"/>
      <c r="JUS940" s="82"/>
      <c r="JUT940" s="82"/>
      <c r="JUU940" s="82"/>
      <c r="JUV940" s="82"/>
      <c r="JUW940" s="82"/>
      <c r="JUX940" s="82"/>
      <c r="JUY940" s="82"/>
      <c r="JUZ940" s="82"/>
      <c r="JVA940" s="82"/>
      <c r="JVB940" s="82"/>
      <c r="JVC940" s="82"/>
      <c r="JVD940" s="82"/>
      <c r="JVE940" s="82"/>
      <c r="JVF940" s="82"/>
      <c r="JVG940" s="82"/>
      <c r="JVH940" s="82"/>
      <c r="JVI940" s="82"/>
      <c r="JVJ940" s="82"/>
      <c r="JVK940" s="82"/>
      <c r="JVL940" s="82"/>
      <c r="JVM940" s="82"/>
      <c r="JVN940" s="82"/>
      <c r="JVO940" s="82"/>
      <c r="JVP940" s="82"/>
      <c r="JVQ940" s="82"/>
      <c r="JVR940" s="82"/>
      <c r="JVS940" s="82"/>
      <c r="JVT940" s="82"/>
      <c r="JVU940" s="82"/>
      <c r="JVV940" s="82"/>
      <c r="JVW940" s="82"/>
      <c r="JVX940" s="82"/>
      <c r="JVY940" s="82"/>
      <c r="JVZ940" s="82"/>
      <c r="JWA940" s="82"/>
      <c r="JWB940" s="82"/>
      <c r="JWC940" s="82"/>
      <c r="JWD940" s="82"/>
      <c r="JWE940" s="82"/>
      <c r="JWF940" s="82"/>
      <c r="JWG940" s="82"/>
      <c r="JWH940" s="82"/>
      <c r="JWI940" s="82"/>
      <c r="JWJ940" s="82"/>
      <c r="JWK940" s="82"/>
      <c r="JWL940" s="82"/>
      <c r="JWM940" s="82"/>
      <c r="JWN940" s="82"/>
      <c r="JWO940" s="82"/>
      <c r="JWP940" s="82"/>
      <c r="JWQ940" s="82"/>
      <c r="JWR940" s="82"/>
      <c r="JWS940" s="82"/>
      <c r="JWT940" s="82"/>
      <c r="JWU940" s="82"/>
      <c r="JWV940" s="82"/>
      <c r="JWW940" s="82"/>
      <c r="JWX940" s="82"/>
      <c r="JWY940" s="82"/>
      <c r="JWZ940" s="82"/>
      <c r="JXA940" s="82"/>
      <c r="JXB940" s="82"/>
      <c r="JXC940" s="82"/>
      <c r="JXD940" s="82"/>
      <c r="JXE940" s="82"/>
      <c r="JXF940" s="82"/>
      <c r="JXG940" s="82"/>
      <c r="JXH940" s="82"/>
      <c r="JXI940" s="82"/>
      <c r="JXJ940" s="82"/>
      <c r="JXK940" s="82"/>
      <c r="JXL940" s="82"/>
      <c r="JXM940" s="82"/>
      <c r="JXN940" s="82"/>
      <c r="JXO940" s="82"/>
      <c r="JXP940" s="82"/>
      <c r="JXQ940" s="82"/>
      <c r="JXR940" s="82"/>
      <c r="JXS940" s="82"/>
      <c r="JXT940" s="82"/>
      <c r="JXU940" s="82"/>
      <c r="JXV940" s="82"/>
      <c r="JXW940" s="82"/>
      <c r="JXX940" s="82"/>
      <c r="JXY940" s="82"/>
      <c r="JXZ940" s="82"/>
      <c r="JYA940" s="82"/>
      <c r="JYB940" s="82"/>
      <c r="JYC940" s="82"/>
      <c r="JYD940" s="82"/>
      <c r="JYE940" s="82"/>
      <c r="JYF940" s="82"/>
      <c r="JYG940" s="82"/>
      <c r="JYH940" s="82"/>
      <c r="JYI940" s="82"/>
      <c r="JYJ940" s="82"/>
      <c r="JYK940" s="82"/>
      <c r="JYL940" s="82"/>
      <c r="JYM940" s="82"/>
      <c r="JYN940" s="82"/>
      <c r="JYO940" s="82"/>
      <c r="JYP940" s="82"/>
      <c r="JYQ940" s="82"/>
      <c r="JYR940" s="82"/>
      <c r="JYS940" s="82"/>
      <c r="JYT940" s="82"/>
      <c r="JYU940" s="82"/>
      <c r="JYV940" s="82"/>
      <c r="JYW940" s="82"/>
      <c r="JYX940" s="82"/>
      <c r="JYY940" s="82"/>
      <c r="JYZ940" s="82"/>
      <c r="JZA940" s="82"/>
      <c r="JZB940" s="82"/>
      <c r="JZC940" s="82"/>
      <c r="JZD940" s="82"/>
      <c r="JZE940" s="82"/>
      <c r="JZF940" s="82"/>
      <c r="JZG940" s="82"/>
      <c r="JZH940" s="82"/>
      <c r="JZI940" s="82"/>
      <c r="JZJ940" s="82"/>
      <c r="JZK940" s="82"/>
      <c r="JZL940" s="82"/>
      <c r="JZM940" s="82"/>
      <c r="JZN940" s="82"/>
      <c r="JZO940" s="82"/>
      <c r="JZP940" s="82"/>
      <c r="JZQ940" s="82"/>
      <c r="JZR940" s="82"/>
      <c r="JZS940" s="82"/>
      <c r="JZT940" s="82"/>
      <c r="JZU940" s="82"/>
      <c r="JZV940" s="82"/>
      <c r="JZW940" s="82"/>
      <c r="JZX940" s="82"/>
      <c r="JZY940" s="82"/>
      <c r="JZZ940" s="82"/>
      <c r="KAA940" s="82"/>
      <c r="KAB940" s="82"/>
      <c r="KAC940" s="82"/>
      <c r="KAD940" s="82"/>
      <c r="KAE940" s="82"/>
      <c r="KAF940" s="82"/>
      <c r="KAG940" s="82"/>
      <c r="KAH940" s="82"/>
      <c r="KAI940" s="82"/>
      <c r="KAJ940" s="82"/>
      <c r="KAK940" s="82"/>
      <c r="KAL940" s="82"/>
      <c r="KAM940" s="82"/>
      <c r="KAN940" s="82"/>
      <c r="KAO940" s="82"/>
      <c r="KAP940" s="82"/>
      <c r="KAQ940" s="82"/>
      <c r="KAR940" s="82"/>
      <c r="KAS940" s="82"/>
      <c r="KAT940" s="82"/>
      <c r="KAU940" s="82"/>
      <c r="KAV940" s="82"/>
      <c r="KAW940" s="82"/>
      <c r="KAX940" s="82"/>
      <c r="KAY940" s="82"/>
      <c r="KAZ940" s="82"/>
      <c r="KBA940" s="82"/>
      <c r="KBB940" s="82"/>
      <c r="KBC940" s="82"/>
      <c r="KBD940" s="82"/>
      <c r="KBE940" s="82"/>
      <c r="KBF940" s="82"/>
      <c r="KBG940" s="82"/>
      <c r="KBH940" s="82"/>
      <c r="KBI940" s="82"/>
      <c r="KBJ940" s="82"/>
      <c r="KBK940" s="82"/>
      <c r="KBL940" s="82"/>
      <c r="KBM940" s="82"/>
      <c r="KBN940" s="82"/>
      <c r="KBO940" s="82"/>
      <c r="KBP940" s="82"/>
      <c r="KBQ940" s="82"/>
      <c r="KBR940" s="82"/>
      <c r="KBS940" s="82"/>
      <c r="KBT940" s="82"/>
      <c r="KBU940" s="82"/>
      <c r="KBV940" s="82"/>
      <c r="KBW940" s="82"/>
      <c r="KBX940" s="82"/>
      <c r="KBY940" s="82"/>
      <c r="KBZ940" s="82"/>
      <c r="KCA940" s="82"/>
      <c r="KCB940" s="82"/>
      <c r="KCC940" s="82"/>
      <c r="KCD940" s="82"/>
      <c r="KCE940" s="82"/>
      <c r="KCF940" s="82"/>
      <c r="KCG940" s="82"/>
      <c r="KCH940" s="82"/>
      <c r="KCI940" s="82"/>
      <c r="KCJ940" s="82"/>
      <c r="KCK940" s="82"/>
      <c r="KCL940" s="82"/>
      <c r="KCM940" s="82"/>
      <c r="KCN940" s="82"/>
      <c r="KCO940" s="82"/>
      <c r="KCP940" s="82"/>
      <c r="KCQ940" s="82"/>
      <c r="KCR940" s="82"/>
      <c r="KCS940" s="82"/>
      <c r="KCT940" s="82"/>
      <c r="KCU940" s="82"/>
      <c r="KCV940" s="82"/>
      <c r="KCW940" s="82"/>
      <c r="KCX940" s="82"/>
      <c r="KCY940" s="82"/>
      <c r="KCZ940" s="82"/>
      <c r="KDA940" s="82"/>
      <c r="KDB940" s="82"/>
      <c r="KDC940" s="82"/>
      <c r="KDD940" s="82"/>
      <c r="KDE940" s="82"/>
      <c r="KDF940" s="82"/>
      <c r="KDG940" s="82"/>
      <c r="KDH940" s="82"/>
      <c r="KDI940" s="82"/>
      <c r="KDJ940" s="82"/>
      <c r="KDK940" s="82"/>
      <c r="KDL940" s="82"/>
      <c r="KDM940" s="82"/>
      <c r="KDN940" s="82"/>
      <c r="KDO940" s="82"/>
      <c r="KDP940" s="82"/>
      <c r="KDQ940" s="82"/>
      <c r="KDR940" s="82"/>
      <c r="KDS940" s="82"/>
      <c r="KDT940" s="82"/>
      <c r="KDU940" s="82"/>
      <c r="KDV940" s="82"/>
      <c r="KDW940" s="82"/>
      <c r="KDX940" s="82"/>
      <c r="KDY940" s="82"/>
      <c r="KDZ940" s="82"/>
      <c r="KEA940" s="82"/>
      <c r="KEB940" s="82"/>
      <c r="KEC940" s="82"/>
      <c r="KED940" s="82"/>
      <c r="KEE940" s="82"/>
      <c r="KEF940" s="82"/>
      <c r="KEG940" s="82"/>
      <c r="KEH940" s="82"/>
      <c r="KEI940" s="82"/>
      <c r="KEJ940" s="82"/>
      <c r="KEK940" s="82"/>
      <c r="KEL940" s="82"/>
      <c r="KEM940" s="82"/>
      <c r="KEN940" s="82"/>
      <c r="KEO940" s="82"/>
      <c r="KEP940" s="82"/>
      <c r="KEQ940" s="82"/>
      <c r="KER940" s="82"/>
      <c r="KES940" s="82"/>
      <c r="KET940" s="82"/>
      <c r="KEU940" s="82"/>
      <c r="KEV940" s="82"/>
      <c r="KEW940" s="82"/>
      <c r="KEX940" s="82"/>
      <c r="KEY940" s="82"/>
      <c r="KEZ940" s="82"/>
      <c r="KFA940" s="82"/>
      <c r="KFB940" s="82"/>
      <c r="KFC940" s="82"/>
      <c r="KFD940" s="82"/>
      <c r="KFE940" s="82"/>
      <c r="KFF940" s="82"/>
      <c r="KFG940" s="82"/>
      <c r="KFH940" s="82"/>
      <c r="KFI940" s="82"/>
      <c r="KFJ940" s="82"/>
      <c r="KFK940" s="82"/>
      <c r="KFL940" s="82"/>
      <c r="KFM940" s="82"/>
      <c r="KFN940" s="82"/>
      <c r="KFO940" s="82"/>
      <c r="KFP940" s="82"/>
      <c r="KFQ940" s="82"/>
      <c r="KFR940" s="82"/>
      <c r="KFS940" s="82"/>
      <c r="KFT940" s="82"/>
      <c r="KFU940" s="82"/>
      <c r="KFV940" s="82"/>
      <c r="KFW940" s="82"/>
      <c r="KFX940" s="82"/>
      <c r="KFY940" s="82"/>
      <c r="KFZ940" s="82"/>
      <c r="KGA940" s="82"/>
      <c r="KGB940" s="82"/>
      <c r="KGC940" s="82"/>
      <c r="KGD940" s="82"/>
      <c r="KGE940" s="82"/>
      <c r="KGF940" s="82"/>
      <c r="KGG940" s="82"/>
      <c r="KGH940" s="82"/>
      <c r="KGI940" s="82"/>
      <c r="KGJ940" s="82"/>
      <c r="KGK940" s="82"/>
      <c r="KGL940" s="82"/>
      <c r="KGM940" s="82"/>
      <c r="KGN940" s="82"/>
      <c r="KGO940" s="82"/>
      <c r="KGP940" s="82"/>
      <c r="KGQ940" s="82"/>
      <c r="KGR940" s="82"/>
      <c r="KGS940" s="82"/>
      <c r="KGT940" s="82"/>
      <c r="KGU940" s="82"/>
      <c r="KGV940" s="82"/>
      <c r="KGW940" s="82"/>
      <c r="KGX940" s="82"/>
      <c r="KGY940" s="82"/>
      <c r="KGZ940" s="82"/>
      <c r="KHA940" s="82"/>
      <c r="KHB940" s="82"/>
      <c r="KHC940" s="82"/>
      <c r="KHD940" s="82"/>
      <c r="KHE940" s="82"/>
      <c r="KHF940" s="82"/>
      <c r="KHG940" s="82"/>
      <c r="KHH940" s="82"/>
      <c r="KHI940" s="82"/>
      <c r="KHJ940" s="82"/>
      <c r="KHK940" s="82"/>
      <c r="KHL940" s="82"/>
      <c r="KHM940" s="82"/>
      <c r="KHN940" s="82"/>
      <c r="KHO940" s="82"/>
      <c r="KHP940" s="82"/>
      <c r="KHQ940" s="82"/>
      <c r="KHR940" s="82"/>
      <c r="KHS940" s="82"/>
      <c r="KHT940" s="82"/>
      <c r="KHU940" s="82"/>
      <c r="KHV940" s="82"/>
      <c r="KHW940" s="82"/>
      <c r="KHX940" s="82"/>
      <c r="KHY940" s="82"/>
      <c r="KHZ940" s="82"/>
      <c r="KIA940" s="82"/>
      <c r="KIB940" s="82"/>
      <c r="KIC940" s="82"/>
      <c r="KID940" s="82"/>
      <c r="KIE940" s="82"/>
      <c r="KIF940" s="82"/>
      <c r="KIG940" s="82"/>
      <c r="KIH940" s="82"/>
      <c r="KII940" s="82"/>
      <c r="KIJ940" s="82"/>
      <c r="KIK940" s="82"/>
      <c r="KIL940" s="82"/>
      <c r="KIM940" s="82"/>
      <c r="KIN940" s="82"/>
      <c r="KIO940" s="82"/>
      <c r="KIP940" s="82"/>
      <c r="KIQ940" s="82"/>
      <c r="KIR940" s="82"/>
      <c r="KIS940" s="82"/>
      <c r="KIT940" s="82"/>
      <c r="KIU940" s="82"/>
      <c r="KIV940" s="82"/>
      <c r="KIW940" s="82"/>
      <c r="KIX940" s="82"/>
      <c r="KIY940" s="82"/>
      <c r="KIZ940" s="82"/>
      <c r="KJA940" s="82"/>
      <c r="KJB940" s="82"/>
      <c r="KJC940" s="82"/>
      <c r="KJD940" s="82"/>
      <c r="KJE940" s="82"/>
      <c r="KJF940" s="82"/>
      <c r="KJG940" s="82"/>
      <c r="KJH940" s="82"/>
      <c r="KJI940" s="82"/>
      <c r="KJJ940" s="82"/>
      <c r="KJK940" s="82"/>
      <c r="KJL940" s="82"/>
      <c r="KJM940" s="82"/>
      <c r="KJN940" s="82"/>
      <c r="KJO940" s="82"/>
      <c r="KJP940" s="82"/>
      <c r="KJQ940" s="82"/>
      <c r="KJR940" s="82"/>
      <c r="KJS940" s="82"/>
      <c r="KJT940" s="82"/>
      <c r="KJU940" s="82"/>
      <c r="KJV940" s="82"/>
      <c r="KJW940" s="82"/>
      <c r="KJX940" s="82"/>
      <c r="KJY940" s="82"/>
      <c r="KJZ940" s="82"/>
      <c r="KKA940" s="82"/>
      <c r="KKB940" s="82"/>
      <c r="KKC940" s="82"/>
      <c r="KKD940" s="82"/>
      <c r="KKE940" s="82"/>
      <c r="KKF940" s="82"/>
      <c r="KKG940" s="82"/>
      <c r="KKH940" s="82"/>
      <c r="KKI940" s="82"/>
      <c r="KKJ940" s="82"/>
      <c r="KKK940" s="82"/>
      <c r="KKL940" s="82"/>
      <c r="KKM940" s="82"/>
      <c r="KKN940" s="82"/>
      <c r="KKO940" s="82"/>
      <c r="KKP940" s="82"/>
      <c r="KKQ940" s="82"/>
      <c r="KKR940" s="82"/>
      <c r="KKS940" s="82"/>
      <c r="KKT940" s="82"/>
      <c r="KKU940" s="82"/>
      <c r="KKV940" s="82"/>
      <c r="KKW940" s="82"/>
      <c r="KKX940" s="82"/>
      <c r="KKY940" s="82"/>
      <c r="KKZ940" s="82"/>
      <c r="KLA940" s="82"/>
      <c r="KLB940" s="82"/>
      <c r="KLC940" s="82"/>
      <c r="KLD940" s="82"/>
      <c r="KLE940" s="82"/>
      <c r="KLF940" s="82"/>
      <c r="KLG940" s="82"/>
      <c r="KLH940" s="82"/>
      <c r="KLI940" s="82"/>
      <c r="KLJ940" s="82"/>
      <c r="KLK940" s="82"/>
      <c r="KLL940" s="82"/>
      <c r="KLM940" s="82"/>
      <c r="KLN940" s="82"/>
      <c r="KLO940" s="82"/>
      <c r="KLP940" s="82"/>
      <c r="KLQ940" s="82"/>
      <c r="KLR940" s="82"/>
      <c r="KLS940" s="82"/>
      <c r="KLT940" s="82"/>
      <c r="KLU940" s="82"/>
      <c r="KLV940" s="82"/>
      <c r="KLW940" s="82"/>
      <c r="KLX940" s="82"/>
      <c r="KLY940" s="82"/>
      <c r="KLZ940" s="82"/>
      <c r="KMA940" s="82"/>
      <c r="KMB940" s="82"/>
      <c r="KMC940" s="82"/>
      <c r="KMD940" s="82"/>
      <c r="KME940" s="82"/>
      <c r="KMF940" s="82"/>
      <c r="KMG940" s="82"/>
      <c r="KMH940" s="82"/>
      <c r="KMI940" s="82"/>
      <c r="KMJ940" s="82"/>
      <c r="KMK940" s="82"/>
      <c r="KML940" s="82"/>
      <c r="KMM940" s="82"/>
      <c r="KMN940" s="82"/>
      <c r="KMO940" s="82"/>
      <c r="KMP940" s="82"/>
      <c r="KMQ940" s="82"/>
      <c r="KMR940" s="82"/>
      <c r="KMS940" s="82"/>
      <c r="KMT940" s="82"/>
      <c r="KMU940" s="82"/>
      <c r="KMV940" s="82"/>
      <c r="KMW940" s="82"/>
      <c r="KMX940" s="82"/>
      <c r="KMY940" s="82"/>
      <c r="KMZ940" s="82"/>
      <c r="KNA940" s="82"/>
      <c r="KNB940" s="82"/>
      <c r="KNC940" s="82"/>
      <c r="KND940" s="82"/>
      <c r="KNE940" s="82"/>
      <c r="KNF940" s="82"/>
      <c r="KNG940" s="82"/>
      <c r="KNH940" s="82"/>
      <c r="KNI940" s="82"/>
      <c r="KNJ940" s="82"/>
      <c r="KNK940" s="82"/>
      <c r="KNL940" s="82"/>
      <c r="KNM940" s="82"/>
      <c r="KNN940" s="82"/>
      <c r="KNO940" s="82"/>
      <c r="KNP940" s="82"/>
      <c r="KNQ940" s="82"/>
      <c r="KNR940" s="82"/>
      <c r="KNS940" s="82"/>
      <c r="KNT940" s="82"/>
      <c r="KNU940" s="82"/>
      <c r="KNV940" s="82"/>
      <c r="KNW940" s="82"/>
      <c r="KNX940" s="82"/>
      <c r="KNY940" s="82"/>
      <c r="KNZ940" s="82"/>
      <c r="KOA940" s="82"/>
      <c r="KOB940" s="82"/>
      <c r="KOC940" s="82"/>
      <c r="KOD940" s="82"/>
      <c r="KOE940" s="82"/>
      <c r="KOF940" s="82"/>
      <c r="KOG940" s="82"/>
      <c r="KOH940" s="82"/>
      <c r="KOI940" s="82"/>
      <c r="KOJ940" s="82"/>
      <c r="KOK940" s="82"/>
      <c r="KOL940" s="82"/>
      <c r="KOM940" s="82"/>
      <c r="KON940" s="82"/>
      <c r="KOO940" s="82"/>
      <c r="KOP940" s="82"/>
      <c r="KOQ940" s="82"/>
      <c r="KOR940" s="82"/>
      <c r="KOS940" s="82"/>
      <c r="KOT940" s="82"/>
      <c r="KOU940" s="82"/>
      <c r="KOV940" s="82"/>
      <c r="KOW940" s="82"/>
      <c r="KOX940" s="82"/>
      <c r="KOY940" s="82"/>
      <c r="KOZ940" s="82"/>
      <c r="KPA940" s="82"/>
      <c r="KPB940" s="82"/>
      <c r="KPC940" s="82"/>
      <c r="KPD940" s="82"/>
      <c r="KPE940" s="82"/>
      <c r="KPF940" s="82"/>
      <c r="KPG940" s="82"/>
      <c r="KPH940" s="82"/>
      <c r="KPI940" s="82"/>
      <c r="KPJ940" s="82"/>
      <c r="KPK940" s="82"/>
      <c r="KPL940" s="82"/>
      <c r="KPM940" s="82"/>
      <c r="KPN940" s="82"/>
      <c r="KPO940" s="82"/>
      <c r="KPP940" s="82"/>
      <c r="KPQ940" s="82"/>
      <c r="KPR940" s="82"/>
      <c r="KPS940" s="82"/>
      <c r="KPT940" s="82"/>
      <c r="KPU940" s="82"/>
      <c r="KPV940" s="82"/>
      <c r="KPW940" s="82"/>
      <c r="KPX940" s="82"/>
      <c r="KPY940" s="82"/>
      <c r="KPZ940" s="82"/>
      <c r="KQA940" s="82"/>
      <c r="KQB940" s="82"/>
      <c r="KQC940" s="82"/>
      <c r="KQD940" s="82"/>
      <c r="KQE940" s="82"/>
      <c r="KQF940" s="82"/>
      <c r="KQG940" s="82"/>
      <c r="KQH940" s="82"/>
      <c r="KQI940" s="82"/>
      <c r="KQJ940" s="82"/>
      <c r="KQK940" s="82"/>
      <c r="KQL940" s="82"/>
      <c r="KQM940" s="82"/>
      <c r="KQN940" s="82"/>
      <c r="KQO940" s="82"/>
      <c r="KQP940" s="82"/>
      <c r="KQQ940" s="82"/>
      <c r="KQR940" s="82"/>
      <c r="KQS940" s="82"/>
      <c r="KQT940" s="82"/>
      <c r="KQU940" s="82"/>
      <c r="KQV940" s="82"/>
      <c r="KQW940" s="82"/>
      <c r="KQX940" s="82"/>
      <c r="KQY940" s="82"/>
      <c r="KQZ940" s="82"/>
      <c r="KRA940" s="82"/>
      <c r="KRB940" s="82"/>
      <c r="KRC940" s="82"/>
      <c r="KRD940" s="82"/>
      <c r="KRE940" s="82"/>
      <c r="KRF940" s="82"/>
      <c r="KRG940" s="82"/>
      <c r="KRH940" s="82"/>
      <c r="KRI940" s="82"/>
      <c r="KRJ940" s="82"/>
      <c r="KRK940" s="82"/>
      <c r="KRL940" s="82"/>
      <c r="KRM940" s="82"/>
      <c r="KRN940" s="82"/>
      <c r="KRO940" s="82"/>
      <c r="KRP940" s="82"/>
      <c r="KRQ940" s="82"/>
      <c r="KRR940" s="82"/>
      <c r="KRS940" s="82"/>
      <c r="KRT940" s="82"/>
      <c r="KRU940" s="82"/>
      <c r="KRV940" s="82"/>
      <c r="KRW940" s="82"/>
      <c r="KRX940" s="82"/>
      <c r="KRY940" s="82"/>
      <c r="KRZ940" s="82"/>
      <c r="KSA940" s="82"/>
      <c r="KSB940" s="82"/>
      <c r="KSC940" s="82"/>
      <c r="KSD940" s="82"/>
      <c r="KSE940" s="82"/>
      <c r="KSF940" s="82"/>
      <c r="KSG940" s="82"/>
      <c r="KSH940" s="82"/>
      <c r="KSI940" s="82"/>
      <c r="KSJ940" s="82"/>
      <c r="KSK940" s="82"/>
      <c r="KSL940" s="82"/>
      <c r="KSM940" s="82"/>
      <c r="KSN940" s="82"/>
      <c r="KSO940" s="82"/>
      <c r="KSP940" s="82"/>
      <c r="KSQ940" s="82"/>
      <c r="KSR940" s="82"/>
      <c r="KSS940" s="82"/>
      <c r="KST940" s="82"/>
      <c r="KSU940" s="82"/>
      <c r="KSV940" s="82"/>
      <c r="KSW940" s="82"/>
      <c r="KSX940" s="82"/>
      <c r="KSY940" s="82"/>
      <c r="KSZ940" s="82"/>
      <c r="KTA940" s="82"/>
      <c r="KTB940" s="82"/>
      <c r="KTC940" s="82"/>
      <c r="KTD940" s="82"/>
      <c r="KTE940" s="82"/>
      <c r="KTF940" s="82"/>
      <c r="KTG940" s="82"/>
      <c r="KTH940" s="82"/>
      <c r="KTI940" s="82"/>
      <c r="KTJ940" s="82"/>
      <c r="KTK940" s="82"/>
      <c r="KTL940" s="82"/>
      <c r="KTM940" s="82"/>
      <c r="KTN940" s="82"/>
      <c r="KTO940" s="82"/>
      <c r="KTP940" s="82"/>
      <c r="KTQ940" s="82"/>
      <c r="KTR940" s="82"/>
      <c r="KTS940" s="82"/>
      <c r="KTT940" s="82"/>
      <c r="KTU940" s="82"/>
      <c r="KTV940" s="82"/>
      <c r="KTW940" s="82"/>
      <c r="KTX940" s="82"/>
      <c r="KTY940" s="82"/>
      <c r="KTZ940" s="82"/>
      <c r="KUA940" s="82"/>
      <c r="KUB940" s="82"/>
      <c r="KUC940" s="82"/>
      <c r="KUD940" s="82"/>
      <c r="KUE940" s="82"/>
      <c r="KUF940" s="82"/>
      <c r="KUG940" s="82"/>
      <c r="KUH940" s="82"/>
      <c r="KUI940" s="82"/>
      <c r="KUJ940" s="82"/>
      <c r="KUK940" s="82"/>
      <c r="KUL940" s="82"/>
      <c r="KUM940" s="82"/>
      <c r="KUN940" s="82"/>
      <c r="KUO940" s="82"/>
      <c r="KUP940" s="82"/>
      <c r="KUQ940" s="82"/>
      <c r="KUR940" s="82"/>
      <c r="KUS940" s="82"/>
      <c r="KUT940" s="82"/>
      <c r="KUU940" s="82"/>
      <c r="KUV940" s="82"/>
      <c r="KUW940" s="82"/>
      <c r="KUX940" s="82"/>
      <c r="KUY940" s="82"/>
      <c r="KUZ940" s="82"/>
      <c r="KVA940" s="82"/>
      <c r="KVB940" s="82"/>
      <c r="KVC940" s="82"/>
      <c r="KVD940" s="82"/>
      <c r="KVE940" s="82"/>
      <c r="KVF940" s="82"/>
      <c r="KVG940" s="82"/>
      <c r="KVH940" s="82"/>
      <c r="KVI940" s="82"/>
      <c r="KVJ940" s="82"/>
      <c r="KVK940" s="82"/>
      <c r="KVL940" s="82"/>
      <c r="KVM940" s="82"/>
      <c r="KVN940" s="82"/>
      <c r="KVO940" s="82"/>
      <c r="KVP940" s="82"/>
      <c r="KVQ940" s="82"/>
      <c r="KVR940" s="82"/>
      <c r="KVS940" s="82"/>
      <c r="KVT940" s="82"/>
      <c r="KVU940" s="82"/>
      <c r="KVV940" s="82"/>
      <c r="KVW940" s="82"/>
      <c r="KVX940" s="82"/>
      <c r="KVY940" s="82"/>
      <c r="KVZ940" s="82"/>
      <c r="KWA940" s="82"/>
      <c r="KWB940" s="82"/>
      <c r="KWC940" s="82"/>
      <c r="KWD940" s="82"/>
      <c r="KWE940" s="82"/>
      <c r="KWF940" s="82"/>
      <c r="KWG940" s="82"/>
      <c r="KWH940" s="82"/>
      <c r="KWI940" s="82"/>
      <c r="KWJ940" s="82"/>
      <c r="KWK940" s="82"/>
      <c r="KWL940" s="82"/>
      <c r="KWM940" s="82"/>
      <c r="KWN940" s="82"/>
      <c r="KWO940" s="82"/>
      <c r="KWP940" s="82"/>
      <c r="KWQ940" s="82"/>
      <c r="KWR940" s="82"/>
      <c r="KWS940" s="82"/>
      <c r="KWT940" s="82"/>
      <c r="KWU940" s="82"/>
      <c r="KWV940" s="82"/>
      <c r="KWW940" s="82"/>
      <c r="KWX940" s="82"/>
      <c r="KWY940" s="82"/>
      <c r="KWZ940" s="82"/>
      <c r="KXA940" s="82"/>
      <c r="KXB940" s="82"/>
      <c r="KXC940" s="82"/>
      <c r="KXD940" s="82"/>
      <c r="KXE940" s="82"/>
      <c r="KXF940" s="82"/>
      <c r="KXG940" s="82"/>
      <c r="KXH940" s="82"/>
      <c r="KXI940" s="82"/>
      <c r="KXJ940" s="82"/>
      <c r="KXK940" s="82"/>
      <c r="KXL940" s="82"/>
      <c r="KXM940" s="82"/>
      <c r="KXN940" s="82"/>
      <c r="KXO940" s="82"/>
      <c r="KXP940" s="82"/>
      <c r="KXQ940" s="82"/>
      <c r="KXR940" s="82"/>
      <c r="KXS940" s="82"/>
      <c r="KXT940" s="82"/>
      <c r="KXU940" s="82"/>
      <c r="KXV940" s="82"/>
      <c r="KXW940" s="82"/>
      <c r="KXX940" s="82"/>
      <c r="KXY940" s="82"/>
      <c r="KXZ940" s="82"/>
      <c r="KYA940" s="82"/>
      <c r="KYB940" s="82"/>
      <c r="KYC940" s="82"/>
      <c r="KYD940" s="82"/>
      <c r="KYE940" s="82"/>
      <c r="KYF940" s="82"/>
      <c r="KYG940" s="82"/>
      <c r="KYH940" s="82"/>
      <c r="KYI940" s="82"/>
      <c r="KYJ940" s="82"/>
      <c r="KYK940" s="82"/>
      <c r="KYL940" s="82"/>
      <c r="KYM940" s="82"/>
      <c r="KYN940" s="82"/>
      <c r="KYO940" s="82"/>
      <c r="KYP940" s="82"/>
      <c r="KYQ940" s="82"/>
      <c r="KYR940" s="82"/>
      <c r="KYS940" s="82"/>
      <c r="KYT940" s="82"/>
      <c r="KYU940" s="82"/>
      <c r="KYV940" s="82"/>
      <c r="KYW940" s="82"/>
      <c r="KYX940" s="82"/>
      <c r="KYY940" s="82"/>
      <c r="KYZ940" s="82"/>
      <c r="KZA940" s="82"/>
      <c r="KZB940" s="82"/>
      <c r="KZC940" s="82"/>
      <c r="KZD940" s="82"/>
      <c r="KZE940" s="82"/>
      <c r="KZF940" s="82"/>
      <c r="KZG940" s="82"/>
      <c r="KZH940" s="82"/>
      <c r="KZI940" s="82"/>
      <c r="KZJ940" s="82"/>
      <c r="KZK940" s="82"/>
      <c r="KZL940" s="82"/>
      <c r="KZM940" s="82"/>
      <c r="KZN940" s="82"/>
      <c r="KZO940" s="82"/>
      <c r="KZP940" s="82"/>
      <c r="KZQ940" s="82"/>
      <c r="KZR940" s="82"/>
      <c r="KZS940" s="82"/>
      <c r="KZT940" s="82"/>
      <c r="KZU940" s="82"/>
      <c r="KZV940" s="82"/>
      <c r="KZW940" s="82"/>
      <c r="KZX940" s="82"/>
      <c r="KZY940" s="82"/>
      <c r="KZZ940" s="82"/>
      <c r="LAA940" s="82"/>
      <c r="LAB940" s="82"/>
      <c r="LAC940" s="82"/>
      <c r="LAD940" s="82"/>
      <c r="LAE940" s="82"/>
      <c r="LAF940" s="82"/>
      <c r="LAG940" s="82"/>
      <c r="LAH940" s="82"/>
      <c r="LAI940" s="82"/>
      <c r="LAJ940" s="82"/>
      <c r="LAK940" s="82"/>
      <c r="LAL940" s="82"/>
      <c r="LAM940" s="82"/>
      <c r="LAN940" s="82"/>
      <c r="LAO940" s="82"/>
      <c r="LAP940" s="82"/>
      <c r="LAQ940" s="82"/>
      <c r="LAR940" s="82"/>
      <c r="LAS940" s="82"/>
      <c r="LAT940" s="82"/>
      <c r="LAU940" s="82"/>
      <c r="LAV940" s="82"/>
      <c r="LAW940" s="82"/>
      <c r="LAX940" s="82"/>
      <c r="LAY940" s="82"/>
      <c r="LAZ940" s="82"/>
      <c r="LBA940" s="82"/>
      <c r="LBB940" s="82"/>
      <c r="LBC940" s="82"/>
      <c r="LBD940" s="82"/>
      <c r="LBE940" s="82"/>
      <c r="LBF940" s="82"/>
      <c r="LBG940" s="82"/>
      <c r="LBH940" s="82"/>
      <c r="LBI940" s="82"/>
      <c r="LBJ940" s="82"/>
      <c r="LBK940" s="82"/>
      <c r="LBL940" s="82"/>
      <c r="LBM940" s="82"/>
      <c r="LBN940" s="82"/>
      <c r="LBO940" s="82"/>
      <c r="LBP940" s="82"/>
      <c r="LBQ940" s="82"/>
      <c r="LBR940" s="82"/>
      <c r="LBS940" s="82"/>
      <c r="LBT940" s="82"/>
      <c r="LBU940" s="82"/>
      <c r="LBV940" s="82"/>
      <c r="LBW940" s="82"/>
      <c r="LBX940" s="82"/>
      <c r="LBY940" s="82"/>
      <c r="LBZ940" s="82"/>
      <c r="LCA940" s="82"/>
      <c r="LCB940" s="82"/>
      <c r="LCC940" s="82"/>
      <c r="LCD940" s="82"/>
      <c r="LCE940" s="82"/>
      <c r="LCF940" s="82"/>
      <c r="LCG940" s="82"/>
      <c r="LCH940" s="82"/>
      <c r="LCI940" s="82"/>
      <c r="LCJ940" s="82"/>
      <c r="LCK940" s="82"/>
      <c r="LCL940" s="82"/>
      <c r="LCM940" s="82"/>
      <c r="LCN940" s="82"/>
      <c r="LCO940" s="82"/>
      <c r="LCP940" s="82"/>
      <c r="LCQ940" s="82"/>
      <c r="LCR940" s="82"/>
      <c r="LCS940" s="82"/>
      <c r="LCT940" s="82"/>
      <c r="LCU940" s="82"/>
      <c r="LCV940" s="82"/>
      <c r="LCW940" s="82"/>
      <c r="LCX940" s="82"/>
      <c r="LCY940" s="82"/>
      <c r="LCZ940" s="82"/>
      <c r="LDA940" s="82"/>
      <c r="LDB940" s="82"/>
      <c r="LDC940" s="82"/>
      <c r="LDD940" s="82"/>
      <c r="LDE940" s="82"/>
      <c r="LDF940" s="82"/>
      <c r="LDG940" s="82"/>
      <c r="LDH940" s="82"/>
      <c r="LDI940" s="82"/>
      <c r="LDJ940" s="82"/>
      <c r="LDK940" s="82"/>
      <c r="LDL940" s="82"/>
      <c r="LDM940" s="82"/>
      <c r="LDN940" s="82"/>
      <c r="LDO940" s="82"/>
      <c r="LDP940" s="82"/>
      <c r="LDQ940" s="82"/>
      <c r="LDR940" s="82"/>
      <c r="LDS940" s="82"/>
      <c r="LDT940" s="82"/>
      <c r="LDU940" s="82"/>
      <c r="LDV940" s="82"/>
      <c r="LDW940" s="82"/>
      <c r="LDX940" s="82"/>
      <c r="LDY940" s="82"/>
      <c r="LDZ940" s="82"/>
      <c r="LEA940" s="82"/>
      <c r="LEB940" s="82"/>
      <c r="LEC940" s="82"/>
      <c r="LED940" s="82"/>
      <c r="LEE940" s="82"/>
      <c r="LEF940" s="82"/>
      <c r="LEG940" s="82"/>
      <c r="LEH940" s="82"/>
      <c r="LEI940" s="82"/>
      <c r="LEJ940" s="82"/>
      <c r="LEK940" s="82"/>
      <c r="LEL940" s="82"/>
      <c r="LEM940" s="82"/>
      <c r="LEN940" s="82"/>
      <c r="LEO940" s="82"/>
      <c r="LEP940" s="82"/>
      <c r="LEQ940" s="82"/>
      <c r="LER940" s="82"/>
      <c r="LES940" s="82"/>
      <c r="LET940" s="82"/>
      <c r="LEU940" s="82"/>
      <c r="LEV940" s="82"/>
      <c r="LEW940" s="82"/>
      <c r="LEX940" s="82"/>
      <c r="LEY940" s="82"/>
      <c r="LEZ940" s="82"/>
      <c r="LFA940" s="82"/>
      <c r="LFB940" s="82"/>
      <c r="LFC940" s="82"/>
      <c r="LFD940" s="82"/>
      <c r="LFE940" s="82"/>
      <c r="LFF940" s="82"/>
      <c r="LFG940" s="82"/>
      <c r="LFH940" s="82"/>
      <c r="LFI940" s="82"/>
      <c r="LFJ940" s="82"/>
      <c r="LFK940" s="82"/>
      <c r="LFL940" s="82"/>
      <c r="LFM940" s="82"/>
      <c r="LFN940" s="82"/>
      <c r="LFO940" s="82"/>
      <c r="LFP940" s="82"/>
      <c r="LFQ940" s="82"/>
      <c r="LFR940" s="82"/>
      <c r="LFS940" s="82"/>
      <c r="LFT940" s="82"/>
      <c r="LFU940" s="82"/>
      <c r="LFV940" s="82"/>
      <c r="LFW940" s="82"/>
      <c r="LFX940" s="82"/>
      <c r="LFY940" s="82"/>
      <c r="LFZ940" s="82"/>
      <c r="LGA940" s="82"/>
      <c r="LGB940" s="82"/>
      <c r="LGC940" s="82"/>
      <c r="LGD940" s="82"/>
      <c r="LGE940" s="82"/>
      <c r="LGF940" s="82"/>
      <c r="LGG940" s="82"/>
      <c r="LGH940" s="82"/>
      <c r="LGI940" s="82"/>
      <c r="LGJ940" s="82"/>
      <c r="LGK940" s="82"/>
      <c r="LGL940" s="82"/>
      <c r="LGM940" s="82"/>
      <c r="LGN940" s="82"/>
      <c r="LGO940" s="82"/>
      <c r="LGP940" s="82"/>
      <c r="LGQ940" s="82"/>
      <c r="LGR940" s="82"/>
      <c r="LGS940" s="82"/>
      <c r="LGT940" s="82"/>
      <c r="LGU940" s="82"/>
      <c r="LGV940" s="82"/>
      <c r="LGW940" s="82"/>
      <c r="LGX940" s="82"/>
      <c r="LGY940" s="82"/>
      <c r="LGZ940" s="82"/>
      <c r="LHA940" s="82"/>
      <c r="LHB940" s="82"/>
      <c r="LHC940" s="82"/>
      <c r="LHD940" s="82"/>
      <c r="LHE940" s="82"/>
      <c r="LHF940" s="82"/>
      <c r="LHG940" s="82"/>
      <c r="LHH940" s="82"/>
      <c r="LHI940" s="82"/>
      <c r="LHJ940" s="82"/>
      <c r="LHK940" s="82"/>
      <c r="LHL940" s="82"/>
      <c r="LHM940" s="82"/>
      <c r="LHN940" s="82"/>
      <c r="LHO940" s="82"/>
      <c r="LHP940" s="82"/>
      <c r="LHQ940" s="82"/>
      <c r="LHR940" s="82"/>
      <c r="LHS940" s="82"/>
      <c r="LHT940" s="82"/>
      <c r="LHU940" s="82"/>
      <c r="LHV940" s="82"/>
      <c r="LHW940" s="82"/>
      <c r="LHX940" s="82"/>
      <c r="LHY940" s="82"/>
      <c r="LHZ940" s="82"/>
      <c r="LIA940" s="82"/>
      <c r="LIB940" s="82"/>
      <c r="LIC940" s="82"/>
      <c r="LID940" s="82"/>
      <c r="LIE940" s="82"/>
      <c r="LIF940" s="82"/>
      <c r="LIG940" s="82"/>
      <c r="LIH940" s="82"/>
      <c r="LII940" s="82"/>
      <c r="LIJ940" s="82"/>
      <c r="LIK940" s="82"/>
      <c r="LIL940" s="82"/>
      <c r="LIM940" s="82"/>
      <c r="LIN940" s="82"/>
      <c r="LIO940" s="82"/>
      <c r="LIP940" s="82"/>
      <c r="LIQ940" s="82"/>
      <c r="LIR940" s="82"/>
      <c r="LIS940" s="82"/>
      <c r="LIT940" s="82"/>
      <c r="LIU940" s="82"/>
      <c r="LIV940" s="82"/>
      <c r="LIW940" s="82"/>
      <c r="LIX940" s="82"/>
      <c r="LIY940" s="82"/>
      <c r="LIZ940" s="82"/>
      <c r="LJA940" s="82"/>
      <c r="LJB940" s="82"/>
      <c r="LJC940" s="82"/>
      <c r="LJD940" s="82"/>
      <c r="LJE940" s="82"/>
      <c r="LJF940" s="82"/>
      <c r="LJG940" s="82"/>
      <c r="LJH940" s="82"/>
      <c r="LJI940" s="82"/>
      <c r="LJJ940" s="82"/>
      <c r="LJK940" s="82"/>
      <c r="LJL940" s="82"/>
      <c r="LJM940" s="82"/>
      <c r="LJN940" s="82"/>
      <c r="LJO940" s="82"/>
      <c r="LJP940" s="82"/>
      <c r="LJQ940" s="82"/>
      <c r="LJR940" s="82"/>
      <c r="LJS940" s="82"/>
      <c r="LJT940" s="82"/>
      <c r="LJU940" s="82"/>
      <c r="LJV940" s="82"/>
      <c r="LJW940" s="82"/>
      <c r="LJX940" s="82"/>
      <c r="LJY940" s="82"/>
      <c r="LJZ940" s="82"/>
      <c r="LKA940" s="82"/>
      <c r="LKB940" s="82"/>
      <c r="LKC940" s="82"/>
      <c r="LKD940" s="82"/>
      <c r="LKE940" s="82"/>
      <c r="LKF940" s="82"/>
      <c r="LKG940" s="82"/>
      <c r="LKH940" s="82"/>
      <c r="LKI940" s="82"/>
      <c r="LKJ940" s="82"/>
      <c r="LKK940" s="82"/>
      <c r="LKL940" s="82"/>
      <c r="LKM940" s="82"/>
      <c r="LKN940" s="82"/>
      <c r="LKO940" s="82"/>
      <c r="LKP940" s="82"/>
      <c r="LKQ940" s="82"/>
      <c r="LKR940" s="82"/>
      <c r="LKS940" s="82"/>
      <c r="LKT940" s="82"/>
      <c r="LKU940" s="82"/>
      <c r="LKV940" s="82"/>
      <c r="LKW940" s="82"/>
      <c r="LKX940" s="82"/>
      <c r="LKY940" s="82"/>
      <c r="LKZ940" s="82"/>
      <c r="LLA940" s="82"/>
      <c r="LLB940" s="82"/>
      <c r="LLC940" s="82"/>
      <c r="LLD940" s="82"/>
      <c r="LLE940" s="82"/>
      <c r="LLF940" s="82"/>
      <c r="LLG940" s="82"/>
      <c r="LLH940" s="82"/>
      <c r="LLI940" s="82"/>
      <c r="LLJ940" s="82"/>
      <c r="LLK940" s="82"/>
      <c r="LLL940" s="82"/>
      <c r="LLM940" s="82"/>
      <c r="LLN940" s="82"/>
      <c r="LLO940" s="82"/>
      <c r="LLP940" s="82"/>
      <c r="LLQ940" s="82"/>
      <c r="LLR940" s="82"/>
      <c r="LLS940" s="82"/>
      <c r="LLT940" s="82"/>
      <c r="LLU940" s="82"/>
      <c r="LLV940" s="82"/>
      <c r="LLW940" s="82"/>
      <c r="LLX940" s="82"/>
      <c r="LLY940" s="82"/>
      <c r="LLZ940" s="82"/>
      <c r="LMA940" s="82"/>
      <c r="LMB940" s="82"/>
      <c r="LMC940" s="82"/>
      <c r="LMD940" s="82"/>
      <c r="LME940" s="82"/>
      <c r="LMF940" s="82"/>
      <c r="LMG940" s="82"/>
      <c r="LMH940" s="82"/>
      <c r="LMI940" s="82"/>
      <c r="LMJ940" s="82"/>
      <c r="LMK940" s="82"/>
      <c r="LML940" s="82"/>
      <c r="LMM940" s="82"/>
      <c r="LMN940" s="82"/>
      <c r="LMO940" s="82"/>
      <c r="LMP940" s="82"/>
      <c r="LMQ940" s="82"/>
      <c r="LMR940" s="82"/>
      <c r="LMS940" s="82"/>
      <c r="LMT940" s="82"/>
      <c r="LMU940" s="82"/>
      <c r="LMV940" s="82"/>
      <c r="LMW940" s="82"/>
      <c r="LMX940" s="82"/>
      <c r="LMY940" s="82"/>
      <c r="LMZ940" s="82"/>
      <c r="LNA940" s="82"/>
      <c r="LNB940" s="82"/>
      <c r="LNC940" s="82"/>
      <c r="LND940" s="82"/>
      <c r="LNE940" s="82"/>
      <c r="LNF940" s="82"/>
      <c r="LNG940" s="82"/>
      <c r="LNH940" s="82"/>
      <c r="LNI940" s="82"/>
      <c r="LNJ940" s="82"/>
      <c r="LNK940" s="82"/>
      <c r="LNL940" s="82"/>
      <c r="LNM940" s="82"/>
      <c r="LNN940" s="82"/>
      <c r="LNO940" s="82"/>
      <c r="LNP940" s="82"/>
      <c r="LNQ940" s="82"/>
      <c r="LNR940" s="82"/>
      <c r="LNS940" s="82"/>
      <c r="LNT940" s="82"/>
      <c r="LNU940" s="82"/>
      <c r="LNV940" s="82"/>
      <c r="LNW940" s="82"/>
      <c r="LNX940" s="82"/>
      <c r="LNY940" s="82"/>
      <c r="LNZ940" s="82"/>
      <c r="LOA940" s="82"/>
      <c r="LOB940" s="82"/>
      <c r="LOC940" s="82"/>
      <c r="LOD940" s="82"/>
      <c r="LOE940" s="82"/>
      <c r="LOF940" s="82"/>
      <c r="LOG940" s="82"/>
      <c r="LOH940" s="82"/>
      <c r="LOI940" s="82"/>
      <c r="LOJ940" s="82"/>
      <c r="LOK940" s="82"/>
      <c r="LOL940" s="82"/>
      <c r="LOM940" s="82"/>
      <c r="LON940" s="82"/>
      <c r="LOO940" s="82"/>
      <c r="LOP940" s="82"/>
      <c r="LOQ940" s="82"/>
      <c r="LOR940" s="82"/>
      <c r="LOS940" s="82"/>
      <c r="LOT940" s="82"/>
      <c r="LOU940" s="82"/>
      <c r="LOV940" s="82"/>
      <c r="LOW940" s="82"/>
      <c r="LOX940" s="82"/>
      <c r="LOY940" s="82"/>
      <c r="LOZ940" s="82"/>
      <c r="LPA940" s="82"/>
      <c r="LPB940" s="82"/>
      <c r="LPC940" s="82"/>
      <c r="LPD940" s="82"/>
      <c r="LPE940" s="82"/>
      <c r="LPF940" s="82"/>
      <c r="LPG940" s="82"/>
      <c r="LPH940" s="82"/>
      <c r="LPI940" s="82"/>
      <c r="LPJ940" s="82"/>
      <c r="LPK940" s="82"/>
      <c r="LPL940" s="82"/>
      <c r="LPM940" s="82"/>
      <c r="LPN940" s="82"/>
      <c r="LPO940" s="82"/>
      <c r="LPP940" s="82"/>
      <c r="LPQ940" s="82"/>
      <c r="LPR940" s="82"/>
      <c r="LPS940" s="82"/>
      <c r="LPT940" s="82"/>
      <c r="LPU940" s="82"/>
      <c r="LPV940" s="82"/>
      <c r="LPW940" s="82"/>
      <c r="LPX940" s="82"/>
      <c r="LPY940" s="82"/>
      <c r="LPZ940" s="82"/>
      <c r="LQA940" s="82"/>
      <c r="LQB940" s="82"/>
      <c r="LQC940" s="82"/>
      <c r="LQD940" s="82"/>
      <c r="LQE940" s="82"/>
      <c r="LQF940" s="82"/>
      <c r="LQG940" s="82"/>
      <c r="LQH940" s="82"/>
      <c r="LQI940" s="82"/>
      <c r="LQJ940" s="82"/>
      <c r="LQK940" s="82"/>
      <c r="LQL940" s="82"/>
      <c r="LQM940" s="82"/>
      <c r="LQN940" s="82"/>
      <c r="LQO940" s="82"/>
      <c r="LQP940" s="82"/>
      <c r="LQQ940" s="82"/>
      <c r="LQR940" s="82"/>
      <c r="LQS940" s="82"/>
      <c r="LQT940" s="82"/>
      <c r="LQU940" s="82"/>
      <c r="LQV940" s="82"/>
      <c r="LQW940" s="82"/>
      <c r="LQX940" s="82"/>
      <c r="LQY940" s="82"/>
      <c r="LQZ940" s="82"/>
      <c r="LRA940" s="82"/>
      <c r="LRB940" s="82"/>
      <c r="LRC940" s="82"/>
      <c r="LRD940" s="82"/>
      <c r="LRE940" s="82"/>
      <c r="LRF940" s="82"/>
      <c r="LRG940" s="82"/>
      <c r="LRH940" s="82"/>
      <c r="LRI940" s="82"/>
      <c r="LRJ940" s="82"/>
      <c r="LRK940" s="82"/>
      <c r="LRL940" s="82"/>
      <c r="LRM940" s="82"/>
      <c r="LRN940" s="82"/>
      <c r="LRO940" s="82"/>
      <c r="LRP940" s="82"/>
      <c r="LRQ940" s="82"/>
      <c r="LRR940" s="82"/>
      <c r="LRS940" s="82"/>
      <c r="LRT940" s="82"/>
      <c r="LRU940" s="82"/>
      <c r="LRV940" s="82"/>
      <c r="LRW940" s="82"/>
      <c r="LRX940" s="82"/>
      <c r="LRY940" s="82"/>
      <c r="LRZ940" s="82"/>
      <c r="LSA940" s="82"/>
      <c r="LSB940" s="82"/>
      <c r="LSC940" s="82"/>
      <c r="LSD940" s="82"/>
      <c r="LSE940" s="82"/>
      <c r="LSF940" s="82"/>
      <c r="LSG940" s="82"/>
      <c r="LSH940" s="82"/>
      <c r="LSI940" s="82"/>
      <c r="LSJ940" s="82"/>
      <c r="LSK940" s="82"/>
      <c r="LSL940" s="82"/>
      <c r="LSM940" s="82"/>
      <c r="LSN940" s="82"/>
      <c r="LSO940" s="82"/>
      <c r="LSP940" s="82"/>
      <c r="LSQ940" s="82"/>
      <c r="LSR940" s="82"/>
      <c r="LSS940" s="82"/>
      <c r="LST940" s="82"/>
      <c r="LSU940" s="82"/>
      <c r="LSV940" s="82"/>
      <c r="LSW940" s="82"/>
      <c r="LSX940" s="82"/>
      <c r="LSY940" s="82"/>
      <c r="LSZ940" s="82"/>
      <c r="LTA940" s="82"/>
      <c r="LTB940" s="82"/>
      <c r="LTC940" s="82"/>
      <c r="LTD940" s="82"/>
      <c r="LTE940" s="82"/>
      <c r="LTF940" s="82"/>
      <c r="LTG940" s="82"/>
      <c r="LTH940" s="82"/>
      <c r="LTI940" s="82"/>
      <c r="LTJ940" s="82"/>
      <c r="LTK940" s="82"/>
      <c r="LTL940" s="82"/>
      <c r="LTM940" s="82"/>
      <c r="LTN940" s="82"/>
      <c r="LTO940" s="82"/>
      <c r="LTP940" s="82"/>
      <c r="LTQ940" s="82"/>
      <c r="LTR940" s="82"/>
      <c r="LTS940" s="82"/>
      <c r="LTT940" s="82"/>
      <c r="LTU940" s="82"/>
      <c r="LTV940" s="82"/>
      <c r="LTW940" s="82"/>
      <c r="LTX940" s="82"/>
      <c r="LTY940" s="82"/>
      <c r="LTZ940" s="82"/>
      <c r="LUA940" s="82"/>
      <c r="LUB940" s="82"/>
      <c r="LUC940" s="82"/>
      <c r="LUD940" s="82"/>
      <c r="LUE940" s="82"/>
      <c r="LUF940" s="82"/>
      <c r="LUG940" s="82"/>
      <c r="LUH940" s="82"/>
      <c r="LUI940" s="82"/>
      <c r="LUJ940" s="82"/>
      <c r="LUK940" s="82"/>
      <c r="LUL940" s="82"/>
      <c r="LUM940" s="82"/>
      <c r="LUN940" s="82"/>
      <c r="LUO940" s="82"/>
      <c r="LUP940" s="82"/>
      <c r="LUQ940" s="82"/>
      <c r="LUR940" s="82"/>
      <c r="LUS940" s="82"/>
      <c r="LUT940" s="82"/>
      <c r="LUU940" s="82"/>
      <c r="LUV940" s="82"/>
      <c r="LUW940" s="82"/>
      <c r="LUX940" s="82"/>
      <c r="LUY940" s="82"/>
      <c r="LUZ940" s="82"/>
      <c r="LVA940" s="82"/>
      <c r="LVB940" s="82"/>
      <c r="LVC940" s="82"/>
      <c r="LVD940" s="82"/>
      <c r="LVE940" s="82"/>
      <c r="LVF940" s="82"/>
      <c r="LVG940" s="82"/>
      <c r="LVH940" s="82"/>
      <c r="LVI940" s="82"/>
      <c r="LVJ940" s="82"/>
      <c r="LVK940" s="82"/>
      <c r="LVL940" s="82"/>
      <c r="LVM940" s="82"/>
      <c r="LVN940" s="82"/>
      <c r="LVO940" s="82"/>
      <c r="LVP940" s="82"/>
      <c r="LVQ940" s="82"/>
      <c r="LVR940" s="82"/>
      <c r="LVS940" s="82"/>
      <c r="LVT940" s="82"/>
      <c r="LVU940" s="82"/>
      <c r="LVV940" s="82"/>
      <c r="LVW940" s="82"/>
      <c r="LVX940" s="82"/>
      <c r="LVY940" s="82"/>
      <c r="LVZ940" s="82"/>
      <c r="LWA940" s="82"/>
      <c r="LWB940" s="82"/>
      <c r="LWC940" s="82"/>
      <c r="LWD940" s="82"/>
      <c r="LWE940" s="82"/>
      <c r="LWF940" s="82"/>
      <c r="LWG940" s="82"/>
      <c r="LWH940" s="82"/>
      <c r="LWI940" s="82"/>
      <c r="LWJ940" s="82"/>
      <c r="LWK940" s="82"/>
      <c r="LWL940" s="82"/>
      <c r="LWM940" s="82"/>
      <c r="LWN940" s="82"/>
      <c r="LWO940" s="82"/>
      <c r="LWP940" s="82"/>
      <c r="LWQ940" s="82"/>
      <c r="LWR940" s="82"/>
      <c r="LWS940" s="82"/>
      <c r="LWT940" s="82"/>
      <c r="LWU940" s="82"/>
      <c r="LWV940" s="82"/>
      <c r="LWW940" s="82"/>
      <c r="LWX940" s="82"/>
      <c r="LWY940" s="82"/>
      <c r="LWZ940" s="82"/>
      <c r="LXA940" s="82"/>
      <c r="LXB940" s="82"/>
      <c r="LXC940" s="82"/>
      <c r="LXD940" s="82"/>
      <c r="LXE940" s="82"/>
      <c r="LXF940" s="82"/>
      <c r="LXG940" s="82"/>
      <c r="LXH940" s="82"/>
      <c r="LXI940" s="82"/>
      <c r="LXJ940" s="82"/>
      <c r="LXK940" s="82"/>
      <c r="LXL940" s="82"/>
      <c r="LXM940" s="82"/>
      <c r="LXN940" s="82"/>
      <c r="LXO940" s="82"/>
      <c r="LXP940" s="82"/>
      <c r="LXQ940" s="82"/>
      <c r="LXR940" s="82"/>
      <c r="LXS940" s="82"/>
      <c r="LXT940" s="82"/>
      <c r="LXU940" s="82"/>
      <c r="LXV940" s="82"/>
      <c r="LXW940" s="82"/>
      <c r="LXX940" s="82"/>
      <c r="LXY940" s="82"/>
      <c r="LXZ940" s="82"/>
      <c r="LYA940" s="82"/>
      <c r="LYB940" s="82"/>
      <c r="LYC940" s="82"/>
      <c r="LYD940" s="82"/>
      <c r="LYE940" s="82"/>
      <c r="LYF940" s="82"/>
      <c r="LYG940" s="82"/>
      <c r="LYH940" s="82"/>
      <c r="LYI940" s="82"/>
      <c r="LYJ940" s="82"/>
      <c r="LYK940" s="82"/>
      <c r="LYL940" s="82"/>
      <c r="LYM940" s="82"/>
      <c r="LYN940" s="82"/>
      <c r="LYO940" s="82"/>
      <c r="LYP940" s="82"/>
      <c r="LYQ940" s="82"/>
      <c r="LYR940" s="82"/>
      <c r="LYS940" s="82"/>
      <c r="LYT940" s="82"/>
      <c r="LYU940" s="82"/>
      <c r="LYV940" s="82"/>
      <c r="LYW940" s="82"/>
      <c r="LYX940" s="82"/>
      <c r="LYY940" s="82"/>
      <c r="LYZ940" s="82"/>
      <c r="LZA940" s="82"/>
      <c r="LZB940" s="82"/>
      <c r="LZC940" s="82"/>
      <c r="LZD940" s="82"/>
      <c r="LZE940" s="82"/>
      <c r="LZF940" s="82"/>
      <c r="LZG940" s="82"/>
      <c r="LZH940" s="82"/>
      <c r="LZI940" s="82"/>
      <c r="LZJ940" s="82"/>
      <c r="LZK940" s="82"/>
      <c r="LZL940" s="82"/>
      <c r="LZM940" s="82"/>
      <c r="LZN940" s="82"/>
      <c r="LZO940" s="82"/>
      <c r="LZP940" s="82"/>
      <c r="LZQ940" s="82"/>
      <c r="LZR940" s="82"/>
      <c r="LZS940" s="82"/>
      <c r="LZT940" s="82"/>
      <c r="LZU940" s="82"/>
      <c r="LZV940" s="82"/>
      <c r="LZW940" s="82"/>
      <c r="LZX940" s="82"/>
      <c r="LZY940" s="82"/>
      <c r="LZZ940" s="82"/>
      <c r="MAA940" s="82"/>
      <c r="MAB940" s="82"/>
      <c r="MAC940" s="82"/>
      <c r="MAD940" s="82"/>
      <c r="MAE940" s="82"/>
      <c r="MAF940" s="82"/>
      <c r="MAG940" s="82"/>
      <c r="MAH940" s="82"/>
      <c r="MAI940" s="82"/>
      <c r="MAJ940" s="82"/>
      <c r="MAK940" s="82"/>
      <c r="MAL940" s="82"/>
      <c r="MAM940" s="82"/>
      <c r="MAN940" s="82"/>
      <c r="MAO940" s="82"/>
      <c r="MAP940" s="82"/>
      <c r="MAQ940" s="82"/>
      <c r="MAR940" s="82"/>
      <c r="MAS940" s="82"/>
      <c r="MAT940" s="82"/>
      <c r="MAU940" s="82"/>
      <c r="MAV940" s="82"/>
      <c r="MAW940" s="82"/>
      <c r="MAX940" s="82"/>
      <c r="MAY940" s="82"/>
      <c r="MAZ940" s="82"/>
      <c r="MBA940" s="82"/>
      <c r="MBB940" s="82"/>
      <c r="MBC940" s="82"/>
      <c r="MBD940" s="82"/>
      <c r="MBE940" s="82"/>
      <c r="MBF940" s="82"/>
      <c r="MBG940" s="82"/>
      <c r="MBH940" s="82"/>
      <c r="MBI940" s="82"/>
      <c r="MBJ940" s="82"/>
      <c r="MBK940" s="82"/>
      <c r="MBL940" s="82"/>
      <c r="MBM940" s="82"/>
      <c r="MBN940" s="82"/>
      <c r="MBO940" s="82"/>
      <c r="MBP940" s="82"/>
      <c r="MBQ940" s="82"/>
      <c r="MBR940" s="82"/>
      <c r="MBS940" s="82"/>
      <c r="MBT940" s="82"/>
      <c r="MBU940" s="82"/>
      <c r="MBV940" s="82"/>
      <c r="MBW940" s="82"/>
      <c r="MBX940" s="82"/>
      <c r="MBY940" s="82"/>
      <c r="MBZ940" s="82"/>
      <c r="MCA940" s="82"/>
      <c r="MCB940" s="82"/>
      <c r="MCC940" s="82"/>
      <c r="MCD940" s="82"/>
      <c r="MCE940" s="82"/>
      <c r="MCF940" s="82"/>
      <c r="MCG940" s="82"/>
      <c r="MCH940" s="82"/>
      <c r="MCI940" s="82"/>
      <c r="MCJ940" s="82"/>
      <c r="MCK940" s="82"/>
      <c r="MCL940" s="82"/>
      <c r="MCM940" s="82"/>
      <c r="MCN940" s="82"/>
      <c r="MCO940" s="82"/>
      <c r="MCP940" s="82"/>
      <c r="MCQ940" s="82"/>
      <c r="MCR940" s="82"/>
      <c r="MCS940" s="82"/>
      <c r="MCT940" s="82"/>
      <c r="MCU940" s="82"/>
      <c r="MCV940" s="82"/>
      <c r="MCW940" s="82"/>
      <c r="MCX940" s="82"/>
      <c r="MCY940" s="82"/>
      <c r="MCZ940" s="82"/>
      <c r="MDA940" s="82"/>
      <c r="MDB940" s="82"/>
      <c r="MDC940" s="82"/>
      <c r="MDD940" s="82"/>
      <c r="MDE940" s="82"/>
      <c r="MDF940" s="82"/>
      <c r="MDG940" s="82"/>
      <c r="MDH940" s="82"/>
      <c r="MDI940" s="82"/>
      <c r="MDJ940" s="82"/>
      <c r="MDK940" s="82"/>
      <c r="MDL940" s="82"/>
      <c r="MDM940" s="82"/>
      <c r="MDN940" s="82"/>
      <c r="MDO940" s="82"/>
      <c r="MDP940" s="82"/>
      <c r="MDQ940" s="82"/>
      <c r="MDR940" s="82"/>
      <c r="MDS940" s="82"/>
      <c r="MDT940" s="82"/>
      <c r="MDU940" s="82"/>
      <c r="MDV940" s="82"/>
      <c r="MDW940" s="82"/>
      <c r="MDX940" s="82"/>
      <c r="MDY940" s="82"/>
      <c r="MDZ940" s="82"/>
      <c r="MEA940" s="82"/>
      <c r="MEB940" s="82"/>
      <c r="MEC940" s="82"/>
      <c r="MED940" s="82"/>
      <c r="MEE940" s="82"/>
      <c r="MEF940" s="82"/>
      <c r="MEG940" s="82"/>
      <c r="MEH940" s="82"/>
      <c r="MEI940" s="82"/>
      <c r="MEJ940" s="82"/>
      <c r="MEK940" s="82"/>
      <c r="MEL940" s="82"/>
      <c r="MEM940" s="82"/>
      <c r="MEN940" s="82"/>
      <c r="MEO940" s="82"/>
      <c r="MEP940" s="82"/>
      <c r="MEQ940" s="82"/>
      <c r="MER940" s="82"/>
      <c r="MES940" s="82"/>
      <c r="MET940" s="82"/>
      <c r="MEU940" s="82"/>
      <c r="MEV940" s="82"/>
      <c r="MEW940" s="82"/>
      <c r="MEX940" s="82"/>
      <c r="MEY940" s="82"/>
      <c r="MEZ940" s="82"/>
      <c r="MFA940" s="82"/>
      <c r="MFB940" s="82"/>
      <c r="MFC940" s="82"/>
      <c r="MFD940" s="82"/>
      <c r="MFE940" s="82"/>
      <c r="MFF940" s="82"/>
      <c r="MFG940" s="82"/>
      <c r="MFH940" s="82"/>
      <c r="MFI940" s="82"/>
      <c r="MFJ940" s="82"/>
      <c r="MFK940" s="82"/>
      <c r="MFL940" s="82"/>
      <c r="MFM940" s="82"/>
      <c r="MFN940" s="82"/>
      <c r="MFO940" s="82"/>
      <c r="MFP940" s="82"/>
      <c r="MFQ940" s="82"/>
      <c r="MFR940" s="82"/>
      <c r="MFS940" s="82"/>
      <c r="MFT940" s="82"/>
      <c r="MFU940" s="82"/>
      <c r="MFV940" s="82"/>
      <c r="MFW940" s="82"/>
      <c r="MFX940" s="82"/>
      <c r="MFY940" s="82"/>
      <c r="MFZ940" s="82"/>
      <c r="MGA940" s="82"/>
      <c r="MGB940" s="82"/>
      <c r="MGC940" s="82"/>
      <c r="MGD940" s="82"/>
      <c r="MGE940" s="82"/>
      <c r="MGF940" s="82"/>
      <c r="MGG940" s="82"/>
      <c r="MGH940" s="82"/>
      <c r="MGI940" s="82"/>
      <c r="MGJ940" s="82"/>
      <c r="MGK940" s="82"/>
      <c r="MGL940" s="82"/>
      <c r="MGM940" s="82"/>
      <c r="MGN940" s="82"/>
      <c r="MGO940" s="82"/>
      <c r="MGP940" s="82"/>
      <c r="MGQ940" s="82"/>
      <c r="MGR940" s="82"/>
      <c r="MGS940" s="82"/>
      <c r="MGT940" s="82"/>
      <c r="MGU940" s="82"/>
      <c r="MGV940" s="82"/>
      <c r="MGW940" s="82"/>
      <c r="MGX940" s="82"/>
      <c r="MGY940" s="82"/>
      <c r="MGZ940" s="82"/>
      <c r="MHA940" s="82"/>
      <c r="MHB940" s="82"/>
      <c r="MHC940" s="82"/>
      <c r="MHD940" s="82"/>
      <c r="MHE940" s="82"/>
      <c r="MHF940" s="82"/>
      <c r="MHG940" s="82"/>
      <c r="MHH940" s="82"/>
      <c r="MHI940" s="82"/>
      <c r="MHJ940" s="82"/>
      <c r="MHK940" s="82"/>
      <c r="MHL940" s="82"/>
      <c r="MHM940" s="82"/>
      <c r="MHN940" s="82"/>
      <c r="MHO940" s="82"/>
      <c r="MHP940" s="82"/>
      <c r="MHQ940" s="82"/>
      <c r="MHR940" s="82"/>
      <c r="MHS940" s="82"/>
      <c r="MHT940" s="82"/>
      <c r="MHU940" s="82"/>
      <c r="MHV940" s="82"/>
      <c r="MHW940" s="82"/>
      <c r="MHX940" s="82"/>
      <c r="MHY940" s="82"/>
      <c r="MHZ940" s="82"/>
      <c r="MIA940" s="82"/>
      <c r="MIB940" s="82"/>
      <c r="MIC940" s="82"/>
      <c r="MID940" s="82"/>
      <c r="MIE940" s="82"/>
      <c r="MIF940" s="82"/>
      <c r="MIG940" s="82"/>
      <c r="MIH940" s="82"/>
      <c r="MII940" s="82"/>
      <c r="MIJ940" s="82"/>
      <c r="MIK940" s="82"/>
      <c r="MIL940" s="82"/>
      <c r="MIM940" s="82"/>
      <c r="MIN940" s="82"/>
      <c r="MIO940" s="82"/>
      <c r="MIP940" s="82"/>
      <c r="MIQ940" s="82"/>
      <c r="MIR940" s="82"/>
      <c r="MIS940" s="82"/>
      <c r="MIT940" s="82"/>
      <c r="MIU940" s="82"/>
      <c r="MIV940" s="82"/>
      <c r="MIW940" s="82"/>
      <c r="MIX940" s="82"/>
      <c r="MIY940" s="82"/>
      <c r="MIZ940" s="82"/>
      <c r="MJA940" s="82"/>
      <c r="MJB940" s="82"/>
      <c r="MJC940" s="82"/>
      <c r="MJD940" s="82"/>
      <c r="MJE940" s="82"/>
      <c r="MJF940" s="82"/>
      <c r="MJG940" s="82"/>
      <c r="MJH940" s="82"/>
      <c r="MJI940" s="82"/>
      <c r="MJJ940" s="82"/>
      <c r="MJK940" s="82"/>
      <c r="MJL940" s="82"/>
      <c r="MJM940" s="82"/>
      <c r="MJN940" s="82"/>
      <c r="MJO940" s="82"/>
      <c r="MJP940" s="82"/>
      <c r="MJQ940" s="82"/>
      <c r="MJR940" s="82"/>
      <c r="MJS940" s="82"/>
      <c r="MJT940" s="82"/>
      <c r="MJU940" s="82"/>
      <c r="MJV940" s="82"/>
      <c r="MJW940" s="82"/>
      <c r="MJX940" s="82"/>
      <c r="MJY940" s="82"/>
      <c r="MJZ940" s="82"/>
      <c r="MKA940" s="82"/>
      <c r="MKB940" s="82"/>
      <c r="MKC940" s="82"/>
      <c r="MKD940" s="82"/>
      <c r="MKE940" s="82"/>
      <c r="MKF940" s="82"/>
      <c r="MKG940" s="82"/>
      <c r="MKH940" s="82"/>
      <c r="MKI940" s="82"/>
      <c r="MKJ940" s="82"/>
      <c r="MKK940" s="82"/>
      <c r="MKL940" s="82"/>
      <c r="MKM940" s="82"/>
      <c r="MKN940" s="82"/>
      <c r="MKO940" s="82"/>
      <c r="MKP940" s="82"/>
      <c r="MKQ940" s="82"/>
      <c r="MKR940" s="82"/>
      <c r="MKS940" s="82"/>
      <c r="MKT940" s="82"/>
      <c r="MKU940" s="82"/>
      <c r="MKV940" s="82"/>
      <c r="MKW940" s="82"/>
      <c r="MKX940" s="82"/>
      <c r="MKY940" s="82"/>
      <c r="MKZ940" s="82"/>
      <c r="MLA940" s="82"/>
      <c r="MLB940" s="82"/>
      <c r="MLC940" s="82"/>
      <c r="MLD940" s="82"/>
      <c r="MLE940" s="82"/>
      <c r="MLF940" s="82"/>
      <c r="MLG940" s="82"/>
      <c r="MLH940" s="82"/>
      <c r="MLI940" s="82"/>
      <c r="MLJ940" s="82"/>
      <c r="MLK940" s="82"/>
      <c r="MLL940" s="82"/>
      <c r="MLM940" s="82"/>
      <c r="MLN940" s="82"/>
      <c r="MLO940" s="82"/>
      <c r="MLP940" s="82"/>
      <c r="MLQ940" s="82"/>
      <c r="MLR940" s="82"/>
      <c r="MLS940" s="82"/>
      <c r="MLT940" s="82"/>
      <c r="MLU940" s="82"/>
      <c r="MLV940" s="82"/>
      <c r="MLW940" s="82"/>
      <c r="MLX940" s="82"/>
      <c r="MLY940" s="82"/>
      <c r="MLZ940" s="82"/>
      <c r="MMA940" s="82"/>
      <c r="MMB940" s="82"/>
      <c r="MMC940" s="82"/>
      <c r="MMD940" s="82"/>
      <c r="MME940" s="82"/>
      <c r="MMF940" s="82"/>
      <c r="MMG940" s="82"/>
      <c r="MMH940" s="82"/>
      <c r="MMI940" s="82"/>
      <c r="MMJ940" s="82"/>
      <c r="MMK940" s="82"/>
      <c r="MML940" s="82"/>
      <c r="MMM940" s="82"/>
      <c r="MMN940" s="82"/>
      <c r="MMO940" s="82"/>
      <c r="MMP940" s="82"/>
      <c r="MMQ940" s="82"/>
      <c r="MMR940" s="82"/>
      <c r="MMS940" s="82"/>
      <c r="MMT940" s="82"/>
      <c r="MMU940" s="82"/>
      <c r="MMV940" s="82"/>
      <c r="MMW940" s="82"/>
      <c r="MMX940" s="82"/>
      <c r="MMY940" s="82"/>
      <c r="MMZ940" s="82"/>
      <c r="MNA940" s="82"/>
      <c r="MNB940" s="82"/>
      <c r="MNC940" s="82"/>
      <c r="MND940" s="82"/>
      <c r="MNE940" s="82"/>
      <c r="MNF940" s="82"/>
      <c r="MNG940" s="82"/>
      <c r="MNH940" s="82"/>
      <c r="MNI940" s="82"/>
      <c r="MNJ940" s="82"/>
      <c r="MNK940" s="82"/>
      <c r="MNL940" s="82"/>
      <c r="MNM940" s="82"/>
      <c r="MNN940" s="82"/>
      <c r="MNO940" s="82"/>
      <c r="MNP940" s="82"/>
      <c r="MNQ940" s="82"/>
      <c r="MNR940" s="82"/>
      <c r="MNS940" s="82"/>
      <c r="MNT940" s="82"/>
      <c r="MNU940" s="82"/>
      <c r="MNV940" s="82"/>
      <c r="MNW940" s="82"/>
      <c r="MNX940" s="82"/>
      <c r="MNY940" s="82"/>
      <c r="MNZ940" s="82"/>
      <c r="MOA940" s="82"/>
      <c r="MOB940" s="82"/>
      <c r="MOC940" s="82"/>
      <c r="MOD940" s="82"/>
      <c r="MOE940" s="82"/>
      <c r="MOF940" s="82"/>
      <c r="MOG940" s="82"/>
      <c r="MOH940" s="82"/>
      <c r="MOI940" s="82"/>
      <c r="MOJ940" s="82"/>
      <c r="MOK940" s="82"/>
      <c r="MOL940" s="82"/>
      <c r="MOM940" s="82"/>
      <c r="MON940" s="82"/>
      <c r="MOO940" s="82"/>
      <c r="MOP940" s="82"/>
      <c r="MOQ940" s="82"/>
      <c r="MOR940" s="82"/>
      <c r="MOS940" s="82"/>
      <c r="MOT940" s="82"/>
      <c r="MOU940" s="82"/>
      <c r="MOV940" s="82"/>
      <c r="MOW940" s="82"/>
      <c r="MOX940" s="82"/>
      <c r="MOY940" s="82"/>
      <c r="MOZ940" s="82"/>
      <c r="MPA940" s="82"/>
      <c r="MPB940" s="82"/>
      <c r="MPC940" s="82"/>
      <c r="MPD940" s="82"/>
      <c r="MPE940" s="82"/>
      <c r="MPF940" s="82"/>
      <c r="MPG940" s="82"/>
      <c r="MPH940" s="82"/>
      <c r="MPI940" s="82"/>
      <c r="MPJ940" s="82"/>
      <c r="MPK940" s="82"/>
      <c r="MPL940" s="82"/>
      <c r="MPM940" s="82"/>
      <c r="MPN940" s="82"/>
      <c r="MPO940" s="82"/>
      <c r="MPP940" s="82"/>
      <c r="MPQ940" s="82"/>
      <c r="MPR940" s="82"/>
      <c r="MPS940" s="82"/>
      <c r="MPT940" s="82"/>
      <c r="MPU940" s="82"/>
      <c r="MPV940" s="82"/>
      <c r="MPW940" s="82"/>
      <c r="MPX940" s="82"/>
      <c r="MPY940" s="82"/>
      <c r="MPZ940" s="82"/>
      <c r="MQA940" s="82"/>
      <c r="MQB940" s="82"/>
      <c r="MQC940" s="82"/>
      <c r="MQD940" s="82"/>
      <c r="MQE940" s="82"/>
      <c r="MQF940" s="82"/>
      <c r="MQG940" s="82"/>
      <c r="MQH940" s="82"/>
      <c r="MQI940" s="82"/>
      <c r="MQJ940" s="82"/>
      <c r="MQK940" s="82"/>
      <c r="MQL940" s="82"/>
      <c r="MQM940" s="82"/>
      <c r="MQN940" s="82"/>
      <c r="MQO940" s="82"/>
      <c r="MQP940" s="82"/>
      <c r="MQQ940" s="82"/>
      <c r="MQR940" s="82"/>
      <c r="MQS940" s="82"/>
      <c r="MQT940" s="82"/>
      <c r="MQU940" s="82"/>
      <c r="MQV940" s="82"/>
      <c r="MQW940" s="82"/>
      <c r="MQX940" s="82"/>
      <c r="MQY940" s="82"/>
      <c r="MQZ940" s="82"/>
      <c r="MRA940" s="82"/>
      <c r="MRB940" s="82"/>
      <c r="MRC940" s="82"/>
      <c r="MRD940" s="82"/>
      <c r="MRE940" s="82"/>
      <c r="MRF940" s="82"/>
      <c r="MRG940" s="82"/>
      <c r="MRH940" s="82"/>
      <c r="MRI940" s="82"/>
      <c r="MRJ940" s="82"/>
      <c r="MRK940" s="82"/>
      <c r="MRL940" s="82"/>
      <c r="MRM940" s="82"/>
      <c r="MRN940" s="82"/>
      <c r="MRO940" s="82"/>
      <c r="MRP940" s="82"/>
      <c r="MRQ940" s="82"/>
      <c r="MRR940" s="82"/>
      <c r="MRS940" s="82"/>
      <c r="MRT940" s="82"/>
      <c r="MRU940" s="82"/>
      <c r="MRV940" s="82"/>
      <c r="MRW940" s="82"/>
      <c r="MRX940" s="82"/>
      <c r="MRY940" s="82"/>
      <c r="MRZ940" s="82"/>
      <c r="MSA940" s="82"/>
      <c r="MSB940" s="82"/>
      <c r="MSC940" s="82"/>
      <c r="MSD940" s="82"/>
      <c r="MSE940" s="82"/>
      <c r="MSF940" s="82"/>
      <c r="MSG940" s="82"/>
      <c r="MSH940" s="82"/>
      <c r="MSI940" s="82"/>
      <c r="MSJ940" s="82"/>
      <c r="MSK940" s="82"/>
      <c r="MSL940" s="82"/>
      <c r="MSM940" s="82"/>
      <c r="MSN940" s="82"/>
      <c r="MSO940" s="82"/>
      <c r="MSP940" s="82"/>
      <c r="MSQ940" s="82"/>
      <c r="MSR940" s="82"/>
      <c r="MSS940" s="82"/>
      <c r="MST940" s="82"/>
      <c r="MSU940" s="82"/>
      <c r="MSV940" s="82"/>
      <c r="MSW940" s="82"/>
      <c r="MSX940" s="82"/>
      <c r="MSY940" s="82"/>
      <c r="MSZ940" s="82"/>
      <c r="MTA940" s="82"/>
      <c r="MTB940" s="82"/>
      <c r="MTC940" s="82"/>
      <c r="MTD940" s="82"/>
      <c r="MTE940" s="82"/>
      <c r="MTF940" s="82"/>
      <c r="MTG940" s="82"/>
      <c r="MTH940" s="82"/>
      <c r="MTI940" s="82"/>
      <c r="MTJ940" s="82"/>
      <c r="MTK940" s="82"/>
      <c r="MTL940" s="82"/>
      <c r="MTM940" s="82"/>
      <c r="MTN940" s="82"/>
      <c r="MTO940" s="82"/>
      <c r="MTP940" s="82"/>
      <c r="MTQ940" s="82"/>
      <c r="MTR940" s="82"/>
      <c r="MTS940" s="82"/>
      <c r="MTT940" s="82"/>
      <c r="MTU940" s="82"/>
      <c r="MTV940" s="82"/>
      <c r="MTW940" s="82"/>
      <c r="MTX940" s="82"/>
      <c r="MTY940" s="82"/>
      <c r="MTZ940" s="82"/>
      <c r="MUA940" s="82"/>
      <c r="MUB940" s="82"/>
      <c r="MUC940" s="82"/>
      <c r="MUD940" s="82"/>
      <c r="MUE940" s="82"/>
      <c r="MUF940" s="82"/>
      <c r="MUG940" s="82"/>
      <c r="MUH940" s="82"/>
      <c r="MUI940" s="82"/>
      <c r="MUJ940" s="82"/>
      <c r="MUK940" s="82"/>
      <c r="MUL940" s="82"/>
      <c r="MUM940" s="82"/>
      <c r="MUN940" s="82"/>
      <c r="MUO940" s="82"/>
      <c r="MUP940" s="82"/>
      <c r="MUQ940" s="82"/>
      <c r="MUR940" s="82"/>
      <c r="MUS940" s="82"/>
      <c r="MUT940" s="82"/>
      <c r="MUU940" s="82"/>
      <c r="MUV940" s="82"/>
      <c r="MUW940" s="82"/>
      <c r="MUX940" s="82"/>
      <c r="MUY940" s="82"/>
      <c r="MUZ940" s="82"/>
      <c r="MVA940" s="82"/>
      <c r="MVB940" s="82"/>
      <c r="MVC940" s="82"/>
      <c r="MVD940" s="82"/>
      <c r="MVE940" s="82"/>
      <c r="MVF940" s="82"/>
      <c r="MVG940" s="82"/>
      <c r="MVH940" s="82"/>
      <c r="MVI940" s="82"/>
      <c r="MVJ940" s="82"/>
      <c r="MVK940" s="82"/>
      <c r="MVL940" s="82"/>
      <c r="MVM940" s="82"/>
      <c r="MVN940" s="82"/>
      <c r="MVO940" s="82"/>
      <c r="MVP940" s="82"/>
      <c r="MVQ940" s="82"/>
      <c r="MVR940" s="82"/>
      <c r="MVS940" s="82"/>
      <c r="MVT940" s="82"/>
      <c r="MVU940" s="82"/>
      <c r="MVV940" s="82"/>
      <c r="MVW940" s="82"/>
      <c r="MVX940" s="82"/>
      <c r="MVY940" s="82"/>
      <c r="MVZ940" s="82"/>
      <c r="MWA940" s="82"/>
      <c r="MWB940" s="82"/>
      <c r="MWC940" s="82"/>
      <c r="MWD940" s="82"/>
      <c r="MWE940" s="82"/>
      <c r="MWF940" s="82"/>
      <c r="MWG940" s="82"/>
      <c r="MWH940" s="82"/>
      <c r="MWI940" s="82"/>
      <c r="MWJ940" s="82"/>
      <c r="MWK940" s="82"/>
      <c r="MWL940" s="82"/>
      <c r="MWM940" s="82"/>
      <c r="MWN940" s="82"/>
      <c r="MWO940" s="82"/>
      <c r="MWP940" s="82"/>
      <c r="MWQ940" s="82"/>
      <c r="MWR940" s="82"/>
      <c r="MWS940" s="82"/>
      <c r="MWT940" s="82"/>
      <c r="MWU940" s="82"/>
      <c r="MWV940" s="82"/>
      <c r="MWW940" s="82"/>
      <c r="MWX940" s="82"/>
      <c r="MWY940" s="82"/>
      <c r="MWZ940" s="82"/>
      <c r="MXA940" s="82"/>
      <c r="MXB940" s="82"/>
      <c r="MXC940" s="82"/>
      <c r="MXD940" s="82"/>
      <c r="MXE940" s="82"/>
      <c r="MXF940" s="82"/>
      <c r="MXG940" s="82"/>
      <c r="MXH940" s="82"/>
      <c r="MXI940" s="82"/>
      <c r="MXJ940" s="82"/>
      <c r="MXK940" s="82"/>
      <c r="MXL940" s="82"/>
      <c r="MXM940" s="82"/>
      <c r="MXN940" s="82"/>
      <c r="MXO940" s="82"/>
      <c r="MXP940" s="82"/>
      <c r="MXQ940" s="82"/>
      <c r="MXR940" s="82"/>
      <c r="MXS940" s="82"/>
      <c r="MXT940" s="82"/>
      <c r="MXU940" s="82"/>
      <c r="MXV940" s="82"/>
      <c r="MXW940" s="82"/>
      <c r="MXX940" s="82"/>
      <c r="MXY940" s="82"/>
      <c r="MXZ940" s="82"/>
      <c r="MYA940" s="82"/>
      <c r="MYB940" s="82"/>
      <c r="MYC940" s="82"/>
      <c r="MYD940" s="82"/>
      <c r="MYE940" s="82"/>
      <c r="MYF940" s="82"/>
      <c r="MYG940" s="82"/>
      <c r="MYH940" s="82"/>
      <c r="MYI940" s="82"/>
      <c r="MYJ940" s="82"/>
      <c r="MYK940" s="82"/>
      <c r="MYL940" s="82"/>
      <c r="MYM940" s="82"/>
      <c r="MYN940" s="82"/>
      <c r="MYO940" s="82"/>
      <c r="MYP940" s="82"/>
      <c r="MYQ940" s="82"/>
      <c r="MYR940" s="82"/>
      <c r="MYS940" s="82"/>
      <c r="MYT940" s="82"/>
      <c r="MYU940" s="82"/>
      <c r="MYV940" s="82"/>
      <c r="MYW940" s="82"/>
      <c r="MYX940" s="82"/>
      <c r="MYY940" s="82"/>
      <c r="MYZ940" s="82"/>
      <c r="MZA940" s="82"/>
      <c r="MZB940" s="82"/>
      <c r="MZC940" s="82"/>
      <c r="MZD940" s="82"/>
      <c r="MZE940" s="82"/>
      <c r="MZF940" s="82"/>
      <c r="MZG940" s="82"/>
      <c r="MZH940" s="82"/>
      <c r="MZI940" s="82"/>
      <c r="MZJ940" s="82"/>
      <c r="MZK940" s="82"/>
      <c r="MZL940" s="82"/>
      <c r="MZM940" s="82"/>
      <c r="MZN940" s="82"/>
      <c r="MZO940" s="82"/>
      <c r="MZP940" s="82"/>
      <c r="MZQ940" s="82"/>
      <c r="MZR940" s="82"/>
      <c r="MZS940" s="82"/>
      <c r="MZT940" s="82"/>
      <c r="MZU940" s="82"/>
      <c r="MZV940" s="82"/>
      <c r="MZW940" s="82"/>
      <c r="MZX940" s="82"/>
      <c r="MZY940" s="82"/>
      <c r="MZZ940" s="82"/>
      <c r="NAA940" s="82"/>
      <c r="NAB940" s="82"/>
      <c r="NAC940" s="82"/>
      <c r="NAD940" s="82"/>
      <c r="NAE940" s="82"/>
      <c r="NAF940" s="82"/>
      <c r="NAG940" s="82"/>
      <c r="NAH940" s="82"/>
      <c r="NAI940" s="82"/>
      <c r="NAJ940" s="82"/>
      <c r="NAK940" s="82"/>
      <c r="NAL940" s="82"/>
      <c r="NAM940" s="82"/>
      <c r="NAN940" s="82"/>
      <c r="NAO940" s="82"/>
      <c r="NAP940" s="82"/>
      <c r="NAQ940" s="82"/>
      <c r="NAR940" s="82"/>
      <c r="NAS940" s="82"/>
      <c r="NAT940" s="82"/>
      <c r="NAU940" s="82"/>
      <c r="NAV940" s="82"/>
      <c r="NAW940" s="82"/>
      <c r="NAX940" s="82"/>
      <c r="NAY940" s="82"/>
      <c r="NAZ940" s="82"/>
      <c r="NBA940" s="82"/>
      <c r="NBB940" s="82"/>
      <c r="NBC940" s="82"/>
      <c r="NBD940" s="82"/>
      <c r="NBE940" s="82"/>
      <c r="NBF940" s="82"/>
      <c r="NBG940" s="82"/>
      <c r="NBH940" s="82"/>
      <c r="NBI940" s="82"/>
      <c r="NBJ940" s="82"/>
      <c r="NBK940" s="82"/>
      <c r="NBL940" s="82"/>
      <c r="NBM940" s="82"/>
      <c r="NBN940" s="82"/>
      <c r="NBO940" s="82"/>
      <c r="NBP940" s="82"/>
      <c r="NBQ940" s="82"/>
      <c r="NBR940" s="82"/>
      <c r="NBS940" s="82"/>
      <c r="NBT940" s="82"/>
      <c r="NBU940" s="82"/>
      <c r="NBV940" s="82"/>
      <c r="NBW940" s="82"/>
      <c r="NBX940" s="82"/>
      <c r="NBY940" s="82"/>
      <c r="NBZ940" s="82"/>
      <c r="NCA940" s="82"/>
      <c r="NCB940" s="82"/>
      <c r="NCC940" s="82"/>
      <c r="NCD940" s="82"/>
      <c r="NCE940" s="82"/>
      <c r="NCF940" s="82"/>
      <c r="NCG940" s="82"/>
      <c r="NCH940" s="82"/>
      <c r="NCI940" s="82"/>
      <c r="NCJ940" s="82"/>
      <c r="NCK940" s="82"/>
      <c r="NCL940" s="82"/>
      <c r="NCM940" s="82"/>
      <c r="NCN940" s="82"/>
      <c r="NCO940" s="82"/>
      <c r="NCP940" s="82"/>
      <c r="NCQ940" s="82"/>
      <c r="NCR940" s="82"/>
      <c r="NCS940" s="82"/>
      <c r="NCT940" s="82"/>
      <c r="NCU940" s="82"/>
      <c r="NCV940" s="82"/>
      <c r="NCW940" s="82"/>
      <c r="NCX940" s="82"/>
      <c r="NCY940" s="82"/>
      <c r="NCZ940" s="82"/>
      <c r="NDA940" s="82"/>
      <c r="NDB940" s="82"/>
      <c r="NDC940" s="82"/>
      <c r="NDD940" s="82"/>
      <c r="NDE940" s="82"/>
      <c r="NDF940" s="82"/>
      <c r="NDG940" s="82"/>
      <c r="NDH940" s="82"/>
      <c r="NDI940" s="82"/>
      <c r="NDJ940" s="82"/>
      <c r="NDK940" s="82"/>
      <c r="NDL940" s="82"/>
      <c r="NDM940" s="82"/>
      <c r="NDN940" s="82"/>
      <c r="NDO940" s="82"/>
      <c r="NDP940" s="82"/>
      <c r="NDQ940" s="82"/>
      <c r="NDR940" s="82"/>
      <c r="NDS940" s="82"/>
      <c r="NDT940" s="82"/>
      <c r="NDU940" s="82"/>
      <c r="NDV940" s="82"/>
      <c r="NDW940" s="82"/>
      <c r="NDX940" s="82"/>
      <c r="NDY940" s="82"/>
      <c r="NDZ940" s="82"/>
      <c r="NEA940" s="82"/>
      <c r="NEB940" s="82"/>
      <c r="NEC940" s="82"/>
      <c r="NED940" s="82"/>
      <c r="NEE940" s="82"/>
      <c r="NEF940" s="82"/>
      <c r="NEG940" s="82"/>
      <c r="NEH940" s="82"/>
      <c r="NEI940" s="82"/>
      <c r="NEJ940" s="82"/>
      <c r="NEK940" s="82"/>
      <c r="NEL940" s="82"/>
      <c r="NEM940" s="82"/>
      <c r="NEN940" s="82"/>
      <c r="NEO940" s="82"/>
      <c r="NEP940" s="82"/>
      <c r="NEQ940" s="82"/>
      <c r="NER940" s="82"/>
      <c r="NES940" s="82"/>
      <c r="NET940" s="82"/>
      <c r="NEU940" s="82"/>
      <c r="NEV940" s="82"/>
      <c r="NEW940" s="82"/>
      <c r="NEX940" s="82"/>
      <c r="NEY940" s="82"/>
      <c r="NEZ940" s="82"/>
      <c r="NFA940" s="82"/>
      <c r="NFB940" s="82"/>
      <c r="NFC940" s="82"/>
      <c r="NFD940" s="82"/>
      <c r="NFE940" s="82"/>
      <c r="NFF940" s="82"/>
      <c r="NFG940" s="82"/>
      <c r="NFH940" s="82"/>
      <c r="NFI940" s="82"/>
      <c r="NFJ940" s="82"/>
      <c r="NFK940" s="82"/>
      <c r="NFL940" s="82"/>
      <c r="NFM940" s="82"/>
      <c r="NFN940" s="82"/>
      <c r="NFO940" s="82"/>
      <c r="NFP940" s="82"/>
      <c r="NFQ940" s="82"/>
      <c r="NFR940" s="82"/>
      <c r="NFS940" s="82"/>
      <c r="NFT940" s="82"/>
      <c r="NFU940" s="82"/>
      <c r="NFV940" s="82"/>
      <c r="NFW940" s="82"/>
      <c r="NFX940" s="82"/>
      <c r="NFY940" s="82"/>
      <c r="NFZ940" s="82"/>
      <c r="NGA940" s="82"/>
      <c r="NGB940" s="82"/>
      <c r="NGC940" s="82"/>
      <c r="NGD940" s="82"/>
      <c r="NGE940" s="82"/>
      <c r="NGF940" s="82"/>
      <c r="NGG940" s="82"/>
      <c r="NGH940" s="82"/>
      <c r="NGI940" s="82"/>
      <c r="NGJ940" s="82"/>
      <c r="NGK940" s="82"/>
      <c r="NGL940" s="82"/>
      <c r="NGM940" s="82"/>
      <c r="NGN940" s="82"/>
      <c r="NGO940" s="82"/>
      <c r="NGP940" s="82"/>
      <c r="NGQ940" s="82"/>
      <c r="NGR940" s="82"/>
      <c r="NGS940" s="82"/>
      <c r="NGT940" s="82"/>
      <c r="NGU940" s="82"/>
      <c r="NGV940" s="82"/>
      <c r="NGW940" s="82"/>
      <c r="NGX940" s="82"/>
      <c r="NGY940" s="82"/>
      <c r="NGZ940" s="82"/>
      <c r="NHA940" s="82"/>
      <c r="NHB940" s="82"/>
      <c r="NHC940" s="82"/>
      <c r="NHD940" s="82"/>
      <c r="NHE940" s="82"/>
      <c r="NHF940" s="82"/>
      <c r="NHG940" s="82"/>
      <c r="NHH940" s="82"/>
      <c r="NHI940" s="82"/>
      <c r="NHJ940" s="82"/>
      <c r="NHK940" s="82"/>
      <c r="NHL940" s="82"/>
      <c r="NHM940" s="82"/>
      <c r="NHN940" s="82"/>
      <c r="NHO940" s="82"/>
      <c r="NHP940" s="82"/>
      <c r="NHQ940" s="82"/>
      <c r="NHR940" s="82"/>
      <c r="NHS940" s="82"/>
      <c r="NHT940" s="82"/>
      <c r="NHU940" s="82"/>
      <c r="NHV940" s="82"/>
      <c r="NHW940" s="82"/>
      <c r="NHX940" s="82"/>
      <c r="NHY940" s="82"/>
      <c r="NHZ940" s="82"/>
      <c r="NIA940" s="82"/>
      <c r="NIB940" s="82"/>
      <c r="NIC940" s="82"/>
      <c r="NID940" s="82"/>
      <c r="NIE940" s="82"/>
      <c r="NIF940" s="82"/>
      <c r="NIG940" s="82"/>
      <c r="NIH940" s="82"/>
      <c r="NII940" s="82"/>
      <c r="NIJ940" s="82"/>
      <c r="NIK940" s="82"/>
      <c r="NIL940" s="82"/>
      <c r="NIM940" s="82"/>
      <c r="NIN940" s="82"/>
      <c r="NIO940" s="82"/>
      <c r="NIP940" s="82"/>
      <c r="NIQ940" s="82"/>
      <c r="NIR940" s="82"/>
      <c r="NIS940" s="82"/>
      <c r="NIT940" s="82"/>
      <c r="NIU940" s="82"/>
      <c r="NIV940" s="82"/>
      <c r="NIW940" s="82"/>
      <c r="NIX940" s="82"/>
      <c r="NIY940" s="82"/>
      <c r="NIZ940" s="82"/>
      <c r="NJA940" s="82"/>
      <c r="NJB940" s="82"/>
      <c r="NJC940" s="82"/>
      <c r="NJD940" s="82"/>
      <c r="NJE940" s="82"/>
      <c r="NJF940" s="82"/>
      <c r="NJG940" s="82"/>
      <c r="NJH940" s="82"/>
      <c r="NJI940" s="82"/>
      <c r="NJJ940" s="82"/>
      <c r="NJK940" s="82"/>
      <c r="NJL940" s="82"/>
      <c r="NJM940" s="82"/>
      <c r="NJN940" s="82"/>
      <c r="NJO940" s="82"/>
      <c r="NJP940" s="82"/>
      <c r="NJQ940" s="82"/>
      <c r="NJR940" s="82"/>
      <c r="NJS940" s="82"/>
      <c r="NJT940" s="82"/>
      <c r="NJU940" s="82"/>
      <c r="NJV940" s="82"/>
      <c r="NJW940" s="82"/>
      <c r="NJX940" s="82"/>
      <c r="NJY940" s="82"/>
      <c r="NJZ940" s="82"/>
      <c r="NKA940" s="82"/>
      <c r="NKB940" s="82"/>
      <c r="NKC940" s="82"/>
      <c r="NKD940" s="82"/>
      <c r="NKE940" s="82"/>
      <c r="NKF940" s="82"/>
      <c r="NKG940" s="82"/>
      <c r="NKH940" s="82"/>
      <c r="NKI940" s="82"/>
      <c r="NKJ940" s="82"/>
      <c r="NKK940" s="82"/>
      <c r="NKL940" s="82"/>
      <c r="NKM940" s="82"/>
      <c r="NKN940" s="82"/>
      <c r="NKO940" s="82"/>
      <c r="NKP940" s="82"/>
      <c r="NKQ940" s="82"/>
      <c r="NKR940" s="82"/>
      <c r="NKS940" s="82"/>
      <c r="NKT940" s="82"/>
      <c r="NKU940" s="82"/>
      <c r="NKV940" s="82"/>
      <c r="NKW940" s="82"/>
      <c r="NKX940" s="82"/>
      <c r="NKY940" s="82"/>
      <c r="NKZ940" s="82"/>
      <c r="NLA940" s="82"/>
      <c r="NLB940" s="82"/>
      <c r="NLC940" s="82"/>
      <c r="NLD940" s="82"/>
      <c r="NLE940" s="82"/>
      <c r="NLF940" s="82"/>
      <c r="NLG940" s="82"/>
      <c r="NLH940" s="82"/>
      <c r="NLI940" s="82"/>
      <c r="NLJ940" s="82"/>
      <c r="NLK940" s="82"/>
      <c r="NLL940" s="82"/>
      <c r="NLM940" s="82"/>
      <c r="NLN940" s="82"/>
      <c r="NLO940" s="82"/>
      <c r="NLP940" s="82"/>
      <c r="NLQ940" s="82"/>
      <c r="NLR940" s="82"/>
      <c r="NLS940" s="82"/>
      <c r="NLT940" s="82"/>
      <c r="NLU940" s="82"/>
      <c r="NLV940" s="82"/>
      <c r="NLW940" s="82"/>
      <c r="NLX940" s="82"/>
      <c r="NLY940" s="82"/>
      <c r="NLZ940" s="82"/>
      <c r="NMA940" s="82"/>
      <c r="NMB940" s="82"/>
      <c r="NMC940" s="82"/>
      <c r="NMD940" s="82"/>
      <c r="NME940" s="82"/>
      <c r="NMF940" s="82"/>
      <c r="NMG940" s="82"/>
      <c r="NMH940" s="82"/>
      <c r="NMI940" s="82"/>
      <c r="NMJ940" s="82"/>
      <c r="NMK940" s="82"/>
      <c r="NML940" s="82"/>
      <c r="NMM940" s="82"/>
      <c r="NMN940" s="82"/>
      <c r="NMO940" s="82"/>
      <c r="NMP940" s="82"/>
      <c r="NMQ940" s="82"/>
      <c r="NMR940" s="82"/>
      <c r="NMS940" s="82"/>
      <c r="NMT940" s="82"/>
      <c r="NMU940" s="82"/>
      <c r="NMV940" s="82"/>
      <c r="NMW940" s="82"/>
      <c r="NMX940" s="82"/>
      <c r="NMY940" s="82"/>
      <c r="NMZ940" s="82"/>
      <c r="NNA940" s="82"/>
      <c r="NNB940" s="82"/>
      <c r="NNC940" s="82"/>
      <c r="NND940" s="82"/>
      <c r="NNE940" s="82"/>
      <c r="NNF940" s="82"/>
      <c r="NNG940" s="82"/>
      <c r="NNH940" s="82"/>
      <c r="NNI940" s="82"/>
      <c r="NNJ940" s="82"/>
      <c r="NNK940" s="82"/>
      <c r="NNL940" s="82"/>
      <c r="NNM940" s="82"/>
      <c r="NNN940" s="82"/>
      <c r="NNO940" s="82"/>
      <c r="NNP940" s="82"/>
      <c r="NNQ940" s="82"/>
      <c r="NNR940" s="82"/>
      <c r="NNS940" s="82"/>
      <c r="NNT940" s="82"/>
      <c r="NNU940" s="82"/>
      <c r="NNV940" s="82"/>
      <c r="NNW940" s="82"/>
      <c r="NNX940" s="82"/>
      <c r="NNY940" s="82"/>
      <c r="NNZ940" s="82"/>
      <c r="NOA940" s="82"/>
      <c r="NOB940" s="82"/>
      <c r="NOC940" s="82"/>
      <c r="NOD940" s="82"/>
      <c r="NOE940" s="82"/>
      <c r="NOF940" s="82"/>
      <c r="NOG940" s="82"/>
      <c r="NOH940" s="82"/>
      <c r="NOI940" s="82"/>
      <c r="NOJ940" s="82"/>
      <c r="NOK940" s="82"/>
      <c r="NOL940" s="82"/>
      <c r="NOM940" s="82"/>
      <c r="NON940" s="82"/>
      <c r="NOO940" s="82"/>
      <c r="NOP940" s="82"/>
      <c r="NOQ940" s="82"/>
      <c r="NOR940" s="82"/>
      <c r="NOS940" s="82"/>
      <c r="NOT940" s="82"/>
      <c r="NOU940" s="82"/>
      <c r="NOV940" s="82"/>
      <c r="NOW940" s="82"/>
      <c r="NOX940" s="82"/>
      <c r="NOY940" s="82"/>
      <c r="NOZ940" s="82"/>
      <c r="NPA940" s="82"/>
      <c r="NPB940" s="82"/>
      <c r="NPC940" s="82"/>
      <c r="NPD940" s="82"/>
      <c r="NPE940" s="82"/>
      <c r="NPF940" s="82"/>
      <c r="NPG940" s="82"/>
      <c r="NPH940" s="82"/>
      <c r="NPI940" s="82"/>
      <c r="NPJ940" s="82"/>
      <c r="NPK940" s="82"/>
      <c r="NPL940" s="82"/>
      <c r="NPM940" s="82"/>
      <c r="NPN940" s="82"/>
      <c r="NPO940" s="82"/>
      <c r="NPP940" s="82"/>
      <c r="NPQ940" s="82"/>
      <c r="NPR940" s="82"/>
      <c r="NPS940" s="82"/>
      <c r="NPT940" s="82"/>
      <c r="NPU940" s="82"/>
      <c r="NPV940" s="82"/>
      <c r="NPW940" s="82"/>
      <c r="NPX940" s="82"/>
      <c r="NPY940" s="82"/>
      <c r="NPZ940" s="82"/>
      <c r="NQA940" s="82"/>
      <c r="NQB940" s="82"/>
      <c r="NQC940" s="82"/>
      <c r="NQD940" s="82"/>
      <c r="NQE940" s="82"/>
      <c r="NQF940" s="82"/>
      <c r="NQG940" s="82"/>
      <c r="NQH940" s="82"/>
      <c r="NQI940" s="82"/>
      <c r="NQJ940" s="82"/>
      <c r="NQK940" s="82"/>
      <c r="NQL940" s="82"/>
      <c r="NQM940" s="82"/>
      <c r="NQN940" s="82"/>
      <c r="NQO940" s="82"/>
      <c r="NQP940" s="82"/>
      <c r="NQQ940" s="82"/>
      <c r="NQR940" s="82"/>
      <c r="NQS940" s="82"/>
      <c r="NQT940" s="82"/>
      <c r="NQU940" s="82"/>
      <c r="NQV940" s="82"/>
      <c r="NQW940" s="82"/>
      <c r="NQX940" s="82"/>
      <c r="NQY940" s="82"/>
      <c r="NQZ940" s="82"/>
      <c r="NRA940" s="82"/>
      <c r="NRB940" s="82"/>
      <c r="NRC940" s="82"/>
      <c r="NRD940" s="82"/>
      <c r="NRE940" s="82"/>
      <c r="NRF940" s="82"/>
      <c r="NRG940" s="82"/>
      <c r="NRH940" s="82"/>
      <c r="NRI940" s="82"/>
      <c r="NRJ940" s="82"/>
      <c r="NRK940" s="82"/>
      <c r="NRL940" s="82"/>
      <c r="NRM940" s="82"/>
      <c r="NRN940" s="82"/>
      <c r="NRO940" s="82"/>
      <c r="NRP940" s="82"/>
      <c r="NRQ940" s="82"/>
      <c r="NRR940" s="82"/>
      <c r="NRS940" s="82"/>
      <c r="NRT940" s="82"/>
      <c r="NRU940" s="82"/>
      <c r="NRV940" s="82"/>
      <c r="NRW940" s="82"/>
      <c r="NRX940" s="82"/>
      <c r="NRY940" s="82"/>
      <c r="NRZ940" s="82"/>
      <c r="NSA940" s="82"/>
      <c r="NSB940" s="82"/>
      <c r="NSC940" s="82"/>
      <c r="NSD940" s="82"/>
      <c r="NSE940" s="82"/>
      <c r="NSF940" s="82"/>
      <c r="NSG940" s="82"/>
      <c r="NSH940" s="82"/>
      <c r="NSI940" s="82"/>
      <c r="NSJ940" s="82"/>
      <c r="NSK940" s="82"/>
      <c r="NSL940" s="82"/>
      <c r="NSM940" s="82"/>
      <c r="NSN940" s="82"/>
      <c r="NSO940" s="82"/>
      <c r="NSP940" s="82"/>
      <c r="NSQ940" s="82"/>
      <c r="NSR940" s="82"/>
      <c r="NSS940" s="82"/>
      <c r="NST940" s="82"/>
      <c r="NSU940" s="82"/>
      <c r="NSV940" s="82"/>
      <c r="NSW940" s="82"/>
      <c r="NSX940" s="82"/>
      <c r="NSY940" s="82"/>
      <c r="NSZ940" s="82"/>
      <c r="NTA940" s="82"/>
      <c r="NTB940" s="82"/>
      <c r="NTC940" s="82"/>
      <c r="NTD940" s="82"/>
      <c r="NTE940" s="82"/>
      <c r="NTF940" s="82"/>
      <c r="NTG940" s="82"/>
      <c r="NTH940" s="82"/>
      <c r="NTI940" s="82"/>
      <c r="NTJ940" s="82"/>
      <c r="NTK940" s="82"/>
      <c r="NTL940" s="82"/>
      <c r="NTM940" s="82"/>
      <c r="NTN940" s="82"/>
      <c r="NTO940" s="82"/>
      <c r="NTP940" s="82"/>
      <c r="NTQ940" s="82"/>
      <c r="NTR940" s="82"/>
      <c r="NTS940" s="82"/>
      <c r="NTT940" s="82"/>
      <c r="NTU940" s="82"/>
      <c r="NTV940" s="82"/>
      <c r="NTW940" s="82"/>
      <c r="NTX940" s="82"/>
      <c r="NTY940" s="82"/>
      <c r="NTZ940" s="82"/>
      <c r="NUA940" s="82"/>
      <c r="NUB940" s="82"/>
      <c r="NUC940" s="82"/>
      <c r="NUD940" s="82"/>
      <c r="NUE940" s="82"/>
      <c r="NUF940" s="82"/>
      <c r="NUG940" s="82"/>
      <c r="NUH940" s="82"/>
      <c r="NUI940" s="82"/>
      <c r="NUJ940" s="82"/>
      <c r="NUK940" s="82"/>
      <c r="NUL940" s="82"/>
      <c r="NUM940" s="82"/>
      <c r="NUN940" s="82"/>
      <c r="NUO940" s="82"/>
      <c r="NUP940" s="82"/>
      <c r="NUQ940" s="82"/>
      <c r="NUR940" s="82"/>
      <c r="NUS940" s="82"/>
      <c r="NUT940" s="82"/>
      <c r="NUU940" s="82"/>
      <c r="NUV940" s="82"/>
      <c r="NUW940" s="82"/>
      <c r="NUX940" s="82"/>
      <c r="NUY940" s="82"/>
      <c r="NUZ940" s="82"/>
      <c r="NVA940" s="82"/>
      <c r="NVB940" s="82"/>
      <c r="NVC940" s="82"/>
      <c r="NVD940" s="82"/>
      <c r="NVE940" s="82"/>
      <c r="NVF940" s="82"/>
      <c r="NVG940" s="82"/>
      <c r="NVH940" s="82"/>
      <c r="NVI940" s="82"/>
      <c r="NVJ940" s="82"/>
      <c r="NVK940" s="82"/>
      <c r="NVL940" s="82"/>
      <c r="NVM940" s="82"/>
      <c r="NVN940" s="82"/>
      <c r="NVO940" s="82"/>
      <c r="NVP940" s="82"/>
      <c r="NVQ940" s="82"/>
      <c r="NVR940" s="82"/>
      <c r="NVS940" s="82"/>
      <c r="NVT940" s="82"/>
      <c r="NVU940" s="82"/>
      <c r="NVV940" s="82"/>
      <c r="NVW940" s="82"/>
      <c r="NVX940" s="82"/>
      <c r="NVY940" s="82"/>
      <c r="NVZ940" s="82"/>
      <c r="NWA940" s="82"/>
      <c r="NWB940" s="82"/>
      <c r="NWC940" s="82"/>
      <c r="NWD940" s="82"/>
      <c r="NWE940" s="82"/>
      <c r="NWF940" s="82"/>
      <c r="NWG940" s="82"/>
      <c r="NWH940" s="82"/>
      <c r="NWI940" s="82"/>
      <c r="NWJ940" s="82"/>
      <c r="NWK940" s="82"/>
      <c r="NWL940" s="82"/>
      <c r="NWM940" s="82"/>
      <c r="NWN940" s="82"/>
      <c r="NWO940" s="82"/>
      <c r="NWP940" s="82"/>
      <c r="NWQ940" s="82"/>
      <c r="NWR940" s="82"/>
      <c r="NWS940" s="82"/>
      <c r="NWT940" s="82"/>
      <c r="NWU940" s="82"/>
      <c r="NWV940" s="82"/>
      <c r="NWW940" s="82"/>
      <c r="NWX940" s="82"/>
      <c r="NWY940" s="82"/>
      <c r="NWZ940" s="82"/>
      <c r="NXA940" s="82"/>
      <c r="NXB940" s="82"/>
      <c r="NXC940" s="82"/>
      <c r="NXD940" s="82"/>
      <c r="NXE940" s="82"/>
      <c r="NXF940" s="82"/>
      <c r="NXG940" s="82"/>
      <c r="NXH940" s="82"/>
      <c r="NXI940" s="82"/>
      <c r="NXJ940" s="82"/>
      <c r="NXK940" s="82"/>
      <c r="NXL940" s="82"/>
      <c r="NXM940" s="82"/>
      <c r="NXN940" s="82"/>
      <c r="NXO940" s="82"/>
      <c r="NXP940" s="82"/>
      <c r="NXQ940" s="82"/>
      <c r="NXR940" s="82"/>
      <c r="NXS940" s="82"/>
      <c r="NXT940" s="82"/>
      <c r="NXU940" s="82"/>
      <c r="NXV940" s="82"/>
      <c r="NXW940" s="82"/>
      <c r="NXX940" s="82"/>
      <c r="NXY940" s="82"/>
      <c r="NXZ940" s="82"/>
      <c r="NYA940" s="82"/>
      <c r="NYB940" s="82"/>
      <c r="NYC940" s="82"/>
      <c r="NYD940" s="82"/>
      <c r="NYE940" s="82"/>
      <c r="NYF940" s="82"/>
      <c r="NYG940" s="82"/>
      <c r="NYH940" s="82"/>
      <c r="NYI940" s="82"/>
      <c r="NYJ940" s="82"/>
      <c r="NYK940" s="82"/>
      <c r="NYL940" s="82"/>
      <c r="NYM940" s="82"/>
      <c r="NYN940" s="82"/>
      <c r="NYO940" s="82"/>
      <c r="NYP940" s="82"/>
      <c r="NYQ940" s="82"/>
      <c r="NYR940" s="82"/>
      <c r="NYS940" s="82"/>
      <c r="NYT940" s="82"/>
      <c r="NYU940" s="82"/>
      <c r="NYV940" s="82"/>
      <c r="NYW940" s="82"/>
      <c r="NYX940" s="82"/>
      <c r="NYY940" s="82"/>
      <c r="NYZ940" s="82"/>
      <c r="NZA940" s="82"/>
      <c r="NZB940" s="82"/>
      <c r="NZC940" s="82"/>
      <c r="NZD940" s="82"/>
      <c r="NZE940" s="82"/>
      <c r="NZF940" s="82"/>
      <c r="NZG940" s="82"/>
      <c r="NZH940" s="82"/>
      <c r="NZI940" s="82"/>
      <c r="NZJ940" s="82"/>
      <c r="NZK940" s="82"/>
      <c r="NZL940" s="82"/>
      <c r="NZM940" s="82"/>
      <c r="NZN940" s="82"/>
      <c r="NZO940" s="82"/>
      <c r="NZP940" s="82"/>
      <c r="NZQ940" s="82"/>
      <c r="NZR940" s="82"/>
      <c r="NZS940" s="82"/>
      <c r="NZT940" s="82"/>
      <c r="NZU940" s="82"/>
      <c r="NZV940" s="82"/>
      <c r="NZW940" s="82"/>
      <c r="NZX940" s="82"/>
      <c r="NZY940" s="82"/>
      <c r="NZZ940" s="82"/>
      <c r="OAA940" s="82"/>
      <c r="OAB940" s="82"/>
      <c r="OAC940" s="82"/>
      <c r="OAD940" s="82"/>
      <c r="OAE940" s="82"/>
      <c r="OAF940" s="82"/>
      <c r="OAG940" s="82"/>
      <c r="OAH940" s="82"/>
      <c r="OAI940" s="82"/>
      <c r="OAJ940" s="82"/>
      <c r="OAK940" s="82"/>
      <c r="OAL940" s="82"/>
      <c r="OAM940" s="82"/>
      <c r="OAN940" s="82"/>
      <c r="OAO940" s="82"/>
      <c r="OAP940" s="82"/>
      <c r="OAQ940" s="82"/>
      <c r="OAR940" s="82"/>
      <c r="OAS940" s="82"/>
      <c r="OAT940" s="82"/>
      <c r="OAU940" s="82"/>
      <c r="OAV940" s="82"/>
      <c r="OAW940" s="82"/>
      <c r="OAX940" s="82"/>
      <c r="OAY940" s="82"/>
      <c r="OAZ940" s="82"/>
      <c r="OBA940" s="82"/>
      <c r="OBB940" s="82"/>
      <c r="OBC940" s="82"/>
      <c r="OBD940" s="82"/>
      <c r="OBE940" s="82"/>
      <c r="OBF940" s="82"/>
      <c r="OBG940" s="82"/>
      <c r="OBH940" s="82"/>
      <c r="OBI940" s="82"/>
      <c r="OBJ940" s="82"/>
      <c r="OBK940" s="82"/>
      <c r="OBL940" s="82"/>
      <c r="OBM940" s="82"/>
      <c r="OBN940" s="82"/>
      <c r="OBO940" s="82"/>
      <c r="OBP940" s="82"/>
      <c r="OBQ940" s="82"/>
      <c r="OBR940" s="82"/>
      <c r="OBS940" s="82"/>
      <c r="OBT940" s="82"/>
      <c r="OBU940" s="82"/>
      <c r="OBV940" s="82"/>
      <c r="OBW940" s="82"/>
      <c r="OBX940" s="82"/>
      <c r="OBY940" s="82"/>
      <c r="OBZ940" s="82"/>
      <c r="OCA940" s="82"/>
      <c r="OCB940" s="82"/>
      <c r="OCC940" s="82"/>
      <c r="OCD940" s="82"/>
      <c r="OCE940" s="82"/>
      <c r="OCF940" s="82"/>
      <c r="OCG940" s="82"/>
      <c r="OCH940" s="82"/>
      <c r="OCI940" s="82"/>
      <c r="OCJ940" s="82"/>
      <c r="OCK940" s="82"/>
      <c r="OCL940" s="82"/>
      <c r="OCM940" s="82"/>
      <c r="OCN940" s="82"/>
      <c r="OCO940" s="82"/>
      <c r="OCP940" s="82"/>
      <c r="OCQ940" s="82"/>
      <c r="OCR940" s="82"/>
      <c r="OCS940" s="82"/>
      <c r="OCT940" s="82"/>
      <c r="OCU940" s="82"/>
      <c r="OCV940" s="82"/>
      <c r="OCW940" s="82"/>
      <c r="OCX940" s="82"/>
      <c r="OCY940" s="82"/>
      <c r="OCZ940" s="82"/>
      <c r="ODA940" s="82"/>
      <c r="ODB940" s="82"/>
      <c r="ODC940" s="82"/>
      <c r="ODD940" s="82"/>
      <c r="ODE940" s="82"/>
      <c r="ODF940" s="82"/>
      <c r="ODG940" s="82"/>
      <c r="ODH940" s="82"/>
      <c r="ODI940" s="82"/>
      <c r="ODJ940" s="82"/>
      <c r="ODK940" s="82"/>
      <c r="ODL940" s="82"/>
      <c r="ODM940" s="82"/>
      <c r="ODN940" s="82"/>
      <c r="ODO940" s="82"/>
      <c r="ODP940" s="82"/>
      <c r="ODQ940" s="82"/>
      <c r="ODR940" s="82"/>
      <c r="ODS940" s="82"/>
      <c r="ODT940" s="82"/>
      <c r="ODU940" s="82"/>
      <c r="ODV940" s="82"/>
      <c r="ODW940" s="82"/>
      <c r="ODX940" s="82"/>
      <c r="ODY940" s="82"/>
      <c r="ODZ940" s="82"/>
      <c r="OEA940" s="82"/>
      <c r="OEB940" s="82"/>
      <c r="OEC940" s="82"/>
      <c r="OED940" s="82"/>
      <c r="OEE940" s="82"/>
      <c r="OEF940" s="82"/>
      <c r="OEG940" s="82"/>
      <c r="OEH940" s="82"/>
      <c r="OEI940" s="82"/>
      <c r="OEJ940" s="82"/>
      <c r="OEK940" s="82"/>
      <c r="OEL940" s="82"/>
      <c r="OEM940" s="82"/>
      <c r="OEN940" s="82"/>
      <c r="OEO940" s="82"/>
      <c r="OEP940" s="82"/>
      <c r="OEQ940" s="82"/>
      <c r="OER940" s="82"/>
      <c r="OES940" s="82"/>
      <c r="OET940" s="82"/>
      <c r="OEU940" s="82"/>
      <c r="OEV940" s="82"/>
      <c r="OEW940" s="82"/>
      <c r="OEX940" s="82"/>
      <c r="OEY940" s="82"/>
      <c r="OEZ940" s="82"/>
      <c r="OFA940" s="82"/>
      <c r="OFB940" s="82"/>
      <c r="OFC940" s="82"/>
      <c r="OFD940" s="82"/>
      <c r="OFE940" s="82"/>
      <c r="OFF940" s="82"/>
      <c r="OFG940" s="82"/>
      <c r="OFH940" s="82"/>
      <c r="OFI940" s="82"/>
      <c r="OFJ940" s="82"/>
      <c r="OFK940" s="82"/>
      <c r="OFL940" s="82"/>
      <c r="OFM940" s="82"/>
      <c r="OFN940" s="82"/>
      <c r="OFO940" s="82"/>
      <c r="OFP940" s="82"/>
      <c r="OFQ940" s="82"/>
      <c r="OFR940" s="82"/>
      <c r="OFS940" s="82"/>
      <c r="OFT940" s="82"/>
      <c r="OFU940" s="82"/>
      <c r="OFV940" s="82"/>
      <c r="OFW940" s="82"/>
      <c r="OFX940" s="82"/>
      <c r="OFY940" s="82"/>
      <c r="OFZ940" s="82"/>
      <c r="OGA940" s="82"/>
      <c r="OGB940" s="82"/>
      <c r="OGC940" s="82"/>
      <c r="OGD940" s="82"/>
      <c r="OGE940" s="82"/>
      <c r="OGF940" s="82"/>
      <c r="OGG940" s="82"/>
      <c r="OGH940" s="82"/>
      <c r="OGI940" s="82"/>
      <c r="OGJ940" s="82"/>
      <c r="OGK940" s="82"/>
      <c r="OGL940" s="82"/>
      <c r="OGM940" s="82"/>
      <c r="OGN940" s="82"/>
      <c r="OGO940" s="82"/>
      <c r="OGP940" s="82"/>
      <c r="OGQ940" s="82"/>
      <c r="OGR940" s="82"/>
      <c r="OGS940" s="82"/>
      <c r="OGT940" s="82"/>
      <c r="OGU940" s="82"/>
      <c r="OGV940" s="82"/>
      <c r="OGW940" s="82"/>
      <c r="OGX940" s="82"/>
      <c r="OGY940" s="82"/>
      <c r="OGZ940" s="82"/>
      <c r="OHA940" s="82"/>
      <c r="OHB940" s="82"/>
      <c r="OHC940" s="82"/>
      <c r="OHD940" s="82"/>
      <c r="OHE940" s="82"/>
      <c r="OHF940" s="82"/>
      <c r="OHG940" s="82"/>
      <c r="OHH940" s="82"/>
      <c r="OHI940" s="82"/>
      <c r="OHJ940" s="82"/>
      <c r="OHK940" s="82"/>
      <c r="OHL940" s="82"/>
      <c r="OHM940" s="82"/>
      <c r="OHN940" s="82"/>
      <c r="OHO940" s="82"/>
      <c r="OHP940" s="82"/>
      <c r="OHQ940" s="82"/>
      <c r="OHR940" s="82"/>
      <c r="OHS940" s="82"/>
      <c r="OHT940" s="82"/>
      <c r="OHU940" s="82"/>
      <c r="OHV940" s="82"/>
      <c r="OHW940" s="82"/>
      <c r="OHX940" s="82"/>
      <c r="OHY940" s="82"/>
      <c r="OHZ940" s="82"/>
      <c r="OIA940" s="82"/>
      <c r="OIB940" s="82"/>
      <c r="OIC940" s="82"/>
      <c r="OID940" s="82"/>
      <c r="OIE940" s="82"/>
      <c r="OIF940" s="82"/>
      <c r="OIG940" s="82"/>
      <c r="OIH940" s="82"/>
      <c r="OII940" s="82"/>
      <c r="OIJ940" s="82"/>
      <c r="OIK940" s="82"/>
      <c r="OIL940" s="82"/>
      <c r="OIM940" s="82"/>
      <c r="OIN940" s="82"/>
      <c r="OIO940" s="82"/>
      <c r="OIP940" s="82"/>
      <c r="OIQ940" s="82"/>
      <c r="OIR940" s="82"/>
      <c r="OIS940" s="82"/>
      <c r="OIT940" s="82"/>
      <c r="OIU940" s="82"/>
      <c r="OIV940" s="82"/>
      <c r="OIW940" s="82"/>
      <c r="OIX940" s="82"/>
      <c r="OIY940" s="82"/>
      <c r="OIZ940" s="82"/>
      <c r="OJA940" s="82"/>
      <c r="OJB940" s="82"/>
      <c r="OJC940" s="82"/>
      <c r="OJD940" s="82"/>
      <c r="OJE940" s="82"/>
      <c r="OJF940" s="82"/>
      <c r="OJG940" s="82"/>
      <c r="OJH940" s="82"/>
      <c r="OJI940" s="82"/>
      <c r="OJJ940" s="82"/>
      <c r="OJK940" s="82"/>
      <c r="OJL940" s="82"/>
      <c r="OJM940" s="82"/>
      <c r="OJN940" s="82"/>
      <c r="OJO940" s="82"/>
      <c r="OJP940" s="82"/>
      <c r="OJQ940" s="82"/>
      <c r="OJR940" s="82"/>
      <c r="OJS940" s="82"/>
      <c r="OJT940" s="82"/>
      <c r="OJU940" s="82"/>
      <c r="OJV940" s="82"/>
      <c r="OJW940" s="82"/>
      <c r="OJX940" s="82"/>
      <c r="OJY940" s="82"/>
      <c r="OJZ940" s="82"/>
      <c r="OKA940" s="82"/>
      <c r="OKB940" s="82"/>
      <c r="OKC940" s="82"/>
      <c r="OKD940" s="82"/>
      <c r="OKE940" s="82"/>
      <c r="OKF940" s="82"/>
      <c r="OKG940" s="82"/>
      <c r="OKH940" s="82"/>
      <c r="OKI940" s="82"/>
      <c r="OKJ940" s="82"/>
      <c r="OKK940" s="82"/>
      <c r="OKL940" s="82"/>
      <c r="OKM940" s="82"/>
      <c r="OKN940" s="82"/>
      <c r="OKO940" s="82"/>
      <c r="OKP940" s="82"/>
      <c r="OKQ940" s="82"/>
      <c r="OKR940" s="82"/>
      <c r="OKS940" s="82"/>
      <c r="OKT940" s="82"/>
      <c r="OKU940" s="82"/>
      <c r="OKV940" s="82"/>
      <c r="OKW940" s="82"/>
      <c r="OKX940" s="82"/>
      <c r="OKY940" s="82"/>
      <c r="OKZ940" s="82"/>
      <c r="OLA940" s="82"/>
      <c r="OLB940" s="82"/>
      <c r="OLC940" s="82"/>
      <c r="OLD940" s="82"/>
      <c r="OLE940" s="82"/>
      <c r="OLF940" s="82"/>
      <c r="OLG940" s="82"/>
      <c r="OLH940" s="82"/>
      <c r="OLI940" s="82"/>
      <c r="OLJ940" s="82"/>
      <c r="OLK940" s="82"/>
      <c r="OLL940" s="82"/>
      <c r="OLM940" s="82"/>
      <c r="OLN940" s="82"/>
      <c r="OLO940" s="82"/>
      <c r="OLP940" s="82"/>
      <c r="OLQ940" s="82"/>
      <c r="OLR940" s="82"/>
      <c r="OLS940" s="82"/>
      <c r="OLT940" s="82"/>
      <c r="OLU940" s="82"/>
      <c r="OLV940" s="82"/>
      <c r="OLW940" s="82"/>
      <c r="OLX940" s="82"/>
      <c r="OLY940" s="82"/>
      <c r="OLZ940" s="82"/>
      <c r="OMA940" s="82"/>
      <c r="OMB940" s="82"/>
      <c r="OMC940" s="82"/>
      <c r="OMD940" s="82"/>
      <c r="OME940" s="82"/>
      <c r="OMF940" s="82"/>
      <c r="OMG940" s="82"/>
      <c r="OMH940" s="82"/>
      <c r="OMI940" s="82"/>
      <c r="OMJ940" s="82"/>
      <c r="OMK940" s="82"/>
      <c r="OML940" s="82"/>
      <c r="OMM940" s="82"/>
      <c r="OMN940" s="82"/>
      <c r="OMO940" s="82"/>
      <c r="OMP940" s="82"/>
      <c r="OMQ940" s="82"/>
      <c r="OMR940" s="82"/>
      <c r="OMS940" s="82"/>
      <c r="OMT940" s="82"/>
      <c r="OMU940" s="82"/>
      <c r="OMV940" s="82"/>
      <c r="OMW940" s="82"/>
      <c r="OMX940" s="82"/>
      <c r="OMY940" s="82"/>
      <c r="OMZ940" s="82"/>
      <c r="ONA940" s="82"/>
      <c r="ONB940" s="82"/>
      <c r="ONC940" s="82"/>
      <c r="OND940" s="82"/>
      <c r="ONE940" s="82"/>
      <c r="ONF940" s="82"/>
      <c r="ONG940" s="82"/>
      <c r="ONH940" s="82"/>
      <c r="ONI940" s="82"/>
      <c r="ONJ940" s="82"/>
      <c r="ONK940" s="82"/>
      <c r="ONL940" s="82"/>
      <c r="ONM940" s="82"/>
      <c r="ONN940" s="82"/>
      <c r="ONO940" s="82"/>
      <c r="ONP940" s="82"/>
      <c r="ONQ940" s="82"/>
      <c r="ONR940" s="82"/>
      <c r="ONS940" s="82"/>
      <c r="ONT940" s="82"/>
      <c r="ONU940" s="82"/>
      <c r="ONV940" s="82"/>
      <c r="ONW940" s="82"/>
      <c r="ONX940" s="82"/>
      <c r="ONY940" s="82"/>
      <c r="ONZ940" s="82"/>
      <c r="OOA940" s="82"/>
      <c r="OOB940" s="82"/>
      <c r="OOC940" s="82"/>
      <c r="OOD940" s="82"/>
      <c r="OOE940" s="82"/>
      <c r="OOF940" s="82"/>
      <c r="OOG940" s="82"/>
      <c r="OOH940" s="82"/>
      <c r="OOI940" s="82"/>
      <c r="OOJ940" s="82"/>
      <c r="OOK940" s="82"/>
      <c r="OOL940" s="82"/>
      <c r="OOM940" s="82"/>
      <c r="OON940" s="82"/>
      <c r="OOO940" s="82"/>
      <c r="OOP940" s="82"/>
      <c r="OOQ940" s="82"/>
      <c r="OOR940" s="82"/>
      <c r="OOS940" s="82"/>
      <c r="OOT940" s="82"/>
      <c r="OOU940" s="82"/>
      <c r="OOV940" s="82"/>
      <c r="OOW940" s="82"/>
      <c r="OOX940" s="82"/>
      <c r="OOY940" s="82"/>
      <c r="OOZ940" s="82"/>
      <c r="OPA940" s="82"/>
      <c r="OPB940" s="82"/>
      <c r="OPC940" s="82"/>
      <c r="OPD940" s="82"/>
      <c r="OPE940" s="82"/>
      <c r="OPF940" s="82"/>
      <c r="OPG940" s="82"/>
      <c r="OPH940" s="82"/>
      <c r="OPI940" s="82"/>
      <c r="OPJ940" s="82"/>
      <c r="OPK940" s="82"/>
      <c r="OPL940" s="82"/>
      <c r="OPM940" s="82"/>
      <c r="OPN940" s="82"/>
      <c r="OPO940" s="82"/>
      <c r="OPP940" s="82"/>
      <c r="OPQ940" s="82"/>
      <c r="OPR940" s="82"/>
      <c r="OPS940" s="82"/>
      <c r="OPT940" s="82"/>
      <c r="OPU940" s="82"/>
      <c r="OPV940" s="82"/>
      <c r="OPW940" s="82"/>
      <c r="OPX940" s="82"/>
      <c r="OPY940" s="82"/>
      <c r="OPZ940" s="82"/>
      <c r="OQA940" s="82"/>
      <c r="OQB940" s="82"/>
      <c r="OQC940" s="82"/>
      <c r="OQD940" s="82"/>
      <c r="OQE940" s="82"/>
      <c r="OQF940" s="82"/>
      <c r="OQG940" s="82"/>
      <c r="OQH940" s="82"/>
      <c r="OQI940" s="82"/>
      <c r="OQJ940" s="82"/>
      <c r="OQK940" s="82"/>
      <c r="OQL940" s="82"/>
      <c r="OQM940" s="82"/>
      <c r="OQN940" s="82"/>
      <c r="OQO940" s="82"/>
      <c r="OQP940" s="82"/>
      <c r="OQQ940" s="82"/>
      <c r="OQR940" s="82"/>
      <c r="OQS940" s="82"/>
      <c r="OQT940" s="82"/>
      <c r="OQU940" s="82"/>
      <c r="OQV940" s="82"/>
      <c r="OQW940" s="82"/>
      <c r="OQX940" s="82"/>
      <c r="OQY940" s="82"/>
      <c r="OQZ940" s="82"/>
      <c r="ORA940" s="82"/>
      <c r="ORB940" s="82"/>
      <c r="ORC940" s="82"/>
      <c r="ORD940" s="82"/>
      <c r="ORE940" s="82"/>
      <c r="ORF940" s="82"/>
      <c r="ORG940" s="82"/>
      <c r="ORH940" s="82"/>
      <c r="ORI940" s="82"/>
      <c r="ORJ940" s="82"/>
      <c r="ORK940" s="82"/>
      <c r="ORL940" s="82"/>
      <c r="ORM940" s="82"/>
      <c r="ORN940" s="82"/>
      <c r="ORO940" s="82"/>
      <c r="ORP940" s="82"/>
      <c r="ORQ940" s="82"/>
      <c r="ORR940" s="82"/>
      <c r="ORS940" s="82"/>
      <c r="ORT940" s="82"/>
      <c r="ORU940" s="82"/>
      <c r="ORV940" s="82"/>
      <c r="ORW940" s="82"/>
      <c r="ORX940" s="82"/>
      <c r="ORY940" s="82"/>
      <c r="ORZ940" s="82"/>
      <c r="OSA940" s="82"/>
      <c r="OSB940" s="82"/>
      <c r="OSC940" s="82"/>
      <c r="OSD940" s="82"/>
      <c r="OSE940" s="82"/>
      <c r="OSF940" s="82"/>
      <c r="OSG940" s="82"/>
      <c r="OSH940" s="82"/>
      <c r="OSI940" s="82"/>
      <c r="OSJ940" s="82"/>
      <c r="OSK940" s="82"/>
      <c r="OSL940" s="82"/>
      <c r="OSM940" s="82"/>
      <c r="OSN940" s="82"/>
      <c r="OSO940" s="82"/>
      <c r="OSP940" s="82"/>
      <c r="OSQ940" s="82"/>
      <c r="OSR940" s="82"/>
      <c r="OSS940" s="82"/>
      <c r="OST940" s="82"/>
      <c r="OSU940" s="82"/>
      <c r="OSV940" s="82"/>
      <c r="OSW940" s="82"/>
      <c r="OSX940" s="82"/>
      <c r="OSY940" s="82"/>
      <c r="OSZ940" s="82"/>
      <c r="OTA940" s="82"/>
      <c r="OTB940" s="82"/>
      <c r="OTC940" s="82"/>
      <c r="OTD940" s="82"/>
      <c r="OTE940" s="82"/>
      <c r="OTF940" s="82"/>
      <c r="OTG940" s="82"/>
      <c r="OTH940" s="82"/>
      <c r="OTI940" s="82"/>
      <c r="OTJ940" s="82"/>
      <c r="OTK940" s="82"/>
      <c r="OTL940" s="82"/>
      <c r="OTM940" s="82"/>
      <c r="OTN940" s="82"/>
      <c r="OTO940" s="82"/>
      <c r="OTP940" s="82"/>
      <c r="OTQ940" s="82"/>
      <c r="OTR940" s="82"/>
      <c r="OTS940" s="82"/>
      <c r="OTT940" s="82"/>
      <c r="OTU940" s="82"/>
      <c r="OTV940" s="82"/>
      <c r="OTW940" s="82"/>
      <c r="OTX940" s="82"/>
      <c r="OTY940" s="82"/>
      <c r="OTZ940" s="82"/>
      <c r="OUA940" s="82"/>
      <c r="OUB940" s="82"/>
      <c r="OUC940" s="82"/>
      <c r="OUD940" s="82"/>
      <c r="OUE940" s="82"/>
      <c r="OUF940" s="82"/>
      <c r="OUG940" s="82"/>
      <c r="OUH940" s="82"/>
      <c r="OUI940" s="82"/>
      <c r="OUJ940" s="82"/>
      <c r="OUK940" s="82"/>
      <c r="OUL940" s="82"/>
      <c r="OUM940" s="82"/>
      <c r="OUN940" s="82"/>
      <c r="OUO940" s="82"/>
      <c r="OUP940" s="82"/>
      <c r="OUQ940" s="82"/>
      <c r="OUR940" s="82"/>
      <c r="OUS940" s="82"/>
      <c r="OUT940" s="82"/>
      <c r="OUU940" s="82"/>
      <c r="OUV940" s="82"/>
      <c r="OUW940" s="82"/>
      <c r="OUX940" s="82"/>
      <c r="OUY940" s="82"/>
      <c r="OUZ940" s="82"/>
      <c r="OVA940" s="82"/>
      <c r="OVB940" s="82"/>
      <c r="OVC940" s="82"/>
      <c r="OVD940" s="82"/>
      <c r="OVE940" s="82"/>
      <c r="OVF940" s="82"/>
      <c r="OVG940" s="82"/>
      <c r="OVH940" s="82"/>
      <c r="OVI940" s="82"/>
      <c r="OVJ940" s="82"/>
      <c r="OVK940" s="82"/>
      <c r="OVL940" s="82"/>
      <c r="OVM940" s="82"/>
      <c r="OVN940" s="82"/>
      <c r="OVO940" s="82"/>
      <c r="OVP940" s="82"/>
      <c r="OVQ940" s="82"/>
      <c r="OVR940" s="82"/>
      <c r="OVS940" s="82"/>
      <c r="OVT940" s="82"/>
      <c r="OVU940" s="82"/>
      <c r="OVV940" s="82"/>
      <c r="OVW940" s="82"/>
      <c r="OVX940" s="82"/>
      <c r="OVY940" s="82"/>
      <c r="OVZ940" s="82"/>
      <c r="OWA940" s="82"/>
      <c r="OWB940" s="82"/>
      <c r="OWC940" s="82"/>
      <c r="OWD940" s="82"/>
      <c r="OWE940" s="82"/>
      <c r="OWF940" s="82"/>
      <c r="OWG940" s="82"/>
      <c r="OWH940" s="82"/>
      <c r="OWI940" s="82"/>
      <c r="OWJ940" s="82"/>
      <c r="OWK940" s="82"/>
      <c r="OWL940" s="82"/>
      <c r="OWM940" s="82"/>
      <c r="OWN940" s="82"/>
      <c r="OWO940" s="82"/>
      <c r="OWP940" s="82"/>
      <c r="OWQ940" s="82"/>
      <c r="OWR940" s="82"/>
      <c r="OWS940" s="82"/>
      <c r="OWT940" s="82"/>
      <c r="OWU940" s="82"/>
      <c r="OWV940" s="82"/>
      <c r="OWW940" s="82"/>
      <c r="OWX940" s="82"/>
      <c r="OWY940" s="82"/>
      <c r="OWZ940" s="82"/>
      <c r="OXA940" s="82"/>
      <c r="OXB940" s="82"/>
      <c r="OXC940" s="82"/>
      <c r="OXD940" s="82"/>
      <c r="OXE940" s="82"/>
      <c r="OXF940" s="82"/>
      <c r="OXG940" s="82"/>
      <c r="OXH940" s="82"/>
      <c r="OXI940" s="82"/>
      <c r="OXJ940" s="82"/>
      <c r="OXK940" s="82"/>
      <c r="OXL940" s="82"/>
      <c r="OXM940" s="82"/>
      <c r="OXN940" s="82"/>
      <c r="OXO940" s="82"/>
      <c r="OXP940" s="82"/>
      <c r="OXQ940" s="82"/>
      <c r="OXR940" s="82"/>
      <c r="OXS940" s="82"/>
      <c r="OXT940" s="82"/>
      <c r="OXU940" s="82"/>
      <c r="OXV940" s="82"/>
      <c r="OXW940" s="82"/>
      <c r="OXX940" s="82"/>
      <c r="OXY940" s="82"/>
      <c r="OXZ940" s="82"/>
      <c r="OYA940" s="82"/>
      <c r="OYB940" s="82"/>
      <c r="OYC940" s="82"/>
      <c r="OYD940" s="82"/>
      <c r="OYE940" s="82"/>
      <c r="OYF940" s="82"/>
      <c r="OYG940" s="82"/>
      <c r="OYH940" s="82"/>
      <c r="OYI940" s="82"/>
      <c r="OYJ940" s="82"/>
      <c r="OYK940" s="82"/>
      <c r="OYL940" s="82"/>
      <c r="OYM940" s="82"/>
      <c r="OYN940" s="82"/>
      <c r="OYO940" s="82"/>
      <c r="OYP940" s="82"/>
      <c r="OYQ940" s="82"/>
      <c r="OYR940" s="82"/>
      <c r="OYS940" s="82"/>
      <c r="OYT940" s="82"/>
      <c r="OYU940" s="82"/>
      <c r="OYV940" s="82"/>
      <c r="OYW940" s="82"/>
      <c r="OYX940" s="82"/>
      <c r="OYY940" s="82"/>
      <c r="OYZ940" s="82"/>
      <c r="OZA940" s="82"/>
      <c r="OZB940" s="82"/>
      <c r="OZC940" s="82"/>
      <c r="OZD940" s="82"/>
      <c r="OZE940" s="82"/>
      <c r="OZF940" s="82"/>
      <c r="OZG940" s="82"/>
      <c r="OZH940" s="82"/>
      <c r="OZI940" s="82"/>
      <c r="OZJ940" s="82"/>
      <c r="OZK940" s="82"/>
      <c r="OZL940" s="82"/>
      <c r="OZM940" s="82"/>
      <c r="OZN940" s="82"/>
      <c r="OZO940" s="82"/>
      <c r="OZP940" s="82"/>
      <c r="OZQ940" s="82"/>
      <c r="OZR940" s="82"/>
      <c r="OZS940" s="82"/>
      <c r="OZT940" s="82"/>
      <c r="OZU940" s="82"/>
      <c r="OZV940" s="82"/>
      <c r="OZW940" s="82"/>
      <c r="OZX940" s="82"/>
      <c r="OZY940" s="82"/>
      <c r="OZZ940" s="82"/>
      <c r="PAA940" s="82"/>
      <c r="PAB940" s="82"/>
      <c r="PAC940" s="82"/>
      <c r="PAD940" s="82"/>
      <c r="PAE940" s="82"/>
      <c r="PAF940" s="82"/>
      <c r="PAG940" s="82"/>
      <c r="PAH940" s="82"/>
      <c r="PAI940" s="82"/>
      <c r="PAJ940" s="82"/>
      <c r="PAK940" s="82"/>
      <c r="PAL940" s="82"/>
      <c r="PAM940" s="82"/>
      <c r="PAN940" s="82"/>
      <c r="PAO940" s="82"/>
      <c r="PAP940" s="82"/>
      <c r="PAQ940" s="82"/>
      <c r="PAR940" s="82"/>
      <c r="PAS940" s="82"/>
      <c r="PAT940" s="82"/>
      <c r="PAU940" s="82"/>
      <c r="PAV940" s="82"/>
      <c r="PAW940" s="82"/>
      <c r="PAX940" s="82"/>
      <c r="PAY940" s="82"/>
      <c r="PAZ940" s="82"/>
      <c r="PBA940" s="82"/>
      <c r="PBB940" s="82"/>
      <c r="PBC940" s="82"/>
      <c r="PBD940" s="82"/>
      <c r="PBE940" s="82"/>
      <c r="PBF940" s="82"/>
      <c r="PBG940" s="82"/>
      <c r="PBH940" s="82"/>
      <c r="PBI940" s="82"/>
      <c r="PBJ940" s="82"/>
      <c r="PBK940" s="82"/>
      <c r="PBL940" s="82"/>
      <c r="PBM940" s="82"/>
      <c r="PBN940" s="82"/>
      <c r="PBO940" s="82"/>
      <c r="PBP940" s="82"/>
      <c r="PBQ940" s="82"/>
      <c r="PBR940" s="82"/>
      <c r="PBS940" s="82"/>
      <c r="PBT940" s="82"/>
      <c r="PBU940" s="82"/>
      <c r="PBV940" s="82"/>
      <c r="PBW940" s="82"/>
      <c r="PBX940" s="82"/>
      <c r="PBY940" s="82"/>
      <c r="PBZ940" s="82"/>
      <c r="PCA940" s="82"/>
      <c r="PCB940" s="82"/>
      <c r="PCC940" s="82"/>
      <c r="PCD940" s="82"/>
      <c r="PCE940" s="82"/>
      <c r="PCF940" s="82"/>
      <c r="PCG940" s="82"/>
      <c r="PCH940" s="82"/>
      <c r="PCI940" s="82"/>
      <c r="PCJ940" s="82"/>
      <c r="PCK940" s="82"/>
      <c r="PCL940" s="82"/>
      <c r="PCM940" s="82"/>
      <c r="PCN940" s="82"/>
      <c r="PCO940" s="82"/>
      <c r="PCP940" s="82"/>
      <c r="PCQ940" s="82"/>
      <c r="PCR940" s="82"/>
      <c r="PCS940" s="82"/>
      <c r="PCT940" s="82"/>
      <c r="PCU940" s="82"/>
      <c r="PCV940" s="82"/>
      <c r="PCW940" s="82"/>
      <c r="PCX940" s="82"/>
      <c r="PCY940" s="82"/>
      <c r="PCZ940" s="82"/>
      <c r="PDA940" s="82"/>
      <c r="PDB940" s="82"/>
      <c r="PDC940" s="82"/>
      <c r="PDD940" s="82"/>
      <c r="PDE940" s="82"/>
      <c r="PDF940" s="82"/>
      <c r="PDG940" s="82"/>
      <c r="PDH940" s="82"/>
      <c r="PDI940" s="82"/>
      <c r="PDJ940" s="82"/>
      <c r="PDK940" s="82"/>
      <c r="PDL940" s="82"/>
      <c r="PDM940" s="82"/>
      <c r="PDN940" s="82"/>
      <c r="PDO940" s="82"/>
      <c r="PDP940" s="82"/>
      <c r="PDQ940" s="82"/>
      <c r="PDR940" s="82"/>
      <c r="PDS940" s="82"/>
      <c r="PDT940" s="82"/>
      <c r="PDU940" s="82"/>
      <c r="PDV940" s="82"/>
      <c r="PDW940" s="82"/>
      <c r="PDX940" s="82"/>
      <c r="PDY940" s="82"/>
      <c r="PDZ940" s="82"/>
      <c r="PEA940" s="82"/>
      <c r="PEB940" s="82"/>
      <c r="PEC940" s="82"/>
      <c r="PED940" s="82"/>
      <c r="PEE940" s="82"/>
      <c r="PEF940" s="82"/>
      <c r="PEG940" s="82"/>
      <c r="PEH940" s="82"/>
      <c r="PEI940" s="82"/>
      <c r="PEJ940" s="82"/>
      <c r="PEK940" s="82"/>
      <c r="PEL940" s="82"/>
      <c r="PEM940" s="82"/>
      <c r="PEN940" s="82"/>
      <c r="PEO940" s="82"/>
      <c r="PEP940" s="82"/>
      <c r="PEQ940" s="82"/>
      <c r="PER940" s="82"/>
      <c r="PES940" s="82"/>
      <c r="PET940" s="82"/>
      <c r="PEU940" s="82"/>
      <c r="PEV940" s="82"/>
      <c r="PEW940" s="82"/>
      <c r="PEX940" s="82"/>
      <c r="PEY940" s="82"/>
      <c r="PEZ940" s="82"/>
      <c r="PFA940" s="82"/>
      <c r="PFB940" s="82"/>
      <c r="PFC940" s="82"/>
      <c r="PFD940" s="82"/>
      <c r="PFE940" s="82"/>
      <c r="PFF940" s="82"/>
      <c r="PFG940" s="82"/>
      <c r="PFH940" s="82"/>
      <c r="PFI940" s="82"/>
      <c r="PFJ940" s="82"/>
      <c r="PFK940" s="82"/>
      <c r="PFL940" s="82"/>
      <c r="PFM940" s="82"/>
      <c r="PFN940" s="82"/>
      <c r="PFO940" s="82"/>
      <c r="PFP940" s="82"/>
      <c r="PFQ940" s="82"/>
      <c r="PFR940" s="82"/>
      <c r="PFS940" s="82"/>
      <c r="PFT940" s="82"/>
      <c r="PFU940" s="82"/>
      <c r="PFV940" s="82"/>
      <c r="PFW940" s="82"/>
      <c r="PFX940" s="82"/>
      <c r="PFY940" s="82"/>
      <c r="PFZ940" s="82"/>
      <c r="PGA940" s="82"/>
      <c r="PGB940" s="82"/>
      <c r="PGC940" s="82"/>
      <c r="PGD940" s="82"/>
      <c r="PGE940" s="82"/>
      <c r="PGF940" s="82"/>
      <c r="PGG940" s="82"/>
      <c r="PGH940" s="82"/>
      <c r="PGI940" s="82"/>
      <c r="PGJ940" s="82"/>
      <c r="PGK940" s="82"/>
      <c r="PGL940" s="82"/>
      <c r="PGM940" s="82"/>
      <c r="PGN940" s="82"/>
      <c r="PGO940" s="82"/>
      <c r="PGP940" s="82"/>
      <c r="PGQ940" s="82"/>
      <c r="PGR940" s="82"/>
      <c r="PGS940" s="82"/>
      <c r="PGT940" s="82"/>
      <c r="PGU940" s="82"/>
      <c r="PGV940" s="82"/>
      <c r="PGW940" s="82"/>
      <c r="PGX940" s="82"/>
      <c r="PGY940" s="82"/>
      <c r="PGZ940" s="82"/>
      <c r="PHA940" s="82"/>
      <c r="PHB940" s="82"/>
      <c r="PHC940" s="82"/>
      <c r="PHD940" s="82"/>
      <c r="PHE940" s="82"/>
      <c r="PHF940" s="82"/>
      <c r="PHG940" s="82"/>
      <c r="PHH940" s="82"/>
      <c r="PHI940" s="82"/>
      <c r="PHJ940" s="82"/>
      <c r="PHK940" s="82"/>
      <c r="PHL940" s="82"/>
      <c r="PHM940" s="82"/>
      <c r="PHN940" s="82"/>
      <c r="PHO940" s="82"/>
      <c r="PHP940" s="82"/>
      <c r="PHQ940" s="82"/>
      <c r="PHR940" s="82"/>
      <c r="PHS940" s="82"/>
      <c r="PHT940" s="82"/>
      <c r="PHU940" s="82"/>
      <c r="PHV940" s="82"/>
      <c r="PHW940" s="82"/>
      <c r="PHX940" s="82"/>
      <c r="PHY940" s="82"/>
      <c r="PHZ940" s="82"/>
      <c r="PIA940" s="82"/>
      <c r="PIB940" s="82"/>
      <c r="PIC940" s="82"/>
      <c r="PID940" s="82"/>
      <c r="PIE940" s="82"/>
      <c r="PIF940" s="82"/>
      <c r="PIG940" s="82"/>
      <c r="PIH940" s="82"/>
      <c r="PII940" s="82"/>
      <c r="PIJ940" s="82"/>
      <c r="PIK940" s="82"/>
      <c r="PIL940" s="82"/>
      <c r="PIM940" s="82"/>
      <c r="PIN940" s="82"/>
      <c r="PIO940" s="82"/>
      <c r="PIP940" s="82"/>
      <c r="PIQ940" s="82"/>
      <c r="PIR940" s="82"/>
      <c r="PIS940" s="82"/>
      <c r="PIT940" s="82"/>
      <c r="PIU940" s="82"/>
      <c r="PIV940" s="82"/>
      <c r="PIW940" s="82"/>
      <c r="PIX940" s="82"/>
      <c r="PIY940" s="82"/>
      <c r="PIZ940" s="82"/>
      <c r="PJA940" s="82"/>
      <c r="PJB940" s="82"/>
      <c r="PJC940" s="82"/>
      <c r="PJD940" s="82"/>
      <c r="PJE940" s="82"/>
      <c r="PJF940" s="82"/>
      <c r="PJG940" s="82"/>
      <c r="PJH940" s="82"/>
      <c r="PJI940" s="82"/>
      <c r="PJJ940" s="82"/>
      <c r="PJK940" s="82"/>
      <c r="PJL940" s="82"/>
      <c r="PJM940" s="82"/>
      <c r="PJN940" s="82"/>
      <c r="PJO940" s="82"/>
      <c r="PJP940" s="82"/>
      <c r="PJQ940" s="82"/>
      <c r="PJR940" s="82"/>
      <c r="PJS940" s="82"/>
      <c r="PJT940" s="82"/>
      <c r="PJU940" s="82"/>
      <c r="PJV940" s="82"/>
      <c r="PJW940" s="82"/>
      <c r="PJX940" s="82"/>
      <c r="PJY940" s="82"/>
      <c r="PJZ940" s="82"/>
      <c r="PKA940" s="82"/>
      <c r="PKB940" s="82"/>
      <c r="PKC940" s="82"/>
      <c r="PKD940" s="82"/>
      <c r="PKE940" s="82"/>
      <c r="PKF940" s="82"/>
      <c r="PKG940" s="82"/>
      <c r="PKH940" s="82"/>
      <c r="PKI940" s="82"/>
      <c r="PKJ940" s="82"/>
      <c r="PKK940" s="82"/>
      <c r="PKL940" s="82"/>
      <c r="PKM940" s="82"/>
      <c r="PKN940" s="82"/>
      <c r="PKO940" s="82"/>
      <c r="PKP940" s="82"/>
      <c r="PKQ940" s="82"/>
      <c r="PKR940" s="82"/>
      <c r="PKS940" s="82"/>
      <c r="PKT940" s="82"/>
      <c r="PKU940" s="82"/>
      <c r="PKV940" s="82"/>
      <c r="PKW940" s="82"/>
      <c r="PKX940" s="82"/>
      <c r="PKY940" s="82"/>
      <c r="PKZ940" s="82"/>
      <c r="PLA940" s="82"/>
      <c r="PLB940" s="82"/>
      <c r="PLC940" s="82"/>
      <c r="PLD940" s="82"/>
      <c r="PLE940" s="82"/>
      <c r="PLF940" s="82"/>
      <c r="PLG940" s="82"/>
      <c r="PLH940" s="82"/>
      <c r="PLI940" s="82"/>
      <c r="PLJ940" s="82"/>
      <c r="PLK940" s="82"/>
      <c r="PLL940" s="82"/>
      <c r="PLM940" s="82"/>
      <c r="PLN940" s="82"/>
      <c r="PLO940" s="82"/>
      <c r="PLP940" s="82"/>
      <c r="PLQ940" s="82"/>
      <c r="PLR940" s="82"/>
      <c r="PLS940" s="82"/>
      <c r="PLT940" s="82"/>
      <c r="PLU940" s="82"/>
      <c r="PLV940" s="82"/>
      <c r="PLW940" s="82"/>
      <c r="PLX940" s="82"/>
      <c r="PLY940" s="82"/>
      <c r="PLZ940" s="82"/>
      <c r="PMA940" s="82"/>
      <c r="PMB940" s="82"/>
      <c r="PMC940" s="82"/>
      <c r="PMD940" s="82"/>
      <c r="PME940" s="82"/>
      <c r="PMF940" s="82"/>
      <c r="PMG940" s="82"/>
      <c r="PMH940" s="82"/>
      <c r="PMI940" s="82"/>
      <c r="PMJ940" s="82"/>
      <c r="PMK940" s="82"/>
      <c r="PML940" s="82"/>
      <c r="PMM940" s="82"/>
      <c r="PMN940" s="82"/>
      <c r="PMO940" s="82"/>
      <c r="PMP940" s="82"/>
      <c r="PMQ940" s="82"/>
      <c r="PMR940" s="82"/>
      <c r="PMS940" s="82"/>
      <c r="PMT940" s="82"/>
      <c r="PMU940" s="82"/>
      <c r="PMV940" s="82"/>
      <c r="PMW940" s="82"/>
      <c r="PMX940" s="82"/>
      <c r="PMY940" s="82"/>
      <c r="PMZ940" s="82"/>
      <c r="PNA940" s="82"/>
      <c r="PNB940" s="82"/>
      <c r="PNC940" s="82"/>
      <c r="PND940" s="82"/>
      <c r="PNE940" s="82"/>
      <c r="PNF940" s="82"/>
      <c r="PNG940" s="82"/>
      <c r="PNH940" s="82"/>
      <c r="PNI940" s="82"/>
      <c r="PNJ940" s="82"/>
      <c r="PNK940" s="82"/>
      <c r="PNL940" s="82"/>
      <c r="PNM940" s="82"/>
      <c r="PNN940" s="82"/>
      <c r="PNO940" s="82"/>
      <c r="PNP940" s="82"/>
      <c r="PNQ940" s="82"/>
      <c r="PNR940" s="82"/>
      <c r="PNS940" s="82"/>
      <c r="PNT940" s="82"/>
      <c r="PNU940" s="82"/>
      <c r="PNV940" s="82"/>
      <c r="PNW940" s="82"/>
      <c r="PNX940" s="82"/>
      <c r="PNY940" s="82"/>
      <c r="PNZ940" s="82"/>
      <c r="POA940" s="82"/>
      <c r="POB940" s="82"/>
      <c r="POC940" s="82"/>
      <c r="POD940" s="82"/>
      <c r="POE940" s="82"/>
      <c r="POF940" s="82"/>
      <c r="POG940" s="82"/>
      <c r="POH940" s="82"/>
      <c r="POI940" s="82"/>
      <c r="POJ940" s="82"/>
      <c r="POK940" s="82"/>
      <c r="POL940" s="82"/>
      <c r="POM940" s="82"/>
      <c r="PON940" s="82"/>
      <c r="POO940" s="82"/>
      <c r="POP940" s="82"/>
      <c r="POQ940" s="82"/>
      <c r="POR940" s="82"/>
      <c r="POS940" s="82"/>
      <c r="POT940" s="82"/>
      <c r="POU940" s="82"/>
      <c r="POV940" s="82"/>
      <c r="POW940" s="82"/>
      <c r="POX940" s="82"/>
      <c r="POY940" s="82"/>
      <c r="POZ940" s="82"/>
      <c r="PPA940" s="82"/>
      <c r="PPB940" s="82"/>
      <c r="PPC940" s="82"/>
      <c r="PPD940" s="82"/>
      <c r="PPE940" s="82"/>
      <c r="PPF940" s="82"/>
      <c r="PPG940" s="82"/>
      <c r="PPH940" s="82"/>
      <c r="PPI940" s="82"/>
      <c r="PPJ940" s="82"/>
      <c r="PPK940" s="82"/>
      <c r="PPL940" s="82"/>
      <c r="PPM940" s="82"/>
      <c r="PPN940" s="82"/>
      <c r="PPO940" s="82"/>
      <c r="PPP940" s="82"/>
      <c r="PPQ940" s="82"/>
      <c r="PPR940" s="82"/>
      <c r="PPS940" s="82"/>
      <c r="PPT940" s="82"/>
      <c r="PPU940" s="82"/>
      <c r="PPV940" s="82"/>
      <c r="PPW940" s="82"/>
      <c r="PPX940" s="82"/>
      <c r="PPY940" s="82"/>
      <c r="PPZ940" s="82"/>
      <c r="PQA940" s="82"/>
      <c r="PQB940" s="82"/>
      <c r="PQC940" s="82"/>
      <c r="PQD940" s="82"/>
      <c r="PQE940" s="82"/>
      <c r="PQF940" s="82"/>
      <c r="PQG940" s="82"/>
      <c r="PQH940" s="82"/>
      <c r="PQI940" s="82"/>
      <c r="PQJ940" s="82"/>
      <c r="PQK940" s="82"/>
      <c r="PQL940" s="82"/>
      <c r="PQM940" s="82"/>
      <c r="PQN940" s="82"/>
      <c r="PQO940" s="82"/>
      <c r="PQP940" s="82"/>
      <c r="PQQ940" s="82"/>
      <c r="PQR940" s="82"/>
      <c r="PQS940" s="82"/>
      <c r="PQT940" s="82"/>
      <c r="PQU940" s="82"/>
      <c r="PQV940" s="82"/>
      <c r="PQW940" s="82"/>
      <c r="PQX940" s="82"/>
      <c r="PQY940" s="82"/>
      <c r="PQZ940" s="82"/>
      <c r="PRA940" s="82"/>
      <c r="PRB940" s="82"/>
      <c r="PRC940" s="82"/>
      <c r="PRD940" s="82"/>
      <c r="PRE940" s="82"/>
      <c r="PRF940" s="82"/>
      <c r="PRG940" s="82"/>
      <c r="PRH940" s="82"/>
      <c r="PRI940" s="82"/>
      <c r="PRJ940" s="82"/>
      <c r="PRK940" s="82"/>
      <c r="PRL940" s="82"/>
      <c r="PRM940" s="82"/>
      <c r="PRN940" s="82"/>
      <c r="PRO940" s="82"/>
      <c r="PRP940" s="82"/>
      <c r="PRQ940" s="82"/>
      <c r="PRR940" s="82"/>
      <c r="PRS940" s="82"/>
      <c r="PRT940" s="82"/>
      <c r="PRU940" s="82"/>
      <c r="PRV940" s="82"/>
      <c r="PRW940" s="82"/>
      <c r="PRX940" s="82"/>
      <c r="PRY940" s="82"/>
      <c r="PRZ940" s="82"/>
      <c r="PSA940" s="82"/>
      <c r="PSB940" s="82"/>
      <c r="PSC940" s="82"/>
      <c r="PSD940" s="82"/>
      <c r="PSE940" s="82"/>
      <c r="PSF940" s="82"/>
      <c r="PSG940" s="82"/>
      <c r="PSH940" s="82"/>
      <c r="PSI940" s="82"/>
      <c r="PSJ940" s="82"/>
      <c r="PSK940" s="82"/>
      <c r="PSL940" s="82"/>
      <c r="PSM940" s="82"/>
      <c r="PSN940" s="82"/>
      <c r="PSO940" s="82"/>
      <c r="PSP940" s="82"/>
      <c r="PSQ940" s="82"/>
      <c r="PSR940" s="82"/>
      <c r="PSS940" s="82"/>
      <c r="PST940" s="82"/>
      <c r="PSU940" s="82"/>
      <c r="PSV940" s="82"/>
      <c r="PSW940" s="82"/>
      <c r="PSX940" s="82"/>
      <c r="PSY940" s="82"/>
      <c r="PSZ940" s="82"/>
      <c r="PTA940" s="82"/>
      <c r="PTB940" s="82"/>
      <c r="PTC940" s="82"/>
      <c r="PTD940" s="82"/>
      <c r="PTE940" s="82"/>
      <c r="PTF940" s="82"/>
      <c r="PTG940" s="82"/>
      <c r="PTH940" s="82"/>
      <c r="PTI940" s="82"/>
      <c r="PTJ940" s="82"/>
      <c r="PTK940" s="82"/>
      <c r="PTL940" s="82"/>
      <c r="PTM940" s="82"/>
      <c r="PTN940" s="82"/>
      <c r="PTO940" s="82"/>
      <c r="PTP940" s="82"/>
      <c r="PTQ940" s="82"/>
      <c r="PTR940" s="82"/>
      <c r="PTS940" s="82"/>
      <c r="PTT940" s="82"/>
      <c r="PTU940" s="82"/>
      <c r="PTV940" s="82"/>
      <c r="PTW940" s="82"/>
      <c r="PTX940" s="82"/>
      <c r="PTY940" s="82"/>
      <c r="PTZ940" s="82"/>
      <c r="PUA940" s="82"/>
      <c r="PUB940" s="82"/>
      <c r="PUC940" s="82"/>
      <c r="PUD940" s="82"/>
      <c r="PUE940" s="82"/>
      <c r="PUF940" s="82"/>
      <c r="PUG940" s="82"/>
      <c r="PUH940" s="82"/>
      <c r="PUI940" s="82"/>
      <c r="PUJ940" s="82"/>
      <c r="PUK940" s="82"/>
      <c r="PUL940" s="82"/>
      <c r="PUM940" s="82"/>
      <c r="PUN940" s="82"/>
      <c r="PUO940" s="82"/>
      <c r="PUP940" s="82"/>
      <c r="PUQ940" s="82"/>
      <c r="PUR940" s="82"/>
      <c r="PUS940" s="82"/>
      <c r="PUT940" s="82"/>
      <c r="PUU940" s="82"/>
      <c r="PUV940" s="82"/>
      <c r="PUW940" s="82"/>
      <c r="PUX940" s="82"/>
      <c r="PUY940" s="82"/>
      <c r="PUZ940" s="82"/>
      <c r="PVA940" s="82"/>
      <c r="PVB940" s="82"/>
      <c r="PVC940" s="82"/>
      <c r="PVD940" s="82"/>
      <c r="PVE940" s="82"/>
      <c r="PVF940" s="82"/>
      <c r="PVG940" s="82"/>
      <c r="PVH940" s="82"/>
      <c r="PVI940" s="82"/>
      <c r="PVJ940" s="82"/>
      <c r="PVK940" s="82"/>
      <c r="PVL940" s="82"/>
      <c r="PVM940" s="82"/>
      <c r="PVN940" s="82"/>
      <c r="PVO940" s="82"/>
      <c r="PVP940" s="82"/>
      <c r="PVQ940" s="82"/>
      <c r="PVR940" s="82"/>
      <c r="PVS940" s="82"/>
      <c r="PVT940" s="82"/>
      <c r="PVU940" s="82"/>
      <c r="PVV940" s="82"/>
      <c r="PVW940" s="82"/>
      <c r="PVX940" s="82"/>
      <c r="PVY940" s="82"/>
      <c r="PVZ940" s="82"/>
      <c r="PWA940" s="82"/>
      <c r="PWB940" s="82"/>
      <c r="PWC940" s="82"/>
      <c r="PWD940" s="82"/>
      <c r="PWE940" s="82"/>
      <c r="PWF940" s="82"/>
      <c r="PWG940" s="82"/>
      <c r="PWH940" s="82"/>
      <c r="PWI940" s="82"/>
      <c r="PWJ940" s="82"/>
      <c r="PWK940" s="82"/>
      <c r="PWL940" s="82"/>
      <c r="PWM940" s="82"/>
      <c r="PWN940" s="82"/>
      <c r="PWO940" s="82"/>
      <c r="PWP940" s="82"/>
      <c r="PWQ940" s="82"/>
      <c r="PWR940" s="82"/>
      <c r="PWS940" s="82"/>
      <c r="PWT940" s="82"/>
      <c r="PWU940" s="82"/>
      <c r="PWV940" s="82"/>
      <c r="PWW940" s="82"/>
      <c r="PWX940" s="82"/>
      <c r="PWY940" s="82"/>
      <c r="PWZ940" s="82"/>
      <c r="PXA940" s="82"/>
      <c r="PXB940" s="82"/>
      <c r="PXC940" s="82"/>
      <c r="PXD940" s="82"/>
      <c r="PXE940" s="82"/>
      <c r="PXF940" s="82"/>
      <c r="PXG940" s="82"/>
      <c r="PXH940" s="82"/>
      <c r="PXI940" s="82"/>
      <c r="PXJ940" s="82"/>
      <c r="PXK940" s="82"/>
      <c r="PXL940" s="82"/>
      <c r="PXM940" s="82"/>
      <c r="PXN940" s="82"/>
      <c r="PXO940" s="82"/>
      <c r="PXP940" s="82"/>
      <c r="PXQ940" s="82"/>
      <c r="PXR940" s="82"/>
      <c r="PXS940" s="82"/>
      <c r="PXT940" s="82"/>
      <c r="PXU940" s="82"/>
      <c r="PXV940" s="82"/>
      <c r="PXW940" s="82"/>
      <c r="PXX940" s="82"/>
      <c r="PXY940" s="82"/>
      <c r="PXZ940" s="82"/>
      <c r="PYA940" s="82"/>
      <c r="PYB940" s="82"/>
      <c r="PYC940" s="82"/>
      <c r="PYD940" s="82"/>
      <c r="PYE940" s="82"/>
      <c r="PYF940" s="82"/>
      <c r="PYG940" s="82"/>
      <c r="PYH940" s="82"/>
      <c r="PYI940" s="82"/>
      <c r="PYJ940" s="82"/>
      <c r="PYK940" s="82"/>
      <c r="PYL940" s="82"/>
      <c r="PYM940" s="82"/>
      <c r="PYN940" s="82"/>
      <c r="PYO940" s="82"/>
      <c r="PYP940" s="82"/>
      <c r="PYQ940" s="82"/>
      <c r="PYR940" s="82"/>
      <c r="PYS940" s="82"/>
      <c r="PYT940" s="82"/>
      <c r="PYU940" s="82"/>
      <c r="PYV940" s="82"/>
      <c r="PYW940" s="82"/>
      <c r="PYX940" s="82"/>
      <c r="PYY940" s="82"/>
      <c r="PYZ940" s="82"/>
      <c r="PZA940" s="82"/>
      <c r="PZB940" s="82"/>
      <c r="PZC940" s="82"/>
      <c r="PZD940" s="82"/>
      <c r="PZE940" s="82"/>
      <c r="PZF940" s="82"/>
      <c r="PZG940" s="82"/>
      <c r="PZH940" s="82"/>
      <c r="PZI940" s="82"/>
      <c r="PZJ940" s="82"/>
      <c r="PZK940" s="82"/>
      <c r="PZL940" s="82"/>
      <c r="PZM940" s="82"/>
      <c r="PZN940" s="82"/>
      <c r="PZO940" s="82"/>
      <c r="PZP940" s="82"/>
      <c r="PZQ940" s="82"/>
      <c r="PZR940" s="82"/>
      <c r="PZS940" s="82"/>
      <c r="PZT940" s="82"/>
      <c r="PZU940" s="82"/>
      <c r="PZV940" s="82"/>
      <c r="PZW940" s="82"/>
      <c r="PZX940" s="82"/>
      <c r="PZY940" s="82"/>
      <c r="PZZ940" s="82"/>
      <c r="QAA940" s="82"/>
      <c r="QAB940" s="82"/>
      <c r="QAC940" s="82"/>
      <c r="QAD940" s="82"/>
      <c r="QAE940" s="82"/>
      <c r="QAF940" s="82"/>
      <c r="QAG940" s="82"/>
      <c r="QAH940" s="82"/>
      <c r="QAI940" s="82"/>
      <c r="QAJ940" s="82"/>
      <c r="QAK940" s="82"/>
      <c r="QAL940" s="82"/>
      <c r="QAM940" s="82"/>
      <c r="QAN940" s="82"/>
      <c r="QAO940" s="82"/>
      <c r="QAP940" s="82"/>
      <c r="QAQ940" s="82"/>
      <c r="QAR940" s="82"/>
      <c r="QAS940" s="82"/>
      <c r="QAT940" s="82"/>
      <c r="QAU940" s="82"/>
      <c r="QAV940" s="82"/>
      <c r="QAW940" s="82"/>
      <c r="QAX940" s="82"/>
      <c r="QAY940" s="82"/>
      <c r="QAZ940" s="82"/>
      <c r="QBA940" s="82"/>
      <c r="QBB940" s="82"/>
      <c r="QBC940" s="82"/>
      <c r="QBD940" s="82"/>
      <c r="QBE940" s="82"/>
      <c r="QBF940" s="82"/>
      <c r="QBG940" s="82"/>
      <c r="QBH940" s="82"/>
      <c r="QBI940" s="82"/>
      <c r="QBJ940" s="82"/>
      <c r="QBK940" s="82"/>
      <c r="QBL940" s="82"/>
      <c r="QBM940" s="82"/>
      <c r="QBN940" s="82"/>
      <c r="QBO940" s="82"/>
      <c r="QBP940" s="82"/>
      <c r="QBQ940" s="82"/>
      <c r="QBR940" s="82"/>
      <c r="QBS940" s="82"/>
      <c r="QBT940" s="82"/>
      <c r="QBU940" s="82"/>
      <c r="QBV940" s="82"/>
      <c r="QBW940" s="82"/>
      <c r="QBX940" s="82"/>
      <c r="QBY940" s="82"/>
      <c r="QBZ940" s="82"/>
      <c r="QCA940" s="82"/>
      <c r="QCB940" s="82"/>
      <c r="QCC940" s="82"/>
      <c r="QCD940" s="82"/>
      <c r="QCE940" s="82"/>
      <c r="QCF940" s="82"/>
      <c r="QCG940" s="82"/>
      <c r="QCH940" s="82"/>
      <c r="QCI940" s="82"/>
      <c r="QCJ940" s="82"/>
      <c r="QCK940" s="82"/>
      <c r="QCL940" s="82"/>
      <c r="QCM940" s="82"/>
      <c r="QCN940" s="82"/>
      <c r="QCO940" s="82"/>
      <c r="QCP940" s="82"/>
      <c r="QCQ940" s="82"/>
      <c r="QCR940" s="82"/>
      <c r="QCS940" s="82"/>
      <c r="QCT940" s="82"/>
      <c r="QCU940" s="82"/>
      <c r="QCV940" s="82"/>
      <c r="QCW940" s="82"/>
      <c r="QCX940" s="82"/>
      <c r="QCY940" s="82"/>
      <c r="QCZ940" s="82"/>
      <c r="QDA940" s="82"/>
      <c r="QDB940" s="82"/>
      <c r="QDC940" s="82"/>
      <c r="QDD940" s="82"/>
      <c r="QDE940" s="82"/>
      <c r="QDF940" s="82"/>
      <c r="QDG940" s="82"/>
      <c r="QDH940" s="82"/>
      <c r="QDI940" s="82"/>
      <c r="QDJ940" s="82"/>
      <c r="QDK940" s="82"/>
      <c r="QDL940" s="82"/>
      <c r="QDM940" s="82"/>
      <c r="QDN940" s="82"/>
      <c r="QDO940" s="82"/>
      <c r="QDP940" s="82"/>
      <c r="QDQ940" s="82"/>
      <c r="QDR940" s="82"/>
      <c r="QDS940" s="82"/>
      <c r="QDT940" s="82"/>
      <c r="QDU940" s="82"/>
      <c r="QDV940" s="82"/>
      <c r="QDW940" s="82"/>
      <c r="QDX940" s="82"/>
      <c r="QDY940" s="82"/>
      <c r="QDZ940" s="82"/>
      <c r="QEA940" s="82"/>
      <c r="QEB940" s="82"/>
      <c r="QEC940" s="82"/>
      <c r="QED940" s="82"/>
      <c r="QEE940" s="82"/>
      <c r="QEF940" s="82"/>
      <c r="QEG940" s="82"/>
      <c r="QEH940" s="82"/>
      <c r="QEI940" s="82"/>
      <c r="QEJ940" s="82"/>
      <c r="QEK940" s="82"/>
      <c r="QEL940" s="82"/>
      <c r="QEM940" s="82"/>
      <c r="QEN940" s="82"/>
      <c r="QEO940" s="82"/>
      <c r="QEP940" s="82"/>
      <c r="QEQ940" s="82"/>
      <c r="QER940" s="82"/>
      <c r="QES940" s="82"/>
      <c r="QET940" s="82"/>
      <c r="QEU940" s="82"/>
      <c r="QEV940" s="82"/>
      <c r="QEW940" s="82"/>
      <c r="QEX940" s="82"/>
      <c r="QEY940" s="82"/>
      <c r="QEZ940" s="82"/>
      <c r="QFA940" s="82"/>
      <c r="QFB940" s="82"/>
      <c r="QFC940" s="82"/>
      <c r="QFD940" s="82"/>
      <c r="QFE940" s="82"/>
      <c r="QFF940" s="82"/>
      <c r="QFG940" s="82"/>
      <c r="QFH940" s="82"/>
      <c r="QFI940" s="82"/>
      <c r="QFJ940" s="82"/>
      <c r="QFK940" s="82"/>
      <c r="QFL940" s="82"/>
      <c r="QFM940" s="82"/>
      <c r="QFN940" s="82"/>
      <c r="QFO940" s="82"/>
      <c r="QFP940" s="82"/>
      <c r="QFQ940" s="82"/>
      <c r="QFR940" s="82"/>
      <c r="QFS940" s="82"/>
      <c r="QFT940" s="82"/>
      <c r="QFU940" s="82"/>
      <c r="QFV940" s="82"/>
      <c r="QFW940" s="82"/>
      <c r="QFX940" s="82"/>
      <c r="QFY940" s="82"/>
      <c r="QFZ940" s="82"/>
      <c r="QGA940" s="82"/>
      <c r="QGB940" s="82"/>
      <c r="QGC940" s="82"/>
      <c r="QGD940" s="82"/>
      <c r="QGE940" s="82"/>
      <c r="QGF940" s="82"/>
      <c r="QGG940" s="82"/>
      <c r="QGH940" s="82"/>
      <c r="QGI940" s="82"/>
      <c r="QGJ940" s="82"/>
      <c r="QGK940" s="82"/>
      <c r="QGL940" s="82"/>
      <c r="QGM940" s="82"/>
      <c r="QGN940" s="82"/>
      <c r="QGO940" s="82"/>
      <c r="QGP940" s="82"/>
      <c r="QGQ940" s="82"/>
      <c r="QGR940" s="82"/>
      <c r="QGS940" s="82"/>
      <c r="QGT940" s="82"/>
      <c r="QGU940" s="82"/>
      <c r="QGV940" s="82"/>
      <c r="QGW940" s="82"/>
      <c r="QGX940" s="82"/>
      <c r="QGY940" s="82"/>
      <c r="QGZ940" s="82"/>
      <c r="QHA940" s="82"/>
      <c r="QHB940" s="82"/>
      <c r="QHC940" s="82"/>
      <c r="QHD940" s="82"/>
      <c r="QHE940" s="82"/>
      <c r="QHF940" s="82"/>
      <c r="QHG940" s="82"/>
      <c r="QHH940" s="82"/>
      <c r="QHI940" s="82"/>
      <c r="QHJ940" s="82"/>
      <c r="QHK940" s="82"/>
      <c r="QHL940" s="82"/>
      <c r="QHM940" s="82"/>
      <c r="QHN940" s="82"/>
      <c r="QHO940" s="82"/>
      <c r="QHP940" s="82"/>
      <c r="QHQ940" s="82"/>
      <c r="QHR940" s="82"/>
      <c r="QHS940" s="82"/>
      <c r="QHT940" s="82"/>
      <c r="QHU940" s="82"/>
      <c r="QHV940" s="82"/>
      <c r="QHW940" s="82"/>
      <c r="QHX940" s="82"/>
      <c r="QHY940" s="82"/>
      <c r="QHZ940" s="82"/>
      <c r="QIA940" s="82"/>
      <c r="QIB940" s="82"/>
      <c r="QIC940" s="82"/>
      <c r="QID940" s="82"/>
      <c r="QIE940" s="82"/>
      <c r="QIF940" s="82"/>
      <c r="QIG940" s="82"/>
      <c r="QIH940" s="82"/>
      <c r="QII940" s="82"/>
      <c r="QIJ940" s="82"/>
      <c r="QIK940" s="82"/>
      <c r="QIL940" s="82"/>
      <c r="QIM940" s="82"/>
      <c r="QIN940" s="82"/>
      <c r="QIO940" s="82"/>
      <c r="QIP940" s="82"/>
      <c r="QIQ940" s="82"/>
      <c r="QIR940" s="82"/>
      <c r="QIS940" s="82"/>
      <c r="QIT940" s="82"/>
      <c r="QIU940" s="82"/>
      <c r="QIV940" s="82"/>
      <c r="QIW940" s="82"/>
      <c r="QIX940" s="82"/>
      <c r="QIY940" s="82"/>
      <c r="QIZ940" s="82"/>
      <c r="QJA940" s="82"/>
      <c r="QJB940" s="82"/>
      <c r="QJC940" s="82"/>
      <c r="QJD940" s="82"/>
      <c r="QJE940" s="82"/>
      <c r="QJF940" s="82"/>
      <c r="QJG940" s="82"/>
      <c r="QJH940" s="82"/>
      <c r="QJI940" s="82"/>
      <c r="QJJ940" s="82"/>
      <c r="QJK940" s="82"/>
      <c r="QJL940" s="82"/>
      <c r="QJM940" s="82"/>
      <c r="QJN940" s="82"/>
      <c r="QJO940" s="82"/>
      <c r="QJP940" s="82"/>
      <c r="QJQ940" s="82"/>
      <c r="QJR940" s="82"/>
      <c r="QJS940" s="82"/>
      <c r="QJT940" s="82"/>
      <c r="QJU940" s="82"/>
      <c r="QJV940" s="82"/>
      <c r="QJW940" s="82"/>
      <c r="QJX940" s="82"/>
      <c r="QJY940" s="82"/>
      <c r="QJZ940" s="82"/>
      <c r="QKA940" s="82"/>
      <c r="QKB940" s="82"/>
      <c r="QKC940" s="82"/>
      <c r="QKD940" s="82"/>
      <c r="QKE940" s="82"/>
      <c r="QKF940" s="82"/>
      <c r="QKG940" s="82"/>
      <c r="QKH940" s="82"/>
      <c r="QKI940" s="82"/>
      <c r="QKJ940" s="82"/>
      <c r="QKK940" s="82"/>
      <c r="QKL940" s="82"/>
      <c r="QKM940" s="82"/>
      <c r="QKN940" s="82"/>
      <c r="QKO940" s="82"/>
      <c r="QKP940" s="82"/>
      <c r="QKQ940" s="82"/>
      <c r="QKR940" s="82"/>
      <c r="QKS940" s="82"/>
      <c r="QKT940" s="82"/>
      <c r="QKU940" s="82"/>
      <c r="QKV940" s="82"/>
      <c r="QKW940" s="82"/>
      <c r="QKX940" s="82"/>
      <c r="QKY940" s="82"/>
      <c r="QKZ940" s="82"/>
      <c r="QLA940" s="82"/>
      <c r="QLB940" s="82"/>
      <c r="QLC940" s="82"/>
      <c r="QLD940" s="82"/>
      <c r="QLE940" s="82"/>
      <c r="QLF940" s="82"/>
      <c r="QLG940" s="82"/>
      <c r="QLH940" s="82"/>
      <c r="QLI940" s="82"/>
      <c r="QLJ940" s="82"/>
      <c r="QLK940" s="82"/>
      <c r="QLL940" s="82"/>
      <c r="QLM940" s="82"/>
      <c r="QLN940" s="82"/>
      <c r="QLO940" s="82"/>
      <c r="QLP940" s="82"/>
      <c r="QLQ940" s="82"/>
      <c r="QLR940" s="82"/>
      <c r="QLS940" s="82"/>
      <c r="QLT940" s="82"/>
      <c r="QLU940" s="82"/>
      <c r="QLV940" s="82"/>
      <c r="QLW940" s="82"/>
      <c r="QLX940" s="82"/>
      <c r="QLY940" s="82"/>
      <c r="QLZ940" s="82"/>
      <c r="QMA940" s="82"/>
      <c r="QMB940" s="82"/>
      <c r="QMC940" s="82"/>
      <c r="QMD940" s="82"/>
      <c r="QME940" s="82"/>
      <c r="QMF940" s="82"/>
      <c r="QMG940" s="82"/>
      <c r="QMH940" s="82"/>
      <c r="QMI940" s="82"/>
      <c r="QMJ940" s="82"/>
      <c r="QMK940" s="82"/>
      <c r="QML940" s="82"/>
      <c r="QMM940" s="82"/>
      <c r="QMN940" s="82"/>
      <c r="QMO940" s="82"/>
      <c r="QMP940" s="82"/>
      <c r="QMQ940" s="82"/>
      <c r="QMR940" s="82"/>
      <c r="QMS940" s="82"/>
      <c r="QMT940" s="82"/>
      <c r="QMU940" s="82"/>
      <c r="QMV940" s="82"/>
      <c r="QMW940" s="82"/>
      <c r="QMX940" s="82"/>
      <c r="QMY940" s="82"/>
      <c r="QMZ940" s="82"/>
      <c r="QNA940" s="82"/>
      <c r="QNB940" s="82"/>
      <c r="QNC940" s="82"/>
      <c r="QND940" s="82"/>
      <c r="QNE940" s="82"/>
      <c r="QNF940" s="82"/>
      <c r="QNG940" s="82"/>
      <c r="QNH940" s="82"/>
      <c r="QNI940" s="82"/>
      <c r="QNJ940" s="82"/>
      <c r="QNK940" s="82"/>
      <c r="QNL940" s="82"/>
      <c r="QNM940" s="82"/>
      <c r="QNN940" s="82"/>
      <c r="QNO940" s="82"/>
      <c r="QNP940" s="82"/>
      <c r="QNQ940" s="82"/>
      <c r="QNR940" s="82"/>
      <c r="QNS940" s="82"/>
      <c r="QNT940" s="82"/>
      <c r="QNU940" s="82"/>
      <c r="QNV940" s="82"/>
      <c r="QNW940" s="82"/>
      <c r="QNX940" s="82"/>
      <c r="QNY940" s="82"/>
      <c r="QNZ940" s="82"/>
      <c r="QOA940" s="82"/>
      <c r="QOB940" s="82"/>
      <c r="QOC940" s="82"/>
      <c r="QOD940" s="82"/>
      <c r="QOE940" s="82"/>
      <c r="QOF940" s="82"/>
      <c r="QOG940" s="82"/>
      <c r="QOH940" s="82"/>
      <c r="QOI940" s="82"/>
      <c r="QOJ940" s="82"/>
      <c r="QOK940" s="82"/>
      <c r="QOL940" s="82"/>
      <c r="QOM940" s="82"/>
      <c r="QON940" s="82"/>
      <c r="QOO940" s="82"/>
      <c r="QOP940" s="82"/>
      <c r="QOQ940" s="82"/>
      <c r="QOR940" s="82"/>
      <c r="QOS940" s="82"/>
      <c r="QOT940" s="82"/>
      <c r="QOU940" s="82"/>
      <c r="QOV940" s="82"/>
      <c r="QOW940" s="82"/>
      <c r="QOX940" s="82"/>
      <c r="QOY940" s="82"/>
      <c r="QOZ940" s="82"/>
      <c r="QPA940" s="82"/>
      <c r="QPB940" s="82"/>
      <c r="QPC940" s="82"/>
      <c r="QPD940" s="82"/>
      <c r="QPE940" s="82"/>
      <c r="QPF940" s="82"/>
      <c r="QPG940" s="82"/>
      <c r="QPH940" s="82"/>
      <c r="QPI940" s="82"/>
      <c r="QPJ940" s="82"/>
      <c r="QPK940" s="82"/>
      <c r="QPL940" s="82"/>
      <c r="QPM940" s="82"/>
      <c r="QPN940" s="82"/>
      <c r="QPO940" s="82"/>
      <c r="QPP940" s="82"/>
      <c r="QPQ940" s="82"/>
      <c r="QPR940" s="82"/>
      <c r="QPS940" s="82"/>
      <c r="QPT940" s="82"/>
      <c r="QPU940" s="82"/>
      <c r="QPV940" s="82"/>
      <c r="QPW940" s="82"/>
      <c r="QPX940" s="82"/>
      <c r="QPY940" s="82"/>
      <c r="QPZ940" s="82"/>
      <c r="QQA940" s="82"/>
      <c r="QQB940" s="82"/>
      <c r="QQC940" s="82"/>
      <c r="QQD940" s="82"/>
      <c r="QQE940" s="82"/>
      <c r="QQF940" s="82"/>
      <c r="QQG940" s="82"/>
      <c r="QQH940" s="82"/>
      <c r="QQI940" s="82"/>
      <c r="QQJ940" s="82"/>
      <c r="QQK940" s="82"/>
      <c r="QQL940" s="82"/>
      <c r="QQM940" s="82"/>
      <c r="QQN940" s="82"/>
      <c r="QQO940" s="82"/>
      <c r="QQP940" s="82"/>
      <c r="QQQ940" s="82"/>
      <c r="QQR940" s="82"/>
      <c r="QQS940" s="82"/>
      <c r="QQT940" s="82"/>
      <c r="QQU940" s="82"/>
      <c r="QQV940" s="82"/>
      <c r="QQW940" s="82"/>
      <c r="QQX940" s="82"/>
      <c r="QQY940" s="82"/>
      <c r="QQZ940" s="82"/>
      <c r="QRA940" s="82"/>
      <c r="QRB940" s="82"/>
      <c r="QRC940" s="82"/>
      <c r="QRD940" s="82"/>
      <c r="QRE940" s="82"/>
      <c r="QRF940" s="82"/>
      <c r="QRG940" s="82"/>
      <c r="QRH940" s="82"/>
      <c r="QRI940" s="82"/>
      <c r="QRJ940" s="82"/>
      <c r="QRK940" s="82"/>
      <c r="QRL940" s="82"/>
      <c r="QRM940" s="82"/>
      <c r="QRN940" s="82"/>
      <c r="QRO940" s="82"/>
      <c r="QRP940" s="82"/>
      <c r="QRQ940" s="82"/>
      <c r="QRR940" s="82"/>
      <c r="QRS940" s="82"/>
      <c r="QRT940" s="82"/>
      <c r="QRU940" s="82"/>
      <c r="QRV940" s="82"/>
      <c r="QRW940" s="82"/>
      <c r="QRX940" s="82"/>
      <c r="QRY940" s="82"/>
      <c r="QRZ940" s="82"/>
      <c r="QSA940" s="82"/>
      <c r="QSB940" s="82"/>
      <c r="QSC940" s="82"/>
      <c r="QSD940" s="82"/>
      <c r="QSE940" s="82"/>
      <c r="QSF940" s="82"/>
      <c r="QSG940" s="82"/>
      <c r="QSH940" s="82"/>
      <c r="QSI940" s="82"/>
      <c r="QSJ940" s="82"/>
      <c r="QSK940" s="82"/>
      <c r="QSL940" s="82"/>
      <c r="QSM940" s="82"/>
      <c r="QSN940" s="82"/>
      <c r="QSO940" s="82"/>
      <c r="QSP940" s="82"/>
      <c r="QSQ940" s="82"/>
      <c r="QSR940" s="82"/>
      <c r="QSS940" s="82"/>
      <c r="QST940" s="82"/>
      <c r="QSU940" s="82"/>
      <c r="QSV940" s="82"/>
      <c r="QSW940" s="82"/>
      <c r="QSX940" s="82"/>
      <c r="QSY940" s="82"/>
      <c r="QSZ940" s="82"/>
      <c r="QTA940" s="82"/>
      <c r="QTB940" s="82"/>
      <c r="QTC940" s="82"/>
      <c r="QTD940" s="82"/>
      <c r="QTE940" s="82"/>
      <c r="QTF940" s="82"/>
      <c r="QTG940" s="82"/>
      <c r="QTH940" s="82"/>
      <c r="QTI940" s="82"/>
      <c r="QTJ940" s="82"/>
      <c r="QTK940" s="82"/>
      <c r="QTL940" s="82"/>
      <c r="QTM940" s="82"/>
      <c r="QTN940" s="82"/>
      <c r="QTO940" s="82"/>
      <c r="QTP940" s="82"/>
      <c r="QTQ940" s="82"/>
      <c r="QTR940" s="82"/>
      <c r="QTS940" s="82"/>
      <c r="QTT940" s="82"/>
      <c r="QTU940" s="82"/>
      <c r="QTV940" s="82"/>
      <c r="QTW940" s="82"/>
      <c r="QTX940" s="82"/>
      <c r="QTY940" s="82"/>
      <c r="QTZ940" s="82"/>
      <c r="QUA940" s="82"/>
      <c r="QUB940" s="82"/>
      <c r="QUC940" s="82"/>
      <c r="QUD940" s="82"/>
      <c r="QUE940" s="82"/>
      <c r="QUF940" s="82"/>
      <c r="QUG940" s="82"/>
      <c r="QUH940" s="82"/>
      <c r="QUI940" s="82"/>
      <c r="QUJ940" s="82"/>
      <c r="QUK940" s="82"/>
      <c r="QUL940" s="82"/>
      <c r="QUM940" s="82"/>
      <c r="QUN940" s="82"/>
      <c r="QUO940" s="82"/>
      <c r="QUP940" s="82"/>
      <c r="QUQ940" s="82"/>
      <c r="QUR940" s="82"/>
      <c r="QUS940" s="82"/>
      <c r="QUT940" s="82"/>
      <c r="QUU940" s="82"/>
      <c r="QUV940" s="82"/>
      <c r="QUW940" s="82"/>
      <c r="QUX940" s="82"/>
      <c r="QUY940" s="82"/>
      <c r="QUZ940" s="82"/>
      <c r="QVA940" s="82"/>
      <c r="QVB940" s="82"/>
      <c r="QVC940" s="82"/>
      <c r="QVD940" s="82"/>
      <c r="QVE940" s="82"/>
      <c r="QVF940" s="82"/>
      <c r="QVG940" s="82"/>
      <c r="QVH940" s="82"/>
      <c r="QVI940" s="82"/>
      <c r="QVJ940" s="82"/>
      <c r="QVK940" s="82"/>
      <c r="QVL940" s="82"/>
      <c r="QVM940" s="82"/>
      <c r="QVN940" s="82"/>
      <c r="QVO940" s="82"/>
      <c r="QVP940" s="82"/>
      <c r="QVQ940" s="82"/>
      <c r="QVR940" s="82"/>
      <c r="QVS940" s="82"/>
      <c r="QVT940" s="82"/>
      <c r="QVU940" s="82"/>
      <c r="QVV940" s="82"/>
      <c r="QVW940" s="82"/>
      <c r="QVX940" s="82"/>
      <c r="QVY940" s="82"/>
      <c r="QVZ940" s="82"/>
      <c r="QWA940" s="82"/>
      <c r="QWB940" s="82"/>
      <c r="QWC940" s="82"/>
      <c r="QWD940" s="82"/>
      <c r="QWE940" s="82"/>
      <c r="QWF940" s="82"/>
      <c r="QWG940" s="82"/>
      <c r="QWH940" s="82"/>
      <c r="QWI940" s="82"/>
      <c r="QWJ940" s="82"/>
      <c r="QWK940" s="82"/>
      <c r="QWL940" s="82"/>
      <c r="QWM940" s="82"/>
      <c r="QWN940" s="82"/>
      <c r="QWO940" s="82"/>
      <c r="QWP940" s="82"/>
      <c r="QWQ940" s="82"/>
      <c r="QWR940" s="82"/>
      <c r="QWS940" s="82"/>
      <c r="QWT940" s="82"/>
      <c r="QWU940" s="82"/>
      <c r="QWV940" s="82"/>
      <c r="QWW940" s="82"/>
      <c r="QWX940" s="82"/>
      <c r="QWY940" s="82"/>
      <c r="QWZ940" s="82"/>
      <c r="QXA940" s="82"/>
      <c r="QXB940" s="82"/>
      <c r="QXC940" s="82"/>
      <c r="QXD940" s="82"/>
      <c r="QXE940" s="82"/>
      <c r="QXF940" s="82"/>
      <c r="QXG940" s="82"/>
      <c r="QXH940" s="82"/>
      <c r="QXI940" s="82"/>
      <c r="QXJ940" s="82"/>
      <c r="QXK940" s="82"/>
      <c r="QXL940" s="82"/>
      <c r="QXM940" s="82"/>
      <c r="QXN940" s="82"/>
      <c r="QXO940" s="82"/>
      <c r="QXP940" s="82"/>
      <c r="QXQ940" s="82"/>
      <c r="QXR940" s="82"/>
      <c r="QXS940" s="82"/>
      <c r="QXT940" s="82"/>
      <c r="QXU940" s="82"/>
      <c r="QXV940" s="82"/>
      <c r="QXW940" s="82"/>
      <c r="QXX940" s="82"/>
      <c r="QXY940" s="82"/>
      <c r="QXZ940" s="82"/>
      <c r="QYA940" s="82"/>
      <c r="QYB940" s="82"/>
      <c r="QYC940" s="82"/>
      <c r="QYD940" s="82"/>
      <c r="QYE940" s="82"/>
      <c r="QYF940" s="82"/>
      <c r="QYG940" s="82"/>
      <c r="QYH940" s="82"/>
      <c r="QYI940" s="82"/>
      <c r="QYJ940" s="82"/>
      <c r="QYK940" s="82"/>
      <c r="QYL940" s="82"/>
      <c r="QYM940" s="82"/>
      <c r="QYN940" s="82"/>
      <c r="QYO940" s="82"/>
      <c r="QYP940" s="82"/>
      <c r="QYQ940" s="82"/>
      <c r="QYR940" s="82"/>
      <c r="QYS940" s="82"/>
      <c r="QYT940" s="82"/>
      <c r="QYU940" s="82"/>
      <c r="QYV940" s="82"/>
      <c r="QYW940" s="82"/>
      <c r="QYX940" s="82"/>
      <c r="QYY940" s="82"/>
      <c r="QYZ940" s="82"/>
      <c r="QZA940" s="82"/>
      <c r="QZB940" s="82"/>
      <c r="QZC940" s="82"/>
      <c r="QZD940" s="82"/>
      <c r="QZE940" s="82"/>
      <c r="QZF940" s="82"/>
      <c r="QZG940" s="82"/>
      <c r="QZH940" s="82"/>
      <c r="QZI940" s="82"/>
      <c r="QZJ940" s="82"/>
      <c r="QZK940" s="82"/>
      <c r="QZL940" s="82"/>
      <c r="QZM940" s="82"/>
      <c r="QZN940" s="82"/>
      <c r="QZO940" s="82"/>
      <c r="QZP940" s="82"/>
      <c r="QZQ940" s="82"/>
      <c r="QZR940" s="82"/>
      <c r="QZS940" s="82"/>
      <c r="QZT940" s="82"/>
      <c r="QZU940" s="82"/>
      <c r="QZV940" s="82"/>
      <c r="QZW940" s="82"/>
      <c r="QZX940" s="82"/>
      <c r="QZY940" s="82"/>
      <c r="QZZ940" s="82"/>
      <c r="RAA940" s="82"/>
      <c r="RAB940" s="82"/>
      <c r="RAC940" s="82"/>
      <c r="RAD940" s="82"/>
      <c r="RAE940" s="82"/>
      <c r="RAF940" s="82"/>
      <c r="RAG940" s="82"/>
      <c r="RAH940" s="82"/>
      <c r="RAI940" s="82"/>
      <c r="RAJ940" s="82"/>
      <c r="RAK940" s="82"/>
      <c r="RAL940" s="82"/>
      <c r="RAM940" s="82"/>
      <c r="RAN940" s="82"/>
      <c r="RAO940" s="82"/>
      <c r="RAP940" s="82"/>
      <c r="RAQ940" s="82"/>
      <c r="RAR940" s="82"/>
      <c r="RAS940" s="82"/>
      <c r="RAT940" s="82"/>
      <c r="RAU940" s="82"/>
      <c r="RAV940" s="82"/>
      <c r="RAW940" s="82"/>
      <c r="RAX940" s="82"/>
      <c r="RAY940" s="82"/>
      <c r="RAZ940" s="82"/>
      <c r="RBA940" s="82"/>
      <c r="RBB940" s="82"/>
      <c r="RBC940" s="82"/>
      <c r="RBD940" s="82"/>
      <c r="RBE940" s="82"/>
      <c r="RBF940" s="82"/>
      <c r="RBG940" s="82"/>
      <c r="RBH940" s="82"/>
      <c r="RBI940" s="82"/>
      <c r="RBJ940" s="82"/>
      <c r="RBK940" s="82"/>
      <c r="RBL940" s="82"/>
      <c r="RBM940" s="82"/>
      <c r="RBN940" s="82"/>
      <c r="RBO940" s="82"/>
      <c r="RBP940" s="82"/>
      <c r="RBQ940" s="82"/>
      <c r="RBR940" s="82"/>
      <c r="RBS940" s="82"/>
      <c r="RBT940" s="82"/>
      <c r="RBU940" s="82"/>
      <c r="RBV940" s="82"/>
      <c r="RBW940" s="82"/>
      <c r="RBX940" s="82"/>
      <c r="RBY940" s="82"/>
      <c r="RBZ940" s="82"/>
      <c r="RCA940" s="82"/>
      <c r="RCB940" s="82"/>
      <c r="RCC940" s="82"/>
      <c r="RCD940" s="82"/>
      <c r="RCE940" s="82"/>
      <c r="RCF940" s="82"/>
      <c r="RCG940" s="82"/>
      <c r="RCH940" s="82"/>
      <c r="RCI940" s="82"/>
      <c r="RCJ940" s="82"/>
      <c r="RCK940" s="82"/>
      <c r="RCL940" s="82"/>
      <c r="RCM940" s="82"/>
      <c r="RCN940" s="82"/>
      <c r="RCO940" s="82"/>
      <c r="RCP940" s="82"/>
      <c r="RCQ940" s="82"/>
      <c r="RCR940" s="82"/>
      <c r="RCS940" s="82"/>
      <c r="RCT940" s="82"/>
      <c r="RCU940" s="82"/>
      <c r="RCV940" s="82"/>
      <c r="RCW940" s="82"/>
      <c r="RCX940" s="82"/>
      <c r="RCY940" s="82"/>
      <c r="RCZ940" s="82"/>
      <c r="RDA940" s="82"/>
      <c r="RDB940" s="82"/>
      <c r="RDC940" s="82"/>
      <c r="RDD940" s="82"/>
      <c r="RDE940" s="82"/>
      <c r="RDF940" s="82"/>
      <c r="RDG940" s="82"/>
      <c r="RDH940" s="82"/>
      <c r="RDI940" s="82"/>
      <c r="RDJ940" s="82"/>
      <c r="RDK940" s="82"/>
      <c r="RDL940" s="82"/>
      <c r="RDM940" s="82"/>
      <c r="RDN940" s="82"/>
      <c r="RDO940" s="82"/>
      <c r="RDP940" s="82"/>
      <c r="RDQ940" s="82"/>
      <c r="RDR940" s="82"/>
      <c r="RDS940" s="82"/>
      <c r="RDT940" s="82"/>
      <c r="RDU940" s="82"/>
      <c r="RDV940" s="82"/>
      <c r="RDW940" s="82"/>
      <c r="RDX940" s="82"/>
      <c r="RDY940" s="82"/>
      <c r="RDZ940" s="82"/>
      <c r="REA940" s="82"/>
      <c r="REB940" s="82"/>
      <c r="REC940" s="82"/>
      <c r="RED940" s="82"/>
      <c r="REE940" s="82"/>
      <c r="REF940" s="82"/>
      <c r="REG940" s="82"/>
      <c r="REH940" s="82"/>
      <c r="REI940" s="82"/>
      <c r="REJ940" s="82"/>
      <c r="REK940" s="82"/>
      <c r="REL940" s="82"/>
      <c r="REM940" s="82"/>
      <c r="REN940" s="82"/>
      <c r="REO940" s="82"/>
      <c r="REP940" s="82"/>
      <c r="REQ940" s="82"/>
      <c r="RER940" s="82"/>
      <c r="RES940" s="82"/>
      <c r="RET940" s="82"/>
      <c r="REU940" s="82"/>
      <c r="REV940" s="82"/>
      <c r="REW940" s="82"/>
      <c r="REX940" s="82"/>
      <c r="REY940" s="82"/>
      <c r="REZ940" s="82"/>
      <c r="RFA940" s="82"/>
      <c r="RFB940" s="82"/>
      <c r="RFC940" s="82"/>
      <c r="RFD940" s="82"/>
      <c r="RFE940" s="82"/>
      <c r="RFF940" s="82"/>
      <c r="RFG940" s="82"/>
      <c r="RFH940" s="82"/>
      <c r="RFI940" s="82"/>
      <c r="RFJ940" s="82"/>
      <c r="RFK940" s="82"/>
      <c r="RFL940" s="82"/>
      <c r="RFM940" s="82"/>
      <c r="RFN940" s="82"/>
      <c r="RFO940" s="82"/>
      <c r="RFP940" s="82"/>
      <c r="RFQ940" s="82"/>
      <c r="RFR940" s="82"/>
      <c r="RFS940" s="82"/>
      <c r="RFT940" s="82"/>
      <c r="RFU940" s="82"/>
      <c r="RFV940" s="82"/>
      <c r="RFW940" s="82"/>
      <c r="RFX940" s="82"/>
      <c r="RFY940" s="82"/>
      <c r="RFZ940" s="82"/>
      <c r="RGA940" s="82"/>
      <c r="RGB940" s="82"/>
      <c r="RGC940" s="82"/>
      <c r="RGD940" s="82"/>
      <c r="RGE940" s="82"/>
      <c r="RGF940" s="82"/>
      <c r="RGG940" s="82"/>
      <c r="RGH940" s="82"/>
      <c r="RGI940" s="82"/>
      <c r="RGJ940" s="82"/>
      <c r="RGK940" s="82"/>
      <c r="RGL940" s="82"/>
      <c r="RGM940" s="82"/>
      <c r="RGN940" s="82"/>
      <c r="RGO940" s="82"/>
      <c r="RGP940" s="82"/>
      <c r="RGQ940" s="82"/>
      <c r="RGR940" s="82"/>
      <c r="RGS940" s="82"/>
      <c r="RGT940" s="82"/>
      <c r="RGU940" s="82"/>
      <c r="RGV940" s="82"/>
      <c r="RGW940" s="82"/>
      <c r="RGX940" s="82"/>
      <c r="RGY940" s="82"/>
      <c r="RGZ940" s="82"/>
      <c r="RHA940" s="82"/>
      <c r="RHB940" s="82"/>
      <c r="RHC940" s="82"/>
      <c r="RHD940" s="82"/>
      <c r="RHE940" s="82"/>
      <c r="RHF940" s="82"/>
      <c r="RHG940" s="82"/>
      <c r="RHH940" s="82"/>
      <c r="RHI940" s="82"/>
      <c r="RHJ940" s="82"/>
      <c r="RHK940" s="82"/>
      <c r="RHL940" s="82"/>
      <c r="RHM940" s="82"/>
      <c r="RHN940" s="82"/>
      <c r="RHO940" s="82"/>
      <c r="RHP940" s="82"/>
      <c r="RHQ940" s="82"/>
      <c r="RHR940" s="82"/>
      <c r="RHS940" s="82"/>
      <c r="RHT940" s="82"/>
      <c r="RHU940" s="82"/>
      <c r="RHV940" s="82"/>
      <c r="RHW940" s="82"/>
      <c r="RHX940" s="82"/>
      <c r="RHY940" s="82"/>
      <c r="RHZ940" s="82"/>
      <c r="RIA940" s="82"/>
      <c r="RIB940" s="82"/>
      <c r="RIC940" s="82"/>
      <c r="RID940" s="82"/>
      <c r="RIE940" s="82"/>
      <c r="RIF940" s="82"/>
      <c r="RIG940" s="82"/>
      <c r="RIH940" s="82"/>
      <c r="RII940" s="82"/>
      <c r="RIJ940" s="82"/>
      <c r="RIK940" s="82"/>
      <c r="RIL940" s="82"/>
      <c r="RIM940" s="82"/>
      <c r="RIN940" s="82"/>
      <c r="RIO940" s="82"/>
      <c r="RIP940" s="82"/>
      <c r="RIQ940" s="82"/>
      <c r="RIR940" s="82"/>
      <c r="RIS940" s="82"/>
      <c r="RIT940" s="82"/>
      <c r="RIU940" s="82"/>
      <c r="RIV940" s="82"/>
      <c r="RIW940" s="82"/>
      <c r="RIX940" s="82"/>
      <c r="RIY940" s="82"/>
      <c r="RIZ940" s="82"/>
      <c r="RJA940" s="82"/>
      <c r="RJB940" s="82"/>
      <c r="RJC940" s="82"/>
      <c r="RJD940" s="82"/>
      <c r="RJE940" s="82"/>
      <c r="RJF940" s="82"/>
      <c r="RJG940" s="82"/>
      <c r="RJH940" s="82"/>
      <c r="RJI940" s="82"/>
      <c r="RJJ940" s="82"/>
      <c r="RJK940" s="82"/>
      <c r="RJL940" s="82"/>
      <c r="RJM940" s="82"/>
      <c r="RJN940" s="82"/>
      <c r="RJO940" s="82"/>
      <c r="RJP940" s="82"/>
      <c r="RJQ940" s="82"/>
      <c r="RJR940" s="82"/>
      <c r="RJS940" s="82"/>
      <c r="RJT940" s="82"/>
      <c r="RJU940" s="82"/>
      <c r="RJV940" s="82"/>
      <c r="RJW940" s="82"/>
      <c r="RJX940" s="82"/>
      <c r="RJY940" s="82"/>
      <c r="RJZ940" s="82"/>
      <c r="RKA940" s="82"/>
      <c r="RKB940" s="82"/>
      <c r="RKC940" s="82"/>
      <c r="RKD940" s="82"/>
      <c r="RKE940" s="82"/>
      <c r="RKF940" s="82"/>
      <c r="RKG940" s="82"/>
      <c r="RKH940" s="82"/>
      <c r="RKI940" s="82"/>
      <c r="RKJ940" s="82"/>
      <c r="RKK940" s="82"/>
      <c r="RKL940" s="82"/>
      <c r="RKM940" s="82"/>
      <c r="RKN940" s="82"/>
      <c r="RKO940" s="82"/>
      <c r="RKP940" s="82"/>
      <c r="RKQ940" s="82"/>
      <c r="RKR940" s="82"/>
      <c r="RKS940" s="82"/>
      <c r="RKT940" s="82"/>
      <c r="RKU940" s="82"/>
      <c r="RKV940" s="82"/>
      <c r="RKW940" s="82"/>
      <c r="RKX940" s="82"/>
      <c r="RKY940" s="82"/>
      <c r="RKZ940" s="82"/>
      <c r="RLA940" s="82"/>
      <c r="RLB940" s="82"/>
      <c r="RLC940" s="82"/>
      <c r="RLD940" s="82"/>
      <c r="RLE940" s="82"/>
      <c r="RLF940" s="82"/>
      <c r="RLG940" s="82"/>
      <c r="RLH940" s="82"/>
      <c r="RLI940" s="82"/>
      <c r="RLJ940" s="82"/>
      <c r="RLK940" s="82"/>
      <c r="RLL940" s="82"/>
      <c r="RLM940" s="82"/>
      <c r="RLN940" s="82"/>
      <c r="RLO940" s="82"/>
      <c r="RLP940" s="82"/>
      <c r="RLQ940" s="82"/>
      <c r="RLR940" s="82"/>
      <c r="RLS940" s="82"/>
      <c r="RLT940" s="82"/>
      <c r="RLU940" s="82"/>
      <c r="RLV940" s="82"/>
      <c r="RLW940" s="82"/>
      <c r="RLX940" s="82"/>
      <c r="RLY940" s="82"/>
      <c r="RLZ940" s="82"/>
      <c r="RMA940" s="82"/>
      <c r="RMB940" s="82"/>
      <c r="RMC940" s="82"/>
      <c r="RMD940" s="82"/>
      <c r="RME940" s="82"/>
      <c r="RMF940" s="82"/>
      <c r="RMG940" s="82"/>
      <c r="RMH940" s="82"/>
      <c r="RMI940" s="82"/>
      <c r="RMJ940" s="82"/>
      <c r="RMK940" s="82"/>
      <c r="RML940" s="82"/>
      <c r="RMM940" s="82"/>
      <c r="RMN940" s="82"/>
      <c r="RMO940" s="82"/>
      <c r="RMP940" s="82"/>
      <c r="RMQ940" s="82"/>
      <c r="RMR940" s="82"/>
      <c r="RMS940" s="82"/>
      <c r="RMT940" s="82"/>
      <c r="RMU940" s="82"/>
      <c r="RMV940" s="82"/>
      <c r="RMW940" s="82"/>
      <c r="RMX940" s="82"/>
      <c r="RMY940" s="82"/>
      <c r="RMZ940" s="82"/>
      <c r="RNA940" s="82"/>
      <c r="RNB940" s="82"/>
      <c r="RNC940" s="82"/>
      <c r="RND940" s="82"/>
      <c r="RNE940" s="82"/>
      <c r="RNF940" s="82"/>
      <c r="RNG940" s="82"/>
      <c r="RNH940" s="82"/>
      <c r="RNI940" s="82"/>
      <c r="RNJ940" s="82"/>
      <c r="RNK940" s="82"/>
      <c r="RNL940" s="82"/>
      <c r="RNM940" s="82"/>
      <c r="RNN940" s="82"/>
      <c r="RNO940" s="82"/>
      <c r="RNP940" s="82"/>
      <c r="RNQ940" s="82"/>
      <c r="RNR940" s="82"/>
      <c r="RNS940" s="82"/>
      <c r="RNT940" s="82"/>
      <c r="RNU940" s="82"/>
      <c r="RNV940" s="82"/>
      <c r="RNW940" s="82"/>
      <c r="RNX940" s="82"/>
      <c r="RNY940" s="82"/>
      <c r="RNZ940" s="82"/>
      <c r="ROA940" s="82"/>
      <c r="ROB940" s="82"/>
      <c r="ROC940" s="82"/>
      <c r="ROD940" s="82"/>
      <c r="ROE940" s="82"/>
      <c r="ROF940" s="82"/>
      <c r="ROG940" s="82"/>
      <c r="ROH940" s="82"/>
      <c r="ROI940" s="82"/>
      <c r="ROJ940" s="82"/>
      <c r="ROK940" s="82"/>
      <c r="ROL940" s="82"/>
      <c r="ROM940" s="82"/>
      <c r="RON940" s="82"/>
      <c r="ROO940" s="82"/>
      <c r="ROP940" s="82"/>
      <c r="ROQ940" s="82"/>
      <c r="ROR940" s="82"/>
      <c r="ROS940" s="82"/>
      <c r="ROT940" s="82"/>
      <c r="ROU940" s="82"/>
      <c r="ROV940" s="82"/>
      <c r="ROW940" s="82"/>
      <c r="ROX940" s="82"/>
      <c r="ROY940" s="82"/>
      <c r="ROZ940" s="82"/>
      <c r="RPA940" s="82"/>
      <c r="RPB940" s="82"/>
      <c r="RPC940" s="82"/>
      <c r="RPD940" s="82"/>
      <c r="RPE940" s="82"/>
      <c r="RPF940" s="82"/>
      <c r="RPG940" s="82"/>
      <c r="RPH940" s="82"/>
      <c r="RPI940" s="82"/>
      <c r="RPJ940" s="82"/>
      <c r="RPK940" s="82"/>
      <c r="RPL940" s="82"/>
      <c r="RPM940" s="82"/>
      <c r="RPN940" s="82"/>
      <c r="RPO940" s="82"/>
      <c r="RPP940" s="82"/>
      <c r="RPQ940" s="82"/>
      <c r="RPR940" s="82"/>
      <c r="RPS940" s="82"/>
      <c r="RPT940" s="82"/>
      <c r="RPU940" s="82"/>
      <c r="RPV940" s="82"/>
      <c r="RPW940" s="82"/>
      <c r="RPX940" s="82"/>
      <c r="RPY940" s="82"/>
      <c r="RPZ940" s="82"/>
      <c r="RQA940" s="82"/>
      <c r="RQB940" s="82"/>
      <c r="RQC940" s="82"/>
      <c r="RQD940" s="82"/>
      <c r="RQE940" s="82"/>
      <c r="RQF940" s="82"/>
      <c r="RQG940" s="82"/>
      <c r="RQH940" s="82"/>
      <c r="RQI940" s="82"/>
      <c r="RQJ940" s="82"/>
      <c r="RQK940" s="82"/>
      <c r="RQL940" s="82"/>
      <c r="RQM940" s="82"/>
      <c r="RQN940" s="82"/>
      <c r="RQO940" s="82"/>
      <c r="RQP940" s="82"/>
      <c r="RQQ940" s="82"/>
      <c r="RQR940" s="82"/>
      <c r="RQS940" s="82"/>
      <c r="RQT940" s="82"/>
      <c r="RQU940" s="82"/>
      <c r="RQV940" s="82"/>
      <c r="RQW940" s="82"/>
      <c r="RQX940" s="82"/>
      <c r="RQY940" s="82"/>
      <c r="RQZ940" s="82"/>
      <c r="RRA940" s="82"/>
      <c r="RRB940" s="82"/>
      <c r="RRC940" s="82"/>
      <c r="RRD940" s="82"/>
      <c r="RRE940" s="82"/>
      <c r="RRF940" s="82"/>
      <c r="RRG940" s="82"/>
      <c r="RRH940" s="82"/>
      <c r="RRI940" s="82"/>
      <c r="RRJ940" s="82"/>
      <c r="RRK940" s="82"/>
      <c r="RRL940" s="82"/>
      <c r="RRM940" s="82"/>
      <c r="RRN940" s="82"/>
      <c r="RRO940" s="82"/>
      <c r="RRP940" s="82"/>
      <c r="RRQ940" s="82"/>
      <c r="RRR940" s="82"/>
      <c r="RRS940" s="82"/>
      <c r="RRT940" s="82"/>
      <c r="RRU940" s="82"/>
      <c r="RRV940" s="82"/>
      <c r="RRW940" s="82"/>
      <c r="RRX940" s="82"/>
      <c r="RRY940" s="82"/>
      <c r="RRZ940" s="82"/>
      <c r="RSA940" s="82"/>
      <c r="RSB940" s="82"/>
      <c r="RSC940" s="82"/>
      <c r="RSD940" s="82"/>
      <c r="RSE940" s="82"/>
      <c r="RSF940" s="82"/>
      <c r="RSG940" s="82"/>
      <c r="RSH940" s="82"/>
      <c r="RSI940" s="82"/>
      <c r="RSJ940" s="82"/>
      <c r="RSK940" s="82"/>
      <c r="RSL940" s="82"/>
      <c r="RSM940" s="82"/>
      <c r="RSN940" s="82"/>
      <c r="RSO940" s="82"/>
      <c r="RSP940" s="82"/>
      <c r="RSQ940" s="82"/>
      <c r="RSR940" s="82"/>
      <c r="RSS940" s="82"/>
      <c r="RST940" s="82"/>
      <c r="RSU940" s="82"/>
      <c r="RSV940" s="82"/>
      <c r="RSW940" s="82"/>
      <c r="RSX940" s="82"/>
      <c r="RSY940" s="82"/>
      <c r="RSZ940" s="82"/>
      <c r="RTA940" s="82"/>
      <c r="RTB940" s="82"/>
      <c r="RTC940" s="82"/>
      <c r="RTD940" s="82"/>
      <c r="RTE940" s="82"/>
      <c r="RTF940" s="82"/>
      <c r="RTG940" s="82"/>
      <c r="RTH940" s="82"/>
      <c r="RTI940" s="82"/>
      <c r="RTJ940" s="82"/>
      <c r="RTK940" s="82"/>
      <c r="RTL940" s="82"/>
      <c r="RTM940" s="82"/>
      <c r="RTN940" s="82"/>
      <c r="RTO940" s="82"/>
      <c r="RTP940" s="82"/>
      <c r="RTQ940" s="82"/>
      <c r="RTR940" s="82"/>
      <c r="RTS940" s="82"/>
      <c r="RTT940" s="82"/>
      <c r="RTU940" s="82"/>
      <c r="RTV940" s="82"/>
      <c r="RTW940" s="82"/>
      <c r="RTX940" s="82"/>
      <c r="RTY940" s="82"/>
      <c r="RTZ940" s="82"/>
      <c r="RUA940" s="82"/>
      <c r="RUB940" s="82"/>
      <c r="RUC940" s="82"/>
      <c r="RUD940" s="82"/>
      <c r="RUE940" s="82"/>
      <c r="RUF940" s="82"/>
      <c r="RUG940" s="82"/>
      <c r="RUH940" s="82"/>
      <c r="RUI940" s="82"/>
      <c r="RUJ940" s="82"/>
      <c r="RUK940" s="82"/>
      <c r="RUL940" s="82"/>
      <c r="RUM940" s="82"/>
      <c r="RUN940" s="82"/>
      <c r="RUO940" s="82"/>
      <c r="RUP940" s="82"/>
      <c r="RUQ940" s="82"/>
      <c r="RUR940" s="82"/>
      <c r="RUS940" s="82"/>
      <c r="RUT940" s="82"/>
      <c r="RUU940" s="82"/>
      <c r="RUV940" s="82"/>
      <c r="RUW940" s="82"/>
      <c r="RUX940" s="82"/>
      <c r="RUY940" s="82"/>
      <c r="RUZ940" s="82"/>
      <c r="RVA940" s="82"/>
      <c r="RVB940" s="82"/>
      <c r="RVC940" s="82"/>
      <c r="RVD940" s="82"/>
      <c r="RVE940" s="82"/>
      <c r="RVF940" s="82"/>
      <c r="RVG940" s="82"/>
      <c r="RVH940" s="82"/>
      <c r="RVI940" s="82"/>
      <c r="RVJ940" s="82"/>
      <c r="RVK940" s="82"/>
      <c r="RVL940" s="82"/>
      <c r="RVM940" s="82"/>
      <c r="RVN940" s="82"/>
      <c r="RVO940" s="82"/>
      <c r="RVP940" s="82"/>
      <c r="RVQ940" s="82"/>
      <c r="RVR940" s="82"/>
      <c r="RVS940" s="82"/>
      <c r="RVT940" s="82"/>
      <c r="RVU940" s="82"/>
      <c r="RVV940" s="82"/>
      <c r="RVW940" s="82"/>
      <c r="RVX940" s="82"/>
      <c r="RVY940" s="82"/>
      <c r="RVZ940" s="82"/>
      <c r="RWA940" s="82"/>
      <c r="RWB940" s="82"/>
      <c r="RWC940" s="82"/>
      <c r="RWD940" s="82"/>
      <c r="RWE940" s="82"/>
      <c r="RWF940" s="82"/>
      <c r="RWG940" s="82"/>
      <c r="RWH940" s="82"/>
      <c r="RWI940" s="82"/>
      <c r="RWJ940" s="82"/>
      <c r="RWK940" s="82"/>
      <c r="RWL940" s="82"/>
      <c r="RWM940" s="82"/>
      <c r="RWN940" s="82"/>
      <c r="RWO940" s="82"/>
      <c r="RWP940" s="82"/>
      <c r="RWQ940" s="82"/>
      <c r="RWR940" s="82"/>
      <c r="RWS940" s="82"/>
      <c r="RWT940" s="82"/>
      <c r="RWU940" s="82"/>
      <c r="RWV940" s="82"/>
      <c r="RWW940" s="82"/>
      <c r="RWX940" s="82"/>
      <c r="RWY940" s="82"/>
      <c r="RWZ940" s="82"/>
      <c r="RXA940" s="82"/>
      <c r="RXB940" s="82"/>
      <c r="RXC940" s="82"/>
      <c r="RXD940" s="82"/>
      <c r="RXE940" s="82"/>
      <c r="RXF940" s="82"/>
      <c r="RXG940" s="82"/>
      <c r="RXH940" s="82"/>
      <c r="RXI940" s="82"/>
      <c r="RXJ940" s="82"/>
      <c r="RXK940" s="82"/>
      <c r="RXL940" s="82"/>
      <c r="RXM940" s="82"/>
      <c r="RXN940" s="82"/>
      <c r="RXO940" s="82"/>
      <c r="RXP940" s="82"/>
      <c r="RXQ940" s="82"/>
      <c r="RXR940" s="82"/>
      <c r="RXS940" s="82"/>
      <c r="RXT940" s="82"/>
      <c r="RXU940" s="82"/>
      <c r="RXV940" s="82"/>
      <c r="RXW940" s="82"/>
      <c r="RXX940" s="82"/>
      <c r="RXY940" s="82"/>
      <c r="RXZ940" s="82"/>
      <c r="RYA940" s="82"/>
      <c r="RYB940" s="82"/>
      <c r="RYC940" s="82"/>
      <c r="RYD940" s="82"/>
      <c r="RYE940" s="82"/>
      <c r="RYF940" s="82"/>
      <c r="RYG940" s="82"/>
      <c r="RYH940" s="82"/>
      <c r="RYI940" s="82"/>
      <c r="RYJ940" s="82"/>
      <c r="RYK940" s="82"/>
      <c r="RYL940" s="82"/>
      <c r="RYM940" s="82"/>
      <c r="RYN940" s="82"/>
      <c r="RYO940" s="82"/>
      <c r="RYP940" s="82"/>
      <c r="RYQ940" s="82"/>
      <c r="RYR940" s="82"/>
      <c r="RYS940" s="82"/>
      <c r="RYT940" s="82"/>
      <c r="RYU940" s="82"/>
      <c r="RYV940" s="82"/>
      <c r="RYW940" s="82"/>
      <c r="RYX940" s="82"/>
      <c r="RYY940" s="82"/>
      <c r="RYZ940" s="82"/>
      <c r="RZA940" s="82"/>
      <c r="RZB940" s="82"/>
      <c r="RZC940" s="82"/>
      <c r="RZD940" s="82"/>
      <c r="RZE940" s="82"/>
      <c r="RZF940" s="82"/>
      <c r="RZG940" s="82"/>
      <c r="RZH940" s="82"/>
      <c r="RZI940" s="82"/>
      <c r="RZJ940" s="82"/>
      <c r="RZK940" s="82"/>
      <c r="RZL940" s="82"/>
      <c r="RZM940" s="82"/>
      <c r="RZN940" s="82"/>
      <c r="RZO940" s="82"/>
      <c r="RZP940" s="82"/>
      <c r="RZQ940" s="82"/>
      <c r="RZR940" s="82"/>
      <c r="RZS940" s="82"/>
      <c r="RZT940" s="82"/>
      <c r="RZU940" s="82"/>
      <c r="RZV940" s="82"/>
      <c r="RZW940" s="82"/>
      <c r="RZX940" s="82"/>
      <c r="RZY940" s="82"/>
      <c r="RZZ940" s="82"/>
      <c r="SAA940" s="82"/>
      <c r="SAB940" s="82"/>
      <c r="SAC940" s="82"/>
      <c r="SAD940" s="82"/>
      <c r="SAE940" s="82"/>
      <c r="SAF940" s="82"/>
      <c r="SAG940" s="82"/>
      <c r="SAH940" s="82"/>
      <c r="SAI940" s="82"/>
      <c r="SAJ940" s="82"/>
      <c r="SAK940" s="82"/>
      <c r="SAL940" s="82"/>
      <c r="SAM940" s="82"/>
      <c r="SAN940" s="82"/>
      <c r="SAO940" s="82"/>
      <c r="SAP940" s="82"/>
      <c r="SAQ940" s="82"/>
      <c r="SAR940" s="82"/>
      <c r="SAS940" s="82"/>
      <c r="SAT940" s="82"/>
      <c r="SAU940" s="82"/>
      <c r="SAV940" s="82"/>
      <c r="SAW940" s="82"/>
      <c r="SAX940" s="82"/>
      <c r="SAY940" s="82"/>
      <c r="SAZ940" s="82"/>
      <c r="SBA940" s="82"/>
      <c r="SBB940" s="82"/>
      <c r="SBC940" s="82"/>
      <c r="SBD940" s="82"/>
      <c r="SBE940" s="82"/>
      <c r="SBF940" s="82"/>
      <c r="SBG940" s="82"/>
      <c r="SBH940" s="82"/>
      <c r="SBI940" s="82"/>
      <c r="SBJ940" s="82"/>
      <c r="SBK940" s="82"/>
      <c r="SBL940" s="82"/>
      <c r="SBM940" s="82"/>
      <c r="SBN940" s="82"/>
      <c r="SBO940" s="82"/>
      <c r="SBP940" s="82"/>
      <c r="SBQ940" s="82"/>
      <c r="SBR940" s="82"/>
      <c r="SBS940" s="82"/>
      <c r="SBT940" s="82"/>
      <c r="SBU940" s="82"/>
      <c r="SBV940" s="82"/>
      <c r="SBW940" s="82"/>
      <c r="SBX940" s="82"/>
      <c r="SBY940" s="82"/>
      <c r="SBZ940" s="82"/>
      <c r="SCA940" s="82"/>
      <c r="SCB940" s="82"/>
      <c r="SCC940" s="82"/>
      <c r="SCD940" s="82"/>
      <c r="SCE940" s="82"/>
      <c r="SCF940" s="82"/>
      <c r="SCG940" s="82"/>
      <c r="SCH940" s="82"/>
      <c r="SCI940" s="82"/>
      <c r="SCJ940" s="82"/>
      <c r="SCK940" s="82"/>
      <c r="SCL940" s="82"/>
      <c r="SCM940" s="82"/>
      <c r="SCN940" s="82"/>
      <c r="SCO940" s="82"/>
      <c r="SCP940" s="82"/>
      <c r="SCQ940" s="82"/>
      <c r="SCR940" s="82"/>
      <c r="SCS940" s="82"/>
      <c r="SCT940" s="82"/>
      <c r="SCU940" s="82"/>
      <c r="SCV940" s="82"/>
      <c r="SCW940" s="82"/>
      <c r="SCX940" s="82"/>
      <c r="SCY940" s="82"/>
      <c r="SCZ940" s="82"/>
      <c r="SDA940" s="82"/>
      <c r="SDB940" s="82"/>
      <c r="SDC940" s="82"/>
      <c r="SDD940" s="82"/>
      <c r="SDE940" s="82"/>
      <c r="SDF940" s="82"/>
      <c r="SDG940" s="82"/>
      <c r="SDH940" s="82"/>
      <c r="SDI940" s="82"/>
      <c r="SDJ940" s="82"/>
      <c r="SDK940" s="82"/>
      <c r="SDL940" s="82"/>
      <c r="SDM940" s="82"/>
      <c r="SDN940" s="82"/>
      <c r="SDO940" s="82"/>
      <c r="SDP940" s="82"/>
      <c r="SDQ940" s="82"/>
      <c r="SDR940" s="82"/>
      <c r="SDS940" s="82"/>
      <c r="SDT940" s="82"/>
      <c r="SDU940" s="82"/>
      <c r="SDV940" s="82"/>
      <c r="SDW940" s="82"/>
      <c r="SDX940" s="82"/>
      <c r="SDY940" s="82"/>
      <c r="SDZ940" s="82"/>
      <c r="SEA940" s="82"/>
      <c r="SEB940" s="82"/>
      <c r="SEC940" s="82"/>
      <c r="SED940" s="82"/>
      <c r="SEE940" s="82"/>
      <c r="SEF940" s="82"/>
      <c r="SEG940" s="82"/>
      <c r="SEH940" s="82"/>
      <c r="SEI940" s="82"/>
      <c r="SEJ940" s="82"/>
      <c r="SEK940" s="82"/>
      <c r="SEL940" s="82"/>
      <c r="SEM940" s="82"/>
      <c r="SEN940" s="82"/>
      <c r="SEO940" s="82"/>
      <c r="SEP940" s="82"/>
      <c r="SEQ940" s="82"/>
      <c r="SER940" s="82"/>
      <c r="SES940" s="82"/>
      <c r="SET940" s="82"/>
      <c r="SEU940" s="82"/>
      <c r="SEV940" s="82"/>
      <c r="SEW940" s="82"/>
      <c r="SEX940" s="82"/>
      <c r="SEY940" s="82"/>
      <c r="SEZ940" s="82"/>
      <c r="SFA940" s="82"/>
      <c r="SFB940" s="82"/>
      <c r="SFC940" s="82"/>
      <c r="SFD940" s="82"/>
      <c r="SFE940" s="82"/>
      <c r="SFF940" s="82"/>
      <c r="SFG940" s="82"/>
      <c r="SFH940" s="82"/>
      <c r="SFI940" s="82"/>
      <c r="SFJ940" s="82"/>
      <c r="SFK940" s="82"/>
      <c r="SFL940" s="82"/>
      <c r="SFM940" s="82"/>
      <c r="SFN940" s="82"/>
      <c r="SFO940" s="82"/>
      <c r="SFP940" s="82"/>
      <c r="SFQ940" s="82"/>
      <c r="SFR940" s="82"/>
      <c r="SFS940" s="82"/>
      <c r="SFT940" s="82"/>
      <c r="SFU940" s="82"/>
      <c r="SFV940" s="82"/>
      <c r="SFW940" s="82"/>
      <c r="SFX940" s="82"/>
      <c r="SFY940" s="82"/>
      <c r="SFZ940" s="82"/>
      <c r="SGA940" s="82"/>
      <c r="SGB940" s="82"/>
      <c r="SGC940" s="82"/>
      <c r="SGD940" s="82"/>
      <c r="SGE940" s="82"/>
      <c r="SGF940" s="82"/>
      <c r="SGG940" s="82"/>
      <c r="SGH940" s="82"/>
      <c r="SGI940" s="82"/>
      <c r="SGJ940" s="82"/>
      <c r="SGK940" s="82"/>
      <c r="SGL940" s="82"/>
      <c r="SGM940" s="82"/>
      <c r="SGN940" s="82"/>
      <c r="SGO940" s="82"/>
      <c r="SGP940" s="82"/>
      <c r="SGQ940" s="82"/>
      <c r="SGR940" s="82"/>
      <c r="SGS940" s="82"/>
      <c r="SGT940" s="82"/>
      <c r="SGU940" s="82"/>
      <c r="SGV940" s="82"/>
      <c r="SGW940" s="82"/>
      <c r="SGX940" s="82"/>
      <c r="SGY940" s="82"/>
      <c r="SGZ940" s="82"/>
      <c r="SHA940" s="82"/>
      <c r="SHB940" s="82"/>
      <c r="SHC940" s="82"/>
      <c r="SHD940" s="82"/>
      <c r="SHE940" s="82"/>
      <c r="SHF940" s="82"/>
      <c r="SHG940" s="82"/>
      <c r="SHH940" s="82"/>
      <c r="SHI940" s="82"/>
      <c r="SHJ940" s="82"/>
      <c r="SHK940" s="82"/>
      <c r="SHL940" s="82"/>
      <c r="SHM940" s="82"/>
      <c r="SHN940" s="82"/>
      <c r="SHO940" s="82"/>
      <c r="SHP940" s="82"/>
      <c r="SHQ940" s="82"/>
      <c r="SHR940" s="82"/>
      <c r="SHS940" s="82"/>
      <c r="SHT940" s="82"/>
      <c r="SHU940" s="82"/>
      <c r="SHV940" s="82"/>
      <c r="SHW940" s="82"/>
      <c r="SHX940" s="82"/>
      <c r="SHY940" s="82"/>
      <c r="SHZ940" s="82"/>
      <c r="SIA940" s="82"/>
      <c r="SIB940" s="82"/>
      <c r="SIC940" s="82"/>
      <c r="SID940" s="82"/>
      <c r="SIE940" s="82"/>
      <c r="SIF940" s="82"/>
      <c r="SIG940" s="82"/>
      <c r="SIH940" s="82"/>
      <c r="SII940" s="82"/>
      <c r="SIJ940" s="82"/>
      <c r="SIK940" s="82"/>
      <c r="SIL940" s="82"/>
      <c r="SIM940" s="82"/>
      <c r="SIN940" s="82"/>
      <c r="SIO940" s="82"/>
      <c r="SIP940" s="82"/>
      <c r="SIQ940" s="82"/>
      <c r="SIR940" s="82"/>
      <c r="SIS940" s="82"/>
      <c r="SIT940" s="82"/>
      <c r="SIU940" s="82"/>
      <c r="SIV940" s="82"/>
      <c r="SIW940" s="82"/>
      <c r="SIX940" s="82"/>
      <c r="SIY940" s="82"/>
      <c r="SIZ940" s="82"/>
      <c r="SJA940" s="82"/>
      <c r="SJB940" s="82"/>
      <c r="SJC940" s="82"/>
      <c r="SJD940" s="82"/>
      <c r="SJE940" s="82"/>
      <c r="SJF940" s="82"/>
      <c r="SJG940" s="82"/>
      <c r="SJH940" s="82"/>
      <c r="SJI940" s="82"/>
      <c r="SJJ940" s="82"/>
      <c r="SJK940" s="82"/>
      <c r="SJL940" s="82"/>
      <c r="SJM940" s="82"/>
      <c r="SJN940" s="82"/>
      <c r="SJO940" s="82"/>
      <c r="SJP940" s="82"/>
      <c r="SJQ940" s="82"/>
      <c r="SJR940" s="82"/>
      <c r="SJS940" s="82"/>
      <c r="SJT940" s="82"/>
      <c r="SJU940" s="82"/>
      <c r="SJV940" s="82"/>
      <c r="SJW940" s="82"/>
      <c r="SJX940" s="82"/>
      <c r="SJY940" s="82"/>
      <c r="SJZ940" s="82"/>
      <c r="SKA940" s="82"/>
      <c r="SKB940" s="82"/>
      <c r="SKC940" s="82"/>
      <c r="SKD940" s="82"/>
      <c r="SKE940" s="82"/>
      <c r="SKF940" s="82"/>
      <c r="SKG940" s="82"/>
      <c r="SKH940" s="82"/>
      <c r="SKI940" s="82"/>
      <c r="SKJ940" s="82"/>
      <c r="SKK940" s="82"/>
      <c r="SKL940" s="82"/>
      <c r="SKM940" s="82"/>
      <c r="SKN940" s="82"/>
      <c r="SKO940" s="82"/>
      <c r="SKP940" s="82"/>
      <c r="SKQ940" s="82"/>
      <c r="SKR940" s="82"/>
      <c r="SKS940" s="82"/>
      <c r="SKT940" s="82"/>
      <c r="SKU940" s="82"/>
      <c r="SKV940" s="82"/>
      <c r="SKW940" s="82"/>
      <c r="SKX940" s="82"/>
      <c r="SKY940" s="82"/>
      <c r="SKZ940" s="82"/>
      <c r="SLA940" s="82"/>
      <c r="SLB940" s="82"/>
      <c r="SLC940" s="82"/>
      <c r="SLD940" s="82"/>
      <c r="SLE940" s="82"/>
      <c r="SLF940" s="82"/>
      <c r="SLG940" s="82"/>
      <c r="SLH940" s="82"/>
      <c r="SLI940" s="82"/>
      <c r="SLJ940" s="82"/>
      <c r="SLK940" s="82"/>
      <c r="SLL940" s="82"/>
      <c r="SLM940" s="82"/>
      <c r="SLN940" s="82"/>
      <c r="SLO940" s="82"/>
      <c r="SLP940" s="82"/>
      <c r="SLQ940" s="82"/>
      <c r="SLR940" s="82"/>
      <c r="SLS940" s="82"/>
      <c r="SLT940" s="82"/>
      <c r="SLU940" s="82"/>
      <c r="SLV940" s="82"/>
      <c r="SLW940" s="82"/>
      <c r="SLX940" s="82"/>
      <c r="SLY940" s="82"/>
      <c r="SLZ940" s="82"/>
      <c r="SMA940" s="82"/>
      <c r="SMB940" s="82"/>
      <c r="SMC940" s="82"/>
      <c r="SMD940" s="82"/>
      <c r="SME940" s="82"/>
      <c r="SMF940" s="82"/>
      <c r="SMG940" s="82"/>
      <c r="SMH940" s="82"/>
      <c r="SMI940" s="82"/>
      <c r="SMJ940" s="82"/>
      <c r="SMK940" s="82"/>
      <c r="SML940" s="82"/>
      <c r="SMM940" s="82"/>
      <c r="SMN940" s="82"/>
      <c r="SMO940" s="82"/>
      <c r="SMP940" s="82"/>
      <c r="SMQ940" s="82"/>
      <c r="SMR940" s="82"/>
      <c r="SMS940" s="82"/>
      <c r="SMT940" s="82"/>
      <c r="SMU940" s="82"/>
      <c r="SMV940" s="82"/>
      <c r="SMW940" s="82"/>
      <c r="SMX940" s="82"/>
      <c r="SMY940" s="82"/>
      <c r="SMZ940" s="82"/>
      <c r="SNA940" s="82"/>
      <c r="SNB940" s="82"/>
      <c r="SNC940" s="82"/>
      <c r="SND940" s="82"/>
      <c r="SNE940" s="82"/>
      <c r="SNF940" s="82"/>
      <c r="SNG940" s="82"/>
      <c r="SNH940" s="82"/>
      <c r="SNI940" s="82"/>
      <c r="SNJ940" s="82"/>
      <c r="SNK940" s="82"/>
      <c r="SNL940" s="82"/>
      <c r="SNM940" s="82"/>
      <c r="SNN940" s="82"/>
      <c r="SNO940" s="82"/>
      <c r="SNP940" s="82"/>
      <c r="SNQ940" s="82"/>
      <c r="SNR940" s="82"/>
      <c r="SNS940" s="82"/>
      <c r="SNT940" s="82"/>
      <c r="SNU940" s="82"/>
      <c r="SNV940" s="82"/>
      <c r="SNW940" s="82"/>
      <c r="SNX940" s="82"/>
      <c r="SNY940" s="82"/>
      <c r="SNZ940" s="82"/>
      <c r="SOA940" s="82"/>
      <c r="SOB940" s="82"/>
      <c r="SOC940" s="82"/>
      <c r="SOD940" s="82"/>
      <c r="SOE940" s="82"/>
      <c r="SOF940" s="82"/>
      <c r="SOG940" s="82"/>
      <c r="SOH940" s="82"/>
      <c r="SOI940" s="82"/>
      <c r="SOJ940" s="82"/>
      <c r="SOK940" s="82"/>
      <c r="SOL940" s="82"/>
      <c r="SOM940" s="82"/>
      <c r="SON940" s="82"/>
      <c r="SOO940" s="82"/>
      <c r="SOP940" s="82"/>
      <c r="SOQ940" s="82"/>
      <c r="SOR940" s="82"/>
      <c r="SOS940" s="82"/>
      <c r="SOT940" s="82"/>
      <c r="SOU940" s="82"/>
      <c r="SOV940" s="82"/>
      <c r="SOW940" s="82"/>
      <c r="SOX940" s="82"/>
      <c r="SOY940" s="82"/>
      <c r="SOZ940" s="82"/>
      <c r="SPA940" s="82"/>
      <c r="SPB940" s="82"/>
      <c r="SPC940" s="82"/>
      <c r="SPD940" s="82"/>
      <c r="SPE940" s="82"/>
      <c r="SPF940" s="82"/>
      <c r="SPG940" s="82"/>
      <c r="SPH940" s="82"/>
      <c r="SPI940" s="82"/>
      <c r="SPJ940" s="82"/>
      <c r="SPK940" s="82"/>
      <c r="SPL940" s="82"/>
      <c r="SPM940" s="82"/>
      <c r="SPN940" s="82"/>
      <c r="SPO940" s="82"/>
      <c r="SPP940" s="82"/>
      <c r="SPQ940" s="82"/>
      <c r="SPR940" s="82"/>
      <c r="SPS940" s="82"/>
      <c r="SPT940" s="82"/>
      <c r="SPU940" s="82"/>
      <c r="SPV940" s="82"/>
      <c r="SPW940" s="82"/>
      <c r="SPX940" s="82"/>
      <c r="SPY940" s="82"/>
      <c r="SPZ940" s="82"/>
      <c r="SQA940" s="82"/>
      <c r="SQB940" s="82"/>
      <c r="SQC940" s="82"/>
      <c r="SQD940" s="82"/>
      <c r="SQE940" s="82"/>
      <c r="SQF940" s="82"/>
      <c r="SQG940" s="82"/>
      <c r="SQH940" s="82"/>
      <c r="SQI940" s="82"/>
      <c r="SQJ940" s="82"/>
      <c r="SQK940" s="82"/>
      <c r="SQL940" s="82"/>
      <c r="SQM940" s="82"/>
      <c r="SQN940" s="82"/>
      <c r="SQO940" s="82"/>
      <c r="SQP940" s="82"/>
      <c r="SQQ940" s="82"/>
      <c r="SQR940" s="82"/>
      <c r="SQS940" s="82"/>
      <c r="SQT940" s="82"/>
      <c r="SQU940" s="82"/>
      <c r="SQV940" s="82"/>
      <c r="SQW940" s="82"/>
      <c r="SQX940" s="82"/>
      <c r="SQY940" s="82"/>
      <c r="SQZ940" s="82"/>
      <c r="SRA940" s="82"/>
      <c r="SRB940" s="82"/>
      <c r="SRC940" s="82"/>
      <c r="SRD940" s="82"/>
      <c r="SRE940" s="82"/>
      <c r="SRF940" s="82"/>
      <c r="SRG940" s="82"/>
      <c r="SRH940" s="82"/>
      <c r="SRI940" s="82"/>
      <c r="SRJ940" s="82"/>
      <c r="SRK940" s="82"/>
      <c r="SRL940" s="82"/>
      <c r="SRM940" s="82"/>
      <c r="SRN940" s="82"/>
      <c r="SRO940" s="82"/>
      <c r="SRP940" s="82"/>
      <c r="SRQ940" s="82"/>
      <c r="SRR940" s="82"/>
      <c r="SRS940" s="82"/>
      <c r="SRT940" s="82"/>
      <c r="SRU940" s="82"/>
      <c r="SRV940" s="82"/>
      <c r="SRW940" s="82"/>
      <c r="SRX940" s="82"/>
      <c r="SRY940" s="82"/>
      <c r="SRZ940" s="82"/>
      <c r="SSA940" s="82"/>
      <c r="SSB940" s="82"/>
      <c r="SSC940" s="82"/>
      <c r="SSD940" s="82"/>
      <c r="SSE940" s="82"/>
      <c r="SSF940" s="82"/>
      <c r="SSG940" s="82"/>
      <c r="SSH940" s="82"/>
      <c r="SSI940" s="82"/>
      <c r="SSJ940" s="82"/>
      <c r="SSK940" s="82"/>
      <c r="SSL940" s="82"/>
      <c r="SSM940" s="82"/>
      <c r="SSN940" s="82"/>
      <c r="SSO940" s="82"/>
      <c r="SSP940" s="82"/>
      <c r="SSQ940" s="82"/>
      <c r="SSR940" s="82"/>
      <c r="SSS940" s="82"/>
      <c r="SST940" s="82"/>
      <c r="SSU940" s="82"/>
      <c r="SSV940" s="82"/>
      <c r="SSW940" s="82"/>
      <c r="SSX940" s="82"/>
      <c r="SSY940" s="82"/>
      <c r="SSZ940" s="82"/>
      <c r="STA940" s="82"/>
      <c r="STB940" s="82"/>
      <c r="STC940" s="82"/>
      <c r="STD940" s="82"/>
      <c r="STE940" s="82"/>
      <c r="STF940" s="82"/>
      <c r="STG940" s="82"/>
      <c r="STH940" s="82"/>
      <c r="STI940" s="82"/>
      <c r="STJ940" s="82"/>
      <c r="STK940" s="82"/>
      <c r="STL940" s="82"/>
      <c r="STM940" s="82"/>
      <c r="STN940" s="82"/>
      <c r="STO940" s="82"/>
      <c r="STP940" s="82"/>
      <c r="STQ940" s="82"/>
      <c r="STR940" s="82"/>
      <c r="STS940" s="82"/>
      <c r="STT940" s="82"/>
      <c r="STU940" s="82"/>
      <c r="STV940" s="82"/>
      <c r="STW940" s="82"/>
      <c r="STX940" s="82"/>
      <c r="STY940" s="82"/>
      <c r="STZ940" s="82"/>
      <c r="SUA940" s="82"/>
      <c r="SUB940" s="82"/>
      <c r="SUC940" s="82"/>
      <c r="SUD940" s="82"/>
      <c r="SUE940" s="82"/>
      <c r="SUF940" s="82"/>
      <c r="SUG940" s="82"/>
      <c r="SUH940" s="82"/>
      <c r="SUI940" s="82"/>
      <c r="SUJ940" s="82"/>
      <c r="SUK940" s="82"/>
      <c r="SUL940" s="82"/>
      <c r="SUM940" s="82"/>
      <c r="SUN940" s="82"/>
      <c r="SUO940" s="82"/>
      <c r="SUP940" s="82"/>
      <c r="SUQ940" s="82"/>
      <c r="SUR940" s="82"/>
      <c r="SUS940" s="82"/>
      <c r="SUT940" s="82"/>
      <c r="SUU940" s="82"/>
      <c r="SUV940" s="82"/>
      <c r="SUW940" s="82"/>
      <c r="SUX940" s="82"/>
      <c r="SUY940" s="82"/>
      <c r="SUZ940" s="82"/>
      <c r="SVA940" s="82"/>
      <c r="SVB940" s="82"/>
      <c r="SVC940" s="82"/>
      <c r="SVD940" s="82"/>
      <c r="SVE940" s="82"/>
      <c r="SVF940" s="82"/>
      <c r="SVG940" s="82"/>
      <c r="SVH940" s="82"/>
      <c r="SVI940" s="82"/>
      <c r="SVJ940" s="82"/>
      <c r="SVK940" s="82"/>
      <c r="SVL940" s="82"/>
      <c r="SVM940" s="82"/>
      <c r="SVN940" s="82"/>
      <c r="SVO940" s="82"/>
      <c r="SVP940" s="82"/>
      <c r="SVQ940" s="82"/>
      <c r="SVR940" s="82"/>
      <c r="SVS940" s="82"/>
      <c r="SVT940" s="82"/>
      <c r="SVU940" s="82"/>
      <c r="SVV940" s="82"/>
      <c r="SVW940" s="82"/>
      <c r="SVX940" s="82"/>
      <c r="SVY940" s="82"/>
      <c r="SVZ940" s="82"/>
      <c r="SWA940" s="82"/>
      <c r="SWB940" s="82"/>
      <c r="SWC940" s="82"/>
      <c r="SWD940" s="82"/>
      <c r="SWE940" s="82"/>
      <c r="SWF940" s="82"/>
      <c r="SWG940" s="82"/>
      <c r="SWH940" s="82"/>
      <c r="SWI940" s="82"/>
      <c r="SWJ940" s="82"/>
      <c r="SWK940" s="82"/>
      <c r="SWL940" s="82"/>
      <c r="SWM940" s="82"/>
      <c r="SWN940" s="82"/>
      <c r="SWO940" s="82"/>
      <c r="SWP940" s="82"/>
      <c r="SWQ940" s="82"/>
      <c r="SWR940" s="82"/>
      <c r="SWS940" s="82"/>
      <c r="SWT940" s="82"/>
      <c r="SWU940" s="82"/>
      <c r="SWV940" s="82"/>
      <c r="SWW940" s="82"/>
      <c r="SWX940" s="82"/>
      <c r="SWY940" s="82"/>
      <c r="SWZ940" s="82"/>
      <c r="SXA940" s="82"/>
      <c r="SXB940" s="82"/>
      <c r="SXC940" s="82"/>
      <c r="SXD940" s="82"/>
      <c r="SXE940" s="82"/>
      <c r="SXF940" s="82"/>
      <c r="SXG940" s="82"/>
      <c r="SXH940" s="82"/>
      <c r="SXI940" s="82"/>
      <c r="SXJ940" s="82"/>
      <c r="SXK940" s="82"/>
      <c r="SXL940" s="82"/>
      <c r="SXM940" s="82"/>
      <c r="SXN940" s="82"/>
      <c r="SXO940" s="82"/>
      <c r="SXP940" s="82"/>
      <c r="SXQ940" s="82"/>
      <c r="SXR940" s="82"/>
      <c r="SXS940" s="82"/>
      <c r="SXT940" s="82"/>
      <c r="SXU940" s="82"/>
      <c r="SXV940" s="82"/>
      <c r="SXW940" s="82"/>
      <c r="SXX940" s="82"/>
      <c r="SXY940" s="82"/>
      <c r="SXZ940" s="82"/>
      <c r="SYA940" s="82"/>
      <c r="SYB940" s="82"/>
      <c r="SYC940" s="82"/>
      <c r="SYD940" s="82"/>
      <c r="SYE940" s="82"/>
      <c r="SYF940" s="82"/>
      <c r="SYG940" s="82"/>
      <c r="SYH940" s="82"/>
      <c r="SYI940" s="82"/>
      <c r="SYJ940" s="82"/>
      <c r="SYK940" s="82"/>
      <c r="SYL940" s="82"/>
      <c r="SYM940" s="82"/>
      <c r="SYN940" s="82"/>
      <c r="SYO940" s="82"/>
      <c r="SYP940" s="82"/>
      <c r="SYQ940" s="82"/>
      <c r="SYR940" s="82"/>
      <c r="SYS940" s="82"/>
      <c r="SYT940" s="82"/>
      <c r="SYU940" s="82"/>
      <c r="SYV940" s="82"/>
      <c r="SYW940" s="82"/>
      <c r="SYX940" s="82"/>
      <c r="SYY940" s="82"/>
      <c r="SYZ940" s="82"/>
      <c r="SZA940" s="82"/>
      <c r="SZB940" s="82"/>
      <c r="SZC940" s="82"/>
      <c r="SZD940" s="82"/>
      <c r="SZE940" s="82"/>
      <c r="SZF940" s="82"/>
      <c r="SZG940" s="82"/>
      <c r="SZH940" s="82"/>
      <c r="SZI940" s="82"/>
      <c r="SZJ940" s="82"/>
      <c r="SZK940" s="82"/>
      <c r="SZL940" s="82"/>
      <c r="SZM940" s="82"/>
      <c r="SZN940" s="82"/>
      <c r="SZO940" s="82"/>
      <c r="SZP940" s="82"/>
      <c r="SZQ940" s="82"/>
      <c r="SZR940" s="82"/>
      <c r="SZS940" s="82"/>
      <c r="SZT940" s="82"/>
      <c r="SZU940" s="82"/>
      <c r="SZV940" s="82"/>
      <c r="SZW940" s="82"/>
      <c r="SZX940" s="82"/>
      <c r="SZY940" s="82"/>
      <c r="SZZ940" s="82"/>
      <c r="TAA940" s="82"/>
      <c r="TAB940" s="82"/>
      <c r="TAC940" s="82"/>
      <c r="TAD940" s="82"/>
      <c r="TAE940" s="82"/>
      <c r="TAF940" s="82"/>
      <c r="TAG940" s="82"/>
      <c r="TAH940" s="82"/>
      <c r="TAI940" s="82"/>
      <c r="TAJ940" s="82"/>
      <c r="TAK940" s="82"/>
      <c r="TAL940" s="82"/>
      <c r="TAM940" s="82"/>
      <c r="TAN940" s="82"/>
      <c r="TAO940" s="82"/>
      <c r="TAP940" s="82"/>
      <c r="TAQ940" s="82"/>
      <c r="TAR940" s="82"/>
      <c r="TAS940" s="82"/>
      <c r="TAT940" s="82"/>
      <c r="TAU940" s="82"/>
      <c r="TAV940" s="82"/>
      <c r="TAW940" s="82"/>
      <c r="TAX940" s="82"/>
      <c r="TAY940" s="82"/>
      <c r="TAZ940" s="82"/>
      <c r="TBA940" s="82"/>
      <c r="TBB940" s="82"/>
      <c r="TBC940" s="82"/>
      <c r="TBD940" s="82"/>
      <c r="TBE940" s="82"/>
      <c r="TBF940" s="82"/>
      <c r="TBG940" s="82"/>
      <c r="TBH940" s="82"/>
      <c r="TBI940" s="82"/>
      <c r="TBJ940" s="82"/>
      <c r="TBK940" s="82"/>
      <c r="TBL940" s="82"/>
      <c r="TBM940" s="82"/>
      <c r="TBN940" s="82"/>
      <c r="TBO940" s="82"/>
      <c r="TBP940" s="82"/>
      <c r="TBQ940" s="82"/>
      <c r="TBR940" s="82"/>
      <c r="TBS940" s="82"/>
      <c r="TBT940" s="82"/>
      <c r="TBU940" s="82"/>
      <c r="TBV940" s="82"/>
      <c r="TBW940" s="82"/>
      <c r="TBX940" s="82"/>
      <c r="TBY940" s="82"/>
      <c r="TBZ940" s="82"/>
      <c r="TCA940" s="82"/>
      <c r="TCB940" s="82"/>
      <c r="TCC940" s="82"/>
      <c r="TCD940" s="82"/>
      <c r="TCE940" s="82"/>
      <c r="TCF940" s="82"/>
      <c r="TCG940" s="82"/>
      <c r="TCH940" s="82"/>
      <c r="TCI940" s="82"/>
      <c r="TCJ940" s="82"/>
      <c r="TCK940" s="82"/>
      <c r="TCL940" s="82"/>
      <c r="TCM940" s="82"/>
      <c r="TCN940" s="82"/>
      <c r="TCO940" s="82"/>
      <c r="TCP940" s="82"/>
      <c r="TCQ940" s="82"/>
      <c r="TCR940" s="82"/>
      <c r="TCS940" s="82"/>
      <c r="TCT940" s="82"/>
      <c r="TCU940" s="82"/>
      <c r="TCV940" s="82"/>
      <c r="TCW940" s="82"/>
      <c r="TCX940" s="82"/>
      <c r="TCY940" s="82"/>
      <c r="TCZ940" s="82"/>
      <c r="TDA940" s="82"/>
      <c r="TDB940" s="82"/>
      <c r="TDC940" s="82"/>
      <c r="TDD940" s="82"/>
      <c r="TDE940" s="82"/>
      <c r="TDF940" s="82"/>
      <c r="TDG940" s="82"/>
      <c r="TDH940" s="82"/>
      <c r="TDI940" s="82"/>
      <c r="TDJ940" s="82"/>
      <c r="TDK940" s="82"/>
      <c r="TDL940" s="82"/>
      <c r="TDM940" s="82"/>
      <c r="TDN940" s="82"/>
      <c r="TDO940" s="82"/>
      <c r="TDP940" s="82"/>
      <c r="TDQ940" s="82"/>
      <c r="TDR940" s="82"/>
      <c r="TDS940" s="82"/>
      <c r="TDT940" s="82"/>
      <c r="TDU940" s="82"/>
      <c r="TDV940" s="82"/>
      <c r="TDW940" s="82"/>
      <c r="TDX940" s="82"/>
      <c r="TDY940" s="82"/>
      <c r="TDZ940" s="82"/>
      <c r="TEA940" s="82"/>
      <c r="TEB940" s="82"/>
      <c r="TEC940" s="82"/>
      <c r="TED940" s="82"/>
      <c r="TEE940" s="82"/>
      <c r="TEF940" s="82"/>
      <c r="TEG940" s="82"/>
      <c r="TEH940" s="82"/>
      <c r="TEI940" s="82"/>
      <c r="TEJ940" s="82"/>
      <c r="TEK940" s="82"/>
      <c r="TEL940" s="82"/>
      <c r="TEM940" s="82"/>
      <c r="TEN940" s="82"/>
      <c r="TEO940" s="82"/>
      <c r="TEP940" s="82"/>
      <c r="TEQ940" s="82"/>
      <c r="TER940" s="82"/>
      <c r="TES940" s="82"/>
      <c r="TET940" s="82"/>
      <c r="TEU940" s="82"/>
      <c r="TEV940" s="82"/>
      <c r="TEW940" s="82"/>
      <c r="TEX940" s="82"/>
      <c r="TEY940" s="82"/>
      <c r="TEZ940" s="82"/>
      <c r="TFA940" s="82"/>
      <c r="TFB940" s="82"/>
      <c r="TFC940" s="82"/>
      <c r="TFD940" s="82"/>
      <c r="TFE940" s="82"/>
      <c r="TFF940" s="82"/>
      <c r="TFG940" s="82"/>
      <c r="TFH940" s="82"/>
      <c r="TFI940" s="82"/>
      <c r="TFJ940" s="82"/>
      <c r="TFK940" s="82"/>
      <c r="TFL940" s="82"/>
      <c r="TFM940" s="82"/>
      <c r="TFN940" s="82"/>
      <c r="TFO940" s="82"/>
      <c r="TFP940" s="82"/>
      <c r="TFQ940" s="82"/>
      <c r="TFR940" s="82"/>
      <c r="TFS940" s="82"/>
      <c r="TFT940" s="82"/>
      <c r="TFU940" s="82"/>
      <c r="TFV940" s="82"/>
      <c r="TFW940" s="82"/>
      <c r="TFX940" s="82"/>
      <c r="TFY940" s="82"/>
      <c r="TFZ940" s="82"/>
      <c r="TGA940" s="82"/>
      <c r="TGB940" s="82"/>
      <c r="TGC940" s="82"/>
      <c r="TGD940" s="82"/>
      <c r="TGE940" s="82"/>
      <c r="TGF940" s="82"/>
      <c r="TGG940" s="82"/>
      <c r="TGH940" s="82"/>
      <c r="TGI940" s="82"/>
      <c r="TGJ940" s="82"/>
      <c r="TGK940" s="82"/>
      <c r="TGL940" s="82"/>
      <c r="TGM940" s="82"/>
      <c r="TGN940" s="82"/>
      <c r="TGO940" s="82"/>
      <c r="TGP940" s="82"/>
      <c r="TGQ940" s="82"/>
      <c r="TGR940" s="82"/>
      <c r="TGS940" s="82"/>
      <c r="TGT940" s="82"/>
      <c r="TGU940" s="82"/>
      <c r="TGV940" s="82"/>
      <c r="TGW940" s="82"/>
      <c r="TGX940" s="82"/>
      <c r="TGY940" s="82"/>
      <c r="TGZ940" s="82"/>
      <c r="THA940" s="82"/>
      <c r="THB940" s="82"/>
      <c r="THC940" s="82"/>
      <c r="THD940" s="82"/>
      <c r="THE940" s="82"/>
      <c r="THF940" s="82"/>
      <c r="THG940" s="82"/>
      <c r="THH940" s="82"/>
      <c r="THI940" s="82"/>
      <c r="THJ940" s="82"/>
      <c r="THK940" s="82"/>
      <c r="THL940" s="82"/>
      <c r="THM940" s="82"/>
      <c r="THN940" s="82"/>
      <c r="THO940" s="82"/>
      <c r="THP940" s="82"/>
      <c r="THQ940" s="82"/>
      <c r="THR940" s="82"/>
      <c r="THS940" s="82"/>
      <c r="THT940" s="82"/>
      <c r="THU940" s="82"/>
      <c r="THV940" s="82"/>
      <c r="THW940" s="82"/>
      <c r="THX940" s="82"/>
      <c r="THY940" s="82"/>
      <c r="THZ940" s="82"/>
      <c r="TIA940" s="82"/>
      <c r="TIB940" s="82"/>
      <c r="TIC940" s="82"/>
      <c r="TID940" s="82"/>
      <c r="TIE940" s="82"/>
      <c r="TIF940" s="82"/>
      <c r="TIG940" s="82"/>
      <c r="TIH940" s="82"/>
      <c r="TII940" s="82"/>
      <c r="TIJ940" s="82"/>
      <c r="TIK940" s="82"/>
      <c r="TIL940" s="82"/>
      <c r="TIM940" s="82"/>
      <c r="TIN940" s="82"/>
      <c r="TIO940" s="82"/>
      <c r="TIP940" s="82"/>
      <c r="TIQ940" s="82"/>
      <c r="TIR940" s="82"/>
      <c r="TIS940" s="82"/>
      <c r="TIT940" s="82"/>
      <c r="TIU940" s="82"/>
      <c r="TIV940" s="82"/>
      <c r="TIW940" s="82"/>
      <c r="TIX940" s="82"/>
      <c r="TIY940" s="82"/>
      <c r="TIZ940" s="82"/>
      <c r="TJA940" s="82"/>
      <c r="TJB940" s="82"/>
      <c r="TJC940" s="82"/>
      <c r="TJD940" s="82"/>
      <c r="TJE940" s="82"/>
      <c r="TJF940" s="82"/>
      <c r="TJG940" s="82"/>
      <c r="TJH940" s="82"/>
      <c r="TJI940" s="82"/>
      <c r="TJJ940" s="82"/>
      <c r="TJK940" s="82"/>
      <c r="TJL940" s="82"/>
      <c r="TJM940" s="82"/>
      <c r="TJN940" s="82"/>
      <c r="TJO940" s="82"/>
      <c r="TJP940" s="82"/>
      <c r="TJQ940" s="82"/>
      <c r="TJR940" s="82"/>
      <c r="TJS940" s="82"/>
      <c r="TJT940" s="82"/>
      <c r="TJU940" s="82"/>
      <c r="TJV940" s="82"/>
      <c r="TJW940" s="82"/>
      <c r="TJX940" s="82"/>
      <c r="TJY940" s="82"/>
      <c r="TJZ940" s="82"/>
      <c r="TKA940" s="82"/>
      <c r="TKB940" s="82"/>
      <c r="TKC940" s="82"/>
      <c r="TKD940" s="82"/>
      <c r="TKE940" s="82"/>
      <c r="TKF940" s="82"/>
      <c r="TKG940" s="82"/>
      <c r="TKH940" s="82"/>
      <c r="TKI940" s="82"/>
      <c r="TKJ940" s="82"/>
      <c r="TKK940" s="82"/>
      <c r="TKL940" s="82"/>
      <c r="TKM940" s="82"/>
      <c r="TKN940" s="82"/>
      <c r="TKO940" s="82"/>
      <c r="TKP940" s="82"/>
      <c r="TKQ940" s="82"/>
      <c r="TKR940" s="82"/>
      <c r="TKS940" s="82"/>
      <c r="TKT940" s="82"/>
      <c r="TKU940" s="82"/>
      <c r="TKV940" s="82"/>
      <c r="TKW940" s="82"/>
      <c r="TKX940" s="82"/>
      <c r="TKY940" s="82"/>
      <c r="TKZ940" s="82"/>
      <c r="TLA940" s="82"/>
      <c r="TLB940" s="82"/>
      <c r="TLC940" s="82"/>
      <c r="TLD940" s="82"/>
      <c r="TLE940" s="82"/>
      <c r="TLF940" s="82"/>
      <c r="TLG940" s="82"/>
      <c r="TLH940" s="82"/>
      <c r="TLI940" s="82"/>
      <c r="TLJ940" s="82"/>
      <c r="TLK940" s="82"/>
      <c r="TLL940" s="82"/>
      <c r="TLM940" s="82"/>
      <c r="TLN940" s="82"/>
      <c r="TLO940" s="82"/>
      <c r="TLP940" s="82"/>
      <c r="TLQ940" s="82"/>
      <c r="TLR940" s="82"/>
      <c r="TLS940" s="82"/>
      <c r="TLT940" s="82"/>
      <c r="TLU940" s="82"/>
      <c r="TLV940" s="82"/>
      <c r="TLW940" s="82"/>
      <c r="TLX940" s="82"/>
      <c r="TLY940" s="82"/>
      <c r="TLZ940" s="82"/>
      <c r="TMA940" s="82"/>
      <c r="TMB940" s="82"/>
      <c r="TMC940" s="82"/>
      <c r="TMD940" s="82"/>
      <c r="TME940" s="82"/>
      <c r="TMF940" s="82"/>
      <c r="TMG940" s="82"/>
      <c r="TMH940" s="82"/>
      <c r="TMI940" s="82"/>
      <c r="TMJ940" s="82"/>
      <c r="TMK940" s="82"/>
      <c r="TML940" s="82"/>
      <c r="TMM940" s="82"/>
      <c r="TMN940" s="82"/>
      <c r="TMO940" s="82"/>
      <c r="TMP940" s="82"/>
      <c r="TMQ940" s="82"/>
      <c r="TMR940" s="82"/>
      <c r="TMS940" s="82"/>
      <c r="TMT940" s="82"/>
      <c r="TMU940" s="82"/>
      <c r="TMV940" s="82"/>
      <c r="TMW940" s="82"/>
      <c r="TMX940" s="82"/>
      <c r="TMY940" s="82"/>
      <c r="TMZ940" s="82"/>
      <c r="TNA940" s="82"/>
      <c r="TNB940" s="82"/>
      <c r="TNC940" s="82"/>
      <c r="TND940" s="82"/>
      <c r="TNE940" s="82"/>
      <c r="TNF940" s="82"/>
      <c r="TNG940" s="82"/>
      <c r="TNH940" s="82"/>
      <c r="TNI940" s="82"/>
      <c r="TNJ940" s="82"/>
      <c r="TNK940" s="82"/>
      <c r="TNL940" s="82"/>
      <c r="TNM940" s="82"/>
      <c r="TNN940" s="82"/>
      <c r="TNO940" s="82"/>
      <c r="TNP940" s="82"/>
      <c r="TNQ940" s="82"/>
      <c r="TNR940" s="82"/>
      <c r="TNS940" s="82"/>
      <c r="TNT940" s="82"/>
      <c r="TNU940" s="82"/>
      <c r="TNV940" s="82"/>
      <c r="TNW940" s="82"/>
      <c r="TNX940" s="82"/>
      <c r="TNY940" s="82"/>
      <c r="TNZ940" s="82"/>
      <c r="TOA940" s="82"/>
      <c r="TOB940" s="82"/>
      <c r="TOC940" s="82"/>
      <c r="TOD940" s="82"/>
      <c r="TOE940" s="82"/>
      <c r="TOF940" s="82"/>
      <c r="TOG940" s="82"/>
      <c r="TOH940" s="82"/>
      <c r="TOI940" s="82"/>
      <c r="TOJ940" s="82"/>
      <c r="TOK940" s="82"/>
      <c r="TOL940" s="82"/>
      <c r="TOM940" s="82"/>
      <c r="TON940" s="82"/>
      <c r="TOO940" s="82"/>
      <c r="TOP940" s="82"/>
      <c r="TOQ940" s="82"/>
      <c r="TOR940" s="82"/>
      <c r="TOS940" s="82"/>
      <c r="TOT940" s="82"/>
      <c r="TOU940" s="82"/>
      <c r="TOV940" s="82"/>
      <c r="TOW940" s="82"/>
      <c r="TOX940" s="82"/>
      <c r="TOY940" s="82"/>
      <c r="TOZ940" s="82"/>
      <c r="TPA940" s="82"/>
      <c r="TPB940" s="82"/>
      <c r="TPC940" s="82"/>
      <c r="TPD940" s="82"/>
      <c r="TPE940" s="82"/>
      <c r="TPF940" s="82"/>
      <c r="TPG940" s="82"/>
      <c r="TPH940" s="82"/>
      <c r="TPI940" s="82"/>
      <c r="TPJ940" s="82"/>
      <c r="TPK940" s="82"/>
      <c r="TPL940" s="82"/>
      <c r="TPM940" s="82"/>
      <c r="TPN940" s="82"/>
      <c r="TPO940" s="82"/>
      <c r="TPP940" s="82"/>
      <c r="TPQ940" s="82"/>
      <c r="TPR940" s="82"/>
      <c r="TPS940" s="82"/>
      <c r="TPT940" s="82"/>
      <c r="TPU940" s="82"/>
      <c r="TPV940" s="82"/>
      <c r="TPW940" s="82"/>
      <c r="TPX940" s="82"/>
      <c r="TPY940" s="82"/>
      <c r="TPZ940" s="82"/>
      <c r="TQA940" s="82"/>
      <c r="TQB940" s="82"/>
      <c r="TQC940" s="82"/>
      <c r="TQD940" s="82"/>
      <c r="TQE940" s="82"/>
      <c r="TQF940" s="82"/>
      <c r="TQG940" s="82"/>
      <c r="TQH940" s="82"/>
      <c r="TQI940" s="82"/>
      <c r="TQJ940" s="82"/>
      <c r="TQK940" s="82"/>
      <c r="TQL940" s="82"/>
      <c r="TQM940" s="82"/>
      <c r="TQN940" s="82"/>
      <c r="TQO940" s="82"/>
      <c r="TQP940" s="82"/>
      <c r="TQQ940" s="82"/>
      <c r="TQR940" s="82"/>
      <c r="TQS940" s="82"/>
      <c r="TQT940" s="82"/>
      <c r="TQU940" s="82"/>
      <c r="TQV940" s="82"/>
      <c r="TQW940" s="82"/>
      <c r="TQX940" s="82"/>
      <c r="TQY940" s="82"/>
      <c r="TQZ940" s="82"/>
      <c r="TRA940" s="82"/>
      <c r="TRB940" s="82"/>
      <c r="TRC940" s="82"/>
      <c r="TRD940" s="82"/>
      <c r="TRE940" s="82"/>
      <c r="TRF940" s="82"/>
      <c r="TRG940" s="82"/>
      <c r="TRH940" s="82"/>
      <c r="TRI940" s="82"/>
      <c r="TRJ940" s="82"/>
      <c r="TRK940" s="82"/>
      <c r="TRL940" s="82"/>
      <c r="TRM940" s="82"/>
      <c r="TRN940" s="82"/>
      <c r="TRO940" s="82"/>
      <c r="TRP940" s="82"/>
      <c r="TRQ940" s="82"/>
      <c r="TRR940" s="82"/>
      <c r="TRS940" s="82"/>
      <c r="TRT940" s="82"/>
      <c r="TRU940" s="82"/>
      <c r="TRV940" s="82"/>
      <c r="TRW940" s="82"/>
      <c r="TRX940" s="82"/>
      <c r="TRY940" s="82"/>
      <c r="TRZ940" s="82"/>
      <c r="TSA940" s="82"/>
      <c r="TSB940" s="82"/>
      <c r="TSC940" s="82"/>
      <c r="TSD940" s="82"/>
      <c r="TSE940" s="82"/>
      <c r="TSF940" s="82"/>
      <c r="TSG940" s="82"/>
      <c r="TSH940" s="82"/>
      <c r="TSI940" s="82"/>
      <c r="TSJ940" s="82"/>
      <c r="TSK940" s="82"/>
      <c r="TSL940" s="82"/>
      <c r="TSM940" s="82"/>
      <c r="TSN940" s="82"/>
      <c r="TSO940" s="82"/>
      <c r="TSP940" s="82"/>
      <c r="TSQ940" s="82"/>
      <c r="TSR940" s="82"/>
      <c r="TSS940" s="82"/>
      <c r="TST940" s="82"/>
      <c r="TSU940" s="82"/>
      <c r="TSV940" s="82"/>
      <c r="TSW940" s="82"/>
      <c r="TSX940" s="82"/>
      <c r="TSY940" s="82"/>
      <c r="TSZ940" s="82"/>
      <c r="TTA940" s="82"/>
      <c r="TTB940" s="82"/>
      <c r="TTC940" s="82"/>
      <c r="TTD940" s="82"/>
      <c r="TTE940" s="82"/>
      <c r="TTF940" s="82"/>
      <c r="TTG940" s="82"/>
      <c r="TTH940" s="82"/>
      <c r="TTI940" s="82"/>
      <c r="TTJ940" s="82"/>
      <c r="TTK940" s="82"/>
      <c r="TTL940" s="82"/>
      <c r="TTM940" s="82"/>
      <c r="TTN940" s="82"/>
      <c r="TTO940" s="82"/>
      <c r="TTP940" s="82"/>
      <c r="TTQ940" s="82"/>
      <c r="TTR940" s="82"/>
      <c r="TTS940" s="82"/>
      <c r="TTT940" s="82"/>
      <c r="TTU940" s="82"/>
      <c r="TTV940" s="82"/>
      <c r="TTW940" s="82"/>
      <c r="TTX940" s="82"/>
      <c r="TTY940" s="82"/>
      <c r="TTZ940" s="82"/>
      <c r="TUA940" s="82"/>
      <c r="TUB940" s="82"/>
      <c r="TUC940" s="82"/>
      <c r="TUD940" s="82"/>
      <c r="TUE940" s="82"/>
      <c r="TUF940" s="82"/>
      <c r="TUG940" s="82"/>
      <c r="TUH940" s="82"/>
      <c r="TUI940" s="82"/>
      <c r="TUJ940" s="82"/>
      <c r="TUK940" s="82"/>
      <c r="TUL940" s="82"/>
      <c r="TUM940" s="82"/>
      <c r="TUN940" s="82"/>
      <c r="TUO940" s="82"/>
      <c r="TUP940" s="82"/>
      <c r="TUQ940" s="82"/>
      <c r="TUR940" s="82"/>
      <c r="TUS940" s="82"/>
      <c r="TUT940" s="82"/>
      <c r="TUU940" s="82"/>
      <c r="TUV940" s="82"/>
      <c r="TUW940" s="82"/>
      <c r="TUX940" s="82"/>
      <c r="TUY940" s="82"/>
      <c r="TUZ940" s="82"/>
      <c r="TVA940" s="82"/>
      <c r="TVB940" s="82"/>
      <c r="TVC940" s="82"/>
      <c r="TVD940" s="82"/>
      <c r="TVE940" s="82"/>
      <c r="TVF940" s="82"/>
      <c r="TVG940" s="82"/>
      <c r="TVH940" s="82"/>
      <c r="TVI940" s="82"/>
      <c r="TVJ940" s="82"/>
      <c r="TVK940" s="82"/>
      <c r="TVL940" s="82"/>
      <c r="TVM940" s="82"/>
      <c r="TVN940" s="82"/>
      <c r="TVO940" s="82"/>
      <c r="TVP940" s="82"/>
      <c r="TVQ940" s="82"/>
      <c r="TVR940" s="82"/>
      <c r="TVS940" s="82"/>
      <c r="TVT940" s="82"/>
      <c r="TVU940" s="82"/>
      <c r="TVV940" s="82"/>
      <c r="TVW940" s="82"/>
      <c r="TVX940" s="82"/>
      <c r="TVY940" s="82"/>
      <c r="TVZ940" s="82"/>
      <c r="TWA940" s="82"/>
      <c r="TWB940" s="82"/>
      <c r="TWC940" s="82"/>
      <c r="TWD940" s="82"/>
      <c r="TWE940" s="82"/>
      <c r="TWF940" s="82"/>
      <c r="TWG940" s="82"/>
      <c r="TWH940" s="82"/>
      <c r="TWI940" s="82"/>
      <c r="TWJ940" s="82"/>
      <c r="TWK940" s="82"/>
      <c r="TWL940" s="82"/>
      <c r="TWM940" s="82"/>
      <c r="TWN940" s="82"/>
      <c r="TWO940" s="82"/>
      <c r="TWP940" s="82"/>
      <c r="TWQ940" s="82"/>
      <c r="TWR940" s="82"/>
      <c r="TWS940" s="82"/>
      <c r="TWT940" s="82"/>
      <c r="TWU940" s="82"/>
      <c r="TWV940" s="82"/>
      <c r="TWW940" s="82"/>
      <c r="TWX940" s="82"/>
      <c r="TWY940" s="82"/>
      <c r="TWZ940" s="82"/>
      <c r="TXA940" s="82"/>
      <c r="TXB940" s="82"/>
      <c r="TXC940" s="82"/>
      <c r="TXD940" s="82"/>
      <c r="TXE940" s="82"/>
      <c r="TXF940" s="82"/>
      <c r="TXG940" s="82"/>
      <c r="TXH940" s="82"/>
      <c r="TXI940" s="82"/>
      <c r="TXJ940" s="82"/>
      <c r="TXK940" s="82"/>
      <c r="TXL940" s="82"/>
      <c r="TXM940" s="82"/>
      <c r="TXN940" s="82"/>
      <c r="TXO940" s="82"/>
      <c r="TXP940" s="82"/>
      <c r="TXQ940" s="82"/>
      <c r="TXR940" s="82"/>
      <c r="TXS940" s="82"/>
      <c r="TXT940" s="82"/>
      <c r="TXU940" s="82"/>
      <c r="TXV940" s="82"/>
      <c r="TXW940" s="82"/>
      <c r="TXX940" s="82"/>
      <c r="TXY940" s="82"/>
      <c r="TXZ940" s="82"/>
      <c r="TYA940" s="82"/>
      <c r="TYB940" s="82"/>
      <c r="TYC940" s="82"/>
      <c r="TYD940" s="82"/>
      <c r="TYE940" s="82"/>
      <c r="TYF940" s="82"/>
      <c r="TYG940" s="82"/>
      <c r="TYH940" s="82"/>
      <c r="TYI940" s="82"/>
      <c r="TYJ940" s="82"/>
      <c r="TYK940" s="82"/>
      <c r="TYL940" s="82"/>
      <c r="TYM940" s="82"/>
      <c r="TYN940" s="82"/>
      <c r="TYO940" s="82"/>
      <c r="TYP940" s="82"/>
      <c r="TYQ940" s="82"/>
      <c r="TYR940" s="82"/>
      <c r="TYS940" s="82"/>
      <c r="TYT940" s="82"/>
      <c r="TYU940" s="82"/>
      <c r="TYV940" s="82"/>
      <c r="TYW940" s="82"/>
      <c r="TYX940" s="82"/>
      <c r="TYY940" s="82"/>
      <c r="TYZ940" s="82"/>
      <c r="TZA940" s="82"/>
      <c r="TZB940" s="82"/>
      <c r="TZC940" s="82"/>
      <c r="TZD940" s="82"/>
      <c r="TZE940" s="82"/>
      <c r="TZF940" s="82"/>
      <c r="TZG940" s="82"/>
      <c r="TZH940" s="82"/>
      <c r="TZI940" s="82"/>
      <c r="TZJ940" s="82"/>
      <c r="TZK940" s="82"/>
      <c r="TZL940" s="82"/>
      <c r="TZM940" s="82"/>
      <c r="TZN940" s="82"/>
      <c r="TZO940" s="82"/>
      <c r="TZP940" s="82"/>
      <c r="TZQ940" s="82"/>
      <c r="TZR940" s="82"/>
      <c r="TZS940" s="82"/>
      <c r="TZT940" s="82"/>
      <c r="TZU940" s="82"/>
      <c r="TZV940" s="82"/>
      <c r="TZW940" s="82"/>
      <c r="TZX940" s="82"/>
      <c r="TZY940" s="82"/>
      <c r="TZZ940" s="82"/>
      <c r="UAA940" s="82"/>
      <c r="UAB940" s="82"/>
      <c r="UAC940" s="82"/>
      <c r="UAD940" s="82"/>
      <c r="UAE940" s="82"/>
      <c r="UAF940" s="82"/>
      <c r="UAG940" s="82"/>
      <c r="UAH940" s="82"/>
      <c r="UAI940" s="82"/>
      <c r="UAJ940" s="82"/>
      <c r="UAK940" s="82"/>
      <c r="UAL940" s="82"/>
      <c r="UAM940" s="82"/>
      <c r="UAN940" s="82"/>
      <c r="UAO940" s="82"/>
      <c r="UAP940" s="82"/>
      <c r="UAQ940" s="82"/>
      <c r="UAR940" s="82"/>
      <c r="UAS940" s="82"/>
      <c r="UAT940" s="82"/>
      <c r="UAU940" s="82"/>
      <c r="UAV940" s="82"/>
      <c r="UAW940" s="82"/>
      <c r="UAX940" s="82"/>
      <c r="UAY940" s="82"/>
      <c r="UAZ940" s="82"/>
      <c r="UBA940" s="82"/>
      <c r="UBB940" s="82"/>
      <c r="UBC940" s="82"/>
      <c r="UBD940" s="82"/>
      <c r="UBE940" s="82"/>
      <c r="UBF940" s="82"/>
      <c r="UBG940" s="82"/>
      <c r="UBH940" s="82"/>
      <c r="UBI940" s="82"/>
      <c r="UBJ940" s="82"/>
      <c r="UBK940" s="82"/>
      <c r="UBL940" s="82"/>
      <c r="UBM940" s="82"/>
      <c r="UBN940" s="82"/>
      <c r="UBO940" s="82"/>
      <c r="UBP940" s="82"/>
      <c r="UBQ940" s="82"/>
      <c r="UBR940" s="82"/>
      <c r="UBS940" s="82"/>
      <c r="UBT940" s="82"/>
      <c r="UBU940" s="82"/>
      <c r="UBV940" s="82"/>
      <c r="UBW940" s="82"/>
      <c r="UBX940" s="82"/>
      <c r="UBY940" s="82"/>
      <c r="UBZ940" s="82"/>
      <c r="UCA940" s="82"/>
      <c r="UCB940" s="82"/>
      <c r="UCC940" s="82"/>
      <c r="UCD940" s="82"/>
      <c r="UCE940" s="82"/>
      <c r="UCF940" s="82"/>
      <c r="UCG940" s="82"/>
      <c r="UCH940" s="82"/>
      <c r="UCI940" s="82"/>
      <c r="UCJ940" s="82"/>
      <c r="UCK940" s="82"/>
      <c r="UCL940" s="82"/>
      <c r="UCM940" s="82"/>
      <c r="UCN940" s="82"/>
      <c r="UCO940" s="82"/>
      <c r="UCP940" s="82"/>
      <c r="UCQ940" s="82"/>
      <c r="UCR940" s="82"/>
      <c r="UCS940" s="82"/>
      <c r="UCT940" s="82"/>
      <c r="UCU940" s="82"/>
      <c r="UCV940" s="82"/>
      <c r="UCW940" s="82"/>
      <c r="UCX940" s="82"/>
      <c r="UCY940" s="82"/>
      <c r="UCZ940" s="82"/>
      <c r="UDA940" s="82"/>
      <c r="UDB940" s="82"/>
      <c r="UDC940" s="82"/>
      <c r="UDD940" s="82"/>
      <c r="UDE940" s="82"/>
      <c r="UDF940" s="82"/>
      <c r="UDG940" s="82"/>
      <c r="UDH940" s="82"/>
      <c r="UDI940" s="82"/>
      <c r="UDJ940" s="82"/>
      <c r="UDK940" s="82"/>
      <c r="UDL940" s="82"/>
      <c r="UDM940" s="82"/>
      <c r="UDN940" s="82"/>
      <c r="UDO940" s="82"/>
      <c r="UDP940" s="82"/>
      <c r="UDQ940" s="82"/>
      <c r="UDR940" s="82"/>
      <c r="UDS940" s="82"/>
      <c r="UDT940" s="82"/>
      <c r="UDU940" s="82"/>
      <c r="UDV940" s="82"/>
      <c r="UDW940" s="82"/>
      <c r="UDX940" s="82"/>
      <c r="UDY940" s="82"/>
      <c r="UDZ940" s="82"/>
      <c r="UEA940" s="82"/>
      <c r="UEB940" s="82"/>
      <c r="UEC940" s="82"/>
      <c r="UED940" s="82"/>
      <c r="UEE940" s="82"/>
      <c r="UEF940" s="82"/>
      <c r="UEG940" s="82"/>
      <c r="UEH940" s="82"/>
      <c r="UEI940" s="82"/>
      <c r="UEJ940" s="82"/>
      <c r="UEK940" s="82"/>
      <c r="UEL940" s="82"/>
      <c r="UEM940" s="82"/>
      <c r="UEN940" s="82"/>
      <c r="UEO940" s="82"/>
      <c r="UEP940" s="82"/>
      <c r="UEQ940" s="82"/>
      <c r="UER940" s="82"/>
      <c r="UES940" s="82"/>
      <c r="UET940" s="82"/>
      <c r="UEU940" s="82"/>
      <c r="UEV940" s="82"/>
      <c r="UEW940" s="82"/>
      <c r="UEX940" s="82"/>
      <c r="UEY940" s="82"/>
      <c r="UEZ940" s="82"/>
      <c r="UFA940" s="82"/>
      <c r="UFB940" s="82"/>
      <c r="UFC940" s="82"/>
      <c r="UFD940" s="82"/>
      <c r="UFE940" s="82"/>
      <c r="UFF940" s="82"/>
      <c r="UFG940" s="82"/>
      <c r="UFH940" s="82"/>
      <c r="UFI940" s="82"/>
      <c r="UFJ940" s="82"/>
      <c r="UFK940" s="82"/>
      <c r="UFL940" s="82"/>
      <c r="UFM940" s="82"/>
      <c r="UFN940" s="82"/>
      <c r="UFO940" s="82"/>
      <c r="UFP940" s="82"/>
      <c r="UFQ940" s="82"/>
      <c r="UFR940" s="82"/>
      <c r="UFS940" s="82"/>
      <c r="UFT940" s="82"/>
      <c r="UFU940" s="82"/>
      <c r="UFV940" s="82"/>
      <c r="UFW940" s="82"/>
      <c r="UFX940" s="82"/>
      <c r="UFY940" s="82"/>
      <c r="UFZ940" s="82"/>
      <c r="UGA940" s="82"/>
      <c r="UGB940" s="82"/>
      <c r="UGC940" s="82"/>
      <c r="UGD940" s="82"/>
      <c r="UGE940" s="82"/>
      <c r="UGF940" s="82"/>
      <c r="UGG940" s="82"/>
      <c r="UGH940" s="82"/>
      <c r="UGI940" s="82"/>
      <c r="UGJ940" s="82"/>
      <c r="UGK940" s="82"/>
      <c r="UGL940" s="82"/>
      <c r="UGM940" s="82"/>
      <c r="UGN940" s="82"/>
      <c r="UGO940" s="82"/>
      <c r="UGP940" s="82"/>
      <c r="UGQ940" s="82"/>
      <c r="UGR940" s="82"/>
      <c r="UGS940" s="82"/>
      <c r="UGT940" s="82"/>
      <c r="UGU940" s="82"/>
      <c r="UGV940" s="82"/>
      <c r="UGW940" s="82"/>
      <c r="UGX940" s="82"/>
      <c r="UGY940" s="82"/>
      <c r="UGZ940" s="82"/>
      <c r="UHA940" s="82"/>
      <c r="UHB940" s="82"/>
      <c r="UHC940" s="82"/>
      <c r="UHD940" s="82"/>
      <c r="UHE940" s="82"/>
      <c r="UHF940" s="82"/>
      <c r="UHG940" s="82"/>
      <c r="UHH940" s="82"/>
      <c r="UHI940" s="82"/>
      <c r="UHJ940" s="82"/>
      <c r="UHK940" s="82"/>
      <c r="UHL940" s="82"/>
      <c r="UHM940" s="82"/>
      <c r="UHN940" s="82"/>
      <c r="UHO940" s="82"/>
      <c r="UHP940" s="82"/>
      <c r="UHQ940" s="82"/>
      <c r="UHR940" s="82"/>
      <c r="UHS940" s="82"/>
      <c r="UHT940" s="82"/>
      <c r="UHU940" s="82"/>
      <c r="UHV940" s="82"/>
      <c r="UHW940" s="82"/>
      <c r="UHX940" s="82"/>
      <c r="UHY940" s="82"/>
      <c r="UHZ940" s="82"/>
      <c r="UIA940" s="82"/>
      <c r="UIB940" s="82"/>
      <c r="UIC940" s="82"/>
      <c r="UID940" s="82"/>
      <c r="UIE940" s="82"/>
      <c r="UIF940" s="82"/>
      <c r="UIG940" s="82"/>
      <c r="UIH940" s="82"/>
      <c r="UII940" s="82"/>
      <c r="UIJ940" s="82"/>
      <c r="UIK940" s="82"/>
      <c r="UIL940" s="82"/>
      <c r="UIM940" s="82"/>
      <c r="UIN940" s="82"/>
      <c r="UIO940" s="82"/>
      <c r="UIP940" s="82"/>
      <c r="UIQ940" s="82"/>
      <c r="UIR940" s="82"/>
      <c r="UIS940" s="82"/>
      <c r="UIT940" s="82"/>
      <c r="UIU940" s="82"/>
      <c r="UIV940" s="82"/>
      <c r="UIW940" s="82"/>
      <c r="UIX940" s="82"/>
      <c r="UIY940" s="82"/>
      <c r="UIZ940" s="82"/>
      <c r="UJA940" s="82"/>
      <c r="UJB940" s="82"/>
      <c r="UJC940" s="82"/>
      <c r="UJD940" s="82"/>
      <c r="UJE940" s="82"/>
      <c r="UJF940" s="82"/>
      <c r="UJG940" s="82"/>
      <c r="UJH940" s="82"/>
      <c r="UJI940" s="82"/>
      <c r="UJJ940" s="82"/>
      <c r="UJK940" s="82"/>
      <c r="UJL940" s="82"/>
      <c r="UJM940" s="82"/>
      <c r="UJN940" s="82"/>
      <c r="UJO940" s="82"/>
      <c r="UJP940" s="82"/>
      <c r="UJQ940" s="82"/>
      <c r="UJR940" s="82"/>
      <c r="UJS940" s="82"/>
      <c r="UJT940" s="82"/>
      <c r="UJU940" s="82"/>
      <c r="UJV940" s="82"/>
      <c r="UJW940" s="82"/>
      <c r="UJX940" s="82"/>
      <c r="UJY940" s="82"/>
      <c r="UJZ940" s="82"/>
      <c r="UKA940" s="82"/>
      <c r="UKB940" s="82"/>
      <c r="UKC940" s="82"/>
      <c r="UKD940" s="82"/>
      <c r="UKE940" s="82"/>
      <c r="UKF940" s="82"/>
      <c r="UKG940" s="82"/>
      <c r="UKH940" s="82"/>
      <c r="UKI940" s="82"/>
      <c r="UKJ940" s="82"/>
      <c r="UKK940" s="82"/>
      <c r="UKL940" s="82"/>
      <c r="UKM940" s="82"/>
      <c r="UKN940" s="82"/>
      <c r="UKO940" s="82"/>
      <c r="UKP940" s="82"/>
      <c r="UKQ940" s="82"/>
      <c r="UKR940" s="82"/>
      <c r="UKS940" s="82"/>
      <c r="UKT940" s="82"/>
      <c r="UKU940" s="82"/>
      <c r="UKV940" s="82"/>
      <c r="UKW940" s="82"/>
      <c r="UKX940" s="82"/>
      <c r="UKY940" s="82"/>
      <c r="UKZ940" s="82"/>
      <c r="ULA940" s="82"/>
      <c r="ULB940" s="82"/>
      <c r="ULC940" s="82"/>
      <c r="ULD940" s="82"/>
      <c r="ULE940" s="82"/>
      <c r="ULF940" s="82"/>
      <c r="ULG940" s="82"/>
      <c r="ULH940" s="82"/>
      <c r="ULI940" s="82"/>
      <c r="ULJ940" s="82"/>
      <c r="ULK940" s="82"/>
      <c r="ULL940" s="82"/>
      <c r="ULM940" s="82"/>
      <c r="ULN940" s="82"/>
      <c r="ULO940" s="82"/>
      <c r="ULP940" s="82"/>
      <c r="ULQ940" s="82"/>
      <c r="ULR940" s="82"/>
      <c r="ULS940" s="82"/>
      <c r="ULT940" s="82"/>
      <c r="ULU940" s="82"/>
      <c r="ULV940" s="82"/>
      <c r="ULW940" s="82"/>
      <c r="ULX940" s="82"/>
      <c r="ULY940" s="82"/>
      <c r="ULZ940" s="82"/>
      <c r="UMA940" s="82"/>
      <c r="UMB940" s="82"/>
      <c r="UMC940" s="82"/>
      <c r="UMD940" s="82"/>
      <c r="UME940" s="82"/>
      <c r="UMF940" s="82"/>
      <c r="UMG940" s="82"/>
      <c r="UMH940" s="82"/>
      <c r="UMI940" s="82"/>
      <c r="UMJ940" s="82"/>
      <c r="UMK940" s="82"/>
      <c r="UML940" s="82"/>
      <c r="UMM940" s="82"/>
      <c r="UMN940" s="82"/>
      <c r="UMO940" s="82"/>
      <c r="UMP940" s="82"/>
      <c r="UMQ940" s="82"/>
      <c r="UMR940" s="82"/>
      <c r="UMS940" s="82"/>
      <c r="UMT940" s="82"/>
      <c r="UMU940" s="82"/>
      <c r="UMV940" s="82"/>
      <c r="UMW940" s="82"/>
      <c r="UMX940" s="82"/>
      <c r="UMY940" s="82"/>
      <c r="UMZ940" s="82"/>
      <c r="UNA940" s="82"/>
      <c r="UNB940" s="82"/>
      <c r="UNC940" s="82"/>
      <c r="UND940" s="82"/>
      <c r="UNE940" s="82"/>
      <c r="UNF940" s="82"/>
      <c r="UNG940" s="82"/>
      <c r="UNH940" s="82"/>
      <c r="UNI940" s="82"/>
      <c r="UNJ940" s="82"/>
      <c r="UNK940" s="82"/>
      <c r="UNL940" s="82"/>
      <c r="UNM940" s="82"/>
      <c r="UNN940" s="82"/>
      <c r="UNO940" s="82"/>
      <c r="UNP940" s="82"/>
      <c r="UNQ940" s="82"/>
      <c r="UNR940" s="82"/>
      <c r="UNS940" s="82"/>
      <c r="UNT940" s="82"/>
      <c r="UNU940" s="82"/>
      <c r="UNV940" s="82"/>
      <c r="UNW940" s="82"/>
      <c r="UNX940" s="82"/>
      <c r="UNY940" s="82"/>
      <c r="UNZ940" s="82"/>
      <c r="UOA940" s="82"/>
      <c r="UOB940" s="82"/>
      <c r="UOC940" s="82"/>
      <c r="UOD940" s="82"/>
      <c r="UOE940" s="82"/>
      <c r="UOF940" s="82"/>
      <c r="UOG940" s="82"/>
      <c r="UOH940" s="82"/>
      <c r="UOI940" s="82"/>
      <c r="UOJ940" s="82"/>
      <c r="UOK940" s="82"/>
      <c r="UOL940" s="82"/>
      <c r="UOM940" s="82"/>
      <c r="UON940" s="82"/>
      <c r="UOO940" s="82"/>
      <c r="UOP940" s="82"/>
      <c r="UOQ940" s="82"/>
      <c r="UOR940" s="82"/>
      <c r="UOS940" s="82"/>
      <c r="UOT940" s="82"/>
      <c r="UOU940" s="82"/>
      <c r="UOV940" s="82"/>
      <c r="UOW940" s="82"/>
      <c r="UOX940" s="82"/>
      <c r="UOY940" s="82"/>
      <c r="UOZ940" s="82"/>
      <c r="UPA940" s="82"/>
      <c r="UPB940" s="82"/>
      <c r="UPC940" s="82"/>
      <c r="UPD940" s="82"/>
      <c r="UPE940" s="82"/>
      <c r="UPF940" s="82"/>
      <c r="UPG940" s="82"/>
      <c r="UPH940" s="82"/>
      <c r="UPI940" s="82"/>
      <c r="UPJ940" s="82"/>
      <c r="UPK940" s="82"/>
      <c r="UPL940" s="82"/>
      <c r="UPM940" s="82"/>
      <c r="UPN940" s="82"/>
      <c r="UPO940" s="82"/>
      <c r="UPP940" s="82"/>
      <c r="UPQ940" s="82"/>
      <c r="UPR940" s="82"/>
      <c r="UPS940" s="82"/>
      <c r="UPT940" s="82"/>
      <c r="UPU940" s="82"/>
      <c r="UPV940" s="82"/>
      <c r="UPW940" s="82"/>
      <c r="UPX940" s="82"/>
      <c r="UPY940" s="82"/>
      <c r="UPZ940" s="82"/>
      <c r="UQA940" s="82"/>
      <c r="UQB940" s="82"/>
      <c r="UQC940" s="82"/>
      <c r="UQD940" s="82"/>
      <c r="UQE940" s="82"/>
      <c r="UQF940" s="82"/>
      <c r="UQG940" s="82"/>
      <c r="UQH940" s="82"/>
      <c r="UQI940" s="82"/>
      <c r="UQJ940" s="82"/>
      <c r="UQK940" s="82"/>
      <c r="UQL940" s="82"/>
      <c r="UQM940" s="82"/>
      <c r="UQN940" s="82"/>
      <c r="UQO940" s="82"/>
      <c r="UQP940" s="82"/>
      <c r="UQQ940" s="82"/>
      <c r="UQR940" s="82"/>
      <c r="UQS940" s="82"/>
      <c r="UQT940" s="82"/>
      <c r="UQU940" s="82"/>
      <c r="UQV940" s="82"/>
      <c r="UQW940" s="82"/>
      <c r="UQX940" s="82"/>
      <c r="UQY940" s="82"/>
      <c r="UQZ940" s="82"/>
      <c r="URA940" s="82"/>
      <c r="URB940" s="82"/>
      <c r="URC940" s="82"/>
      <c r="URD940" s="82"/>
      <c r="URE940" s="82"/>
      <c r="URF940" s="82"/>
      <c r="URG940" s="82"/>
      <c r="URH940" s="82"/>
      <c r="URI940" s="82"/>
      <c r="URJ940" s="82"/>
      <c r="URK940" s="82"/>
      <c r="URL940" s="82"/>
      <c r="URM940" s="82"/>
      <c r="URN940" s="82"/>
      <c r="URO940" s="82"/>
      <c r="URP940" s="82"/>
      <c r="URQ940" s="82"/>
      <c r="URR940" s="82"/>
      <c r="URS940" s="82"/>
      <c r="URT940" s="82"/>
      <c r="URU940" s="82"/>
      <c r="URV940" s="82"/>
      <c r="URW940" s="82"/>
      <c r="URX940" s="82"/>
      <c r="URY940" s="82"/>
      <c r="URZ940" s="82"/>
      <c r="USA940" s="82"/>
      <c r="USB940" s="82"/>
      <c r="USC940" s="82"/>
      <c r="USD940" s="82"/>
      <c r="USE940" s="82"/>
      <c r="USF940" s="82"/>
      <c r="USG940" s="82"/>
      <c r="USH940" s="82"/>
      <c r="USI940" s="82"/>
      <c r="USJ940" s="82"/>
      <c r="USK940" s="82"/>
      <c r="USL940" s="82"/>
      <c r="USM940" s="82"/>
      <c r="USN940" s="82"/>
      <c r="USO940" s="82"/>
      <c r="USP940" s="82"/>
      <c r="USQ940" s="82"/>
      <c r="USR940" s="82"/>
      <c r="USS940" s="82"/>
      <c r="UST940" s="82"/>
      <c r="USU940" s="82"/>
      <c r="USV940" s="82"/>
      <c r="USW940" s="82"/>
      <c r="USX940" s="82"/>
      <c r="USY940" s="82"/>
      <c r="USZ940" s="82"/>
      <c r="UTA940" s="82"/>
      <c r="UTB940" s="82"/>
      <c r="UTC940" s="82"/>
      <c r="UTD940" s="82"/>
      <c r="UTE940" s="82"/>
      <c r="UTF940" s="82"/>
      <c r="UTG940" s="82"/>
      <c r="UTH940" s="82"/>
      <c r="UTI940" s="82"/>
      <c r="UTJ940" s="82"/>
      <c r="UTK940" s="82"/>
      <c r="UTL940" s="82"/>
      <c r="UTM940" s="82"/>
      <c r="UTN940" s="82"/>
      <c r="UTO940" s="82"/>
      <c r="UTP940" s="82"/>
      <c r="UTQ940" s="82"/>
      <c r="UTR940" s="82"/>
      <c r="UTS940" s="82"/>
      <c r="UTT940" s="82"/>
      <c r="UTU940" s="82"/>
      <c r="UTV940" s="82"/>
      <c r="UTW940" s="82"/>
      <c r="UTX940" s="82"/>
      <c r="UTY940" s="82"/>
      <c r="UTZ940" s="82"/>
      <c r="UUA940" s="82"/>
      <c r="UUB940" s="82"/>
      <c r="UUC940" s="82"/>
      <c r="UUD940" s="82"/>
      <c r="UUE940" s="82"/>
      <c r="UUF940" s="82"/>
      <c r="UUG940" s="82"/>
      <c r="UUH940" s="82"/>
      <c r="UUI940" s="82"/>
      <c r="UUJ940" s="82"/>
      <c r="UUK940" s="82"/>
      <c r="UUL940" s="82"/>
      <c r="UUM940" s="82"/>
      <c r="UUN940" s="82"/>
      <c r="UUO940" s="82"/>
      <c r="UUP940" s="82"/>
      <c r="UUQ940" s="82"/>
      <c r="UUR940" s="82"/>
      <c r="UUS940" s="82"/>
      <c r="UUT940" s="82"/>
      <c r="UUU940" s="82"/>
      <c r="UUV940" s="82"/>
      <c r="UUW940" s="82"/>
      <c r="UUX940" s="82"/>
      <c r="UUY940" s="82"/>
      <c r="UUZ940" s="82"/>
      <c r="UVA940" s="82"/>
      <c r="UVB940" s="82"/>
      <c r="UVC940" s="82"/>
      <c r="UVD940" s="82"/>
      <c r="UVE940" s="82"/>
      <c r="UVF940" s="82"/>
      <c r="UVG940" s="82"/>
      <c r="UVH940" s="82"/>
      <c r="UVI940" s="82"/>
      <c r="UVJ940" s="82"/>
      <c r="UVK940" s="82"/>
      <c r="UVL940" s="82"/>
      <c r="UVM940" s="82"/>
      <c r="UVN940" s="82"/>
      <c r="UVO940" s="82"/>
      <c r="UVP940" s="82"/>
      <c r="UVQ940" s="82"/>
      <c r="UVR940" s="82"/>
      <c r="UVS940" s="82"/>
      <c r="UVT940" s="82"/>
      <c r="UVU940" s="82"/>
      <c r="UVV940" s="82"/>
      <c r="UVW940" s="82"/>
      <c r="UVX940" s="82"/>
      <c r="UVY940" s="82"/>
      <c r="UVZ940" s="82"/>
      <c r="UWA940" s="82"/>
      <c r="UWB940" s="82"/>
      <c r="UWC940" s="82"/>
      <c r="UWD940" s="82"/>
      <c r="UWE940" s="82"/>
      <c r="UWF940" s="82"/>
      <c r="UWG940" s="82"/>
      <c r="UWH940" s="82"/>
      <c r="UWI940" s="82"/>
      <c r="UWJ940" s="82"/>
      <c r="UWK940" s="82"/>
      <c r="UWL940" s="82"/>
      <c r="UWM940" s="82"/>
      <c r="UWN940" s="82"/>
      <c r="UWO940" s="82"/>
      <c r="UWP940" s="82"/>
      <c r="UWQ940" s="82"/>
      <c r="UWR940" s="82"/>
      <c r="UWS940" s="82"/>
      <c r="UWT940" s="82"/>
      <c r="UWU940" s="82"/>
      <c r="UWV940" s="82"/>
      <c r="UWW940" s="82"/>
      <c r="UWX940" s="82"/>
      <c r="UWY940" s="82"/>
      <c r="UWZ940" s="82"/>
      <c r="UXA940" s="82"/>
      <c r="UXB940" s="82"/>
      <c r="UXC940" s="82"/>
      <c r="UXD940" s="82"/>
      <c r="UXE940" s="82"/>
      <c r="UXF940" s="82"/>
      <c r="UXG940" s="82"/>
      <c r="UXH940" s="82"/>
      <c r="UXI940" s="82"/>
      <c r="UXJ940" s="82"/>
      <c r="UXK940" s="82"/>
      <c r="UXL940" s="82"/>
      <c r="UXM940" s="82"/>
      <c r="UXN940" s="82"/>
      <c r="UXO940" s="82"/>
      <c r="UXP940" s="82"/>
      <c r="UXQ940" s="82"/>
      <c r="UXR940" s="82"/>
      <c r="UXS940" s="82"/>
      <c r="UXT940" s="82"/>
      <c r="UXU940" s="82"/>
      <c r="UXV940" s="82"/>
      <c r="UXW940" s="82"/>
      <c r="UXX940" s="82"/>
      <c r="UXY940" s="82"/>
      <c r="UXZ940" s="82"/>
      <c r="UYA940" s="82"/>
      <c r="UYB940" s="82"/>
      <c r="UYC940" s="82"/>
      <c r="UYD940" s="82"/>
      <c r="UYE940" s="82"/>
      <c r="UYF940" s="82"/>
      <c r="UYG940" s="82"/>
      <c r="UYH940" s="82"/>
      <c r="UYI940" s="82"/>
      <c r="UYJ940" s="82"/>
      <c r="UYK940" s="82"/>
      <c r="UYL940" s="82"/>
      <c r="UYM940" s="82"/>
      <c r="UYN940" s="82"/>
      <c r="UYO940" s="82"/>
      <c r="UYP940" s="82"/>
      <c r="UYQ940" s="82"/>
      <c r="UYR940" s="82"/>
      <c r="UYS940" s="82"/>
      <c r="UYT940" s="82"/>
      <c r="UYU940" s="82"/>
      <c r="UYV940" s="82"/>
      <c r="UYW940" s="82"/>
      <c r="UYX940" s="82"/>
      <c r="UYY940" s="82"/>
      <c r="UYZ940" s="82"/>
      <c r="UZA940" s="82"/>
      <c r="UZB940" s="82"/>
      <c r="UZC940" s="82"/>
      <c r="UZD940" s="82"/>
      <c r="UZE940" s="82"/>
      <c r="UZF940" s="82"/>
      <c r="UZG940" s="82"/>
      <c r="UZH940" s="82"/>
      <c r="UZI940" s="82"/>
      <c r="UZJ940" s="82"/>
      <c r="UZK940" s="82"/>
      <c r="UZL940" s="82"/>
      <c r="UZM940" s="82"/>
      <c r="UZN940" s="82"/>
      <c r="UZO940" s="82"/>
      <c r="UZP940" s="82"/>
      <c r="UZQ940" s="82"/>
      <c r="UZR940" s="82"/>
      <c r="UZS940" s="82"/>
      <c r="UZT940" s="82"/>
      <c r="UZU940" s="82"/>
      <c r="UZV940" s="82"/>
      <c r="UZW940" s="82"/>
      <c r="UZX940" s="82"/>
      <c r="UZY940" s="82"/>
      <c r="UZZ940" s="82"/>
      <c r="VAA940" s="82"/>
      <c r="VAB940" s="82"/>
      <c r="VAC940" s="82"/>
      <c r="VAD940" s="82"/>
      <c r="VAE940" s="82"/>
      <c r="VAF940" s="82"/>
      <c r="VAG940" s="82"/>
      <c r="VAH940" s="82"/>
      <c r="VAI940" s="82"/>
      <c r="VAJ940" s="82"/>
      <c r="VAK940" s="82"/>
      <c r="VAL940" s="82"/>
      <c r="VAM940" s="82"/>
      <c r="VAN940" s="82"/>
      <c r="VAO940" s="82"/>
      <c r="VAP940" s="82"/>
      <c r="VAQ940" s="82"/>
      <c r="VAR940" s="82"/>
      <c r="VAS940" s="82"/>
      <c r="VAT940" s="82"/>
      <c r="VAU940" s="82"/>
      <c r="VAV940" s="82"/>
      <c r="VAW940" s="82"/>
      <c r="VAX940" s="82"/>
      <c r="VAY940" s="82"/>
      <c r="VAZ940" s="82"/>
      <c r="VBA940" s="82"/>
      <c r="VBB940" s="82"/>
      <c r="VBC940" s="82"/>
      <c r="VBD940" s="82"/>
      <c r="VBE940" s="82"/>
      <c r="VBF940" s="82"/>
      <c r="VBG940" s="82"/>
      <c r="VBH940" s="82"/>
      <c r="VBI940" s="82"/>
      <c r="VBJ940" s="82"/>
      <c r="VBK940" s="82"/>
      <c r="VBL940" s="82"/>
      <c r="VBM940" s="82"/>
      <c r="VBN940" s="82"/>
      <c r="VBO940" s="82"/>
      <c r="VBP940" s="82"/>
      <c r="VBQ940" s="82"/>
      <c r="VBR940" s="82"/>
      <c r="VBS940" s="82"/>
      <c r="VBT940" s="82"/>
      <c r="VBU940" s="82"/>
      <c r="VBV940" s="82"/>
      <c r="VBW940" s="82"/>
      <c r="VBX940" s="82"/>
      <c r="VBY940" s="82"/>
      <c r="VBZ940" s="82"/>
      <c r="VCA940" s="82"/>
      <c r="VCB940" s="82"/>
      <c r="VCC940" s="82"/>
      <c r="VCD940" s="82"/>
      <c r="VCE940" s="82"/>
      <c r="VCF940" s="82"/>
      <c r="VCG940" s="82"/>
      <c r="VCH940" s="82"/>
      <c r="VCI940" s="82"/>
      <c r="VCJ940" s="82"/>
      <c r="VCK940" s="82"/>
      <c r="VCL940" s="82"/>
      <c r="VCM940" s="82"/>
      <c r="VCN940" s="82"/>
      <c r="VCO940" s="82"/>
      <c r="VCP940" s="82"/>
      <c r="VCQ940" s="82"/>
      <c r="VCR940" s="82"/>
      <c r="VCS940" s="82"/>
      <c r="VCT940" s="82"/>
      <c r="VCU940" s="82"/>
      <c r="VCV940" s="82"/>
      <c r="VCW940" s="82"/>
      <c r="VCX940" s="82"/>
      <c r="VCY940" s="82"/>
      <c r="VCZ940" s="82"/>
      <c r="VDA940" s="82"/>
      <c r="VDB940" s="82"/>
      <c r="VDC940" s="82"/>
      <c r="VDD940" s="82"/>
      <c r="VDE940" s="82"/>
      <c r="VDF940" s="82"/>
      <c r="VDG940" s="82"/>
      <c r="VDH940" s="82"/>
      <c r="VDI940" s="82"/>
      <c r="VDJ940" s="82"/>
      <c r="VDK940" s="82"/>
      <c r="VDL940" s="82"/>
      <c r="VDM940" s="82"/>
      <c r="VDN940" s="82"/>
      <c r="VDO940" s="82"/>
      <c r="VDP940" s="82"/>
      <c r="VDQ940" s="82"/>
      <c r="VDR940" s="82"/>
      <c r="VDS940" s="82"/>
      <c r="VDT940" s="82"/>
      <c r="VDU940" s="82"/>
      <c r="VDV940" s="82"/>
      <c r="VDW940" s="82"/>
      <c r="VDX940" s="82"/>
      <c r="VDY940" s="82"/>
      <c r="VDZ940" s="82"/>
      <c r="VEA940" s="82"/>
      <c r="VEB940" s="82"/>
      <c r="VEC940" s="82"/>
      <c r="VED940" s="82"/>
      <c r="VEE940" s="82"/>
      <c r="VEF940" s="82"/>
      <c r="VEG940" s="82"/>
      <c r="VEH940" s="82"/>
      <c r="VEI940" s="82"/>
      <c r="VEJ940" s="82"/>
      <c r="VEK940" s="82"/>
      <c r="VEL940" s="82"/>
      <c r="VEM940" s="82"/>
      <c r="VEN940" s="82"/>
      <c r="VEO940" s="82"/>
      <c r="VEP940" s="82"/>
      <c r="VEQ940" s="82"/>
      <c r="VER940" s="82"/>
      <c r="VES940" s="82"/>
      <c r="VET940" s="82"/>
      <c r="VEU940" s="82"/>
      <c r="VEV940" s="82"/>
      <c r="VEW940" s="82"/>
      <c r="VEX940" s="82"/>
      <c r="VEY940" s="82"/>
      <c r="VEZ940" s="82"/>
      <c r="VFA940" s="82"/>
      <c r="VFB940" s="82"/>
      <c r="VFC940" s="82"/>
      <c r="VFD940" s="82"/>
      <c r="VFE940" s="82"/>
      <c r="VFF940" s="82"/>
      <c r="VFG940" s="82"/>
      <c r="VFH940" s="82"/>
      <c r="VFI940" s="82"/>
      <c r="VFJ940" s="82"/>
      <c r="VFK940" s="82"/>
      <c r="VFL940" s="82"/>
      <c r="VFM940" s="82"/>
      <c r="VFN940" s="82"/>
      <c r="VFO940" s="82"/>
      <c r="VFP940" s="82"/>
      <c r="VFQ940" s="82"/>
      <c r="VFR940" s="82"/>
      <c r="VFS940" s="82"/>
      <c r="VFT940" s="82"/>
      <c r="VFU940" s="82"/>
      <c r="VFV940" s="82"/>
      <c r="VFW940" s="82"/>
      <c r="VFX940" s="82"/>
      <c r="VFY940" s="82"/>
      <c r="VFZ940" s="82"/>
      <c r="VGA940" s="82"/>
      <c r="VGB940" s="82"/>
      <c r="VGC940" s="82"/>
      <c r="VGD940" s="82"/>
      <c r="VGE940" s="82"/>
      <c r="VGF940" s="82"/>
      <c r="VGG940" s="82"/>
      <c r="VGH940" s="82"/>
      <c r="VGI940" s="82"/>
      <c r="VGJ940" s="82"/>
      <c r="VGK940" s="82"/>
      <c r="VGL940" s="82"/>
      <c r="VGM940" s="82"/>
      <c r="VGN940" s="82"/>
      <c r="VGO940" s="82"/>
      <c r="VGP940" s="82"/>
      <c r="VGQ940" s="82"/>
      <c r="VGR940" s="82"/>
      <c r="VGS940" s="82"/>
      <c r="VGT940" s="82"/>
      <c r="VGU940" s="82"/>
      <c r="VGV940" s="82"/>
      <c r="VGW940" s="82"/>
      <c r="VGX940" s="82"/>
      <c r="VGY940" s="82"/>
      <c r="VGZ940" s="82"/>
      <c r="VHA940" s="82"/>
      <c r="VHB940" s="82"/>
      <c r="VHC940" s="82"/>
      <c r="VHD940" s="82"/>
      <c r="VHE940" s="82"/>
      <c r="VHF940" s="82"/>
      <c r="VHG940" s="82"/>
      <c r="VHH940" s="82"/>
      <c r="VHI940" s="82"/>
      <c r="VHJ940" s="82"/>
      <c r="VHK940" s="82"/>
      <c r="VHL940" s="82"/>
      <c r="VHM940" s="82"/>
      <c r="VHN940" s="82"/>
      <c r="VHO940" s="82"/>
      <c r="VHP940" s="82"/>
      <c r="VHQ940" s="82"/>
      <c r="VHR940" s="82"/>
      <c r="VHS940" s="82"/>
      <c r="VHT940" s="82"/>
      <c r="VHU940" s="82"/>
      <c r="VHV940" s="82"/>
      <c r="VHW940" s="82"/>
      <c r="VHX940" s="82"/>
      <c r="VHY940" s="82"/>
      <c r="VHZ940" s="82"/>
      <c r="VIA940" s="82"/>
      <c r="VIB940" s="82"/>
      <c r="VIC940" s="82"/>
      <c r="VID940" s="82"/>
      <c r="VIE940" s="82"/>
      <c r="VIF940" s="82"/>
      <c r="VIG940" s="82"/>
      <c r="VIH940" s="82"/>
      <c r="VII940" s="82"/>
      <c r="VIJ940" s="82"/>
      <c r="VIK940" s="82"/>
      <c r="VIL940" s="82"/>
      <c r="VIM940" s="82"/>
      <c r="VIN940" s="82"/>
      <c r="VIO940" s="82"/>
      <c r="VIP940" s="82"/>
      <c r="VIQ940" s="82"/>
      <c r="VIR940" s="82"/>
      <c r="VIS940" s="82"/>
      <c r="VIT940" s="82"/>
      <c r="VIU940" s="82"/>
      <c r="VIV940" s="82"/>
      <c r="VIW940" s="82"/>
      <c r="VIX940" s="82"/>
      <c r="VIY940" s="82"/>
      <c r="VIZ940" s="82"/>
      <c r="VJA940" s="82"/>
      <c r="VJB940" s="82"/>
      <c r="VJC940" s="82"/>
      <c r="VJD940" s="82"/>
      <c r="VJE940" s="82"/>
      <c r="VJF940" s="82"/>
      <c r="VJG940" s="82"/>
      <c r="VJH940" s="82"/>
      <c r="VJI940" s="82"/>
      <c r="VJJ940" s="82"/>
      <c r="VJK940" s="82"/>
      <c r="VJL940" s="82"/>
      <c r="VJM940" s="82"/>
      <c r="VJN940" s="82"/>
      <c r="VJO940" s="82"/>
      <c r="VJP940" s="82"/>
      <c r="VJQ940" s="82"/>
      <c r="VJR940" s="82"/>
      <c r="VJS940" s="82"/>
      <c r="VJT940" s="82"/>
      <c r="VJU940" s="82"/>
      <c r="VJV940" s="82"/>
      <c r="VJW940" s="82"/>
      <c r="VJX940" s="82"/>
      <c r="VJY940" s="82"/>
      <c r="VJZ940" s="82"/>
      <c r="VKA940" s="82"/>
      <c r="VKB940" s="82"/>
      <c r="VKC940" s="82"/>
      <c r="VKD940" s="82"/>
      <c r="VKE940" s="82"/>
      <c r="VKF940" s="82"/>
      <c r="VKG940" s="82"/>
      <c r="VKH940" s="82"/>
      <c r="VKI940" s="82"/>
      <c r="VKJ940" s="82"/>
      <c r="VKK940" s="82"/>
      <c r="VKL940" s="82"/>
      <c r="VKM940" s="82"/>
      <c r="VKN940" s="82"/>
      <c r="VKO940" s="82"/>
      <c r="VKP940" s="82"/>
      <c r="VKQ940" s="82"/>
      <c r="VKR940" s="82"/>
      <c r="VKS940" s="82"/>
      <c r="VKT940" s="82"/>
      <c r="VKU940" s="82"/>
      <c r="VKV940" s="82"/>
      <c r="VKW940" s="82"/>
      <c r="VKX940" s="82"/>
      <c r="VKY940" s="82"/>
      <c r="VKZ940" s="82"/>
      <c r="VLA940" s="82"/>
      <c r="VLB940" s="82"/>
      <c r="VLC940" s="82"/>
      <c r="VLD940" s="82"/>
      <c r="VLE940" s="82"/>
      <c r="VLF940" s="82"/>
      <c r="VLG940" s="82"/>
      <c r="VLH940" s="82"/>
      <c r="VLI940" s="82"/>
      <c r="VLJ940" s="82"/>
      <c r="VLK940" s="82"/>
      <c r="VLL940" s="82"/>
      <c r="VLM940" s="82"/>
      <c r="VLN940" s="82"/>
      <c r="VLO940" s="82"/>
      <c r="VLP940" s="82"/>
      <c r="VLQ940" s="82"/>
      <c r="VLR940" s="82"/>
      <c r="VLS940" s="82"/>
      <c r="VLT940" s="82"/>
      <c r="VLU940" s="82"/>
      <c r="VLV940" s="82"/>
      <c r="VLW940" s="82"/>
      <c r="VLX940" s="82"/>
      <c r="VLY940" s="82"/>
      <c r="VLZ940" s="82"/>
      <c r="VMA940" s="82"/>
      <c r="VMB940" s="82"/>
      <c r="VMC940" s="82"/>
      <c r="VMD940" s="82"/>
      <c r="VME940" s="82"/>
      <c r="VMF940" s="82"/>
      <c r="VMG940" s="82"/>
      <c r="VMH940" s="82"/>
      <c r="VMI940" s="82"/>
      <c r="VMJ940" s="82"/>
      <c r="VMK940" s="82"/>
      <c r="VML940" s="82"/>
      <c r="VMM940" s="82"/>
      <c r="VMN940" s="82"/>
      <c r="VMO940" s="82"/>
      <c r="VMP940" s="82"/>
      <c r="VMQ940" s="82"/>
      <c r="VMR940" s="82"/>
      <c r="VMS940" s="82"/>
      <c r="VMT940" s="82"/>
      <c r="VMU940" s="82"/>
      <c r="VMV940" s="82"/>
      <c r="VMW940" s="82"/>
      <c r="VMX940" s="82"/>
      <c r="VMY940" s="82"/>
      <c r="VMZ940" s="82"/>
      <c r="VNA940" s="82"/>
      <c r="VNB940" s="82"/>
      <c r="VNC940" s="82"/>
      <c r="VND940" s="82"/>
      <c r="VNE940" s="82"/>
      <c r="VNF940" s="82"/>
      <c r="VNG940" s="82"/>
      <c r="VNH940" s="82"/>
      <c r="VNI940" s="82"/>
      <c r="VNJ940" s="82"/>
      <c r="VNK940" s="82"/>
      <c r="VNL940" s="82"/>
      <c r="VNM940" s="82"/>
      <c r="VNN940" s="82"/>
      <c r="VNO940" s="82"/>
      <c r="VNP940" s="82"/>
      <c r="VNQ940" s="82"/>
      <c r="VNR940" s="82"/>
      <c r="VNS940" s="82"/>
      <c r="VNT940" s="82"/>
      <c r="VNU940" s="82"/>
      <c r="VNV940" s="82"/>
      <c r="VNW940" s="82"/>
      <c r="VNX940" s="82"/>
      <c r="VNY940" s="82"/>
      <c r="VNZ940" s="82"/>
      <c r="VOA940" s="82"/>
      <c r="VOB940" s="82"/>
      <c r="VOC940" s="82"/>
      <c r="VOD940" s="82"/>
      <c r="VOE940" s="82"/>
      <c r="VOF940" s="82"/>
      <c r="VOG940" s="82"/>
      <c r="VOH940" s="82"/>
      <c r="VOI940" s="82"/>
      <c r="VOJ940" s="82"/>
      <c r="VOK940" s="82"/>
      <c r="VOL940" s="82"/>
      <c r="VOM940" s="82"/>
      <c r="VON940" s="82"/>
      <c r="VOO940" s="82"/>
      <c r="VOP940" s="82"/>
      <c r="VOQ940" s="82"/>
      <c r="VOR940" s="82"/>
      <c r="VOS940" s="82"/>
      <c r="VOT940" s="82"/>
      <c r="VOU940" s="82"/>
      <c r="VOV940" s="82"/>
      <c r="VOW940" s="82"/>
      <c r="VOX940" s="82"/>
      <c r="VOY940" s="82"/>
      <c r="VOZ940" s="82"/>
      <c r="VPA940" s="82"/>
      <c r="VPB940" s="82"/>
      <c r="VPC940" s="82"/>
      <c r="VPD940" s="82"/>
      <c r="VPE940" s="82"/>
      <c r="VPF940" s="82"/>
      <c r="VPG940" s="82"/>
      <c r="VPH940" s="82"/>
      <c r="VPI940" s="82"/>
      <c r="VPJ940" s="82"/>
      <c r="VPK940" s="82"/>
      <c r="VPL940" s="82"/>
      <c r="VPM940" s="82"/>
      <c r="VPN940" s="82"/>
      <c r="VPO940" s="82"/>
      <c r="VPP940" s="82"/>
      <c r="VPQ940" s="82"/>
      <c r="VPR940" s="82"/>
      <c r="VPS940" s="82"/>
      <c r="VPT940" s="82"/>
      <c r="VPU940" s="82"/>
      <c r="VPV940" s="82"/>
      <c r="VPW940" s="82"/>
      <c r="VPX940" s="82"/>
      <c r="VPY940" s="82"/>
      <c r="VPZ940" s="82"/>
      <c r="VQA940" s="82"/>
      <c r="VQB940" s="82"/>
      <c r="VQC940" s="82"/>
      <c r="VQD940" s="82"/>
      <c r="VQE940" s="82"/>
      <c r="VQF940" s="82"/>
      <c r="VQG940" s="82"/>
      <c r="VQH940" s="82"/>
      <c r="VQI940" s="82"/>
      <c r="VQJ940" s="82"/>
      <c r="VQK940" s="82"/>
      <c r="VQL940" s="82"/>
      <c r="VQM940" s="82"/>
      <c r="VQN940" s="82"/>
      <c r="VQO940" s="82"/>
      <c r="VQP940" s="82"/>
      <c r="VQQ940" s="82"/>
      <c r="VQR940" s="82"/>
      <c r="VQS940" s="82"/>
      <c r="VQT940" s="82"/>
      <c r="VQU940" s="82"/>
      <c r="VQV940" s="82"/>
      <c r="VQW940" s="82"/>
      <c r="VQX940" s="82"/>
      <c r="VQY940" s="82"/>
      <c r="VQZ940" s="82"/>
      <c r="VRA940" s="82"/>
      <c r="VRB940" s="82"/>
      <c r="VRC940" s="82"/>
      <c r="VRD940" s="82"/>
      <c r="VRE940" s="82"/>
      <c r="VRF940" s="82"/>
      <c r="VRG940" s="82"/>
      <c r="VRH940" s="82"/>
      <c r="VRI940" s="82"/>
      <c r="VRJ940" s="82"/>
      <c r="VRK940" s="82"/>
      <c r="VRL940" s="82"/>
      <c r="VRM940" s="82"/>
      <c r="VRN940" s="82"/>
      <c r="VRO940" s="82"/>
      <c r="VRP940" s="82"/>
      <c r="VRQ940" s="82"/>
      <c r="VRR940" s="82"/>
      <c r="VRS940" s="82"/>
      <c r="VRT940" s="82"/>
      <c r="VRU940" s="82"/>
      <c r="VRV940" s="82"/>
      <c r="VRW940" s="82"/>
      <c r="VRX940" s="82"/>
      <c r="VRY940" s="82"/>
      <c r="VRZ940" s="82"/>
      <c r="VSA940" s="82"/>
      <c r="VSB940" s="82"/>
      <c r="VSC940" s="82"/>
      <c r="VSD940" s="82"/>
      <c r="VSE940" s="82"/>
      <c r="VSF940" s="82"/>
      <c r="VSG940" s="82"/>
      <c r="VSH940" s="82"/>
      <c r="VSI940" s="82"/>
      <c r="VSJ940" s="82"/>
      <c r="VSK940" s="82"/>
      <c r="VSL940" s="82"/>
      <c r="VSM940" s="82"/>
      <c r="VSN940" s="82"/>
      <c r="VSO940" s="82"/>
      <c r="VSP940" s="82"/>
      <c r="VSQ940" s="82"/>
      <c r="VSR940" s="82"/>
      <c r="VSS940" s="82"/>
      <c r="VST940" s="82"/>
      <c r="VSU940" s="82"/>
      <c r="VSV940" s="82"/>
      <c r="VSW940" s="82"/>
      <c r="VSX940" s="82"/>
      <c r="VSY940" s="82"/>
      <c r="VSZ940" s="82"/>
      <c r="VTA940" s="82"/>
      <c r="VTB940" s="82"/>
      <c r="VTC940" s="82"/>
      <c r="VTD940" s="82"/>
      <c r="VTE940" s="82"/>
      <c r="VTF940" s="82"/>
      <c r="VTG940" s="82"/>
      <c r="VTH940" s="82"/>
      <c r="VTI940" s="82"/>
      <c r="VTJ940" s="82"/>
      <c r="VTK940" s="82"/>
      <c r="VTL940" s="82"/>
      <c r="VTM940" s="82"/>
      <c r="VTN940" s="82"/>
      <c r="VTO940" s="82"/>
      <c r="VTP940" s="82"/>
      <c r="VTQ940" s="82"/>
      <c r="VTR940" s="82"/>
      <c r="VTS940" s="82"/>
      <c r="VTT940" s="82"/>
      <c r="VTU940" s="82"/>
      <c r="VTV940" s="82"/>
      <c r="VTW940" s="82"/>
      <c r="VTX940" s="82"/>
      <c r="VTY940" s="82"/>
      <c r="VTZ940" s="82"/>
      <c r="VUA940" s="82"/>
      <c r="VUB940" s="82"/>
      <c r="VUC940" s="82"/>
      <c r="VUD940" s="82"/>
      <c r="VUE940" s="82"/>
      <c r="VUF940" s="82"/>
      <c r="VUG940" s="82"/>
      <c r="VUH940" s="82"/>
      <c r="VUI940" s="82"/>
      <c r="VUJ940" s="82"/>
      <c r="VUK940" s="82"/>
      <c r="VUL940" s="82"/>
      <c r="VUM940" s="82"/>
      <c r="VUN940" s="82"/>
      <c r="VUO940" s="82"/>
      <c r="VUP940" s="82"/>
      <c r="VUQ940" s="82"/>
      <c r="VUR940" s="82"/>
      <c r="VUS940" s="82"/>
      <c r="VUT940" s="82"/>
      <c r="VUU940" s="82"/>
      <c r="VUV940" s="82"/>
      <c r="VUW940" s="82"/>
      <c r="VUX940" s="82"/>
      <c r="VUY940" s="82"/>
      <c r="VUZ940" s="82"/>
      <c r="VVA940" s="82"/>
      <c r="VVB940" s="82"/>
      <c r="VVC940" s="82"/>
      <c r="VVD940" s="82"/>
      <c r="VVE940" s="82"/>
      <c r="VVF940" s="82"/>
      <c r="VVG940" s="82"/>
      <c r="VVH940" s="82"/>
      <c r="VVI940" s="82"/>
      <c r="VVJ940" s="82"/>
      <c r="VVK940" s="82"/>
      <c r="VVL940" s="82"/>
      <c r="VVM940" s="82"/>
      <c r="VVN940" s="82"/>
      <c r="VVO940" s="82"/>
      <c r="VVP940" s="82"/>
      <c r="VVQ940" s="82"/>
      <c r="VVR940" s="82"/>
      <c r="VVS940" s="82"/>
      <c r="VVT940" s="82"/>
      <c r="VVU940" s="82"/>
      <c r="VVV940" s="82"/>
      <c r="VVW940" s="82"/>
      <c r="VVX940" s="82"/>
      <c r="VVY940" s="82"/>
      <c r="VVZ940" s="82"/>
      <c r="VWA940" s="82"/>
      <c r="VWB940" s="82"/>
      <c r="VWC940" s="82"/>
      <c r="VWD940" s="82"/>
      <c r="VWE940" s="82"/>
      <c r="VWF940" s="82"/>
      <c r="VWG940" s="82"/>
      <c r="VWH940" s="82"/>
      <c r="VWI940" s="82"/>
      <c r="VWJ940" s="82"/>
      <c r="VWK940" s="82"/>
      <c r="VWL940" s="82"/>
      <c r="VWM940" s="82"/>
      <c r="VWN940" s="82"/>
      <c r="VWO940" s="82"/>
      <c r="VWP940" s="82"/>
      <c r="VWQ940" s="82"/>
      <c r="VWR940" s="82"/>
      <c r="VWS940" s="82"/>
      <c r="VWT940" s="82"/>
      <c r="VWU940" s="82"/>
      <c r="VWV940" s="82"/>
      <c r="VWW940" s="82"/>
      <c r="VWX940" s="82"/>
      <c r="VWY940" s="82"/>
      <c r="VWZ940" s="82"/>
      <c r="VXA940" s="82"/>
      <c r="VXB940" s="82"/>
      <c r="VXC940" s="82"/>
      <c r="VXD940" s="82"/>
      <c r="VXE940" s="82"/>
      <c r="VXF940" s="82"/>
      <c r="VXG940" s="82"/>
      <c r="VXH940" s="82"/>
      <c r="VXI940" s="82"/>
      <c r="VXJ940" s="82"/>
      <c r="VXK940" s="82"/>
      <c r="VXL940" s="82"/>
      <c r="VXM940" s="82"/>
      <c r="VXN940" s="82"/>
      <c r="VXO940" s="82"/>
      <c r="VXP940" s="82"/>
      <c r="VXQ940" s="82"/>
      <c r="VXR940" s="82"/>
      <c r="VXS940" s="82"/>
      <c r="VXT940" s="82"/>
      <c r="VXU940" s="82"/>
      <c r="VXV940" s="82"/>
      <c r="VXW940" s="82"/>
      <c r="VXX940" s="82"/>
      <c r="VXY940" s="82"/>
      <c r="VXZ940" s="82"/>
      <c r="VYA940" s="82"/>
      <c r="VYB940" s="82"/>
      <c r="VYC940" s="82"/>
      <c r="VYD940" s="82"/>
      <c r="VYE940" s="82"/>
      <c r="VYF940" s="82"/>
      <c r="VYG940" s="82"/>
      <c r="VYH940" s="82"/>
      <c r="VYI940" s="82"/>
      <c r="VYJ940" s="82"/>
      <c r="VYK940" s="82"/>
      <c r="VYL940" s="82"/>
      <c r="VYM940" s="82"/>
      <c r="VYN940" s="82"/>
      <c r="VYO940" s="82"/>
      <c r="VYP940" s="82"/>
      <c r="VYQ940" s="82"/>
      <c r="VYR940" s="82"/>
      <c r="VYS940" s="82"/>
      <c r="VYT940" s="82"/>
      <c r="VYU940" s="82"/>
      <c r="VYV940" s="82"/>
      <c r="VYW940" s="82"/>
      <c r="VYX940" s="82"/>
      <c r="VYY940" s="82"/>
      <c r="VYZ940" s="82"/>
      <c r="VZA940" s="82"/>
      <c r="VZB940" s="82"/>
      <c r="VZC940" s="82"/>
      <c r="VZD940" s="82"/>
      <c r="VZE940" s="82"/>
      <c r="VZF940" s="82"/>
      <c r="VZG940" s="82"/>
      <c r="VZH940" s="82"/>
      <c r="VZI940" s="82"/>
      <c r="VZJ940" s="82"/>
      <c r="VZK940" s="82"/>
      <c r="VZL940" s="82"/>
      <c r="VZM940" s="82"/>
      <c r="VZN940" s="82"/>
      <c r="VZO940" s="82"/>
      <c r="VZP940" s="82"/>
      <c r="VZQ940" s="82"/>
      <c r="VZR940" s="82"/>
      <c r="VZS940" s="82"/>
      <c r="VZT940" s="82"/>
      <c r="VZU940" s="82"/>
      <c r="VZV940" s="82"/>
      <c r="VZW940" s="82"/>
      <c r="VZX940" s="82"/>
      <c r="VZY940" s="82"/>
      <c r="VZZ940" s="82"/>
      <c r="WAA940" s="82"/>
      <c r="WAB940" s="82"/>
      <c r="WAC940" s="82"/>
      <c r="WAD940" s="82"/>
      <c r="WAE940" s="82"/>
      <c r="WAF940" s="82"/>
      <c r="WAG940" s="82"/>
      <c r="WAH940" s="82"/>
      <c r="WAI940" s="82"/>
      <c r="WAJ940" s="82"/>
      <c r="WAK940" s="82"/>
      <c r="WAL940" s="82"/>
      <c r="WAM940" s="82"/>
      <c r="WAN940" s="82"/>
      <c r="WAO940" s="82"/>
      <c r="WAP940" s="82"/>
      <c r="WAQ940" s="82"/>
      <c r="WAR940" s="82"/>
      <c r="WAS940" s="82"/>
      <c r="WAT940" s="82"/>
      <c r="WAU940" s="82"/>
      <c r="WAV940" s="82"/>
      <c r="WAW940" s="82"/>
      <c r="WAX940" s="82"/>
      <c r="WAY940" s="82"/>
      <c r="WAZ940" s="82"/>
      <c r="WBA940" s="82"/>
      <c r="WBB940" s="82"/>
      <c r="WBC940" s="82"/>
      <c r="WBD940" s="82"/>
      <c r="WBE940" s="82"/>
      <c r="WBF940" s="82"/>
      <c r="WBG940" s="82"/>
      <c r="WBH940" s="82"/>
      <c r="WBI940" s="82"/>
      <c r="WBJ940" s="82"/>
      <c r="WBK940" s="82"/>
      <c r="WBL940" s="82"/>
      <c r="WBM940" s="82"/>
      <c r="WBN940" s="82"/>
      <c r="WBO940" s="82"/>
      <c r="WBP940" s="82"/>
      <c r="WBQ940" s="82"/>
      <c r="WBR940" s="82"/>
      <c r="WBS940" s="82"/>
      <c r="WBT940" s="82"/>
      <c r="WBU940" s="82"/>
      <c r="WBV940" s="82"/>
      <c r="WBW940" s="82"/>
      <c r="WBX940" s="82"/>
      <c r="WBY940" s="82"/>
      <c r="WBZ940" s="82"/>
      <c r="WCA940" s="82"/>
      <c r="WCB940" s="82"/>
      <c r="WCC940" s="82"/>
      <c r="WCD940" s="82"/>
      <c r="WCE940" s="82"/>
      <c r="WCF940" s="82"/>
      <c r="WCG940" s="82"/>
      <c r="WCH940" s="82"/>
      <c r="WCI940" s="82"/>
      <c r="WCJ940" s="82"/>
      <c r="WCK940" s="82"/>
      <c r="WCL940" s="82"/>
      <c r="WCM940" s="82"/>
      <c r="WCN940" s="82"/>
      <c r="WCO940" s="82"/>
      <c r="WCP940" s="82"/>
      <c r="WCQ940" s="82"/>
      <c r="WCR940" s="82"/>
      <c r="WCS940" s="82"/>
      <c r="WCT940" s="82"/>
      <c r="WCU940" s="82"/>
      <c r="WCV940" s="82"/>
      <c r="WCW940" s="82"/>
      <c r="WCX940" s="82"/>
      <c r="WCY940" s="82"/>
      <c r="WCZ940" s="82"/>
      <c r="WDA940" s="82"/>
      <c r="WDB940" s="82"/>
      <c r="WDC940" s="82"/>
      <c r="WDD940" s="82"/>
      <c r="WDE940" s="82"/>
      <c r="WDF940" s="82"/>
      <c r="WDG940" s="82"/>
      <c r="WDH940" s="82"/>
      <c r="WDI940" s="82"/>
      <c r="WDJ940" s="82"/>
      <c r="WDK940" s="82"/>
      <c r="WDL940" s="82"/>
      <c r="WDM940" s="82"/>
      <c r="WDN940" s="82"/>
      <c r="WDO940" s="82"/>
      <c r="WDP940" s="82"/>
      <c r="WDQ940" s="82"/>
      <c r="WDR940" s="82"/>
      <c r="WDS940" s="82"/>
      <c r="WDT940" s="82"/>
      <c r="WDU940" s="82"/>
      <c r="WDV940" s="82"/>
      <c r="WDW940" s="82"/>
      <c r="WDX940" s="82"/>
      <c r="WDY940" s="82"/>
      <c r="WDZ940" s="82"/>
      <c r="WEA940" s="82"/>
      <c r="WEB940" s="82"/>
      <c r="WEC940" s="82"/>
      <c r="WED940" s="82"/>
      <c r="WEE940" s="82"/>
      <c r="WEF940" s="82"/>
      <c r="WEG940" s="82"/>
      <c r="WEH940" s="82"/>
      <c r="WEI940" s="82"/>
      <c r="WEJ940" s="82"/>
      <c r="WEK940" s="82"/>
      <c r="WEL940" s="82"/>
      <c r="WEM940" s="82"/>
      <c r="WEN940" s="82"/>
      <c r="WEO940" s="82"/>
      <c r="WEP940" s="82"/>
      <c r="WEQ940" s="82"/>
      <c r="WER940" s="82"/>
      <c r="WES940" s="82"/>
      <c r="WET940" s="82"/>
      <c r="WEU940" s="82"/>
      <c r="WEV940" s="82"/>
      <c r="WEW940" s="82"/>
      <c r="WEX940" s="82"/>
      <c r="WEY940" s="82"/>
      <c r="WEZ940" s="82"/>
      <c r="WFA940" s="82"/>
      <c r="WFB940" s="82"/>
      <c r="WFC940" s="82"/>
      <c r="WFD940" s="82"/>
      <c r="WFE940" s="82"/>
      <c r="WFF940" s="82"/>
      <c r="WFG940" s="82"/>
      <c r="WFH940" s="82"/>
      <c r="WFI940" s="82"/>
      <c r="WFJ940" s="82"/>
      <c r="WFK940" s="82"/>
      <c r="WFL940" s="82"/>
      <c r="WFM940" s="82"/>
      <c r="WFN940" s="82"/>
      <c r="WFO940" s="82"/>
      <c r="WFP940" s="82"/>
      <c r="WFQ940" s="82"/>
      <c r="WFR940" s="82"/>
      <c r="WFS940" s="82"/>
      <c r="WFT940" s="82"/>
      <c r="WFU940" s="82"/>
      <c r="WFV940" s="82"/>
      <c r="WFW940" s="82"/>
      <c r="WFX940" s="82"/>
      <c r="WFY940" s="82"/>
      <c r="WFZ940" s="82"/>
      <c r="WGA940" s="82"/>
      <c r="WGB940" s="82"/>
      <c r="WGC940" s="82"/>
      <c r="WGD940" s="82"/>
      <c r="WGE940" s="82"/>
      <c r="WGF940" s="82"/>
      <c r="WGG940" s="82"/>
      <c r="WGH940" s="82"/>
      <c r="WGI940" s="82"/>
      <c r="WGJ940" s="82"/>
      <c r="WGK940" s="82"/>
      <c r="WGL940" s="82"/>
      <c r="WGM940" s="82"/>
      <c r="WGN940" s="82"/>
      <c r="WGO940" s="82"/>
      <c r="WGP940" s="82"/>
      <c r="WGQ940" s="82"/>
      <c r="WGR940" s="82"/>
      <c r="WGS940" s="82"/>
      <c r="WGT940" s="82"/>
      <c r="WGU940" s="82"/>
      <c r="WGV940" s="82"/>
      <c r="WGW940" s="82"/>
      <c r="WGX940" s="82"/>
      <c r="WGY940" s="82"/>
      <c r="WGZ940" s="82"/>
      <c r="WHA940" s="82"/>
      <c r="WHB940" s="82"/>
      <c r="WHC940" s="82"/>
      <c r="WHD940" s="82"/>
      <c r="WHE940" s="82"/>
      <c r="WHF940" s="82"/>
      <c r="WHG940" s="82"/>
      <c r="WHH940" s="82"/>
      <c r="WHI940" s="82"/>
      <c r="WHJ940" s="82"/>
      <c r="WHK940" s="82"/>
      <c r="WHL940" s="82"/>
      <c r="WHM940" s="82"/>
      <c r="WHN940" s="82"/>
      <c r="WHO940" s="82"/>
      <c r="WHP940" s="82"/>
      <c r="WHQ940" s="82"/>
      <c r="WHR940" s="82"/>
      <c r="WHS940" s="82"/>
      <c r="WHT940" s="82"/>
      <c r="WHU940" s="82"/>
      <c r="WHV940" s="82"/>
      <c r="WHW940" s="82"/>
      <c r="WHX940" s="82"/>
      <c r="WHY940" s="82"/>
      <c r="WHZ940" s="82"/>
      <c r="WIA940" s="82"/>
      <c r="WIB940" s="82"/>
      <c r="WIC940" s="82"/>
      <c r="WID940" s="82"/>
      <c r="WIE940" s="82"/>
      <c r="WIF940" s="82"/>
      <c r="WIG940" s="82"/>
      <c r="WIH940" s="82"/>
      <c r="WII940" s="82"/>
      <c r="WIJ940" s="82"/>
      <c r="WIK940" s="82"/>
      <c r="WIL940" s="82"/>
      <c r="WIM940" s="82"/>
      <c r="WIN940" s="82"/>
      <c r="WIO940" s="82"/>
      <c r="WIP940" s="82"/>
      <c r="WIQ940" s="82"/>
      <c r="WIR940" s="82"/>
      <c r="WIS940" s="82"/>
      <c r="WIT940" s="82"/>
      <c r="WIU940" s="82"/>
      <c r="WIV940" s="82"/>
      <c r="WIW940" s="82"/>
      <c r="WIX940" s="82"/>
      <c r="WIY940" s="82"/>
      <c r="WIZ940" s="82"/>
      <c r="WJA940" s="82"/>
      <c r="WJB940" s="82"/>
      <c r="WJC940" s="82"/>
      <c r="WJD940" s="82"/>
      <c r="WJE940" s="82"/>
      <c r="WJF940" s="82"/>
      <c r="WJG940" s="82"/>
      <c r="WJH940" s="82"/>
      <c r="WJI940" s="82"/>
      <c r="WJJ940" s="82"/>
      <c r="WJK940" s="82"/>
      <c r="WJL940" s="82"/>
      <c r="WJM940" s="82"/>
      <c r="WJN940" s="82"/>
      <c r="WJO940" s="82"/>
      <c r="WJP940" s="82"/>
      <c r="WJQ940" s="82"/>
      <c r="WJR940" s="82"/>
      <c r="WJS940" s="82"/>
      <c r="WJT940" s="82"/>
      <c r="WJU940" s="82"/>
      <c r="WJV940" s="82"/>
      <c r="WJW940" s="82"/>
      <c r="WJX940" s="82"/>
      <c r="WJY940" s="82"/>
      <c r="WJZ940" s="82"/>
      <c r="WKA940" s="82"/>
      <c r="WKB940" s="82"/>
      <c r="WKC940" s="82"/>
      <c r="WKD940" s="82"/>
      <c r="WKE940" s="82"/>
      <c r="WKF940" s="82"/>
      <c r="WKG940" s="82"/>
      <c r="WKH940" s="82"/>
      <c r="WKI940" s="82"/>
      <c r="WKJ940" s="82"/>
      <c r="WKK940" s="82"/>
      <c r="WKL940" s="82"/>
      <c r="WKM940" s="82"/>
      <c r="WKN940" s="82"/>
      <c r="WKO940" s="82"/>
      <c r="WKP940" s="82"/>
      <c r="WKQ940" s="82"/>
      <c r="WKR940" s="82"/>
      <c r="WKS940" s="82"/>
      <c r="WKT940" s="82"/>
      <c r="WKU940" s="82"/>
      <c r="WKV940" s="82"/>
      <c r="WKW940" s="82"/>
      <c r="WKX940" s="82"/>
      <c r="WKY940" s="82"/>
      <c r="WKZ940" s="82"/>
      <c r="WLA940" s="82"/>
      <c r="WLB940" s="82"/>
      <c r="WLC940" s="82"/>
      <c r="WLD940" s="82"/>
      <c r="WLE940" s="82"/>
      <c r="WLF940" s="82"/>
      <c r="WLG940" s="82"/>
      <c r="WLH940" s="82"/>
      <c r="WLI940" s="82"/>
      <c r="WLJ940" s="82"/>
      <c r="WLK940" s="82"/>
      <c r="WLL940" s="82"/>
      <c r="WLM940" s="82"/>
      <c r="WLN940" s="82"/>
      <c r="WLO940" s="82"/>
      <c r="WLP940" s="82"/>
      <c r="WLQ940" s="82"/>
      <c r="WLR940" s="82"/>
      <c r="WLS940" s="82"/>
      <c r="WLT940" s="82"/>
      <c r="WLU940" s="82"/>
      <c r="WLV940" s="82"/>
      <c r="WLW940" s="82"/>
      <c r="WLX940" s="82"/>
      <c r="WLY940" s="82"/>
      <c r="WLZ940" s="82"/>
      <c r="WMA940" s="82"/>
      <c r="WMB940" s="82"/>
      <c r="WMC940" s="82"/>
      <c r="WMD940" s="82"/>
      <c r="WME940" s="82"/>
      <c r="WMF940" s="82"/>
      <c r="WMG940" s="82"/>
      <c r="WMH940" s="82"/>
      <c r="WMI940" s="82"/>
      <c r="WMJ940" s="82"/>
      <c r="WMK940" s="82"/>
      <c r="WML940" s="82"/>
      <c r="WMM940" s="82"/>
      <c r="WMN940" s="82"/>
      <c r="WMO940" s="82"/>
      <c r="WMP940" s="82"/>
      <c r="WMQ940" s="82"/>
      <c r="WMR940" s="82"/>
      <c r="WMS940" s="82"/>
      <c r="WMT940" s="82"/>
      <c r="WMU940" s="82"/>
      <c r="WMV940" s="82"/>
      <c r="WMW940" s="82"/>
      <c r="WMX940" s="82"/>
      <c r="WMY940" s="82"/>
      <c r="WMZ940" s="82"/>
      <c r="WNA940" s="82"/>
      <c r="WNB940" s="82"/>
      <c r="WNC940" s="82"/>
      <c r="WND940" s="82"/>
      <c r="WNE940" s="82"/>
      <c r="WNF940" s="82"/>
      <c r="WNG940" s="82"/>
      <c r="WNH940" s="82"/>
      <c r="WNI940" s="82"/>
      <c r="WNJ940" s="82"/>
      <c r="WNK940" s="82"/>
      <c r="WNL940" s="82"/>
      <c r="WNM940" s="82"/>
      <c r="WNN940" s="82"/>
      <c r="WNO940" s="82"/>
      <c r="WNP940" s="82"/>
      <c r="WNQ940" s="82"/>
      <c r="WNR940" s="82"/>
      <c r="WNS940" s="82"/>
      <c r="WNT940" s="82"/>
      <c r="WNU940" s="82"/>
      <c r="WNV940" s="82"/>
      <c r="WNW940" s="82"/>
      <c r="WNX940" s="82"/>
      <c r="WNY940" s="82"/>
      <c r="WNZ940" s="82"/>
      <c r="WOA940" s="82"/>
      <c r="WOB940" s="82"/>
      <c r="WOC940" s="82"/>
      <c r="WOD940" s="82"/>
      <c r="WOE940" s="82"/>
      <c r="WOF940" s="82"/>
      <c r="WOG940" s="82"/>
      <c r="WOH940" s="82"/>
      <c r="WOI940" s="82"/>
      <c r="WOJ940" s="82"/>
      <c r="WOK940" s="82"/>
      <c r="WOL940" s="82"/>
      <c r="WOM940" s="82"/>
      <c r="WON940" s="82"/>
      <c r="WOO940" s="82"/>
      <c r="WOP940" s="82"/>
      <c r="WOQ940" s="82"/>
      <c r="WOR940" s="82"/>
      <c r="WOS940" s="82"/>
      <c r="WOT940" s="82"/>
      <c r="WOU940" s="82"/>
      <c r="WOV940" s="82"/>
      <c r="WOW940" s="82"/>
      <c r="WOX940" s="82"/>
      <c r="WOY940" s="82"/>
      <c r="WOZ940" s="82"/>
      <c r="WPA940" s="82"/>
      <c r="WPB940" s="82"/>
      <c r="WPC940" s="82"/>
      <c r="WPD940" s="82"/>
      <c r="WPE940" s="82"/>
      <c r="WPF940" s="82"/>
      <c r="WPG940" s="82"/>
      <c r="WPH940" s="82"/>
      <c r="WPI940" s="82"/>
      <c r="WPJ940" s="82"/>
      <c r="WPK940" s="82"/>
      <c r="WPL940" s="82"/>
      <c r="WPM940" s="82"/>
      <c r="WPN940" s="82"/>
      <c r="WPO940" s="82"/>
      <c r="WPP940" s="82"/>
      <c r="WPQ940" s="82"/>
      <c r="WPR940" s="82"/>
      <c r="WPS940" s="82"/>
      <c r="WPT940" s="82"/>
      <c r="WPU940" s="82"/>
      <c r="WPV940" s="82"/>
      <c r="WPW940" s="82"/>
      <c r="WPX940" s="82"/>
      <c r="WPY940" s="82"/>
      <c r="WPZ940" s="82"/>
      <c r="WQA940" s="82"/>
      <c r="WQB940" s="82"/>
      <c r="WQC940" s="82"/>
      <c r="WQD940" s="82"/>
      <c r="WQE940" s="82"/>
      <c r="WQF940" s="82"/>
      <c r="WQG940" s="82"/>
      <c r="WQH940" s="82"/>
      <c r="WQI940" s="82"/>
      <c r="WQJ940" s="82"/>
      <c r="WQK940" s="82"/>
      <c r="WQL940" s="82"/>
      <c r="WQM940" s="82"/>
      <c r="WQN940" s="82"/>
      <c r="WQO940" s="82"/>
      <c r="WQP940" s="82"/>
      <c r="WQQ940" s="82"/>
      <c r="WQR940" s="82"/>
      <c r="WQS940" s="82"/>
      <c r="WQT940" s="82"/>
      <c r="WQU940" s="82"/>
      <c r="WQV940" s="82"/>
      <c r="WQW940" s="82"/>
      <c r="WQX940" s="82"/>
      <c r="WQY940" s="82"/>
      <c r="WQZ940" s="82"/>
      <c r="WRA940" s="82"/>
      <c r="WRB940" s="82"/>
      <c r="WRC940" s="82"/>
      <c r="WRD940" s="82"/>
      <c r="WRE940" s="82"/>
      <c r="WRF940" s="82"/>
      <c r="WRG940" s="82"/>
      <c r="WRH940" s="82"/>
      <c r="WRI940" s="82"/>
      <c r="WRJ940" s="82"/>
      <c r="WRK940" s="82"/>
      <c r="WRL940" s="82"/>
      <c r="WRM940" s="82"/>
      <c r="WRN940" s="82"/>
      <c r="WRO940" s="82"/>
      <c r="WRP940" s="82"/>
      <c r="WRQ940" s="82"/>
      <c r="WRR940" s="82"/>
      <c r="WRS940" s="82"/>
      <c r="WRT940" s="82"/>
      <c r="WRU940" s="82"/>
      <c r="WRV940" s="82"/>
      <c r="WRW940" s="82"/>
      <c r="WRX940" s="82"/>
      <c r="WRY940" s="82"/>
      <c r="WRZ940" s="82"/>
      <c r="WSA940" s="82"/>
      <c r="WSB940" s="82"/>
      <c r="WSC940" s="82"/>
      <c r="WSD940" s="82"/>
      <c r="WSE940" s="82"/>
      <c r="WSF940" s="82"/>
      <c r="WSG940" s="82"/>
      <c r="WSH940" s="82"/>
      <c r="WSI940" s="82"/>
      <c r="WSJ940" s="82"/>
      <c r="WSK940" s="82"/>
      <c r="WSL940" s="82"/>
      <c r="WSM940" s="82"/>
      <c r="WSN940" s="82"/>
      <c r="WSO940" s="82"/>
      <c r="WSP940" s="82"/>
      <c r="WSQ940" s="82"/>
      <c r="WSR940" s="82"/>
      <c r="WSS940" s="82"/>
      <c r="WST940" s="82"/>
      <c r="WSU940" s="82"/>
      <c r="WSV940" s="82"/>
      <c r="WSW940" s="82"/>
      <c r="WSX940" s="82"/>
      <c r="WSY940" s="82"/>
      <c r="WSZ940" s="82"/>
      <c r="WTA940" s="82"/>
      <c r="WTB940" s="82"/>
      <c r="WTC940" s="82"/>
      <c r="WTD940" s="82"/>
      <c r="WTE940" s="82"/>
      <c r="WTF940" s="82"/>
      <c r="WTG940" s="82"/>
      <c r="WTH940" s="82"/>
      <c r="WTI940" s="82"/>
      <c r="WTJ940" s="82"/>
      <c r="WTK940" s="82"/>
      <c r="WTL940" s="82"/>
      <c r="WTM940" s="82"/>
      <c r="WTN940" s="82"/>
      <c r="WTO940" s="82"/>
      <c r="WTP940" s="82"/>
      <c r="WTQ940" s="82"/>
      <c r="WTR940" s="82"/>
      <c r="WTS940" s="82"/>
      <c r="WTT940" s="82"/>
      <c r="WTU940" s="82"/>
      <c r="WTV940" s="82"/>
      <c r="WTW940" s="82"/>
      <c r="WTX940" s="82"/>
      <c r="WTY940" s="82"/>
      <c r="WTZ940" s="82"/>
      <c r="WUA940" s="82"/>
      <c r="WUB940" s="82"/>
      <c r="WUC940" s="82"/>
      <c r="WUD940" s="82"/>
      <c r="WUE940" s="82"/>
      <c r="WUF940" s="82"/>
      <c r="WUG940" s="82"/>
      <c r="WUH940" s="82"/>
      <c r="WUI940" s="82"/>
      <c r="WUJ940" s="82"/>
      <c r="WUK940" s="82"/>
      <c r="WUL940" s="82"/>
      <c r="WUM940" s="82"/>
      <c r="WUN940" s="82"/>
      <c r="WUO940" s="82"/>
      <c r="WUP940" s="82"/>
      <c r="WUQ940" s="82"/>
      <c r="WUR940" s="82"/>
      <c r="WUS940" s="82"/>
      <c r="WUT940" s="82"/>
      <c r="WUU940" s="82"/>
      <c r="WUV940" s="82"/>
      <c r="WUW940" s="82"/>
      <c r="WUX940" s="82"/>
      <c r="WUY940" s="82"/>
      <c r="WUZ940" s="82"/>
      <c r="WVA940" s="82"/>
      <c r="WVB940" s="82"/>
      <c r="WVC940" s="82"/>
      <c r="WVD940" s="82"/>
      <c r="WVE940" s="82"/>
      <c r="WVF940" s="82"/>
      <c r="WVG940" s="82"/>
      <c r="WVH940" s="82"/>
      <c r="WVI940" s="82"/>
      <c r="WVJ940" s="82"/>
      <c r="WVK940" s="82"/>
      <c r="WVL940" s="82"/>
      <c r="WVM940" s="82"/>
      <c r="WVN940" s="82"/>
      <c r="WVO940" s="82"/>
      <c r="WVP940" s="82"/>
      <c r="WVQ940" s="82"/>
      <c r="WVR940" s="82"/>
      <c r="WVS940" s="82"/>
      <c r="WVT940" s="82"/>
      <c r="WVU940" s="82"/>
      <c r="WVV940" s="82"/>
      <c r="WVW940" s="82"/>
      <c r="WVX940" s="82"/>
      <c r="WVY940" s="82"/>
      <c r="WVZ940" s="82"/>
      <c r="WWA940" s="82"/>
      <c r="WWB940" s="82"/>
      <c r="WWC940" s="82"/>
      <c r="WWD940" s="82"/>
      <c r="WWE940" s="82"/>
      <c r="WWF940" s="82"/>
      <c r="WWG940" s="82"/>
      <c r="WWH940" s="82"/>
      <c r="WWI940" s="82"/>
      <c r="WWJ940" s="82"/>
      <c r="WWK940" s="82"/>
      <c r="WWL940" s="82"/>
      <c r="WWM940" s="82"/>
      <c r="WWN940" s="82"/>
      <c r="WWO940" s="82"/>
      <c r="WWP940" s="82"/>
      <c r="WWQ940" s="82"/>
      <c r="WWR940" s="82"/>
      <c r="WWS940" s="82"/>
      <c r="WWT940" s="82"/>
      <c r="WWU940" s="82"/>
      <c r="WWV940" s="82"/>
      <c r="WWW940" s="82"/>
      <c r="WWX940" s="82"/>
      <c r="WWY940" s="82"/>
      <c r="WWZ940" s="82"/>
      <c r="WXA940" s="82"/>
      <c r="WXB940" s="82"/>
      <c r="WXC940" s="82"/>
      <c r="WXD940" s="82"/>
      <c r="WXE940" s="82"/>
      <c r="WXF940" s="82"/>
      <c r="WXG940" s="82"/>
      <c r="WXH940" s="82"/>
      <c r="WXI940" s="82"/>
      <c r="WXJ940" s="82"/>
      <c r="WXK940" s="82"/>
      <c r="WXL940" s="82"/>
      <c r="WXM940" s="82"/>
      <c r="WXN940" s="82"/>
      <c r="WXO940" s="82"/>
      <c r="WXP940" s="82"/>
      <c r="WXQ940" s="82"/>
      <c r="WXR940" s="82"/>
      <c r="WXS940" s="82"/>
      <c r="WXT940" s="82"/>
      <c r="WXU940" s="82"/>
      <c r="WXV940" s="82"/>
      <c r="WXW940" s="82"/>
      <c r="WXX940" s="82"/>
      <c r="WXY940" s="82"/>
      <c r="WXZ940" s="82"/>
      <c r="WYA940" s="82"/>
      <c r="WYB940" s="82"/>
      <c r="WYC940" s="82"/>
      <c r="WYD940" s="82"/>
      <c r="WYE940" s="82"/>
      <c r="WYF940" s="82"/>
      <c r="WYG940" s="82"/>
      <c r="WYH940" s="82"/>
      <c r="WYI940" s="82"/>
      <c r="WYJ940" s="82"/>
      <c r="WYK940" s="82"/>
      <c r="WYL940" s="82"/>
      <c r="WYM940" s="82"/>
      <c r="WYN940" s="82"/>
      <c r="WYO940" s="82"/>
      <c r="WYP940" s="82"/>
      <c r="WYQ940" s="82"/>
      <c r="WYR940" s="82"/>
      <c r="WYS940" s="82"/>
      <c r="WYT940" s="82"/>
      <c r="WYU940" s="82"/>
      <c r="WYV940" s="82"/>
      <c r="WYW940" s="82"/>
      <c r="WYX940" s="82"/>
      <c r="WYY940" s="82"/>
      <c r="WYZ940" s="82"/>
      <c r="WZA940" s="82"/>
      <c r="WZB940" s="82"/>
      <c r="WZC940" s="82"/>
      <c r="WZD940" s="82"/>
      <c r="WZE940" s="82"/>
      <c r="WZF940" s="82"/>
      <c r="WZG940" s="82"/>
      <c r="WZH940" s="82"/>
      <c r="WZI940" s="82"/>
      <c r="WZJ940" s="82"/>
      <c r="WZK940" s="82"/>
      <c r="WZL940" s="82"/>
      <c r="WZM940" s="82"/>
      <c r="WZN940" s="82"/>
      <c r="WZO940" s="82"/>
      <c r="WZP940" s="82"/>
      <c r="WZQ940" s="82"/>
      <c r="WZR940" s="82"/>
      <c r="WZS940" s="82"/>
      <c r="WZT940" s="82"/>
      <c r="WZU940" s="82"/>
      <c r="WZV940" s="82"/>
      <c r="WZW940" s="82"/>
      <c r="WZX940" s="82"/>
      <c r="WZY940" s="82"/>
      <c r="WZZ940" s="82"/>
      <c r="XAA940" s="82"/>
      <c r="XAB940" s="82"/>
      <c r="XAC940" s="82"/>
      <c r="XAD940" s="82"/>
      <c r="XAE940" s="82"/>
      <c r="XAF940" s="82"/>
      <c r="XAG940" s="82"/>
      <c r="XAH940" s="82"/>
      <c r="XAI940" s="82"/>
      <c r="XAJ940" s="82"/>
      <c r="XAK940" s="82"/>
      <c r="XAL940" s="82"/>
      <c r="XAM940" s="82"/>
      <c r="XAN940" s="82"/>
      <c r="XAO940" s="82"/>
      <c r="XAP940" s="82"/>
      <c r="XAQ940" s="82"/>
      <c r="XAR940" s="82"/>
      <c r="XAS940" s="82"/>
      <c r="XAT940" s="82"/>
      <c r="XAU940" s="82"/>
      <c r="XAV940" s="82"/>
      <c r="XAW940" s="82"/>
      <c r="XAX940" s="82"/>
      <c r="XAY940" s="82"/>
      <c r="XAZ940" s="82"/>
      <c r="XBA940" s="82"/>
      <c r="XBB940" s="82"/>
      <c r="XBC940" s="82"/>
      <c r="XBD940" s="82"/>
      <c r="XBE940" s="82"/>
      <c r="XBF940" s="82"/>
      <c r="XBG940" s="82"/>
      <c r="XBH940" s="82"/>
      <c r="XBI940" s="82"/>
      <c r="XBJ940" s="82"/>
      <c r="XBK940" s="82"/>
      <c r="XBL940" s="82"/>
      <c r="XBM940" s="82"/>
      <c r="XBN940" s="82"/>
      <c r="XBO940" s="82"/>
      <c r="XBP940" s="82"/>
      <c r="XBQ940" s="82"/>
      <c r="XBR940" s="82"/>
      <c r="XBS940" s="82"/>
      <c r="XBT940" s="82"/>
      <c r="XBU940" s="82"/>
      <c r="XBV940" s="82"/>
      <c r="XBW940" s="82"/>
      <c r="XBX940" s="82"/>
      <c r="XBY940" s="82"/>
      <c r="XBZ940" s="82"/>
      <c r="XCA940" s="82"/>
      <c r="XCB940" s="82"/>
      <c r="XCC940" s="82"/>
      <c r="XCD940" s="82"/>
      <c r="XCE940" s="82"/>
      <c r="XCF940" s="82"/>
      <c r="XCG940" s="82"/>
      <c r="XCH940" s="82"/>
      <c r="XCI940" s="82"/>
      <c r="XCJ940" s="82"/>
      <c r="XCK940" s="82"/>
      <c r="XCL940" s="82"/>
      <c r="XCM940" s="82"/>
      <c r="XCN940" s="82"/>
      <c r="XCO940" s="82"/>
      <c r="XCP940" s="82"/>
      <c r="XCQ940" s="82"/>
      <c r="XCR940" s="82"/>
      <c r="XCS940" s="82"/>
      <c r="XCT940" s="82"/>
      <c r="XCU940" s="82"/>
      <c r="XCV940" s="82"/>
      <c r="XCW940" s="82"/>
      <c r="XCX940" s="82"/>
      <c r="XCY940" s="82"/>
      <c r="XCZ940" s="82"/>
      <c r="XDA940" s="82"/>
      <c r="XDB940" s="82"/>
      <c r="XDC940" s="82"/>
      <c r="XDD940" s="82"/>
      <c r="XDE940" s="82"/>
      <c r="XDF940" s="82"/>
      <c r="XDG940" s="82"/>
      <c r="XDH940" s="82"/>
      <c r="XDI940" s="82"/>
      <c r="XDJ940" s="82"/>
      <c r="XDK940" s="82"/>
      <c r="XDL940" s="82"/>
      <c r="XDM940" s="82"/>
      <c r="XDN940" s="82"/>
      <c r="XDO940" s="82"/>
      <c r="XDP940" s="82"/>
    </row>
    <row r="941" spans="1:16344" s="28" customFormat="1" ht="15.75" customHeight="1">
      <c r="A941" s="181">
        <v>6</v>
      </c>
      <c r="B941" s="89" t="s">
        <v>71</v>
      </c>
      <c r="C941" s="228" t="s">
        <v>540</v>
      </c>
      <c r="D941" s="92" t="s">
        <v>1380</v>
      </c>
      <c r="E941" s="1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82"/>
      <c r="AI941" s="82"/>
      <c r="AJ941" s="82"/>
      <c r="AK941" s="82"/>
      <c r="AL941" s="82"/>
      <c r="AM941" s="82"/>
      <c r="AN941" s="82"/>
      <c r="AO941" s="82"/>
      <c r="AP941" s="82"/>
      <c r="AQ941" s="82"/>
      <c r="AR941" s="82"/>
      <c r="AS941" s="82"/>
      <c r="AT941" s="82"/>
      <c r="AU941" s="82"/>
      <c r="AV941" s="82"/>
      <c r="AW941" s="82"/>
      <c r="AX941" s="82"/>
      <c r="AY941" s="82"/>
      <c r="AZ941" s="82"/>
      <c r="BA941" s="82"/>
      <c r="BB941" s="82"/>
      <c r="BC941" s="82"/>
      <c r="BD941" s="82"/>
      <c r="BE941" s="82"/>
      <c r="BF941" s="82"/>
      <c r="BG941" s="82"/>
      <c r="BH941" s="82"/>
      <c r="BI941" s="82"/>
      <c r="BJ941" s="82"/>
      <c r="BK941" s="82"/>
      <c r="BL941" s="82"/>
      <c r="BM941" s="82"/>
      <c r="BN941" s="82"/>
      <c r="BO941" s="82"/>
      <c r="BP941" s="82"/>
      <c r="BQ941" s="82"/>
      <c r="BR941" s="82"/>
      <c r="BS941" s="82"/>
      <c r="BT941" s="82"/>
      <c r="BU941" s="82"/>
      <c r="BV941" s="82"/>
      <c r="BW941" s="82"/>
      <c r="BX941" s="82"/>
      <c r="BY941" s="82"/>
      <c r="BZ941" s="82"/>
      <c r="CA941" s="82"/>
      <c r="CB941" s="82"/>
      <c r="CC941" s="82"/>
      <c r="CD941" s="82"/>
      <c r="CE941" s="82"/>
      <c r="CF941" s="82"/>
      <c r="CG941" s="82"/>
      <c r="CH941" s="82"/>
      <c r="CI941" s="82"/>
      <c r="CJ941" s="82"/>
      <c r="CK941" s="82"/>
      <c r="CL941" s="82"/>
      <c r="CM941" s="82"/>
      <c r="CN941" s="82"/>
      <c r="CO941" s="82"/>
      <c r="CP941" s="82"/>
      <c r="CQ941" s="82"/>
      <c r="CR941" s="82"/>
      <c r="CS941" s="82"/>
      <c r="CT941" s="82"/>
      <c r="CU941" s="82"/>
      <c r="CV941" s="82"/>
      <c r="CW941" s="82"/>
      <c r="CX941" s="82"/>
      <c r="CY941" s="82"/>
      <c r="CZ941" s="82"/>
      <c r="DA941" s="82"/>
      <c r="DB941" s="82"/>
      <c r="DC941" s="82"/>
      <c r="DD941" s="82"/>
      <c r="DE941" s="82"/>
      <c r="DF941" s="82"/>
      <c r="DG941" s="82"/>
      <c r="DH941" s="82"/>
      <c r="DI941" s="82"/>
      <c r="DJ941" s="82"/>
      <c r="DK941" s="82"/>
      <c r="DL941" s="82"/>
      <c r="DM941" s="82"/>
      <c r="DN941" s="82"/>
      <c r="DO941" s="82"/>
      <c r="DP941" s="82"/>
      <c r="DQ941" s="82"/>
      <c r="DR941" s="82"/>
      <c r="DS941" s="82"/>
      <c r="DT941" s="82"/>
      <c r="DU941" s="82"/>
      <c r="DV941" s="82"/>
      <c r="DW941" s="82"/>
      <c r="DX941" s="82"/>
      <c r="DY941" s="82"/>
      <c r="DZ941" s="82"/>
      <c r="EA941" s="82"/>
      <c r="EB941" s="82"/>
      <c r="EC941" s="82"/>
      <c r="ED941" s="82"/>
      <c r="EE941" s="82"/>
      <c r="EF941" s="82"/>
      <c r="EG941" s="82"/>
      <c r="EH941" s="82"/>
      <c r="EI941" s="82"/>
      <c r="EJ941" s="82"/>
      <c r="EK941" s="82"/>
      <c r="EL941" s="82"/>
      <c r="EM941" s="82"/>
      <c r="EN941" s="82"/>
      <c r="EO941" s="82"/>
      <c r="EP941" s="82"/>
      <c r="EQ941" s="82"/>
      <c r="ER941" s="82"/>
      <c r="ES941" s="82"/>
      <c r="ET941" s="82"/>
      <c r="EU941" s="82"/>
      <c r="EV941" s="82"/>
      <c r="EW941" s="82"/>
      <c r="EX941" s="82"/>
      <c r="EY941" s="82"/>
      <c r="EZ941" s="82"/>
      <c r="FA941" s="82"/>
      <c r="FB941" s="82"/>
      <c r="FC941" s="82"/>
      <c r="FD941" s="82"/>
      <c r="FE941" s="82"/>
      <c r="FF941" s="82"/>
      <c r="FG941" s="82"/>
      <c r="FH941" s="82"/>
      <c r="FI941" s="82"/>
      <c r="FJ941" s="82"/>
      <c r="FK941" s="82"/>
      <c r="FL941" s="82"/>
      <c r="FM941" s="82"/>
      <c r="FN941" s="82"/>
      <c r="FO941" s="82"/>
      <c r="FP941" s="82"/>
      <c r="FQ941" s="82"/>
      <c r="FR941" s="82"/>
      <c r="FS941" s="82"/>
      <c r="FT941" s="82"/>
      <c r="FU941" s="82"/>
      <c r="FV941" s="82"/>
      <c r="FW941" s="82"/>
      <c r="FX941" s="82"/>
      <c r="FY941" s="82"/>
      <c r="FZ941" s="82"/>
      <c r="GA941" s="82"/>
      <c r="GB941" s="82"/>
      <c r="GC941" s="82"/>
      <c r="GD941" s="82"/>
      <c r="GE941" s="82"/>
      <c r="GF941" s="82"/>
      <c r="GG941" s="82"/>
      <c r="GH941" s="82"/>
      <c r="GI941" s="82"/>
      <c r="GJ941" s="82"/>
      <c r="GK941" s="82"/>
      <c r="GL941" s="82"/>
      <c r="GM941" s="82"/>
      <c r="GN941" s="82"/>
      <c r="GO941" s="82"/>
      <c r="GP941" s="82"/>
      <c r="GQ941" s="82"/>
      <c r="GR941" s="82"/>
      <c r="GS941" s="82"/>
      <c r="GT941" s="82"/>
      <c r="GU941" s="82"/>
      <c r="GV941" s="82"/>
      <c r="GW941" s="82"/>
      <c r="GX941" s="82"/>
      <c r="GY941" s="82"/>
      <c r="GZ941" s="82"/>
      <c r="HA941" s="82"/>
      <c r="HB941" s="82"/>
      <c r="HC941" s="82"/>
      <c r="HD941" s="82"/>
      <c r="HE941" s="82"/>
      <c r="HF941" s="82"/>
      <c r="HG941" s="82"/>
      <c r="HH941" s="82"/>
      <c r="HI941" s="82"/>
      <c r="HJ941" s="82"/>
      <c r="HK941" s="82"/>
      <c r="HL941" s="82"/>
      <c r="HM941" s="82"/>
      <c r="HN941" s="82"/>
      <c r="HO941" s="82"/>
      <c r="HP941" s="82"/>
      <c r="HQ941" s="82"/>
      <c r="HR941" s="82"/>
      <c r="HS941" s="82"/>
      <c r="HT941" s="82"/>
      <c r="HU941" s="82"/>
      <c r="HV941" s="82"/>
      <c r="HW941" s="82"/>
      <c r="HX941" s="82"/>
      <c r="HY941" s="82"/>
      <c r="HZ941" s="82"/>
      <c r="IA941" s="82"/>
      <c r="IB941" s="82"/>
      <c r="IC941" s="82"/>
      <c r="ID941" s="82"/>
      <c r="IE941" s="82"/>
      <c r="IF941" s="82"/>
      <c r="IG941" s="82"/>
      <c r="IH941" s="82"/>
      <c r="II941" s="82"/>
      <c r="IJ941" s="82"/>
      <c r="IK941" s="82"/>
      <c r="IL941" s="82"/>
      <c r="IM941" s="82"/>
      <c r="IN941" s="82"/>
      <c r="IO941" s="82"/>
      <c r="IP941" s="82"/>
      <c r="IQ941" s="82"/>
      <c r="IR941" s="82"/>
      <c r="IS941" s="82"/>
      <c r="IT941" s="82"/>
      <c r="IU941" s="82"/>
      <c r="IV941" s="82"/>
      <c r="IW941" s="82"/>
      <c r="IX941" s="82"/>
      <c r="IY941" s="82"/>
      <c r="IZ941" s="82"/>
      <c r="JA941" s="82"/>
      <c r="JB941" s="82"/>
      <c r="JC941" s="82"/>
      <c r="JD941" s="82"/>
      <c r="JE941" s="82"/>
      <c r="JF941" s="82"/>
      <c r="JG941" s="82"/>
      <c r="JH941" s="82"/>
      <c r="JI941" s="82"/>
      <c r="JJ941" s="82"/>
      <c r="JK941" s="82"/>
      <c r="JL941" s="82"/>
      <c r="JM941" s="82"/>
      <c r="JN941" s="82"/>
      <c r="JO941" s="82"/>
      <c r="JP941" s="82"/>
      <c r="JQ941" s="82"/>
      <c r="JR941" s="82"/>
      <c r="JS941" s="82"/>
      <c r="JT941" s="82"/>
      <c r="JU941" s="82"/>
      <c r="JV941" s="82"/>
      <c r="JW941" s="82"/>
      <c r="JX941" s="82"/>
      <c r="JY941" s="82"/>
      <c r="JZ941" s="82"/>
      <c r="KA941" s="82"/>
      <c r="KB941" s="82"/>
      <c r="KC941" s="82"/>
      <c r="KD941" s="82"/>
      <c r="KE941" s="82"/>
      <c r="KF941" s="82"/>
      <c r="KG941" s="82"/>
      <c r="KH941" s="82"/>
      <c r="KI941" s="82"/>
      <c r="KJ941" s="82"/>
      <c r="KK941" s="82"/>
      <c r="KL941" s="82"/>
      <c r="KM941" s="82"/>
      <c r="KN941" s="82"/>
      <c r="KO941" s="82"/>
      <c r="KP941" s="82"/>
      <c r="KQ941" s="82"/>
      <c r="KR941" s="82"/>
      <c r="KS941" s="82"/>
      <c r="KT941" s="82"/>
      <c r="KU941" s="82"/>
      <c r="KV941" s="82"/>
      <c r="KW941" s="82"/>
      <c r="KX941" s="82"/>
      <c r="KY941" s="82"/>
      <c r="KZ941" s="82"/>
      <c r="LA941" s="82"/>
      <c r="LB941" s="82"/>
      <c r="LC941" s="82"/>
      <c r="LD941" s="82"/>
      <c r="LE941" s="82"/>
      <c r="LF941" s="82"/>
      <c r="LG941" s="82"/>
      <c r="LH941" s="82"/>
      <c r="LI941" s="82"/>
      <c r="LJ941" s="82"/>
      <c r="LK941" s="82"/>
      <c r="LL941" s="82"/>
      <c r="LM941" s="82"/>
      <c r="LN941" s="82"/>
      <c r="LO941" s="82"/>
      <c r="LP941" s="82"/>
      <c r="LQ941" s="82"/>
      <c r="LR941" s="82"/>
      <c r="LS941" s="82"/>
      <c r="LT941" s="82"/>
      <c r="LU941" s="82"/>
      <c r="LV941" s="82"/>
      <c r="LW941" s="82"/>
      <c r="LX941" s="82"/>
      <c r="LY941" s="82"/>
      <c r="LZ941" s="82"/>
      <c r="MA941" s="82"/>
      <c r="MB941" s="82"/>
      <c r="MC941" s="82"/>
      <c r="MD941" s="82"/>
      <c r="ME941" s="82"/>
      <c r="MF941" s="82"/>
      <c r="MG941" s="82"/>
      <c r="MH941" s="82"/>
      <c r="MI941" s="82"/>
      <c r="MJ941" s="82"/>
      <c r="MK941" s="82"/>
      <c r="ML941" s="82"/>
      <c r="MM941" s="82"/>
      <c r="MN941" s="82"/>
      <c r="MO941" s="82"/>
      <c r="MP941" s="82"/>
      <c r="MQ941" s="82"/>
      <c r="MR941" s="82"/>
      <c r="MS941" s="82"/>
      <c r="MT941" s="82"/>
      <c r="MU941" s="82"/>
      <c r="MV941" s="82"/>
      <c r="MW941" s="82"/>
      <c r="MX941" s="82"/>
      <c r="MY941" s="82"/>
      <c r="MZ941" s="82"/>
      <c r="NA941" s="82"/>
      <c r="NB941" s="82"/>
      <c r="NC941" s="82"/>
      <c r="ND941" s="82"/>
      <c r="NE941" s="82"/>
      <c r="NF941" s="82"/>
      <c r="NG941" s="82"/>
      <c r="NH941" s="82"/>
      <c r="NI941" s="82"/>
      <c r="NJ941" s="82"/>
      <c r="NK941" s="82"/>
      <c r="NL941" s="82"/>
      <c r="NM941" s="82"/>
      <c r="NN941" s="82"/>
      <c r="NO941" s="82"/>
      <c r="NP941" s="82"/>
      <c r="NQ941" s="82"/>
      <c r="NR941" s="82"/>
      <c r="NS941" s="82"/>
      <c r="NT941" s="82"/>
      <c r="NU941" s="82"/>
      <c r="NV941" s="82"/>
      <c r="NW941" s="82"/>
      <c r="NX941" s="82"/>
      <c r="NY941" s="82"/>
      <c r="NZ941" s="82"/>
      <c r="OA941" s="82"/>
      <c r="OB941" s="82"/>
      <c r="OC941" s="82"/>
      <c r="OD941" s="82"/>
      <c r="OE941" s="82"/>
      <c r="OF941" s="82"/>
      <c r="OG941" s="82"/>
      <c r="OH941" s="82"/>
      <c r="OI941" s="82"/>
      <c r="OJ941" s="82"/>
      <c r="OK941" s="82"/>
      <c r="OL941" s="82"/>
      <c r="OM941" s="82"/>
      <c r="ON941" s="82"/>
      <c r="OO941" s="82"/>
      <c r="OP941" s="82"/>
      <c r="OQ941" s="82"/>
      <c r="OR941" s="82"/>
      <c r="OS941" s="82"/>
      <c r="OT941" s="82"/>
      <c r="OU941" s="82"/>
      <c r="OV941" s="82"/>
      <c r="OW941" s="82"/>
      <c r="OX941" s="82"/>
      <c r="OY941" s="82"/>
      <c r="OZ941" s="82"/>
      <c r="PA941" s="82"/>
      <c r="PB941" s="82"/>
      <c r="PC941" s="82"/>
      <c r="PD941" s="82"/>
      <c r="PE941" s="82"/>
      <c r="PF941" s="82"/>
      <c r="PG941" s="82"/>
      <c r="PH941" s="82"/>
      <c r="PI941" s="82"/>
      <c r="PJ941" s="82"/>
      <c r="PK941" s="82"/>
      <c r="PL941" s="82"/>
      <c r="PM941" s="82"/>
      <c r="PN941" s="82"/>
      <c r="PO941" s="82"/>
      <c r="PP941" s="82"/>
      <c r="PQ941" s="82"/>
      <c r="PR941" s="82"/>
      <c r="PS941" s="82"/>
      <c r="PT941" s="82"/>
      <c r="PU941" s="82"/>
      <c r="PV941" s="82"/>
      <c r="PW941" s="82"/>
      <c r="PX941" s="82"/>
      <c r="PY941" s="82"/>
      <c r="PZ941" s="82"/>
      <c r="QA941" s="82"/>
      <c r="QB941" s="82"/>
      <c r="QC941" s="82"/>
      <c r="QD941" s="82"/>
      <c r="QE941" s="82"/>
      <c r="QF941" s="82"/>
      <c r="QG941" s="82"/>
      <c r="QH941" s="82"/>
      <c r="QI941" s="82"/>
      <c r="QJ941" s="82"/>
      <c r="QK941" s="82"/>
      <c r="QL941" s="82"/>
      <c r="QM941" s="82"/>
      <c r="QN941" s="82"/>
      <c r="QO941" s="82"/>
      <c r="QP941" s="82"/>
      <c r="QQ941" s="82"/>
      <c r="QR941" s="82"/>
      <c r="QS941" s="82"/>
      <c r="QT941" s="82"/>
      <c r="QU941" s="82"/>
      <c r="QV941" s="82"/>
      <c r="QW941" s="82"/>
      <c r="QX941" s="82"/>
      <c r="QY941" s="82"/>
      <c r="QZ941" s="82"/>
      <c r="RA941" s="82"/>
      <c r="RB941" s="82"/>
      <c r="RC941" s="82"/>
      <c r="RD941" s="82"/>
      <c r="RE941" s="82"/>
      <c r="RF941" s="82"/>
      <c r="RG941" s="82"/>
      <c r="RH941" s="82"/>
      <c r="RI941" s="82"/>
      <c r="RJ941" s="82"/>
      <c r="RK941" s="82"/>
      <c r="RL941" s="82"/>
      <c r="RM941" s="82"/>
      <c r="RN941" s="82"/>
      <c r="RO941" s="82"/>
      <c r="RP941" s="82"/>
      <c r="RQ941" s="82"/>
      <c r="RR941" s="82"/>
      <c r="RS941" s="82"/>
      <c r="RT941" s="82"/>
      <c r="RU941" s="82"/>
      <c r="RV941" s="82"/>
      <c r="RW941" s="82"/>
      <c r="RX941" s="82"/>
      <c r="RY941" s="82"/>
      <c r="RZ941" s="82"/>
      <c r="SA941" s="82"/>
      <c r="SB941" s="82"/>
      <c r="SC941" s="82"/>
      <c r="SD941" s="82"/>
      <c r="SE941" s="82"/>
      <c r="SF941" s="82"/>
      <c r="SG941" s="82"/>
      <c r="SH941" s="82"/>
      <c r="SI941" s="82"/>
      <c r="SJ941" s="82"/>
      <c r="SK941" s="82"/>
      <c r="SL941" s="82"/>
      <c r="SM941" s="82"/>
      <c r="SN941" s="82"/>
      <c r="SO941" s="82"/>
      <c r="SP941" s="82"/>
      <c r="SQ941" s="82"/>
      <c r="SR941" s="82"/>
      <c r="SS941" s="82"/>
      <c r="ST941" s="82"/>
      <c r="SU941" s="82"/>
      <c r="SV941" s="82"/>
      <c r="SW941" s="82"/>
      <c r="SX941" s="82"/>
      <c r="SY941" s="82"/>
      <c r="SZ941" s="82"/>
      <c r="TA941" s="82"/>
      <c r="TB941" s="82"/>
      <c r="TC941" s="82"/>
      <c r="TD941" s="82"/>
      <c r="TE941" s="82"/>
      <c r="TF941" s="82"/>
      <c r="TG941" s="82"/>
      <c r="TH941" s="82"/>
      <c r="TI941" s="82"/>
      <c r="TJ941" s="82"/>
      <c r="TK941" s="82"/>
      <c r="TL941" s="82"/>
      <c r="TM941" s="82"/>
      <c r="TN941" s="82"/>
      <c r="TO941" s="82"/>
      <c r="TP941" s="82"/>
      <c r="TQ941" s="82"/>
      <c r="TR941" s="82"/>
      <c r="TS941" s="82"/>
      <c r="TT941" s="82"/>
      <c r="TU941" s="82"/>
      <c r="TV941" s="82"/>
      <c r="TW941" s="82"/>
      <c r="TX941" s="82"/>
      <c r="TY941" s="82"/>
      <c r="TZ941" s="82"/>
      <c r="UA941" s="82"/>
      <c r="UB941" s="82"/>
      <c r="UC941" s="82"/>
      <c r="UD941" s="82"/>
      <c r="UE941" s="82"/>
      <c r="UF941" s="82"/>
      <c r="UG941" s="82"/>
      <c r="UH941" s="82"/>
      <c r="UI941" s="82"/>
      <c r="UJ941" s="82"/>
      <c r="UK941" s="82"/>
      <c r="UL941" s="82"/>
      <c r="UM941" s="82"/>
      <c r="UN941" s="82"/>
      <c r="UO941" s="82"/>
      <c r="UP941" s="82"/>
      <c r="UQ941" s="82"/>
      <c r="UR941" s="82"/>
      <c r="US941" s="82"/>
      <c r="UT941" s="82"/>
      <c r="UU941" s="82"/>
      <c r="UV941" s="82"/>
      <c r="UW941" s="82"/>
      <c r="UX941" s="82"/>
      <c r="UY941" s="82"/>
      <c r="UZ941" s="82"/>
      <c r="VA941" s="82"/>
      <c r="VB941" s="82"/>
      <c r="VC941" s="82"/>
      <c r="VD941" s="82"/>
      <c r="VE941" s="82"/>
      <c r="VF941" s="82"/>
      <c r="VG941" s="82"/>
      <c r="VH941" s="82"/>
      <c r="VI941" s="82"/>
      <c r="VJ941" s="82"/>
      <c r="VK941" s="82"/>
      <c r="VL941" s="82"/>
      <c r="VM941" s="82"/>
      <c r="VN941" s="82"/>
      <c r="VO941" s="82"/>
      <c r="VP941" s="82"/>
      <c r="VQ941" s="82"/>
      <c r="VR941" s="82"/>
      <c r="VS941" s="82"/>
      <c r="VT941" s="82"/>
      <c r="VU941" s="82"/>
      <c r="VV941" s="82"/>
      <c r="VW941" s="82"/>
      <c r="VX941" s="82"/>
      <c r="VY941" s="82"/>
      <c r="VZ941" s="82"/>
      <c r="WA941" s="82"/>
      <c r="WB941" s="82"/>
      <c r="WC941" s="82"/>
      <c r="WD941" s="82"/>
      <c r="WE941" s="82"/>
      <c r="WF941" s="82"/>
      <c r="WG941" s="82"/>
      <c r="WH941" s="82"/>
      <c r="WI941" s="82"/>
      <c r="WJ941" s="82"/>
      <c r="WK941" s="82"/>
      <c r="WL941" s="82"/>
      <c r="WM941" s="82"/>
      <c r="WN941" s="82"/>
      <c r="WO941" s="82"/>
      <c r="WP941" s="82"/>
      <c r="WQ941" s="82"/>
      <c r="WR941" s="82"/>
      <c r="WS941" s="82"/>
      <c r="WT941" s="82"/>
      <c r="WU941" s="82"/>
      <c r="WV941" s="82"/>
      <c r="WW941" s="82"/>
      <c r="WX941" s="82"/>
      <c r="WY941" s="82"/>
      <c r="WZ941" s="82"/>
      <c r="XA941" s="82"/>
      <c r="XB941" s="82"/>
      <c r="XC941" s="82"/>
      <c r="XD941" s="82"/>
      <c r="XE941" s="82"/>
      <c r="XF941" s="82"/>
      <c r="XG941" s="82"/>
      <c r="XH941" s="82"/>
      <c r="XI941" s="82"/>
      <c r="XJ941" s="82"/>
      <c r="XK941" s="82"/>
      <c r="XL941" s="82"/>
      <c r="XM941" s="82"/>
      <c r="XN941" s="82"/>
      <c r="XO941" s="82"/>
      <c r="XP941" s="82"/>
      <c r="XQ941" s="82"/>
      <c r="XR941" s="82"/>
      <c r="XS941" s="82"/>
      <c r="XT941" s="82"/>
      <c r="XU941" s="82"/>
      <c r="XV941" s="82"/>
      <c r="XW941" s="82"/>
      <c r="XX941" s="82"/>
      <c r="XY941" s="82"/>
      <c r="XZ941" s="82"/>
      <c r="YA941" s="82"/>
      <c r="YB941" s="82"/>
      <c r="YC941" s="82"/>
      <c r="YD941" s="82"/>
      <c r="YE941" s="82"/>
      <c r="YF941" s="82"/>
      <c r="YG941" s="82"/>
      <c r="YH941" s="82"/>
      <c r="YI941" s="82"/>
      <c r="YJ941" s="82"/>
      <c r="YK941" s="82"/>
      <c r="YL941" s="82"/>
      <c r="YM941" s="82"/>
      <c r="YN941" s="82"/>
      <c r="YO941" s="82"/>
      <c r="YP941" s="82"/>
      <c r="YQ941" s="82"/>
      <c r="YR941" s="82"/>
      <c r="YS941" s="82"/>
      <c r="YT941" s="82"/>
      <c r="YU941" s="82"/>
      <c r="YV941" s="82"/>
      <c r="YW941" s="82"/>
      <c r="YX941" s="82"/>
      <c r="YY941" s="82"/>
      <c r="YZ941" s="82"/>
      <c r="ZA941" s="82"/>
      <c r="ZB941" s="82"/>
      <c r="ZC941" s="82"/>
      <c r="ZD941" s="82"/>
      <c r="ZE941" s="82"/>
      <c r="ZF941" s="82"/>
      <c r="ZG941" s="82"/>
      <c r="ZH941" s="82"/>
      <c r="ZI941" s="82"/>
      <c r="ZJ941" s="82"/>
      <c r="ZK941" s="82"/>
      <c r="ZL941" s="82"/>
      <c r="ZM941" s="82"/>
      <c r="ZN941" s="82"/>
      <c r="ZO941" s="82"/>
      <c r="ZP941" s="82"/>
      <c r="ZQ941" s="82"/>
      <c r="ZR941" s="82"/>
      <c r="ZS941" s="82"/>
      <c r="ZT941" s="82"/>
      <c r="ZU941" s="82"/>
      <c r="ZV941" s="82"/>
      <c r="ZW941" s="82"/>
      <c r="ZX941" s="82"/>
      <c r="ZY941" s="82"/>
      <c r="ZZ941" s="82"/>
      <c r="AAA941" s="82"/>
      <c r="AAB941" s="82"/>
      <c r="AAC941" s="82"/>
      <c r="AAD941" s="82"/>
      <c r="AAE941" s="82"/>
      <c r="AAF941" s="82"/>
      <c r="AAG941" s="82"/>
      <c r="AAH941" s="82"/>
      <c r="AAI941" s="82"/>
      <c r="AAJ941" s="82"/>
      <c r="AAK941" s="82"/>
      <c r="AAL941" s="82"/>
      <c r="AAM941" s="82"/>
      <c r="AAN941" s="82"/>
      <c r="AAO941" s="82"/>
      <c r="AAP941" s="82"/>
      <c r="AAQ941" s="82"/>
      <c r="AAR941" s="82"/>
      <c r="AAS941" s="82"/>
      <c r="AAT941" s="82"/>
      <c r="AAU941" s="82"/>
      <c r="AAV941" s="82"/>
      <c r="AAW941" s="82"/>
      <c r="AAX941" s="82"/>
      <c r="AAY941" s="82"/>
      <c r="AAZ941" s="82"/>
      <c r="ABA941" s="82"/>
      <c r="ABB941" s="82"/>
      <c r="ABC941" s="82"/>
      <c r="ABD941" s="82"/>
      <c r="ABE941" s="82"/>
      <c r="ABF941" s="82"/>
      <c r="ABG941" s="82"/>
      <c r="ABH941" s="82"/>
      <c r="ABI941" s="82"/>
      <c r="ABJ941" s="82"/>
      <c r="ABK941" s="82"/>
      <c r="ABL941" s="82"/>
      <c r="ABM941" s="82"/>
      <c r="ABN941" s="82"/>
      <c r="ABO941" s="82"/>
      <c r="ABP941" s="82"/>
      <c r="ABQ941" s="82"/>
      <c r="ABR941" s="82"/>
      <c r="ABS941" s="82"/>
      <c r="ABT941" s="82"/>
      <c r="ABU941" s="82"/>
      <c r="ABV941" s="82"/>
      <c r="ABW941" s="82"/>
      <c r="ABX941" s="82"/>
      <c r="ABY941" s="82"/>
      <c r="ABZ941" s="82"/>
      <c r="ACA941" s="82"/>
      <c r="ACB941" s="82"/>
      <c r="ACC941" s="82"/>
      <c r="ACD941" s="82"/>
      <c r="ACE941" s="82"/>
      <c r="ACF941" s="82"/>
      <c r="ACG941" s="82"/>
      <c r="ACH941" s="82"/>
      <c r="ACI941" s="82"/>
      <c r="ACJ941" s="82"/>
      <c r="ACK941" s="82"/>
      <c r="ACL941" s="82"/>
      <c r="ACM941" s="82"/>
      <c r="ACN941" s="82"/>
      <c r="ACO941" s="82"/>
      <c r="ACP941" s="82"/>
      <c r="ACQ941" s="82"/>
      <c r="ACR941" s="82"/>
      <c r="ACS941" s="82"/>
      <c r="ACT941" s="82"/>
      <c r="ACU941" s="82"/>
      <c r="ACV941" s="82"/>
      <c r="ACW941" s="82"/>
      <c r="ACX941" s="82"/>
      <c r="ACY941" s="82"/>
      <c r="ACZ941" s="82"/>
      <c r="ADA941" s="82"/>
      <c r="ADB941" s="82"/>
      <c r="ADC941" s="82"/>
      <c r="ADD941" s="82"/>
      <c r="ADE941" s="82"/>
      <c r="ADF941" s="82"/>
      <c r="ADG941" s="82"/>
      <c r="ADH941" s="82"/>
      <c r="ADI941" s="82"/>
      <c r="ADJ941" s="82"/>
      <c r="ADK941" s="82"/>
      <c r="ADL941" s="82"/>
      <c r="ADM941" s="82"/>
      <c r="ADN941" s="82"/>
      <c r="ADO941" s="82"/>
      <c r="ADP941" s="82"/>
      <c r="ADQ941" s="82"/>
      <c r="ADR941" s="82"/>
      <c r="ADS941" s="82"/>
      <c r="ADT941" s="82"/>
      <c r="ADU941" s="82"/>
      <c r="ADV941" s="82"/>
      <c r="ADW941" s="82"/>
      <c r="ADX941" s="82"/>
      <c r="ADY941" s="82"/>
      <c r="ADZ941" s="82"/>
      <c r="AEA941" s="82"/>
      <c r="AEB941" s="82"/>
      <c r="AEC941" s="82"/>
      <c r="AED941" s="82"/>
      <c r="AEE941" s="82"/>
      <c r="AEF941" s="82"/>
      <c r="AEG941" s="82"/>
      <c r="AEH941" s="82"/>
      <c r="AEI941" s="82"/>
      <c r="AEJ941" s="82"/>
      <c r="AEK941" s="82"/>
      <c r="AEL941" s="82"/>
      <c r="AEM941" s="82"/>
      <c r="AEN941" s="82"/>
      <c r="AEO941" s="82"/>
      <c r="AEP941" s="82"/>
      <c r="AEQ941" s="82"/>
      <c r="AER941" s="82"/>
      <c r="AES941" s="82"/>
      <c r="AET941" s="82"/>
      <c r="AEU941" s="82"/>
      <c r="AEV941" s="82"/>
      <c r="AEW941" s="82"/>
      <c r="AEX941" s="82"/>
      <c r="AEY941" s="82"/>
      <c r="AEZ941" s="82"/>
      <c r="AFA941" s="82"/>
      <c r="AFB941" s="82"/>
      <c r="AFC941" s="82"/>
      <c r="AFD941" s="82"/>
      <c r="AFE941" s="82"/>
      <c r="AFF941" s="82"/>
      <c r="AFG941" s="82"/>
      <c r="AFH941" s="82"/>
      <c r="AFI941" s="82"/>
      <c r="AFJ941" s="82"/>
      <c r="AFK941" s="82"/>
      <c r="AFL941" s="82"/>
      <c r="AFM941" s="82"/>
      <c r="AFN941" s="82"/>
      <c r="AFO941" s="82"/>
      <c r="AFP941" s="82"/>
      <c r="AFQ941" s="82"/>
      <c r="AFR941" s="82"/>
      <c r="AFS941" s="82"/>
      <c r="AFT941" s="82"/>
      <c r="AFU941" s="82"/>
      <c r="AFV941" s="82"/>
      <c r="AFW941" s="82"/>
      <c r="AFX941" s="82"/>
      <c r="AFY941" s="82"/>
      <c r="AFZ941" s="82"/>
      <c r="AGA941" s="82"/>
      <c r="AGB941" s="82"/>
      <c r="AGC941" s="82"/>
      <c r="AGD941" s="82"/>
      <c r="AGE941" s="82"/>
      <c r="AGF941" s="82"/>
      <c r="AGG941" s="82"/>
      <c r="AGH941" s="82"/>
      <c r="AGI941" s="82"/>
      <c r="AGJ941" s="82"/>
      <c r="AGK941" s="82"/>
      <c r="AGL941" s="82"/>
      <c r="AGM941" s="82"/>
      <c r="AGN941" s="82"/>
      <c r="AGO941" s="82"/>
      <c r="AGP941" s="82"/>
      <c r="AGQ941" s="82"/>
      <c r="AGR941" s="82"/>
      <c r="AGS941" s="82"/>
      <c r="AGT941" s="82"/>
      <c r="AGU941" s="82"/>
      <c r="AGV941" s="82"/>
      <c r="AGW941" s="82"/>
      <c r="AGX941" s="82"/>
      <c r="AGY941" s="82"/>
      <c r="AGZ941" s="82"/>
      <c r="AHA941" s="82"/>
      <c r="AHB941" s="82"/>
      <c r="AHC941" s="82"/>
      <c r="AHD941" s="82"/>
      <c r="AHE941" s="82"/>
      <c r="AHF941" s="82"/>
      <c r="AHG941" s="82"/>
      <c r="AHH941" s="82"/>
      <c r="AHI941" s="82"/>
      <c r="AHJ941" s="82"/>
      <c r="AHK941" s="82"/>
      <c r="AHL941" s="82"/>
      <c r="AHM941" s="82"/>
      <c r="AHN941" s="82"/>
      <c r="AHO941" s="82"/>
      <c r="AHP941" s="82"/>
      <c r="AHQ941" s="82"/>
      <c r="AHR941" s="82"/>
      <c r="AHS941" s="82"/>
      <c r="AHT941" s="82"/>
      <c r="AHU941" s="82"/>
      <c r="AHV941" s="82"/>
      <c r="AHW941" s="82"/>
      <c r="AHX941" s="82"/>
      <c r="AHY941" s="82"/>
      <c r="AHZ941" s="82"/>
      <c r="AIA941" s="82"/>
      <c r="AIB941" s="82"/>
      <c r="AIC941" s="82"/>
      <c r="AID941" s="82"/>
      <c r="AIE941" s="82"/>
      <c r="AIF941" s="82"/>
      <c r="AIG941" s="82"/>
      <c r="AIH941" s="82"/>
      <c r="AII941" s="82"/>
      <c r="AIJ941" s="82"/>
      <c r="AIK941" s="82"/>
      <c r="AIL941" s="82"/>
      <c r="AIM941" s="82"/>
      <c r="AIN941" s="82"/>
      <c r="AIO941" s="82"/>
      <c r="AIP941" s="82"/>
      <c r="AIQ941" s="82"/>
      <c r="AIR941" s="82"/>
      <c r="AIS941" s="82"/>
      <c r="AIT941" s="82"/>
      <c r="AIU941" s="82"/>
      <c r="AIV941" s="82"/>
      <c r="AIW941" s="82"/>
      <c r="AIX941" s="82"/>
      <c r="AIY941" s="82"/>
      <c r="AIZ941" s="82"/>
      <c r="AJA941" s="82"/>
      <c r="AJB941" s="82"/>
      <c r="AJC941" s="82"/>
      <c r="AJD941" s="82"/>
      <c r="AJE941" s="82"/>
      <c r="AJF941" s="82"/>
      <c r="AJG941" s="82"/>
      <c r="AJH941" s="82"/>
      <c r="AJI941" s="82"/>
      <c r="AJJ941" s="82"/>
      <c r="AJK941" s="82"/>
      <c r="AJL941" s="82"/>
      <c r="AJM941" s="82"/>
      <c r="AJN941" s="82"/>
      <c r="AJO941" s="82"/>
      <c r="AJP941" s="82"/>
      <c r="AJQ941" s="82"/>
      <c r="AJR941" s="82"/>
      <c r="AJS941" s="82"/>
      <c r="AJT941" s="82"/>
      <c r="AJU941" s="82"/>
      <c r="AJV941" s="82"/>
      <c r="AJW941" s="82"/>
      <c r="AJX941" s="82"/>
      <c r="AJY941" s="82"/>
      <c r="AJZ941" s="82"/>
      <c r="AKA941" s="82"/>
      <c r="AKB941" s="82"/>
      <c r="AKC941" s="82"/>
      <c r="AKD941" s="82"/>
      <c r="AKE941" s="82"/>
      <c r="AKF941" s="82"/>
      <c r="AKG941" s="82"/>
      <c r="AKH941" s="82"/>
      <c r="AKI941" s="82"/>
      <c r="AKJ941" s="82"/>
      <c r="AKK941" s="82"/>
      <c r="AKL941" s="82"/>
      <c r="AKM941" s="82"/>
      <c r="AKN941" s="82"/>
      <c r="AKO941" s="82"/>
      <c r="AKP941" s="82"/>
      <c r="AKQ941" s="82"/>
      <c r="AKR941" s="82"/>
      <c r="AKS941" s="82"/>
      <c r="AKT941" s="82"/>
      <c r="AKU941" s="82"/>
      <c r="AKV941" s="82"/>
      <c r="AKW941" s="82"/>
      <c r="AKX941" s="82"/>
      <c r="AKY941" s="82"/>
      <c r="AKZ941" s="82"/>
      <c r="ALA941" s="82"/>
      <c r="ALB941" s="82"/>
      <c r="ALC941" s="82"/>
      <c r="ALD941" s="82"/>
      <c r="ALE941" s="82"/>
      <c r="ALF941" s="82"/>
      <c r="ALG941" s="82"/>
      <c r="ALH941" s="82"/>
      <c r="ALI941" s="82"/>
      <c r="ALJ941" s="82"/>
      <c r="ALK941" s="82"/>
      <c r="ALL941" s="82"/>
      <c r="ALM941" s="82"/>
      <c r="ALN941" s="82"/>
      <c r="ALO941" s="82"/>
      <c r="ALP941" s="82"/>
      <c r="ALQ941" s="82"/>
      <c r="ALR941" s="82"/>
      <c r="ALS941" s="82"/>
      <c r="ALT941" s="82"/>
      <c r="ALU941" s="82"/>
      <c r="ALV941" s="82"/>
      <c r="ALW941" s="82"/>
      <c r="ALX941" s="82"/>
      <c r="ALY941" s="82"/>
      <c r="ALZ941" s="82"/>
      <c r="AMA941" s="82"/>
      <c r="AMB941" s="82"/>
      <c r="AMC941" s="82"/>
      <c r="AMD941" s="82"/>
      <c r="AME941" s="82"/>
      <c r="AMF941" s="82"/>
      <c r="AMG941" s="82"/>
      <c r="AMH941" s="82"/>
      <c r="AMI941" s="82"/>
      <c r="AMJ941" s="82"/>
      <c r="AMK941" s="82"/>
      <c r="AML941" s="82"/>
      <c r="AMM941" s="82"/>
      <c r="AMN941" s="82"/>
      <c r="AMO941" s="82"/>
      <c r="AMP941" s="82"/>
      <c r="AMQ941" s="82"/>
      <c r="AMR941" s="82"/>
      <c r="AMS941" s="82"/>
      <c r="AMT941" s="82"/>
      <c r="AMU941" s="82"/>
      <c r="AMV941" s="82"/>
      <c r="AMW941" s="82"/>
      <c r="AMX941" s="82"/>
      <c r="AMY941" s="82"/>
      <c r="AMZ941" s="82"/>
      <c r="ANA941" s="82"/>
      <c r="ANB941" s="82"/>
      <c r="ANC941" s="82"/>
      <c r="AND941" s="82"/>
      <c r="ANE941" s="82"/>
      <c r="ANF941" s="82"/>
      <c r="ANG941" s="82"/>
      <c r="ANH941" s="82"/>
      <c r="ANI941" s="82"/>
      <c r="ANJ941" s="82"/>
      <c r="ANK941" s="82"/>
      <c r="ANL941" s="82"/>
      <c r="ANM941" s="82"/>
      <c r="ANN941" s="82"/>
      <c r="ANO941" s="82"/>
      <c r="ANP941" s="82"/>
      <c r="ANQ941" s="82"/>
      <c r="ANR941" s="82"/>
      <c r="ANS941" s="82"/>
      <c r="ANT941" s="82"/>
      <c r="ANU941" s="82"/>
      <c r="ANV941" s="82"/>
      <c r="ANW941" s="82"/>
      <c r="ANX941" s="82"/>
      <c r="ANY941" s="82"/>
      <c r="ANZ941" s="82"/>
      <c r="AOA941" s="82"/>
      <c r="AOB941" s="82"/>
      <c r="AOC941" s="82"/>
      <c r="AOD941" s="82"/>
      <c r="AOE941" s="82"/>
      <c r="AOF941" s="82"/>
      <c r="AOG941" s="82"/>
      <c r="AOH941" s="82"/>
      <c r="AOI941" s="82"/>
      <c r="AOJ941" s="82"/>
      <c r="AOK941" s="82"/>
      <c r="AOL941" s="82"/>
      <c r="AOM941" s="82"/>
      <c r="AON941" s="82"/>
      <c r="AOO941" s="82"/>
      <c r="AOP941" s="82"/>
      <c r="AOQ941" s="82"/>
      <c r="AOR941" s="82"/>
      <c r="AOS941" s="82"/>
      <c r="AOT941" s="82"/>
      <c r="AOU941" s="82"/>
      <c r="AOV941" s="82"/>
      <c r="AOW941" s="82"/>
      <c r="AOX941" s="82"/>
      <c r="AOY941" s="82"/>
      <c r="AOZ941" s="82"/>
      <c r="APA941" s="82"/>
      <c r="APB941" s="82"/>
      <c r="APC941" s="82"/>
      <c r="APD941" s="82"/>
      <c r="APE941" s="82"/>
      <c r="APF941" s="82"/>
      <c r="APG941" s="82"/>
      <c r="APH941" s="82"/>
      <c r="API941" s="82"/>
      <c r="APJ941" s="82"/>
      <c r="APK941" s="82"/>
      <c r="APL941" s="82"/>
      <c r="APM941" s="82"/>
      <c r="APN941" s="82"/>
      <c r="APO941" s="82"/>
      <c r="APP941" s="82"/>
      <c r="APQ941" s="82"/>
      <c r="APR941" s="82"/>
      <c r="APS941" s="82"/>
      <c r="APT941" s="82"/>
      <c r="APU941" s="82"/>
      <c r="APV941" s="82"/>
      <c r="APW941" s="82"/>
      <c r="APX941" s="82"/>
      <c r="APY941" s="82"/>
      <c r="APZ941" s="82"/>
      <c r="AQA941" s="82"/>
      <c r="AQB941" s="82"/>
      <c r="AQC941" s="82"/>
      <c r="AQD941" s="82"/>
      <c r="AQE941" s="82"/>
      <c r="AQF941" s="82"/>
      <c r="AQG941" s="82"/>
      <c r="AQH941" s="82"/>
      <c r="AQI941" s="82"/>
      <c r="AQJ941" s="82"/>
      <c r="AQK941" s="82"/>
      <c r="AQL941" s="82"/>
      <c r="AQM941" s="82"/>
      <c r="AQN941" s="82"/>
      <c r="AQO941" s="82"/>
      <c r="AQP941" s="82"/>
      <c r="AQQ941" s="82"/>
      <c r="AQR941" s="82"/>
      <c r="AQS941" s="82"/>
      <c r="AQT941" s="82"/>
      <c r="AQU941" s="82"/>
      <c r="AQV941" s="82"/>
      <c r="AQW941" s="82"/>
      <c r="AQX941" s="82"/>
      <c r="AQY941" s="82"/>
      <c r="AQZ941" s="82"/>
      <c r="ARA941" s="82"/>
      <c r="ARB941" s="82"/>
      <c r="ARC941" s="82"/>
      <c r="ARD941" s="82"/>
      <c r="ARE941" s="82"/>
      <c r="ARF941" s="82"/>
      <c r="ARG941" s="82"/>
      <c r="ARH941" s="82"/>
      <c r="ARI941" s="82"/>
      <c r="ARJ941" s="82"/>
      <c r="ARK941" s="82"/>
      <c r="ARL941" s="82"/>
      <c r="ARM941" s="82"/>
      <c r="ARN941" s="82"/>
      <c r="ARO941" s="82"/>
      <c r="ARP941" s="82"/>
      <c r="ARQ941" s="82"/>
      <c r="ARR941" s="82"/>
      <c r="ARS941" s="82"/>
      <c r="ART941" s="82"/>
      <c r="ARU941" s="82"/>
      <c r="ARV941" s="82"/>
      <c r="ARW941" s="82"/>
      <c r="ARX941" s="82"/>
      <c r="ARY941" s="82"/>
      <c r="ARZ941" s="82"/>
      <c r="ASA941" s="82"/>
      <c r="ASB941" s="82"/>
      <c r="ASC941" s="82"/>
      <c r="ASD941" s="82"/>
      <c r="ASE941" s="82"/>
      <c r="ASF941" s="82"/>
      <c r="ASG941" s="82"/>
      <c r="ASH941" s="82"/>
      <c r="ASI941" s="82"/>
      <c r="ASJ941" s="82"/>
      <c r="ASK941" s="82"/>
      <c r="ASL941" s="82"/>
      <c r="ASM941" s="82"/>
      <c r="ASN941" s="82"/>
      <c r="ASO941" s="82"/>
      <c r="ASP941" s="82"/>
      <c r="ASQ941" s="82"/>
      <c r="ASR941" s="82"/>
      <c r="ASS941" s="82"/>
      <c r="AST941" s="82"/>
      <c r="ASU941" s="82"/>
      <c r="ASV941" s="82"/>
      <c r="ASW941" s="82"/>
      <c r="ASX941" s="82"/>
      <c r="ASY941" s="82"/>
      <c r="ASZ941" s="82"/>
      <c r="ATA941" s="82"/>
      <c r="ATB941" s="82"/>
      <c r="ATC941" s="82"/>
      <c r="ATD941" s="82"/>
      <c r="ATE941" s="82"/>
      <c r="ATF941" s="82"/>
      <c r="ATG941" s="82"/>
      <c r="ATH941" s="82"/>
      <c r="ATI941" s="82"/>
      <c r="ATJ941" s="82"/>
      <c r="ATK941" s="82"/>
      <c r="ATL941" s="82"/>
      <c r="ATM941" s="82"/>
      <c r="ATN941" s="82"/>
      <c r="ATO941" s="82"/>
      <c r="ATP941" s="82"/>
      <c r="ATQ941" s="82"/>
      <c r="ATR941" s="82"/>
      <c r="ATS941" s="82"/>
      <c r="ATT941" s="82"/>
      <c r="ATU941" s="82"/>
      <c r="ATV941" s="82"/>
      <c r="ATW941" s="82"/>
      <c r="ATX941" s="82"/>
      <c r="ATY941" s="82"/>
      <c r="ATZ941" s="82"/>
      <c r="AUA941" s="82"/>
      <c r="AUB941" s="82"/>
      <c r="AUC941" s="82"/>
      <c r="AUD941" s="82"/>
      <c r="AUE941" s="82"/>
      <c r="AUF941" s="82"/>
      <c r="AUG941" s="82"/>
      <c r="AUH941" s="82"/>
      <c r="AUI941" s="82"/>
      <c r="AUJ941" s="82"/>
      <c r="AUK941" s="82"/>
      <c r="AUL941" s="82"/>
      <c r="AUM941" s="82"/>
      <c r="AUN941" s="82"/>
      <c r="AUO941" s="82"/>
      <c r="AUP941" s="82"/>
      <c r="AUQ941" s="82"/>
      <c r="AUR941" s="82"/>
      <c r="AUS941" s="82"/>
      <c r="AUT941" s="82"/>
      <c r="AUU941" s="82"/>
      <c r="AUV941" s="82"/>
      <c r="AUW941" s="82"/>
      <c r="AUX941" s="82"/>
      <c r="AUY941" s="82"/>
      <c r="AUZ941" s="82"/>
      <c r="AVA941" s="82"/>
      <c r="AVB941" s="82"/>
      <c r="AVC941" s="82"/>
      <c r="AVD941" s="82"/>
      <c r="AVE941" s="82"/>
      <c r="AVF941" s="82"/>
      <c r="AVG941" s="82"/>
      <c r="AVH941" s="82"/>
      <c r="AVI941" s="82"/>
      <c r="AVJ941" s="82"/>
      <c r="AVK941" s="82"/>
      <c r="AVL941" s="82"/>
      <c r="AVM941" s="82"/>
      <c r="AVN941" s="82"/>
      <c r="AVO941" s="82"/>
      <c r="AVP941" s="82"/>
      <c r="AVQ941" s="82"/>
      <c r="AVR941" s="82"/>
      <c r="AVS941" s="82"/>
      <c r="AVT941" s="82"/>
      <c r="AVU941" s="82"/>
      <c r="AVV941" s="82"/>
      <c r="AVW941" s="82"/>
      <c r="AVX941" s="82"/>
      <c r="AVY941" s="82"/>
      <c r="AVZ941" s="82"/>
      <c r="AWA941" s="82"/>
      <c r="AWB941" s="82"/>
      <c r="AWC941" s="82"/>
      <c r="AWD941" s="82"/>
      <c r="AWE941" s="82"/>
      <c r="AWF941" s="82"/>
      <c r="AWG941" s="82"/>
      <c r="AWH941" s="82"/>
      <c r="AWI941" s="82"/>
      <c r="AWJ941" s="82"/>
      <c r="AWK941" s="82"/>
      <c r="AWL941" s="82"/>
      <c r="AWM941" s="82"/>
      <c r="AWN941" s="82"/>
      <c r="AWO941" s="82"/>
      <c r="AWP941" s="82"/>
      <c r="AWQ941" s="82"/>
      <c r="AWR941" s="82"/>
      <c r="AWS941" s="82"/>
      <c r="AWT941" s="82"/>
      <c r="AWU941" s="82"/>
      <c r="AWV941" s="82"/>
      <c r="AWW941" s="82"/>
      <c r="AWX941" s="82"/>
      <c r="AWY941" s="82"/>
      <c r="AWZ941" s="82"/>
      <c r="AXA941" s="82"/>
      <c r="AXB941" s="82"/>
      <c r="AXC941" s="82"/>
      <c r="AXD941" s="82"/>
      <c r="AXE941" s="82"/>
      <c r="AXF941" s="82"/>
      <c r="AXG941" s="82"/>
      <c r="AXH941" s="82"/>
      <c r="AXI941" s="82"/>
      <c r="AXJ941" s="82"/>
      <c r="AXK941" s="82"/>
      <c r="AXL941" s="82"/>
      <c r="AXM941" s="82"/>
      <c r="AXN941" s="82"/>
      <c r="AXO941" s="82"/>
      <c r="AXP941" s="82"/>
      <c r="AXQ941" s="82"/>
      <c r="AXR941" s="82"/>
      <c r="AXS941" s="82"/>
      <c r="AXT941" s="82"/>
      <c r="AXU941" s="82"/>
      <c r="AXV941" s="82"/>
      <c r="AXW941" s="82"/>
      <c r="AXX941" s="82"/>
      <c r="AXY941" s="82"/>
      <c r="AXZ941" s="82"/>
      <c r="AYA941" s="82"/>
      <c r="AYB941" s="82"/>
      <c r="AYC941" s="82"/>
      <c r="AYD941" s="82"/>
      <c r="AYE941" s="82"/>
      <c r="AYF941" s="82"/>
      <c r="AYG941" s="82"/>
      <c r="AYH941" s="82"/>
      <c r="AYI941" s="82"/>
      <c r="AYJ941" s="82"/>
      <c r="AYK941" s="82"/>
      <c r="AYL941" s="82"/>
      <c r="AYM941" s="82"/>
      <c r="AYN941" s="82"/>
      <c r="AYO941" s="82"/>
      <c r="AYP941" s="82"/>
      <c r="AYQ941" s="82"/>
      <c r="AYR941" s="82"/>
      <c r="AYS941" s="82"/>
      <c r="AYT941" s="82"/>
      <c r="AYU941" s="82"/>
      <c r="AYV941" s="82"/>
      <c r="AYW941" s="82"/>
      <c r="AYX941" s="82"/>
      <c r="AYY941" s="82"/>
      <c r="AYZ941" s="82"/>
      <c r="AZA941" s="82"/>
      <c r="AZB941" s="82"/>
      <c r="AZC941" s="82"/>
      <c r="AZD941" s="82"/>
      <c r="AZE941" s="82"/>
      <c r="AZF941" s="82"/>
      <c r="AZG941" s="82"/>
      <c r="AZH941" s="82"/>
      <c r="AZI941" s="82"/>
      <c r="AZJ941" s="82"/>
      <c r="AZK941" s="82"/>
      <c r="AZL941" s="82"/>
      <c r="AZM941" s="82"/>
      <c r="AZN941" s="82"/>
      <c r="AZO941" s="82"/>
      <c r="AZP941" s="82"/>
      <c r="AZQ941" s="82"/>
      <c r="AZR941" s="82"/>
      <c r="AZS941" s="82"/>
      <c r="AZT941" s="82"/>
      <c r="AZU941" s="82"/>
      <c r="AZV941" s="82"/>
      <c r="AZW941" s="82"/>
      <c r="AZX941" s="82"/>
      <c r="AZY941" s="82"/>
      <c r="AZZ941" s="82"/>
      <c r="BAA941" s="82"/>
      <c r="BAB941" s="82"/>
      <c r="BAC941" s="82"/>
      <c r="BAD941" s="82"/>
      <c r="BAE941" s="82"/>
      <c r="BAF941" s="82"/>
      <c r="BAG941" s="82"/>
      <c r="BAH941" s="82"/>
      <c r="BAI941" s="82"/>
      <c r="BAJ941" s="82"/>
      <c r="BAK941" s="82"/>
      <c r="BAL941" s="82"/>
      <c r="BAM941" s="82"/>
      <c r="BAN941" s="82"/>
      <c r="BAO941" s="82"/>
      <c r="BAP941" s="82"/>
      <c r="BAQ941" s="82"/>
      <c r="BAR941" s="82"/>
      <c r="BAS941" s="82"/>
      <c r="BAT941" s="82"/>
      <c r="BAU941" s="82"/>
      <c r="BAV941" s="82"/>
      <c r="BAW941" s="82"/>
      <c r="BAX941" s="82"/>
      <c r="BAY941" s="82"/>
      <c r="BAZ941" s="82"/>
      <c r="BBA941" s="82"/>
      <c r="BBB941" s="82"/>
      <c r="BBC941" s="82"/>
      <c r="BBD941" s="82"/>
      <c r="BBE941" s="82"/>
      <c r="BBF941" s="82"/>
      <c r="BBG941" s="82"/>
      <c r="BBH941" s="82"/>
      <c r="BBI941" s="82"/>
      <c r="BBJ941" s="82"/>
      <c r="BBK941" s="82"/>
      <c r="BBL941" s="82"/>
      <c r="BBM941" s="82"/>
      <c r="BBN941" s="82"/>
      <c r="BBO941" s="82"/>
      <c r="BBP941" s="82"/>
      <c r="BBQ941" s="82"/>
      <c r="BBR941" s="82"/>
      <c r="BBS941" s="82"/>
      <c r="BBT941" s="82"/>
      <c r="BBU941" s="82"/>
      <c r="BBV941" s="82"/>
      <c r="BBW941" s="82"/>
      <c r="BBX941" s="82"/>
      <c r="BBY941" s="82"/>
      <c r="BBZ941" s="82"/>
      <c r="BCA941" s="82"/>
      <c r="BCB941" s="82"/>
      <c r="BCC941" s="82"/>
      <c r="BCD941" s="82"/>
      <c r="BCE941" s="82"/>
      <c r="BCF941" s="82"/>
      <c r="BCG941" s="82"/>
      <c r="BCH941" s="82"/>
      <c r="BCI941" s="82"/>
      <c r="BCJ941" s="82"/>
      <c r="BCK941" s="82"/>
      <c r="BCL941" s="82"/>
      <c r="BCM941" s="82"/>
      <c r="BCN941" s="82"/>
      <c r="BCO941" s="82"/>
      <c r="BCP941" s="82"/>
      <c r="BCQ941" s="82"/>
      <c r="BCR941" s="82"/>
      <c r="BCS941" s="82"/>
      <c r="BCT941" s="82"/>
      <c r="BCU941" s="82"/>
      <c r="BCV941" s="82"/>
      <c r="BCW941" s="82"/>
      <c r="BCX941" s="82"/>
      <c r="BCY941" s="82"/>
      <c r="BCZ941" s="82"/>
      <c r="BDA941" s="82"/>
      <c r="BDB941" s="82"/>
      <c r="BDC941" s="82"/>
      <c r="BDD941" s="82"/>
      <c r="BDE941" s="82"/>
      <c r="BDF941" s="82"/>
      <c r="BDG941" s="82"/>
      <c r="BDH941" s="82"/>
      <c r="BDI941" s="82"/>
      <c r="BDJ941" s="82"/>
      <c r="BDK941" s="82"/>
      <c r="BDL941" s="82"/>
      <c r="BDM941" s="82"/>
      <c r="BDN941" s="82"/>
      <c r="BDO941" s="82"/>
      <c r="BDP941" s="82"/>
      <c r="BDQ941" s="82"/>
      <c r="BDR941" s="82"/>
      <c r="BDS941" s="82"/>
      <c r="BDT941" s="82"/>
      <c r="BDU941" s="82"/>
      <c r="BDV941" s="82"/>
      <c r="BDW941" s="82"/>
      <c r="BDX941" s="82"/>
      <c r="BDY941" s="82"/>
      <c r="BDZ941" s="82"/>
      <c r="BEA941" s="82"/>
      <c r="BEB941" s="82"/>
      <c r="BEC941" s="82"/>
      <c r="BED941" s="82"/>
      <c r="BEE941" s="82"/>
      <c r="BEF941" s="82"/>
      <c r="BEG941" s="82"/>
      <c r="BEH941" s="82"/>
      <c r="BEI941" s="82"/>
      <c r="BEJ941" s="82"/>
      <c r="BEK941" s="82"/>
      <c r="BEL941" s="82"/>
      <c r="BEM941" s="82"/>
      <c r="BEN941" s="82"/>
      <c r="BEO941" s="82"/>
      <c r="BEP941" s="82"/>
      <c r="BEQ941" s="82"/>
      <c r="BER941" s="82"/>
      <c r="BES941" s="82"/>
      <c r="BET941" s="82"/>
      <c r="BEU941" s="82"/>
      <c r="BEV941" s="82"/>
      <c r="BEW941" s="82"/>
      <c r="BEX941" s="82"/>
      <c r="BEY941" s="82"/>
      <c r="BEZ941" s="82"/>
      <c r="BFA941" s="82"/>
      <c r="BFB941" s="82"/>
      <c r="BFC941" s="82"/>
      <c r="BFD941" s="82"/>
      <c r="BFE941" s="82"/>
      <c r="BFF941" s="82"/>
      <c r="BFG941" s="82"/>
      <c r="BFH941" s="82"/>
      <c r="BFI941" s="82"/>
      <c r="BFJ941" s="82"/>
      <c r="BFK941" s="82"/>
      <c r="BFL941" s="82"/>
      <c r="BFM941" s="82"/>
      <c r="BFN941" s="82"/>
      <c r="BFO941" s="82"/>
      <c r="BFP941" s="82"/>
      <c r="BFQ941" s="82"/>
      <c r="BFR941" s="82"/>
      <c r="BFS941" s="82"/>
      <c r="BFT941" s="82"/>
      <c r="BFU941" s="82"/>
      <c r="BFV941" s="82"/>
      <c r="BFW941" s="82"/>
      <c r="BFX941" s="82"/>
      <c r="BFY941" s="82"/>
      <c r="BFZ941" s="82"/>
      <c r="BGA941" s="82"/>
      <c r="BGB941" s="82"/>
      <c r="BGC941" s="82"/>
      <c r="BGD941" s="82"/>
      <c r="BGE941" s="82"/>
      <c r="BGF941" s="82"/>
      <c r="BGG941" s="82"/>
      <c r="BGH941" s="82"/>
      <c r="BGI941" s="82"/>
      <c r="BGJ941" s="82"/>
      <c r="BGK941" s="82"/>
      <c r="BGL941" s="82"/>
      <c r="BGM941" s="82"/>
      <c r="BGN941" s="82"/>
      <c r="BGO941" s="82"/>
      <c r="BGP941" s="82"/>
      <c r="BGQ941" s="82"/>
      <c r="BGR941" s="82"/>
      <c r="BGS941" s="82"/>
      <c r="BGT941" s="82"/>
      <c r="BGU941" s="82"/>
      <c r="BGV941" s="82"/>
      <c r="BGW941" s="82"/>
      <c r="BGX941" s="82"/>
      <c r="BGY941" s="82"/>
      <c r="BGZ941" s="82"/>
      <c r="BHA941" s="82"/>
      <c r="BHB941" s="82"/>
      <c r="BHC941" s="82"/>
      <c r="BHD941" s="82"/>
      <c r="BHE941" s="82"/>
      <c r="BHF941" s="82"/>
      <c r="BHG941" s="82"/>
      <c r="BHH941" s="82"/>
      <c r="BHI941" s="82"/>
      <c r="BHJ941" s="82"/>
      <c r="BHK941" s="82"/>
      <c r="BHL941" s="82"/>
      <c r="BHM941" s="82"/>
      <c r="BHN941" s="82"/>
      <c r="BHO941" s="82"/>
      <c r="BHP941" s="82"/>
      <c r="BHQ941" s="82"/>
      <c r="BHR941" s="82"/>
      <c r="BHS941" s="82"/>
      <c r="BHT941" s="82"/>
      <c r="BHU941" s="82"/>
      <c r="BHV941" s="82"/>
      <c r="BHW941" s="82"/>
      <c r="BHX941" s="82"/>
      <c r="BHY941" s="82"/>
      <c r="BHZ941" s="82"/>
      <c r="BIA941" s="82"/>
      <c r="BIB941" s="82"/>
      <c r="BIC941" s="82"/>
      <c r="BID941" s="82"/>
      <c r="BIE941" s="82"/>
      <c r="BIF941" s="82"/>
      <c r="BIG941" s="82"/>
      <c r="BIH941" s="82"/>
      <c r="BII941" s="82"/>
      <c r="BIJ941" s="82"/>
      <c r="BIK941" s="82"/>
      <c r="BIL941" s="82"/>
      <c r="BIM941" s="82"/>
      <c r="BIN941" s="82"/>
      <c r="BIO941" s="82"/>
      <c r="BIP941" s="82"/>
      <c r="BIQ941" s="82"/>
      <c r="BIR941" s="82"/>
      <c r="BIS941" s="82"/>
      <c r="BIT941" s="82"/>
      <c r="BIU941" s="82"/>
      <c r="BIV941" s="82"/>
      <c r="BIW941" s="82"/>
      <c r="BIX941" s="82"/>
      <c r="BIY941" s="82"/>
      <c r="BIZ941" s="82"/>
      <c r="BJA941" s="82"/>
      <c r="BJB941" s="82"/>
      <c r="BJC941" s="82"/>
      <c r="BJD941" s="82"/>
      <c r="BJE941" s="82"/>
      <c r="BJF941" s="82"/>
      <c r="BJG941" s="82"/>
      <c r="BJH941" s="82"/>
      <c r="BJI941" s="82"/>
      <c r="BJJ941" s="82"/>
      <c r="BJK941" s="82"/>
      <c r="BJL941" s="82"/>
      <c r="BJM941" s="82"/>
      <c r="BJN941" s="82"/>
      <c r="BJO941" s="82"/>
      <c r="BJP941" s="82"/>
      <c r="BJQ941" s="82"/>
      <c r="BJR941" s="82"/>
      <c r="BJS941" s="82"/>
      <c r="BJT941" s="82"/>
      <c r="BJU941" s="82"/>
      <c r="BJV941" s="82"/>
      <c r="BJW941" s="82"/>
      <c r="BJX941" s="82"/>
      <c r="BJY941" s="82"/>
      <c r="BJZ941" s="82"/>
      <c r="BKA941" s="82"/>
      <c r="BKB941" s="82"/>
      <c r="BKC941" s="82"/>
      <c r="BKD941" s="82"/>
      <c r="BKE941" s="82"/>
      <c r="BKF941" s="82"/>
      <c r="BKG941" s="82"/>
      <c r="BKH941" s="82"/>
      <c r="BKI941" s="82"/>
      <c r="BKJ941" s="82"/>
      <c r="BKK941" s="82"/>
      <c r="BKL941" s="82"/>
      <c r="BKM941" s="82"/>
      <c r="BKN941" s="82"/>
      <c r="BKO941" s="82"/>
      <c r="BKP941" s="82"/>
      <c r="BKQ941" s="82"/>
      <c r="BKR941" s="82"/>
      <c r="BKS941" s="82"/>
      <c r="BKT941" s="82"/>
      <c r="BKU941" s="82"/>
      <c r="BKV941" s="82"/>
      <c r="BKW941" s="82"/>
      <c r="BKX941" s="82"/>
      <c r="BKY941" s="82"/>
      <c r="BKZ941" s="82"/>
      <c r="BLA941" s="82"/>
      <c r="BLB941" s="82"/>
      <c r="BLC941" s="82"/>
      <c r="BLD941" s="82"/>
      <c r="BLE941" s="82"/>
      <c r="BLF941" s="82"/>
      <c r="BLG941" s="82"/>
      <c r="BLH941" s="82"/>
      <c r="BLI941" s="82"/>
      <c r="BLJ941" s="82"/>
      <c r="BLK941" s="82"/>
      <c r="BLL941" s="82"/>
      <c r="BLM941" s="82"/>
      <c r="BLN941" s="82"/>
      <c r="BLO941" s="82"/>
      <c r="BLP941" s="82"/>
      <c r="BLQ941" s="82"/>
      <c r="BLR941" s="82"/>
      <c r="BLS941" s="82"/>
      <c r="BLT941" s="82"/>
      <c r="BLU941" s="82"/>
      <c r="BLV941" s="82"/>
      <c r="BLW941" s="82"/>
      <c r="BLX941" s="82"/>
      <c r="BLY941" s="82"/>
      <c r="BLZ941" s="82"/>
      <c r="BMA941" s="82"/>
      <c r="BMB941" s="82"/>
      <c r="BMC941" s="82"/>
      <c r="BMD941" s="82"/>
      <c r="BME941" s="82"/>
      <c r="BMF941" s="82"/>
      <c r="BMG941" s="82"/>
      <c r="BMH941" s="82"/>
      <c r="BMI941" s="82"/>
      <c r="BMJ941" s="82"/>
      <c r="BMK941" s="82"/>
      <c r="BML941" s="82"/>
      <c r="BMM941" s="82"/>
      <c r="BMN941" s="82"/>
      <c r="BMO941" s="82"/>
      <c r="BMP941" s="82"/>
      <c r="BMQ941" s="82"/>
      <c r="BMR941" s="82"/>
      <c r="BMS941" s="82"/>
      <c r="BMT941" s="82"/>
      <c r="BMU941" s="82"/>
      <c r="BMV941" s="82"/>
      <c r="BMW941" s="82"/>
      <c r="BMX941" s="82"/>
      <c r="BMY941" s="82"/>
      <c r="BMZ941" s="82"/>
      <c r="BNA941" s="82"/>
      <c r="BNB941" s="82"/>
      <c r="BNC941" s="82"/>
      <c r="BND941" s="82"/>
      <c r="BNE941" s="82"/>
      <c r="BNF941" s="82"/>
      <c r="BNG941" s="82"/>
      <c r="BNH941" s="82"/>
      <c r="BNI941" s="82"/>
      <c r="BNJ941" s="82"/>
      <c r="BNK941" s="82"/>
      <c r="BNL941" s="82"/>
      <c r="BNM941" s="82"/>
      <c r="BNN941" s="82"/>
      <c r="BNO941" s="82"/>
      <c r="BNP941" s="82"/>
      <c r="BNQ941" s="82"/>
      <c r="BNR941" s="82"/>
      <c r="BNS941" s="82"/>
      <c r="BNT941" s="82"/>
      <c r="BNU941" s="82"/>
      <c r="BNV941" s="82"/>
      <c r="BNW941" s="82"/>
      <c r="BNX941" s="82"/>
      <c r="BNY941" s="82"/>
      <c r="BNZ941" s="82"/>
      <c r="BOA941" s="82"/>
      <c r="BOB941" s="82"/>
      <c r="BOC941" s="82"/>
      <c r="BOD941" s="82"/>
      <c r="BOE941" s="82"/>
      <c r="BOF941" s="82"/>
      <c r="BOG941" s="82"/>
      <c r="BOH941" s="82"/>
      <c r="BOI941" s="82"/>
      <c r="BOJ941" s="82"/>
      <c r="BOK941" s="82"/>
      <c r="BOL941" s="82"/>
      <c r="BOM941" s="82"/>
      <c r="BON941" s="82"/>
      <c r="BOO941" s="82"/>
      <c r="BOP941" s="82"/>
      <c r="BOQ941" s="82"/>
      <c r="BOR941" s="82"/>
      <c r="BOS941" s="82"/>
      <c r="BOT941" s="82"/>
      <c r="BOU941" s="82"/>
      <c r="BOV941" s="82"/>
      <c r="BOW941" s="82"/>
      <c r="BOX941" s="82"/>
      <c r="BOY941" s="82"/>
      <c r="BOZ941" s="82"/>
      <c r="BPA941" s="82"/>
      <c r="BPB941" s="82"/>
      <c r="BPC941" s="82"/>
      <c r="BPD941" s="82"/>
      <c r="BPE941" s="82"/>
      <c r="BPF941" s="82"/>
      <c r="BPG941" s="82"/>
      <c r="BPH941" s="82"/>
      <c r="BPI941" s="82"/>
      <c r="BPJ941" s="82"/>
      <c r="BPK941" s="82"/>
      <c r="BPL941" s="82"/>
      <c r="BPM941" s="82"/>
      <c r="BPN941" s="82"/>
      <c r="BPO941" s="82"/>
      <c r="BPP941" s="82"/>
      <c r="BPQ941" s="82"/>
      <c r="BPR941" s="82"/>
      <c r="BPS941" s="82"/>
      <c r="BPT941" s="82"/>
      <c r="BPU941" s="82"/>
      <c r="BPV941" s="82"/>
      <c r="BPW941" s="82"/>
      <c r="BPX941" s="82"/>
      <c r="BPY941" s="82"/>
      <c r="BPZ941" s="82"/>
      <c r="BQA941" s="82"/>
      <c r="BQB941" s="82"/>
      <c r="BQC941" s="82"/>
      <c r="BQD941" s="82"/>
      <c r="BQE941" s="82"/>
      <c r="BQF941" s="82"/>
      <c r="BQG941" s="82"/>
      <c r="BQH941" s="82"/>
      <c r="BQI941" s="82"/>
      <c r="BQJ941" s="82"/>
      <c r="BQK941" s="82"/>
      <c r="BQL941" s="82"/>
      <c r="BQM941" s="82"/>
      <c r="BQN941" s="82"/>
      <c r="BQO941" s="82"/>
      <c r="BQP941" s="82"/>
      <c r="BQQ941" s="82"/>
      <c r="BQR941" s="82"/>
      <c r="BQS941" s="82"/>
      <c r="BQT941" s="82"/>
      <c r="BQU941" s="82"/>
      <c r="BQV941" s="82"/>
      <c r="BQW941" s="82"/>
      <c r="BQX941" s="82"/>
      <c r="BQY941" s="82"/>
      <c r="BQZ941" s="82"/>
      <c r="BRA941" s="82"/>
      <c r="BRB941" s="82"/>
      <c r="BRC941" s="82"/>
      <c r="BRD941" s="82"/>
      <c r="BRE941" s="82"/>
      <c r="BRF941" s="82"/>
      <c r="BRG941" s="82"/>
      <c r="BRH941" s="82"/>
      <c r="BRI941" s="82"/>
      <c r="BRJ941" s="82"/>
      <c r="BRK941" s="82"/>
      <c r="BRL941" s="82"/>
      <c r="BRM941" s="82"/>
      <c r="BRN941" s="82"/>
      <c r="BRO941" s="82"/>
      <c r="BRP941" s="82"/>
      <c r="BRQ941" s="82"/>
      <c r="BRR941" s="82"/>
      <c r="BRS941" s="82"/>
      <c r="BRT941" s="82"/>
      <c r="BRU941" s="82"/>
      <c r="BRV941" s="82"/>
      <c r="BRW941" s="82"/>
      <c r="BRX941" s="82"/>
      <c r="BRY941" s="82"/>
      <c r="BRZ941" s="82"/>
      <c r="BSA941" s="82"/>
      <c r="BSB941" s="82"/>
      <c r="BSC941" s="82"/>
      <c r="BSD941" s="82"/>
      <c r="BSE941" s="82"/>
      <c r="BSF941" s="82"/>
      <c r="BSG941" s="82"/>
      <c r="BSH941" s="82"/>
      <c r="BSI941" s="82"/>
      <c r="BSJ941" s="82"/>
      <c r="BSK941" s="82"/>
      <c r="BSL941" s="82"/>
      <c r="BSM941" s="82"/>
      <c r="BSN941" s="82"/>
      <c r="BSO941" s="82"/>
      <c r="BSP941" s="82"/>
      <c r="BSQ941" s="82"/>
      <c r="BSR941" s="82"/>
      <c r="BSS941" s="82"/>
      <c r="BST941" s="82"/>
      <c r="BSU941" s="82"/>
      <c r="BSV941" s="82"/>
      <c r="BSW941" s="82"/>
      <c r="BSX941" s="82"/>
      <c r="BSY941" s="82"/>
      <c r="BSZ941" s="82"/>
      <c r="BTA941" s="82"/>
      <c r="BTB941" s="82"/>
      <c r="BTC941" s="82"/>
      <c r="BTD941" s="82"/>
      <c r="BTE941" s="82"/>
      <c r="BTF941" s="82"/>
      <c r="BTG941" s="82"/>
      <c r="BTH941" s="82"/>
      <c r="BTI941" s="82"/>
      <c r="BTJ941" s="82"/>
      <c r="BTK941" s="82"/>
      <c r="BTL941" s="82"/>
      <c r="BTM941" s="82"/>
      <c r="BTN941" s="82"/>
      <c r="BTO941" s="82"/>
      <c r="BTP941" s="82"/>
      <c r="BTQ941" s="82"/>
      <c r="BTR941" s="82"/>
      <c r="BTS941" s="82"/>
      <c r="BTT941" s="82"/>
      <c r="BTU941" s="82"/>
      <c r="BTV941" s="82"/>
      <c r="BTW941" s="82"/>
      <c r="BTX941" s="82"/>
      <c r="BTY941" s="82"/>
      <c r="BTZ941" s="82"/>
      <c r="BUA941" s="82"/>
      <c r="BUB941" s="82"/>
      <c r="BUC941" s="82"/>
      <c r="BUD941" s="82"/>
      <c r="BUE941" s="82"/>
      <c r="BUF941" s="82"/>
      <c r="BUG941" s="82"/>
      <c r="BUH941" s="82"/>
      <c r="BUI941" s="82"/>
      <c r="BUJ941" s="82"/>
      <c r="BUK941" s="82"/>
      <c r="BUL941" s="82"/>
      <c r="BUM941" s="82"/>
      <c r="BUN941" s="82"/>
      <c r="BUO941" s="82"/>
      <c r="BUP941" s="82"/>
      <c r="BUQ941" s="82"/>
      <c r="BUR941" s="82"/>
      <c r="BUS941" s="82"/>
      <c r="BUT941" s="82"/>
      <c r="BUU941" s="82"/>
      <c r="BUV941" s="82"/>
      <c r="BUW941" s="82"/>
      <c r="BUX941" s="82"/>
      <c r="BUY941" s="82"/>
      <c r="BUZ941" s="82"/>
      <c r="BVA941" s="82"/>
      <c r="BVB941" s="82"/>
      <c r="BVC941" s="82"/>
      <c r="BVD941" s="82"/>
      <c r="BVE941" s="82"/>
      <c r="BVF941" s="82"/>
      <c r="BVG941" s="82"/>
      <c r="BVH941" s="82"/>
      <c r="BVI941" s="82"/>
      <c r="BVJ941" s="82"/>
      <c r="BVK941" s="82"/>
      <c r="BVL941" s="82"/>
      <c r="BVM941" s="82"/>
      <c r="BVN941" s="82"/>
      <c r="BVO941" s="82"/>
      <c r="BVP941" s="82"/>
      <c r="BVQ941" s="82"/>
      <c r="BVR941" s="82"/>
      <c r="BVS941" s="82"/>
      <c r="BVT941" s="82"/>
      <c r="BVU941" s="82"/>
      <c r="BVV941" s="82"/>
      <c r="BVW941" s="82"/>
      <c r="BVX941" s="82"/>
      <c r="BVY941" s="82"/>
      <c r="BVZ941" s="82"/>
      <c r="BWA941" s="82"/>
      <c r="BWB941" s="82"/>
      <c r="BWC941" s="82"/>
      <c r="BWD941" s="82"/>
      <c r="BWE941" s="82"/>
      <c r="BWF941" s="82"/>
      <c r="BWG941" s="82"/>
      <c r="BWH941" s="82"/>
      <c r="BWI941" s="82"/>
      <c r="BWJ941" s="82"/>
      <c r="BWK941" s="82"/>
      <c r="BWL941" s="82"/>
      <c r="BWM941" s="82"/>
      <c r="BWN941" s="82"/>
      <c r="BWO941" s="82"/>
      <c r="BWP941" s="82"/>
      <c r="BWQ941" s="82"/>
      <c r="BWR941" s="82"/>
      <c r="BWS941" s="82"/>
      <c r="BWT941" s="82"/>
      <c r="BWU941" s="82"/>
      <c r="BWV941" s="82"/>
      <c r="BWW941" s="82"/>
      <c r="BWX941" s="82"/>
      <c r="BWY941" s="82"/>
      <c r="BWZ941" s="82"/>
      <c r="BXA941" s="82"/>
      <c r="BXB941" s="82"/>
      <c r="BXC941" s="82"/>
      <c r="BXD941" s="82"/>
      <c r="BXE941" s="82"/>
      <c r="BXF941" s="82"/>
      <c r="BXG941" s="82"/>
      <c r="BXH941" s="82"/>
      <c r="BXI941" s="82"/>
      <c r="BXJ941" s="82"/>
      <c r="BXK941" s="82"/>
      <c r="BXL941" s="82"/>
      <c r="BXM941" s="82"/>
      <c r="BXN941" s="82"/>
      <c r="BXO941" s="82"/>
      <c r="BXP941" s="82"/>
      <c r="BXQ941" s="82"/>
      <c r="BXR941" s="82"/>
      <c r="BXS941" s="82"/>
      <c r="BXT941" s="82"/>
      <c r="BXU941" s="82"/>
      <c r="BXV941" s="82"/>
      <c r="BXW941" s="82"/>
      <c r="BXX941" s="82"/>
      <c r="BXY941" s="82"/>
      <c r="BXZ941" s="82"/>
      <c r="BYA941" s="82"/>
      <c r="BYB941" s="82"/>
      <c r="BYC941" s="82"/>
      <c r="BYD941" s="82"/>
      <c r="BYE941" s="82"/>
      <c r="BYF941" s="82"/>
      <c r="BYG941" s="82"/>
      <c r="BYH941" s="82"/>
      <c r="BYI941" s="82"/>
      <c r="BYJ941" s="82"/>
      <c r="BYK941" s="82"/>
      <c r="BYL941" s="82"/>
      <c r="BYM941" s="82"/>
      <c r="BYN941" s="82"/>
      <c r="BYO941" s="82"/>
      <c r="BYP941" s="82"/>
      <c r="BYQ941" s="82"/>
      <c r="BYR941" s="82"/>
      <c r="BYS941" s="82"/>
      <c r="BYT941" s="82"/>
      <c r="BYU941" s="82"/>
      <c r="BYV941" s="82"/>
      <c r="BYW941" s="82"/>
      <c r="BYX941" s="82"/>
      <c r="BYY941" s="82"/>
      <c r="BYZ941" s="82"/>
      <c r="BZA941" s="82"/>
      <c r="BZB941" s="82"/>
      <c r="BZC941" s="82"/>
      <c r="BZD941" s="82"/>
      <c r="BZE941" s="82"/>
      <c r="BZF941" s="82"/>
      <c r="BZG941" s="82"/>
      <c r="BZH941" s="82"/>
      <c r="BZI941" s="82"/>
      <c r="BZJ941" s="82"/>
      <c r="BZK941" s="82"/>
      <c r="BZL941" s="82"/>
      <c r="BZM941" s="82"/>
      <c r="BZN941" s="82"/>
      <c r="BZO941" s="82"/>
      <c r="BZP941" s="82"/>
      <c r="BZQ941" s="82"/>
      <c r="BZR941" s="82"/>
      <c r="BZS941" s="82"/>
      <c r="BZT941" s="82"/>
      <c r="BZU941" s="82"/>
      <c r="BZV941" s="82"/>
      <c r="BZW941" s="82"/>
      <c r="BZX941" s="82"/>
      <c r="BZY941" s="82"/>
      <c r="BZZ941" s="82"/>
      <c r="CAA941" s="82"/>
      <c r="CAB941" s="82"/>
      <c r="CAC941" s="82"/>
      <c r="CAD941" s="82"/>
      <c r="CAE941" s="82"/>
      <c r="CAF941" s="82"/>
      <c r="CAG941" s="82"/>
      <c r="CAH941" s="82"/>
      <c r="CAI941" s="82"/>
      <c r="CAJ941" s="82"/>
      <c r="CAK941" s="82"/>
      <c r="CAL941" s="82"/>
      <c r="CAM941" s="82"/>
      <c r="CAN941" s="82"/>
      <c r="CAO941" s="82"/>
      <c r="CAP941" s="82"/>
      <c r="CAQ941" s="82"/>
      <c r="CAR941" s="82"/>
      <c r="CAS941" s="82"/>
      <c r="CAT941" s="82"/>
      <c r="CAU941" s="82"/>
      <c r="CAV941" s="82"/>
      <c r="CAW941" s="82"/>
      <c r="CAX941" s="82"/>
      <c r="CAY941" s="82"/>
      <c r="CAZ941" s="82"/>
      <c r="CBA941" s="82"/>
      <c r="CBB941" s="82"/>
      <c r="CBC941" s="82"/>
      <c r="CBD941" s="82"/>
      <c r="CBE941" s="82"/>
      <c r="CBF941" s="82"/>
      <c r="CBG941" s="82"/>
      <c r="CBH941" s="82"/>
      <c r="CBI941" s="82"/>
      <c r="CBJ941" s="82"/>
      <c r="CBK941" s="82"/>
      <c r="CBL941" s="82"/>
      <c r="CBM941" s="82"/>
      <c r="CBN941" s="82"/>
      <c r="CBO941" s="82"/>
      <c r="CBP941" s="82"/>
      <c r="CBQ941" s="82"/>
      <c r="CBR941" s="82"/>
      <c r="CBS941" s="82"/>
      <c r="CBT941" s="82"/>
      <c r="CBU941" s="82"/>
      <c r="CBV941" s="82"/>
      <c r="CBW941" s="82"/>
      <c r="CBX941" s="82"/>
      <c r="CBY941" s="82"/>
      <c r="CBZ941" s="82"/>
      <c r="CCA941" s="82"/>
      <c r="CCB941" s="82"/>
      <c r="CCC941" s="82"/>
      <c r="CCD941" s="82"/>
      <c r="CCE941" s="82"/>
      <c r="CCF941" s="82"/>
      <c r="CCG941" s="82"/>
      <c r="CCH941" s="82"/>
      <c r="CCI941" s="82"/>
      <c r="CCJ941" s="82"/>
      <c r="CCK941" s="82"/>
      <c r="CCL941" s="82"/>
      <c r="CCM941" s="82"/>
      <c r="CCN941" s="82"/>
      <c r="CCO941" s="82"/>
      <c r="CCP941" s="82"/>
      <c r="CCQ941" s="82"/>
      <c r="CCR941" s="82"/>
      <c r="CCS941" s="82"/>
      <c r="CCT941" s="82"/>
      <c r="CCU941" s="82"/>
      <c r="CCV941" s="82"/>
      <c r="CCW941" s="82"/>
      <c r="CCX941" s="82"/>
      <c r="CCY941" s="82"/>
      <c r="CCZ941" s="82"/>
      <c r="CDA941" s="82"/>
      <c r="CDB941" s="82"/>
      <c r="CDC941" s="82"/>
      <c r="CDD941" s="82"/>
      <c r="CDE941" s="82"/>
      <c r="CDF941" s="82"/>
      <c r="CDG941" s="82"/>
      <c r="CDH941" s="82"/>
      <c r="CDI941" s="82"/>
      <c r="CDJ941" s="82"/>
      <c r="CDK941" s="82"/>
      <c r="CDL941" s="82"/>
      <c r="CDM941" s="82"/>
      <c r="CDN941" s="82"/>
      <c r="CDO941" s="82"/>
      <c r="CDP941" s="82"/>
      <c r="CDQ941" s="82"/>
      <c r="CDR941" s="82"/>
      <c r="CDS941" s="82"/>
      <c r="CDT941" s="82"/>
      <c r="CDU941" s="82"/>
      <c r="CDV941" s="82"/>
      <c r="CDW941" s="82"/>
      <c r="CDX941" s="82"/>
      <c r="CDY941" s="82"/>
      <c r="CDZ941" s="82"/>
      <c r="CEA941" s="82"/>
      <c r="CEB941" s="82"/>
      <c r="CEC941" s="82"/>
      <c r="CED941" s="82"/>
      <c r="CEE941" s="82"/>
      <c r="CEF941" s="82"/>
      <c r="CEG941" s="82"/>
      <c r="CEH941" s="82"/>
      <c r="CEI941" s="82"/>
      <c r="CEJ941" s="82"/>
      <c r="CEK941" s="82"/>
      <c r="CEL941" s="82"/>
      <c r="CEM941" s="82"/>
      <c r="CEN941" s="82"/>
      <c r="CEO941" s="82"/>
      <c r="CEP941" s="82"/>
      <c r="CEQ941" s="82"/>
      <c r="CER941" s="82"/>
      <c r="CES941" s="82"/>
      <c r="CET941" s="82"/>
      <c r="CEU941" s="82"/>
      <c r="CEV941" s="82"/>
      <c r="CEW941" s="82"/>
      <c r="CEX941" s="82"/>
      <c r="CEY941" s="82"/>
      <c r="CEZ941" s="82"/>
      <c r="CFA941" s="82"/>
      <c r="CFB941" s="82"/>
      <c r="CFC941" s="82"/>
      <c r="CFD941" s="82"/>
      <c r="CFE941" s="82"/>
      <c r="CFF941" s="82"/>
      <c r="CFG941" s="82"/>
      <c r="CFH941" s="82"/>
      <c r="CFI941" s="82"/>
      <c r="CFJ941" s="82"/>
      <c r="CFK941" s="82"/>
      <c r="CFL941" s="82"/>
      <c r="CFM941" s="82"/>
      <c r="CFN941" s="82"/>
      <c r="CFO941" s="82"/>
      <c r="CFP941" s="82"/>
      <c r="CFQ941" s="82"/>
      <c r="CFR941" s="82"/>
      <c r="CFS941" s="82"/>
      <c r="CFT941" s="82"/>
      <c r="CFU941" s="82"/>
      <c r="CFV941" s="82"/>
      <c r="CFW941" s="82"/>
      <c r="CFX941" s="82"/>
      <c r="CFY941" s="82"/>
      <c r="CFZ941" s="82"/>
      <c r="CGA941" s="82"/>
      <c r="CGB941" s="82"/>
      <c r="CGC941" s="82"/>
      <c r="CGD941" s="82"/>
      <c r="CGE941" s="82"/>
      <c r="CGF941" s="82"/>
      <c r="CGG941" s="82"/>
      <c r="CGH941" s="82"/>
      <c r="CGI941" s="82"/>
      <c r="CGJ941" s="82"/>
      <c r="CGK941" s="82"/>
      <c r="CGL941" s="82"/>
      <c r="CGM941" s="82"/>
      <c r="CGN941" s="82"/>
      <c r="CGO941" s="82"/>
      <c r="CGP941" s="82"/>
      <c r="CGQ941" s="82"/>
      <c r="CGR941" s="82"/>
      <c r="CGS941" s="82"/>
      <c r="CGT941" s="82"/>
      <c r="CGU941" s="82"/>
      <c r="CGV941" s="82"/>
      <c r="CGW941" s="82"/>
      <c r="CGX941" s="82"/>
      <c r="CGY941" s="82"/>
      <c r="CGZ941" s="82"/>
      <c r="CHA941" s="82"/>
      <c r="CHB941" s="82"/>
      <c r="CHC941" s="82"/>
      <c r="CHD941" s="82"/>
      <c r="CHE941" s="82"/>
      <c r="CHF941" s="82"/>
      <c r="CHG941" s="82"/>
      <c r="CHH941" s="82"/>
      <c r="CHI941" s="82"/>
      <c r="CHJ941" s="82"/>
      <c r="CHK941" s="82"/>
      <c r="CHL941" s="82"/>
      <c r="CHM941" s="82"/>
      <c r="CHN941" s="82"/>
      <c r="CHO941" s="82"/>
      <c r="CHP941" s="82"/>
      <c r="CHQ941" s="82"/>
      <c r="CHR941" s="82"/>
      <c r="CHS941" s="82"/>
      <c r="CHT941" s="82"/>
      <c r="CHU941" s="82"/>
      <c r="CHV941" s="82"/>
      <c r="CHW941" s="82"/>
      <c r="CHX941" s="82"/>
      <c r="CHY941" s="82"/>
      <c r="CHZ941" s="82"/>
      <c r="CIA941" s="82"/>
      <c r="CIB941" s="82"/>
      <c r="CIC941" s="82"/>
      <c r="CID941" s="82"/>
      <c r="CIE941" s="82"/>
      <c r="CIF941" s="82"/>
      <c r="CIG941" s="82"/>
      <c r="CIH941" s="82"/>
      <c r="CII941" s="82"/>
      <c r="CIJ941" s="82"/>
      <c r="CIK941" s="82"/>
      <c r="CIL941" s="82"/>
      <c r="CIM941" s="82"/>
      <c r="CIN941" s="82"/>
      <c r="CIO941" s="82"/>
      <c r="CIP941" s="82"/>
      <c r="CIQ941" s="82"/>
      <c r="CIR941" s="82"/>
      <c r="CIS941" s="82"/>
      <c r="CIT941" s="82"/>
      <c r="CIU941" s="82"/>
      <c r="CIV941" s="82"/>
      <c r="CIW941" s="82"/>
      <c r="CIX941" s="82"/>
      <c r="CIY941" s="82"/>
      <c r="CIZ941" s="82"/>
      <c r="CJA941" s="82"/>
      <c r="CJB941" s="82"/>
      <c r="CJC941" s="82"/>
      <c r="CJD941" s="82"/>
      <c r="CJE941" s="82"/>
      <c r="CJF941" s="82"/>
      <c r="CJG941" s="82"/>
      <c r="CJH941" s="82"/>
      <c r="CJI941" s="82"/>
      <c r="CJJ941" s="82"/>
      <c r="CJK941" s="82"/>
      <c r="CJL941" s="82"/>
      <c r="CJM941" s="82"/>
      <c r="CJN941" s="82"/>
      <c r="CJO941" s="82"/>
      <c r="CJP941" s="82"/>
      <c r="CJQ941" s="82"/>
      <c r="CJR941" s="82"/>
      <c r="CJS941" s="82"/>
      <c r="CJT941" s="82"/>
      <c r="CJU941" s="82"/>
      <c r="CJV941" s="82"/>
      <c r="CJW941" s="82"/>
      <c r="CJX941" s="82"/>
      <c r="CJY941" s="82"/>
      <c r="CJZ941" s="82"/>
      <c r="CKA941" s="82"/>
      <c r="CKB941" s="82"/>
      <c r="CKC941" s="82"/>
      <c r="CKD941" s="82"/>
      <c r="CKE941" s="82"/>
      <c r="CKF941" s="82"/>
      <c r="CKG941" s="82"/>
      <c r="CKH941" s="82"/>
      <c r="CKI941" s="82"/>
      <c r="CKJ941" s="82"/>
      <c r="CKK941" s="82"/>
      <c r="CKL941" s="82"/>
      <c r="CKM941" s="82"/>
      <c r="CKN941" s="82"/>
      <c r="CKO941" s="82"/>
      <c r="CKP941" s="82"/>
      <c r="CKQ941" s="82"/>
      <c r="CKR941" s="82"/>
      <c r="CKS941" s="82"/>
      <c r="CKT941" s="82"/>
      <c r="CKU941" s="82"/>
      <c r="CKV941" s="82"/>
      <c r="CKW941" s="82"/>
      <c r="CKX941" s="82"/>
      <c r="CKY941" s="82"/>
      <c r="CKZ941" s="82"/>
      <c r="CLA941" s="82"/>
      <c r="CLB941" s="82"/>
      <c r="CLC941" s="82"/>
      <c r="CLD941" s="82"/>
      <c r="CLE941" s="82"/>
      <c r="CLF941" s="82"/>
      <c r="CLG941" s="82"/>
      <c r="CLH941" s="82"/>
      <c r="CLI941" s="82"/>
      <c r="CLJ941" s="82"/>
      <c r="CLK941" s="82"/>
      <c r="CLL941" s="82"/>
      <c r="CLM941" s="82"/>
      <c r="CLN941" s="82"/>
      <c r="CLO941" s="82"/>
      <c r="CLP941" s="82"/>
      <c r="CLQ941" s="82"/>
      <c r="CLR941" s="82"/>
      <c r="CLS941" s="82"/>
      <c r="CLT941" s="82"/>
      <c r="CLU941" s="82"/>
      <c r="CLV941" s="82"/>
      <c r="CLW941" s="82"/>
      <c r="CLX941" s="82"/>
      <c r="CLY941" s="82"/>
      <c r="CLZ941" s="82"/>
      <c r="CMA941" s="82"/>
      <c r="CMB941" s="82"/>
      <c r="CMC941" s="82"/>
      <c r="CMD941" s="82"/>
      <c r="CME941" s="82"/>
      <c r="CMF941" s="82"/>
      <c r="CMG941" s="82"/>
      <c r="CMH941" s="82"/>
      <c r="CMI941" s="82"/>
      <c r="CMJ941" s="82"/>
      <c r="CMK941" s="82"/>
      <c r="CML941" s="82"/>
      <c r="CMM941" s="82"/>
      <c r="CMN941" s="82"/>
      <c r="CMO941" s="82"/>
      <c r="CMP941" s="82"/>
      <c r="CMQ941" s="82"/>
      <c r="CMR941" s="82"/>
      <c r="CMS941" s="82"/>
      <c r="CMT941" s="82"/>
      <c r="CMU941" s="82"/>
      <c r="CMV941" s="82"/>
      <c r="CMW941" s="82"/>
      <c r="CMX941" s="82"/>
      <c r="CMY941" s="82"/>
      <c r="CMZ941" s="82"/>
      <c r="CNA941" s="82"/>
      <c r="CNB941" s="82"/>
      <c r="CNC941" s="82"/>
      <c r="CND941" s="82"/>
      <c r="CNE941" s="82"/>
      <c r="CNF941" s="82"/>
      <c r="CNG941" s="82"/>
      <c r="CNH941" s="82"/>
      <c r="CNI941" s="82"/>
      <c r="CNJ941" s="82"/>
      <c r="CNK941" s="82"/>
      <c r="CNL941" s="82"/>
      <c r="CNM941" s="82"/>
      <c r="CNN941" s="82"/>
      <c r="CNO941" s="82"/>
      <c r="CNP941" s="82"/>
      <c r="CNQ941" s="82"/>
      <c r="CNR941" s="82"/>
      <c r="CNS941" s="82"/>
      <c r="CNT941" s="82"/>
      <c r="CNU941" s="82"/>
      <c r="CNV941" s="82"/>
      <c r="CNW941" s="82"/>
      <c r="CNX941" s="82"/>
      <c r="CNY941" s="82"/>
      <c r="CNZ941" s="82"/>
      <c r="COA941" s="82"/>
      <c r="COB941" s="82"/>
      <c r="COC941" s="82"/>
      <c r="COD941" s="82"/>
      <c r="COE941" s="82"/>
      <c r="COF941" s="82"/>
      <c r="COG941" s="82"/>
      <c r="COH941" s="82"/>
      <c r="COI941" s="82"/>
      <c r="COJ941" s="82"/>
      <c r="COK941" s="82"/>
      <c r="COL941" s="82"/>
      <c r="COM941" s="82"/>
      <c r="CON941" s="82"/>
      <c r="COO941" s="82"/>
      <c r="COP941" s="82"/>
      <c r="COQ941" s="82"/>
      <c r="COR941" s="82"/>
      <c r="COS941" s="82"/>
      <c r="COT941" s="82"/>
      <c r="COU941" s="82"/>
      <c r="COV941" s="82"/>
      <c r="COW941" s="82"/>
      <c r="COX941" s="82"/>
      <c r="COY941" s="82"/>
      <c r="COZ941" s="82"/>
      <c r="CPA941" s="82"/>
      <c r="CPB941" s="82"/>
      <c r="CPC941" s="82"/>
      <c r="CPD941" s="82"/>
      <c r="CPE941" s="82"/>
      <c r="CPF941" s="82"/>
      <c r="CPG941" s="82"/>
      <c r="CPH941" s="82"/>
      <c r="CPI941" s="82"/>
      <c r="CPJ941" s="82"/>
      <c r="CPK941" s="82"/>
      <c r="CPL941" s="82"/>
      <c r="CPM941" s="82"/>
      <c r="CPN941" s="82"/>
      <c r="CPO941" s="82"/>
      <c r="CPP941" s="82"/>
      <c r="CPQ941" s="82"/>
      <c r="CPR941" s="82"/>
      <c r="CPS941" s="82"/>
      <c r="CPT941" s="82"/>
      <c r="CPU941" s="82"/>
      <c r="CPV941" s="82"/>
      <c r="CPW941" s="82"/>
      <c r="CPX941" s="82"/>
      <c r="CPY941" s="82"/>
      <c r="CPZ941" s="82"/>
      <c r="CQA941" s="82"/>
      <c r="CQB941" s="82"/>
      <c r="CQC941" s="82"/>
      <c r="CQD941" s="82"/>
      <c r="CQE941" s="82"/>
      <c r="CQF941" s="82"/>
      <c r="CQG941" s="82"/>
      <c r="CQH941" s="82"/>
      <c r="CQI941" s="82"/>
      <c r="CQJ941" s="82"/>
      <c r="CQK941" s="82"/>
      <c r="CQL941" s="82"/>
      <c r="CQM941" s="82"/>
      <c r="CQN941" s="82"/>
      <c r="CQO941" s="82"/>
      <c r="CQP941" s="82"/>
      <c r="CQQ941" s="82"/>
      <c r="CQR941" s="82"/>
      <c r="CQS941" s="82"/>
      <c r="CQT941" s="82"/>
      <c r="CQU941" s="82"/>
      <c r="CQV941" s="82"/>
      <c r="CQW941" s="82"/>
      <c r="CQX941" s="82"/>
      <c r="CQY941" s="82"/>
      <c r="CQZ941" s="82"/>
      <c r="CRA941" s="82"/>
      <c r="CRB941" s="82"/>
      <c r="CRC941" s="82"/>
      <c r="CRD941" s="82"/>
      <c r="CRE941" s="82"/>
      <c r="CRF941" s="82"/>
      <c r="CRG941" s="82"/>
      <c r="CRH941" s="82"/>
      <c r="CRI941" s="82"/>
      <c r="CRJ941" s="82"/>
      <c r="CRK941" s="82"/>
      <c r="CRL941" s="82"/>
      <c r="CRM941" s="82"/>
      <c r="CRN941" s="82"/>
      <c r="CRO941" s="82"/>
      <c r="CRP941" s="82"/>
      <c r="CRQ941" s="82"/>
      <c r="CRR941" s="82"/>
      <c r="CRS941" s="82"/>
      <c r="CRT941" s="82"/>
      <c r="CRU941" s="82"/>
      <c r="CRV941" s="82"/>
      <c r="CRW941" s="82"/>
      <c r="CRX941" s="82"/>
      <c r="CRY941" s="82"/>
      <c r="CRZ941" s="82"/>
      <c r="CSA941" s="82"/>
      <c r="CSB941" s="82"/>
      <c r="CSC941" s="82"/>
      <c r="CSD941" s="82"/>
      <c r="CSE941" s="82"/>
      <c r="CSF941" s="82"/>
      <c r="CSG941" s="82"/>
      <c r="CSH941" s="82"/>
      <c r="CSI941" s="82"/>
      <c r="CSJ941" s="82"/>
      <c r="CSK941" s="82"/>
      <c r="CSL941" s="82"/>
      <c r="CSM941" s="82"/>
      <c r="CSN941" s="82"/>
      <c r="CSO941" s="82"/>
      <c r="CSP941" s="82"/>
      <c r="CSQ941" s="82"/>
      <c r="CSR941" s="82"/>
      <c r="CSS941" s="82"/>
      <c r="CST941" s="82"/>
      <c r="CSU941" s="82"/>
      <c r="CSV941" s="82"/>
      <c r="CSW941" s="82"/>
      <c r="CSX941" s="82"/>
      <c r="CSY941" s="82"/>
      <c r="CSZ941" s="82"/>
      <c r="CTA941" s="82"/>
      <c r="CTB941" s="82"/>
      <c r="CTC941" s="82"/>
      <c r="CTD941" s="82"/>
      <c r="CTE941" s="82"/>
      <c r="CTF941" s="82"/>
      <c r="CTG941" s="82"/>
      <c r="CTH941" s="82"/>
      <c r="CTI941" s="82"/>
      <c r="CTJ941" s="82"/>
      <c r="CTK941" s="82"/>
      <c r="CTL941" s="82"/>
      <c r="CTM941" s="82"/>
      <c r="CTN941" s="82"/>
      <c r="CTO941" s="82"/>
      <c r="CTP941" s="82"/>
      <c r="CTQ941" s="82"/>
      <c r="CTR941" s="82"/>
      <c r="CTS941" s="82"/>
      <c r="CTT941" s="82"/>
      <c r="CTU941" s="82"/>
      <c r="CTV941" s="82"/>
      <c r="CTW941" s="82"/>
      <c r="CTX941" s="82"/>
      <c r="CTY941" s="82"/>
      <c r="CTZ941" s="82"/>
      <c r="CUA941" s="82"/>
      <c r="CUB941" s="82"/>
      <c r="CUC941" s="82"/>
      <c r="CUD941" s="82"/>
      <c r="CUE941" s="82"/>
      <c r="CUF941" s="82"/>
      <c r="CUG941" s="82"/>
      <c r="CUH941" s="82"/>
      <c r="CUI941" s="82"/>
      <c r="CUJ941" s="82"/>
      <c r="CUK941" s="82"/>
      <c r="CUL941" s="82"/>
      <c r="CUM941" s="82"/>
      <c r="CUN941" s="82"/>
      <c r="CUO941" s="82"/>
      <c r="CUP941" s="82"/>
      <c r="CUQ941" s="82"/>
      <c r="CUR941" s="82"/>
      <c r="CUS941" s="82"/>
      <c r="CUT941" s="82"/>
      <c r="CUU941" s="82"/>
      <c r="CUV941" s="82"/>
      <c r="CUW941" s="82"/>
      <c r="CUX941" s="82"/>
      <c r="CUY941" s="82"/>
      <c r="CUZ941" s="82"/>
      <c r="CVA941" s="82"/>
      <c r="CVB941" s="82"/>
      <c r="CVC941" s="82"/>
      <c r="CVD941" s="82"/>
      <c r="CVE941" s="82"/>
      <c r="CVF941" s="82"/>
      <c r="CVG941" s="82"/>
      <c r="CVH941" s="82"/>
      <c r="CVI941" s="82"/>
      <c r="CVJ941" s="82"/>
      <c r="CVK941" s="82"/>
      <c r="CVL941" s="82"/>
      <c r="CVM941" s="82"/>
      <c r="CVN941" s="82"/>
      <c r="CVO941" s="82"/>
      <c r="CVP941" s="82"/>
      <c r="CVQ941" s="82"/>
      <c r="CVR941" s="82"/>
      <c r="CVS941" s="82"/>
      <c r="CVT941" s="82"/>
      <c r="CVU941" s="82"/>
      <c r="CVV941" s="82"/>
      <c r="CVW941" s="82"/>
      <c r="CVX941" s="82"/>
      <c r="CVY941" s="82"/>
      <c r="CVZ941" s="82"/>
      <c r="CWA941" s="82"/>
      <c r="CWB941" s="82"/>
      <c r="CWC941" s="82"/>
      <c r="CWD941" s="82"/>
      <c r="CWE941" s="82"/>
      <c r="CWF941" s="82"/>
      <c r="CWG941" s="82"/>
      <c r="CWH941" s="82"/>
      <c r="CWI941" s="82"/>
      <c r="CWJ941" s="82"/>
      <c r="CWK941" s="82"/>
      <c r="CWL941" s="82"/>
      <c r="CWM941" s="82"/>
      <c r="CWN941" s="82"/>
      <c r="CWO941" s="82"/>
      <c r="CWP941" s="82"/>
      <c r="CWQ941" s="82"/>
      <c r="CWR941" s="82"/>
      <c r="CWS941" s="82"/>
      <c r="CWT941" s="82"/>
      <c r="CWU941" s="82"/>
      <c r="CWV941" s="82"/>
      <c r="CWW941" s="82"/>
      <c r="CWX941" s="82"/>
      <c r="CWY941" s="82"/>
      <c r="CWZ941" s="82"/>
      <c r="CXA941" s="82"/>
      <c r="CXB941" s="82"/>
      <c r="CXC941" s="82"/>
      <c r="CXD941" s="82"/>
      <c r="CXE941" s="82"/>
      <c r="CXF941" s="82"/>
      <c r="CXG941" s="82"/>
      <c r="CXH941" s="82"/>
      <c r="CXI941" s="82"/>
      <c r="CXJ941" s="82"/>
      <c r="CXK941" s="82"/>
      <c r="CXL941" s="82"/>
      <c r="CXM941" s="82"/>
      <c r="CXN941" s="82"/>
      <c r="CXO941" s="82"/>
      <c r="CXP941" s="82"/>
      <c r="CXQ941" s="82"/>
      <c r="CXR941" s="82"/>
      <c r="CXS941" s="82"/>
      <c r="CXT941" s="82"/>
      <c r="CXU941" s="82"/>
      <c r="CXV941" s="82"/>
      <c r="CXW941" s="82"/>
      <c r="CXX941" s="82"/>
      <c r="CXY941" s="82"/>
      <c r="CXZ941" s="82"/>
      <c r="CYA941" s="82"/>
      <c r="CYB941" s="82"/>
      <c r="CYC941" s="82"/>
      <c r="CYD941" s="82"/>
      <c r="CYE941" s="82"/>
      <c r="CYF941" s="82"/>
      <c r="CYG941" s="82"/>
      <c r="CYH941" s="82"/>
      <c r="CYI941" s="82"/>
      <c r="CYJ941" s="82"/>
      <c r="CYK941" s="82"/>
      <c r="CYL941" s="82"/>
      <c r="CYM941" s="82"/>
      <c r="CYN941" s="82"/>
      <c r="CYO941" s="82"/>
      <c r="CYP941" s="82"/>
      <c r="CYQ941" s="82"/>
      <c r="CYR941" s="82"/>
      <c r="CYS941" s="82"/>
      <c r="CYT941" s="82"/>
      <c r="CYU941" s="82"/>
      <c r="CYV941" s="82"/>
      <c r="CYW941" s="82"/>
      <c r="CYX941" s="82"/>
      <c r="CYY941" s="82"/>
      <c r="CYZ941" s="82"/>
      <c r="CZA941" s="82"/>
      <c r="CZB941" s="82"/>
      <c r="CZC941" s="82"/>
      <c r="CZD941" s="82"/>
      <c r="CZE941" s="82"/>
      <c r="CZF941" s="82"/>
      <c r="CZG941" s="82"/>
      <c r="CZH941" s="82"/>
      <c r="CZI941" s="82"/>
      <c r="CZJ941" s="82"/>
      <c r="CZK941" s="82"/>
      <c r="CZL941" s="82"/>
      <c r="CZM941" s="82"/>
      <c r="CZN941" s="82"/>
      <c r="CZO941" s="82"/>
      <c r="CZP941" s="82"/>
      <c r="CZQ941" s="82"/>
      <c r="CZR941" s="82"/>
      <c r="CZS941" s="82"/>
      <c r="CZT941" s="82"/>
      <c r="CZU941" s="82"/>
      <c r="CZV941" s="82"/>
      <c r="CZW941" s="82"/>
      <c r="CZX941" s="82"/>
      <c r="CZY941" s="82"/>
      <c r="CZZ941" s="82"/>
      <c r="DAA941" s="82"/>
      <c r="DAB941" s="82"/>
      <c r="DAC941" s="82"/>
      <c r="DAD941" s="82"/>
      <c r="DAE941" s="82"/>
      <c r="DAF941" s="82"/>
      <c r="DAG941" s="82"/>
      <c r="DAH941" s="82"/>
      <c r="DAI941" s="82"/>
      <c r="DAJ941" s="82"/>
      <c r="DAK941" s="82"/>
      <c r="DAL941" s="82"/>
      <c r="DAM941" s="82"/>
      <c r="DAN941" s="82"/>
      <c r="DAO941" s="82"/>
      <c r="DAP941" s="82"/>
      <c r="DAQ941" s="82"/>
      <c r="DAR941" s="82"/>
      <c r="DAS941" s="82"/>
      <c r="DAT941" s="82"/>
      <c r="DAU941" s="82"/>
      <c r="DAV941" s="82"/>
      <c r="DAW941" s="82"/>
      <c r="DAX941" s="82"/>
      <c r="DAY941" s="82"/>
      <c r="DAZ941" s="82"/>
      <c r="DBA941" s="82"/>
      <c r="DBB941" s="82"/>
      <c r="DBC941" s="82"/>
      <c r="DBD941" s="82"/>
      <c r="DBE941" s="82"/>
      <c r="DBF941" s="82"/>
      <c r="DBG941" s="82"/>
      <c r="DBH941" s="82"/>
      <c r="DBI941" s="82"/>
      <c r="DBJ941" s="82"/>
      <c r="DBK941" s="82"/>
      <c r="DBL941" s="82"/>
      <c r="DBM941" s="82"/>
      <c r="DBN941" s="82"/>
      <c r="DBO941" s="82"/>
      <c r="DBP941" s="82"/>
      <c r="DBQ941" s="82"/>
      <c r="DBR941" s="82"/>
      <c r="DBS941" s="82"/>
      <c r="DBT941" s="82"/>
      <c r="DBU941" s="82"/>
      <c r="DBV941" s="82"/>
      <c r="DBW941" s="82"/>
      <c r="DBX941" s="82"/>
      <c r="DBY941" s="82"/>
      <c r="DBZ941" s="82"/>
      <c r="DCA941" s="82"/>
      <c r="DCB941" s="82"/>
      <c r="DCC941" s="82"/>
      <c r="DCD941" s="82"/>
      <c r="DCE941" s="82"/>
      <c r="DCF941" s="82"/>
      <c r="DCG941" s="82"/>
      <c r="DCH941" s="82"/>
      <c r="DCI941" s="82"/>
      <c r="DCJ941" s="82"/>
      <c r="DCK941" s="82"/>
      <c r="DCL941" s="82"/>
      <c r="DCM941" s="82"/>
      <c r="DCN941" s="82"/>
      <c r="DCO941" s="82"/>
      <c r="DCP941" s="82"/>
      <c r="DCQ941" s="82"/>
      <c r="DCR941" s="82"/>
      <c r="DCS941" s="82"/>
      <c r="DCT941" s="82"/>
      <c r="DCU941" s="82"/>
      <c r="DCV941" s="82"/>
      <c r="DCW941" s="82"/>
      <c r="DCX941" s="82"/>
      <c r="DCY941" s="82"/>
      <c r="DCZ941" s="82"/>
      <c r="DDA941" s="82"/>
      <c r="DDB941" s="82"/>
      <c r="DDC941" s="82"/>
      <c r="DDD941" s="82"/>
      <c r="DDE941" s="82"/>
      <c r="DDF941" s="82"/>
      <c r="DDG941" s="82"/>
      <c r="DDH941" s="82"/>
      <c r="DDI941" s="82"/>
      <c r="DDJ941" s="82"/>
      <c r="DDK941" s="82"/>
      <c r="DDL941" s="82"/>
      <c r="DDM941" s="82"/>
      <c r="DDN941" s="82"/>
      <c r="DDO941" s="82"/>
      <c r="DDP941" s="82"/>
      <c r="DDQ941" s="82"/>
      <c r="DDR941" s="82"/>
      <c r="DDS941" s="82"/>
      <c r="DDT941" s="82"/>
      <c r="DDU941" s="82"/>
      <c r="DDV941" s="82"/>
      <c r="DDW941" s="82"/>
      <c r="DDX941" s="82"/>
      <c r="DDY941" s="82"/>
      <c r="DDZ941" s="82"/>
      <c r="DEA941" s="82"/>
      <c r="DEB941" s="82"/>
      <c r="DEC941" s="82"/>
      <c r="DED941" s="82"/>
      <c r="DEE941" s="82"/>
      <c r="DEF941" s="82"/>
      <c r="DEG941" s="82"/>
      <c r="DEH941" s="82"/>
      <c r="DEI941" s="82"/>
      <c r="DEJ941" s="82"/>
      <c r="DEK941" s="82"/>
      <c r="DEL941" s="82"/>
      <c r="DEM941" s="82"/>
      <c r="DEN941" s="82"/>
      <c r="DEO941" s="82"/>
      <c r="DEP941" s="82"/>
      <c r="DEQ941" s="82"/>
      <c r="DER941" s="82"/>
      <c r="DES941" s="82"/>
      <c r="DET941" s="82"/>
      <c r="DEU941" s="82"/>
      <c r="DEV941" s="82"/>
      <c r="DEW941" s="82"/>
      <c r="DEX941" s="82"/>
      <c r="DEY941" s="82"/>
      <c r="DEZ941" s="82"/>
      <c r="DFA941" s="82"/>
      <c r="DFB941" s="82"/>
      <c r="DFC941" s="82"/>
      <c r="DFD941" s="82"/>
      <c r="DFE941" s="82"/>
      <c r="DFF941" s="82"/>
      <c r="DFG941" s="82"/>
      <c r="DFH941" s="82"/>
      <c r="DFI941" s="82"/>
      <c r="DFJ941" s="82"/>
      <c r="DFK941" s="82"/>
      <c r="DFL941" s="82"/>
      <c r="DFM941" s="82"/>
      <c r="DFN941" s="82"/>
      <c r="DFO941" s="82"/>
      <c r="DFP941" s="82"/>
      <c r="DFQ941" s="82"/>
      <c r="DFR941" s="82"/>
      <c r="DFS941" s="82"/>
      <c r="DFT941" s="82"/>
      <c r="DFU941" s="82"/>
      <c r="DFV941" s="82"/>
      <c r="DFW941" s="82"/>
      <c r="DFX941" s="82"/>
      <c r="DFY941" s="82"/>
      <c r="DFZ941" s="82"/>
      <c r="DGA941" s="82"/>
      <c r="DGB941" s="82"/>
      <c r="DGC941" s="82"/>
      <c r="DGD941" s="82"/>
      <c r="DGE941" s="82"/>
      <c r="DGF941" s="82"/>
      <c r="DGG941" s="82"/>
      <c r="DGH941" s="82"/>
      <c r="DGI941" s="82"/>
      <c r="DGJ941" s="82"/>
      <c r="DGK941" s="82"/>
      <c r="DGL941" s="82"/>
      <c r="DGM941" s="82"/>
      <c r="DGN941" s="82"/>
      <c r="DGO941" s="82"/>
      <c r="DGP941" s="82"/>
      <c r="DGQ941" s="82"/>
      <c r="DGR941" s="82"/>
      <c r="DGS941" s="82"/>
      <c r="DGT941" s="82"/>
      <c r="DGU941" s="82"/>
      <c r="DGV941" s="82"/>
      <c r="DGW941" s="82"/>
      <c r="DGX941" s="82"/>
      <c r="DGY941" s="82"/>
      <c r="DGZ941" s="82"/>
      <c r="DHA941" s="82"/>
      <c r="DHB941" s="82"/>
      <c r="DHC941" s="82"/>
      <c r="DHD941" s="82"/>
      <c r="DHE941" s="82"/>
      <c r="DHF941" s="82"/>
      <c r="DHG941" s="82"/>
      <c r="DHH941" s="82"/>
      <c r="DHI941" s="82"/>
      <c r="DHJ941" s="82"/>
      <c r="DHK941" s="82"/>
      <c r="DHL941" s="82"/>
      <c r="DHM941" s="82"/>
      <c r="DHN941" s="82"/>
      <c r="DHO941" s="82"/>
      <c r="DHP941" s="82"/>
      <c r="DHQ941" s="82"/>
      <c r="DHR941" s="82"/>
      <c r="DHS941" s="82"/>
      <c r="DHT941" s="82"/>
      <c r="DHU941" s="82"/>
      <c r="DHV941" s="82"/>
      <c r="DHW941" s="82"/>
      <c r="DHX941" s="82"/>
      <c r="DHY941" s="82"/>
      <c r="DHZ941" s="82"/>
      <c r="DIA941" s="82"/>
      <c r="DIB941" s="82"/>
      <c r="DIC941" s="82"/>
      <c r="DID941" s="82"/>
      <c r="DIE941" s="82"/>
      <c r="DIF941" s="82"/>
      <c r="DIG941" s="82"/>
      <c r="DIH941" s="82"/>
      <c r="DII941" s="82"/>
      <c r="DIJ941" s="82"/>
      <c r="DIK941" s="82"/>
      <c r="DIL941" s="82"/>
      <c r="DIM941" s="82"/>
      <c r="DIN941" s="82"/>
      <c r="DIO941" s="82"/>
      <c r="DIP941" s="82"/>
      <c r="DIQ941" s="82"/>
      <c r="DIR941" s="82"/>
      <c r="DIS941" s="82"/>
      <c r="DIT941" s="82"/>
      <c r="DIU941" s="82"/>
      <c r="DIV941" s="82"/>
      <c r="DIW941" s="82"/>
      <c r="DIX941" s="82"/>
      <c r="DIY941" s="82"/>
      <c r="DIZ941" s="82"/>
      <c r="DJA941" s="82"/>
      <c r="DJB941" s="82"/>
      <c r="DJC941" s="82"/>
      <c r="DJD941" s="82"/>
      <c r="DJE941" s="82"/>
      <c r="DJF941" s="82"/>
      <c r="DJG941" s="82"/>
      <c r="DJH941" s="82"/>
      <c r="DJI941" s="82"/>
      <c r="DJJ941" s="82"/>
      <c r="DJK941" s="82"/>
      <c r="DJL941" s="82"/>
      <c r="DJM941" s="82"/>
      <c r="DJN941" s="82"/>
      <c r="DJO941" s="82"/>
      <c r="DJP941" s="82"/>
      <c r="DJQ941" s="82"/>
      <c r="DJR941" s="82"/>
      <c r="DJS941" s="82"/>
      <c r="DJT941" s="82"/>
      <c r="DJU941" s="82"/>
      <c r="DJV941" s="82"/>
      <c r="DJW941" s="82"/>
      <c r="DJX941" s="82"/>
      <c r="DJY941" s="82"/>
      <c r="DJZ941" s="82"/>
      <c r="DKA941" s="82"/>
      <c r="DKB941" s="82"/>
      <c r="DKC941" s="82"/>
      <c r="DKD941" s="82"/>
      <c r="DKE941" s="82"/>
      <c r="DKF941" s="82"/>
      <c r="DKG941" s="82"/>
      <c r="DKH941" s="82"/>
      <c r="DKI941" s="82"/>
      <c r="DKJ941" s="82"/>
      <c r="DKK941" s="82"/>
      <c r="DKL941" s="82"/>
      <c r="DKM941" s="82"/>
      <c r="DKN941" s="82"/>
      <c r="DKO941" s="82"/>
      <c r="DKP941" s="82"/>
      <c r="DKQ941" s="82"/>
      <c r="DKR941" s="82"/>
      <c r="DKS941" s="82"/>
      <c r="DKT941" s="82"/>
      <c r="DKU941" s="82"/>
      <c r="DKV941" s="82"/>
      <c r="DKW941" s="82"/>
      <c r="DKX941" s="82"/>
      <c r="DKY941" s="82"/>
      <c r="DKZ941" s="82"/>
      <c r="DLA941" s="82"/>
      <c r="DLB941" s="82"/>
      <c r="DLC941" s="82"/>
      <c r="DLD941" s="82"/>
      <c r="DLE941" s="82"/>
      <c r="DLF941" s="82"/>
      <c r="DLG941" s="82"/>
      <c r="DLH941" s="82"/>
      <c r="DLI941" s="82"/>
      <c r="DLJ941" s="82"/>
      <c r="DLK941" s="82"/>
      <c r="DLL941" s="82"/>
      <c r="DLM941" s="82"/>
      <c r="DLN941" s="82"/>
      <c r="DLO941" s="82"/>
      <c r="DLP941" s="82"/>
      <c r="DLQ941" s="82"/>
      <c r="DLR941" s="82"/>
      <c r="DLS941" s="82"/>
      <c r="DLT941" s="82"/>
      <c r="DLU941" s="82"/>
      <c r="DLV941" s="82"/>
      <c r="DLW941" s="82"/>
      <c r="DLX941" s="82"/>
      <c r="DLY941" s="82"/>
      <c r="DLZ941" s="82"/>
      <c r="DMA941" s="82"/>
      <c r="DMB941" s="82"/>
      <c r="DMC941" s="82"/>
      <c r="DMD941" s="82"/>
      <c r="DME941" s="82"/>
      <c r="DMF941" s="82"/>
      <c r="DMG941" s="82"/>
      <c r="DMH941" s="82"/>
      <c r="DMI941" s="82"/>
      <c r="DMJ941" s="82"/>
      <c r="DMK941" s="82"/>
      <c r="DML941" s="82"/>
      <c r="DMM941" s="82"/>
      <c r="DMN941" s="82"/>
      <c r="DMO941" s="82"/>
      <c r="DMP941" s="82"/>
      <c r="DMQ941" s="82"/>
      <c r="DMR941" s="82"/>
      <c r="DMS941" s="82"/>
      <c r="DMT941" s="82"/>
      <c r="DMU941" s="82"/>
      <c r="DMV941" s="82"/>
      <c r="DMW941" s="82"/>
      <c r="DMX941" s="82"/>
      <c r="DMY941" s="82"/>
      <c r="DMZ941" s="82"/>
      <c r="DNA941" s="82"/>
      <c r="DNB941" s="82"/>
      <c r="DNC941" s="82"/>
      <c r="DND941" s="82"/>
      <c r="DNE941" s="82"/>
      <c r="DNF941" s="82"/>
      <c r="DNG941" s="82"/>
      <c r="DNH941" s="82"/>
      <c r="DNI941" s="82"/>
      <c r="DNJ941" s="82"/>
      <c r="DNK941" s="82"/>
      <c r="DNL941" s="82"/>
      <c r="DNM941" s="82"/>
      <c r="DNN941" s="82"/>
      <c r="DNO941" s="82"/>
      <c r="DNP941" s="82"/>
      <c r="DNQ941" s="82"/>
      <c r="DNR941" s="82"/>
      <c r="DNS941" s="82"/>
      <c r="DNT941" s="82"/>
      <c r="DNU941" s="82"/>
      <c r="DNV941" s="82"/>
      <c r="DNW941" s="82"/>
      <c r="DNX941" s="82"/>
      <c r="DNY941" s="82"/>
      <c r="DNZ941" s="82"/>
      <c r="DOA941" s="82"/>
      <c r="DOB941" s="82"/>
      <c r="DOC941" s="82"/>
      <c r="DOD941" s="82"/>
      <c r="DOE941" s="82"/>
      <c r="DOF941" s="82"/>
      <c r="DOG941" s="82"/>
      <c r="DOH941" s="82"/>
      <c r="DOI941" s="82"/>
      <c r="DOJ941" s="82"/>
      <c r="DOK941" s="82"/>
      <c r="DOL941" s="82"/>
      <c r="DOM941" s="82"/>
      <c r="DON941" s="82"/>
      <c r="DOO941" s="82"/>
      <c r="DOP941" s="82"/>
      <c r="DOQ941" s="82"/>
      <c r="DOR941" s="82"/>
      <c r="DOS941" s="82"/>
      <c r="DOT941" s="82"/>
      <c r="DOU941" s="82"/>
      <c r="DOV941" s="82"/>
      <c r="DOW941" s="82"/>
      <c r="DOX941" s="82"/>
      <c r="DOY941" s="82"/>
      <c r="DOZ941" s="82"/>
      <c r="DPA941" s="82"/>
      <c r="DPB941" s="82"/>
      <c r="DPC941" s="82"/>
      <c r="DPD941" s="82"/>
      <c r="DPE941" s="82"/>
      <c r="DPF941" s="82"/>
      <c r="DPG941" s="82"/>
      <c r="DPH941" s="82"/>
      <c r="DPI941" s="82"/>
      <c r="DPJ941" s="82"/>
      <c r="DPK941" s="82"/>
      <c r="DPL941" s="82"/>
      <c r="DPM941" s="82"/>
      <c r="DPN941" s="82"/>
      <c r="DPO941" s="82"/>
      <c r="DPP941" s="82"/>
      <c r="DPQ941" s="82"/>
      <c r="DPR941" s="82"/>
      <c r="DPS941" s="82"/>
      <c r="DPT941" s="82"/>
      <c r="DPU941" s="82"/>
      <c r="DPV941" s="82"/>
      <c r="DPW941" s="82"/>
      <c r="DPX941" s="82"/>
      <c r="DPY941" s="82"/>
      <c r="DPZ941" s="82"/>
      <c r="DQA941" s="82"/>
      <c r="DQB941" s="82"/>
      <c r="DQC941" s="82"/>
      <c r="DQD941" s="82"/>
      <c r="DQE941" s="82"/>
      <c r="DQF941" s="82"/>
      <c r="DQG941" s="82"/>
      <c r="DQH941" s="82"/>
      <c r="DQI941" s="82"/>
      <c r="DQJ941" s="82"/>
      <c r="DQK941" s="82"/>
      <c r="DQL941" s="82"/>
      <c r="DQM941" s="82"/>
      <c r="DQN941" s="82"/>
      <c r="DQO941" s="82"/>
      <c r="DQP941" s="82"/>
      <c r="DQQ941" s="82"/>
      <c r="DQR941" s="82"/>
      <c r="DQS941" s="82"/>
      <c r="DQT941" s="82"/>
      <c r="DQU941" s="82"/>
      <c r="DQV941" s="82"/>
      <c r="DQW941" s="82"/>
      <c r="DQX941" s="82"/>
      <c r="DQY941" s="82"/>
      <c r="DQZ941" s="82"/>
      <c r="DRA941" s="82"/>
      <c r="DRB941" s="82"/>
      <c r="DRC941" s="82"/>
      <c r="DRD941" s="82"/>
      <c r="DRE941" s="82"/>
      <c r="DRF941" s="82"/>
      <c r="DRG941" s="82"/>
      <c r="DRH941" s="82"/>
      <c r="DRI941" s="82"/>
      <c r="DRJ941" s="82"/>
      <c r="DRK941" s="82"/>
      <c r="DRL941" s="82"/>
      <c r="DRM941" s="82"/>
      <c r="DRN941" s="82"/>
      <c r="DRO941" s="82"/>
      <c r="DRP941" s="82"/>
      <c r="DRQ941" s="82"/>
      <c r="DRR941" s="82"/>
      <c r="DRS941" s="82"/>
      <c r="DRT941" s="82"/>
      <c r="DRU941" s="82"/>
      <c r="DRV941" s="82"/>
      <c r="DRW941" s="82"/>
      <c r="DRX941" s="82"/>
      <c r="DRY941" s="82"/>
      <c r="DRZ941" s="82"/>
      <c r="DSA941" s="82"/>
      <c r="DSB941" s="82"/>
      <c r="DSC941" s="82"/>
      <c r="DSD941" s="82"/>
      <c r="DSE941" s="82"/>
      <c r="DSF941" s="82"/>
      <c r="DSG941" s="82"/>
      <c r="DSH941" s="82"/>
      <c r="DSI941" s="82"/>
      <c r="DSJ941" s="82"/>
      <c r="DSK941" s="82"/>
      <c r="DSL941" s="82"/>
      <c r="DSM941" s="82"/>
      <c r="DSN941" s="82"/>
      <c r="DSO941" s="82"/>
      <c r="DSP941" s="82"/>
      <c r="DSQ941" s="82"/>
      <c r="DSR941" s="82"/>
      <c r="DSS941" s="82"/>
      <c r="DST941" s="82"/>
      <c r="DSU941" s="82"/>
      <c r="DSV941" s="82"/>
      <c r="DSW941" s="82"/>
      <c r="DSX941" s="82"/>
      <c r="DSY941" s="82"/>
      <c r="DSZ941" s="82"/>
      <c r="DTA941" s="82"/>
      <c r="DTB941" s="82"/>
      <c r="DTC941" s="82"/>
      <c r="DTD941" s="82"/>
      <c r="DTE941" s="82"/>
      <c r="DTF941" s="82"/>
      <c r="DTG941" s="82"/>
      <c r="DTH941" s="82"/>
      <c r="DTI941" s="82"/>
      <c r="DTJ941" s="82"/>
      <c r="DTK941" s="82"/>
      <c r="DTL941" s="82"/>
      <c r="DTM941" s="82"/>
      <c r="DTN941" s="82"/>
      <c r="DTO941" s="82"/>
      <c r="DTP941" s="82"/>
      <c r="DTQ941" s="82"/>
      <c r="DTR941" s="82"/>
      <c r="DTS941" s="82"/>
      <c r="DTT941" s="82"/>
      <c r="DTU941" s="82"/>
      <c r="DTV941" s="82"/>
      <c r="DTW941" s="82"/>
      <c r="DTX941" s="82"/>
      <c r="DTY941" s="82"/>
      <c r="DTZ941" s="82"/>
      <c r="DUA941" s="82"/>
      <c r="DUB941" s="82"/>
      <c r="DUC941" s="82"/>
      <c r="DUD941" s="82"/>
      <c r="DUE941" s="82"/>
      <c r="DUF941" s="82"/>
      <c r="DUG941" s="82"/>
      <c r="DUH941" s="82"/>
      <c r="DUI941" s="82"/>
      <c r="DUJ941" s="82"/>
      <c r="DUK941" s="82"/>
      <c r="DUL941" s="82"/>
      <c r="DUM941" s="82"/>
      <c r="DUN941" s="82"/>
      <c r="DUO941" s="82"/>
      <c r="DUP941" s="82"/>
      <c r="DUQ941" s="82"/>
      <c r="DUR941" s="82"/>
      <c r="DUS941" s="82"/>
      <c r="DUT941" s="82"/>
      <c r="DUU941" s="82"/>
      <c r="DUV941" s="82"/>
      <c r="DUW941" s="82"/>
      <c r="DUX941" s="82"/>
      <c r="DUY941" s="82"/>
      <c r="DUZ941" s="82"/>
      <c r="DVA941" s="82"/>
      <c r="DVB941" s="82"/>
      <c r="DVC941" s="82"/>
      <c r="DVD941" s="82"/>
      <c r="DVE941" s="82"/>
      <c r="DVF941" s="82"/>
      <c r="DVG941" s="82"/>
      <c r="DVH941" s="82"/>
      <c r="DVI941" s="82"/>
      <c r="DVJ941" s="82"/>
      <c r="DVK941" s="82"/>
      <c r="DVL941" s="82"/>
      <c r="DVM941" s="82"/>
      <c r="DVN941" s="82"/>
      <c r="DVO941" s="82"/>
      <c r="DVP941" s="82"/>
      <c r="DVQ941" s="82"/>
      <c r="DVR941" s="82"/>
      <c r="DVS941" s="82"/>
      <c r="DVT941" s="82"/>
      <c r="DVU941" s="82"/>
      <c r="DVV941" s="82"/>
      <c r="DVW941" s="82"/>
      <c r="DVX941" s="82"/>
      <c r="DVY941" s="82"/>
      <c r="DVZ941" s="82"/>
      <c r="DWA941" s="82"/>
      <c r="DWB941" s="82"/>
      <c r="DWC941" s="82"/>
      <c r="DWD941" s="82"/>
      <c r="DWE941" s="82"/>
      <c r="DWF941" s="82"/>
      <c r="DWG941" s="82"/>
      <c r="DWH941" s="82"/>
      <c r="DWI941" s="82"/>
      <c r="DWJ941" s="82"/>
      <c r="DWK941" s="82"/>
      <c r="DWL941" s="82"/>
      <c r="DWM941" s="82"/>
      <c r="DWN941" s="82"/>
      <c r="DWO941" s="82"/>
      <c r="DWP941" s="82"/>
      <c r="DWQ941" s="82"/>
      <c r="DWR941" s="82"/>
      <c r="DWS941" s="82"/>
      <c r="DWT941" s="82"/>
      <c r="DWU941" s="82"/>
      <c r="DWV941" s="82"/>
      <c r="DWW941" s="82"/>
      <c r="DWX941" s="82"/>
      <c r="DWY941" s="82"/>
      <c r="DWZ941" s="82"/>
      <c r="DXA941" s="82"/>
      <c r="DXB941" s="82"/>
      <c r="DXC941" s="82"/>
      <c r="DXD941" s="82"/>
      <c r="DXE941" s="82"/>
      <c r="DXF941" s="82"/>
      <c r="DXG941" s="82"/>
      <c r="DXH941" s="82"/>
      <c r="DXI941" s="82"/>
      <c r="DXJ941" s="82"/>
      <c r="DXK941" s="82"/>
      <c r="DXL941" s="82"/>
      <c r="DXM941" s="82"/>
      <c r="DXN941" s="82"/>
      <c r="DXO941" s="82"/>
      <c r="DXP941" s="82"/>
      <c r="DXQ941" s="82"/>
      <c r="DXR941" s="82"/>
      <c r="DXS941" s="82"/>
      <c r="DXT941" s="82"/>
      <c r="DXU941" s="82"/>
      <c r="DXV941" s="82"/>
      <c r="DXW941" s="82"/>
      <c r="DXX941" s="82"/>
      <c r="DXY941" s="82"/>
      <c r="DXZ941" s="82"/>
      <c r="DYA941" s="82"/>
      <c r="DYB941" s="82"/>
      <c r="DYC941" s="82"/>
      <c r="DYD941" s="82"/>
      <c r="DYE941" s="82"/>
      <c r="DYF941" s="82"/>
      <c r="DYG941" s="82"/>
      <c r="DYH941" s="82"/>
      <c r="DYI941" s="82"/>
      <c r="DYJ941" s="82"/>
      <c r="DYK941" s="82"/>
      <c r="DYL941" s="82"/>
      <c r="DYM941" s="82"/>
      <c r="DYN941" s="82"/>
      <c r="DYO941" s="82"/>
      <c r="DYP941" s="82"/>
      <c r="DYQ941" s="82"/>
      <c r="DYR941" s="82"/>
      <c r="DYS941" s="82"/>
      <c r="DYT941" s="82"/>
      <c r="DYU941" s="82"/>
      <c r="DYV941" s="82"/>
      <c r="DYW941" s="82"/>
      <c r="DYX941" s="82"/>
      <c r="DYY941" s="82"/>
      <c r="DYZ941" s="82"/>
      <c r="DZA941" s="82"/>
      <c r="DZB941" s="82"/>
      <c r="DZC941" s="82"/>
      <c r="DZD941" s="82"/>
      <c r="DZE941" s="82"/>
      <c r="DZF941" s="82"/>
      <c r="DZG941" s="82"/>
      <c r="DZH941" s="82"/>
      <c r="DZI941" s="82"/>
      <c r="DZJ941" s="82"/>
      <c r="DZK941" s="82"/>
      <c r="DZL941" s="82"/>
      <c r="DZM941" s="82"/>
      <c r="DZN941" s="82"/>
      <c r="DZO941" s="82"/>
      <c r="DZP941" s="82"/>
      <c r="DZQ941" s="82"/>
      <c r="DZR941" s="82"/>
      <c r="DZS941" s="82"/>
      <c r="DZT941" s="82"/>
      <c r="DZU941" s="82"/>
      <c r="DZV941" s="82"/>
      <c r="DZW941" s="82"/>
      <c r="DZX941" s="82"/>
      <c r="DZY941" s="82"/>
      <c r="DZZ941" s="82"/>
      <c r="EAA941" s="82"/>
      <c r="EAB941" s="82"/>
      <c r="EAC941" s="82"/>
      <c r="EAD941" s="82"/>
      <c r="EAE941" s="82"/>
      <c r="EAF941" s="82"/>
      <c r="EAG941" s="82"/>
      <c r="EAH941" s="82"/>
      <c r="EAI941" s="82"/>
      <c r="EAJ941" s="82"/>
      <c r="EAK941" s="82"/>
      <c r="EAL941" s="82"/>
      <c r="EAM941" s="82"/>
      <c r="EAN941" s="82"/>
      <c r="EAO941" s="82"/>
      <c r="EAP941" s="82"/>
      <c r="EAQ941" s="82"/>
      <c r="EAR941" s="82"/>
      <c r="EAS941" s="82"/>
      <c r="EAT941" s="82"/>
      <c r="EAU941" s="82"/>
      <c r="EAV941" s="82"/>
      <c r="EAW941" s="82"/>
      <c r="EAX941" s="82"/>
      <c r="EAY941" s="82"/>
      <c r="EAZ941" s="82"/>
      <c r="EBA941" s="82"/>
      <c r="EBB941" s="82"/>
      <c r="EBC941" s="82"/>
      <c r="EBD941" s="82"/>
      <c r="EBE941" s="82"/>
      <c r="EBF941" s="82"/>
      <c r="EBG941" s="82"/>
      <c r="EBH941" s="82"/>
      <c r="EBI941" s="82"/>
      <c r="EBJ941" s="82"/>
      <c r="EBK941" s="82"/>
      <c r="EBL941" s="82"/>
      <c r="EBM941" s="82"/>
      <c r="EBN941" s="82"/>
      <c r="EBO941" s="82"/>
      <c r="EBP941" s="82"/>
      <c r="EBQ941" s="82"/>
      <c r="EBR941" s="82"/>
      <c r="EBS941" s="82"/>
      <c r="EBT941" s="82"/>
      <c r="EBU941" s="82"/>
      <c r="EBV941" s="82"/>
      <c r="EBW941" s="82"/>
      <c r="EBX941" s="82"/>
      <c r="EBY941" s="82"/>
      <c r="EBZ941" s="82"/>
      <c r="ECA941" s="82"/>
      <c r="ECB941" s="82"/>
      <c r="ECC941" s="82"/>
      <c r="ECD941" s="82"/>
      <c r="ECE941" s="82"/>
      <c r="ECF941" s="82"/>
      <c r="ECG941" s="82"/>
      <c r="ECH941" s="82"/>
      <c r="ECI941" s="82"/>
      <c r="ECJ941" s="82"/>
      <c r="ECK941" s="82"/>
      <c r="ECL941" s="82"/>
      <c r="ECM941" s="82"/>
      <c r="ECN941" s="82"/>
      <c r="ECO941" s="82"/>
      <c r="ECP941" s="82"/>
      <c r="ECQ941" s="82"/>
      <c r="ECR941" s="82"/>
      <c r="ECS941" s="82"/>
      <c r="ECT941" s="82"/>
      <c r="ECU941" s="82"/>
      <c r="ECV941" s="82"/>
      <c r="ECW941" s="82"/>
      <c r="ECX941" s="82"/>
      <c r="ECY941" s="82"/>
      <c r="ECZ941" s="82"/>
      <c r="EDA941" s="82"/>
      <c r="EDB941" s="82"/>
      <c r="EDC941" s="82"/>
      <c r="EDD941" s="82"/>
      <c r="EDE941" s="82"/>
      <c r="EDF941" s="82"/>
      <c r="EDG941" s="82"/>
      <c r="EDH941" s="82"/>
      <c r="EDI941" s="82"/>
      <c r="EDJ941" s="82"/>
      <c r="EDK941" s="82"/>
      <c r="EDL941" s="82"/>
      <c r="EDM941" s="82"/>
      <c r="EDN941" s="82"/>
      <c r="EDO941" s="82"/>
      <c r="EDP941" s="82"/>
      <c r="EDQ941" s="82"/>
      <c r="EDR941" s="82"/>
      <c r="EDS941" s="82"/>
      <c r="EDT941" s="82"/>
      <c r="EDU941" s="82"/>
      <c r="EDV941" s="82"/>
      <c r="EDW941" s="82"/>
      <c r="EDX941" s="82"/>
      <c r="EDY941" s="82"/>
      <c r="EDZ941" s="82"/>
      <c r="EEA941" s="82"/>
      <c r="EEB941" s="82"/>
      <c r="EEC941" s="82"/>
      <c r="EED941" s="82"/>
      <c r="EEE941" s="82"/>
      <c r="EEF941" s="82"/>
      <c r="EEG941" s="82"/>
      <c r="EEH941" s="82"/>
      <c r="EEI941" s="82"/>
      <c r="EEJ941" s="82"/>
      <c r="EEK941" s="82"/>
      <c r="EEL941" s="82"/>
      <c r="EEM941" s="82"/>
      <c r="EEN941" s="82"/>
      <c r="EEO941" s="82"/>
      <c r="EEP941" s="82"/>
      <c r="EEQ941" s="82"/>
      <c r="EER941" s="82"/>
      <c r="EES941" s="82"/>
      <c r="EET941" s="82"/>
      <c r="EEU941" s="82"/>
      <c r="EEV941" s="82"/>
      <c r="EEW941" s="82"/>
      <c r="EEX941" s="82"/>
      <c r="EEY941" s="82"/>
      <c r="EEZ941" s="82"/>
      <c r="EFA941" s="82"/>
      <c r="EFB941" s="82"/>
      <c r="EFC941" s="82"/>
      <c r="EFD941" s="82"/>
      <c r="EFE941" s="82"/>
      <c r="EFF941" s="82"/>
      <c r="EFG941" s="82"/>
      <c r="EFH941" s="82"/>
      <c r="EFI941" s="82"/>
      <c r="EFJ941" s="82"/>
      <c r="EFK941" s="82"/>
      <c r="EFL941" s="82"/>
      <c r="EFM941" s="82"/>
      <c r="EFN941" s="82"/>
      <c r="EFO941" s="82"/>
      <c r="EFP941" s="82"/>
      <c r="EFQ941" s="82"/>
      <c r="EFR941" s="82"/>
      <c r="EFS941" s="82"/>
      <c r="EFT941" s="82"/>
      <c r="EFU941" s="82"/>
      <c r="EFV941" s="82"/>
      <c r="EFW941" s="82"/>
      <c r="EFX941" s="82"/>
      <c r="EFY941" s="82"/>
      <c r="EFZ941" s="82"/>
      <c r="EGA941" s="82"/>
      <c r="EGB941" s="82"/>
      <c r="EGC941" s="82"/>
      <c r="EGD941" s="82"/>
      <c r="EGE941" s="82"/>
      <c r="EGF941" s="82"/>
      <c r="EGG941" s="82"/>
      <c r="EGH941" s="82"/>
      <c r="EGI941" s="82"/>
      <c r="EGJ941" s="82"/>
      <c r="EGK941" s="82"/>
      <c r="EGL941" s="82"/>
      <c r="EGM941" s="82"/>
      <c r="EGN941" s="82"/>
      <c r="EGO941" s="82"/>
      <c r="EGP941" s="82"/>
      <c r="EGQ941" s="82"/>
      <c r="EGR941" s="82"/>
      <c r="EGS941" s="82"/>
      <c r="EGT941" s="82"/>
      <c r="EGU941" s="82"/>
      <c r="EGV941" s="82"/>
      <c r="EGW941" s="82"/>
      <c r="EGX941" s="82"/>
      <c r="EGY941" s="82"/>
      <c r="EGZ941" s="82"/>
      <c r="EHA941" s="82"/>
      <c r="EHB941" s="82"/>
      <c r="EHC941" s="82"/>
      <c r="EHD941" s="82"/>
      <c r="EHE941" s="82"/>
      <c r="EHF941" s="82"/>
      <c r="EHG941" s="82"/>
      <c r="EHH941" s="82"/>
      <c r="EHI941" s="82"/>
      <c r="EHJ941" s="82"/>
      <c r="EHK941" s="82"/>
      <c r="EHL941" s="82"/>
      <c r="EHM941" s="82"/>
      <c r="EHN941" s="82"/>
      <c r="EHO941" s="82"/>
      <c r="EHP941" s="82"/>
      <c r="EHQ941" s="82"/>
      <c r="EHR941" s="82"/>
      <c r="EHS941" s="82"/>
      <c r="EHT941" s="82"/>
      <c r="EHU941" s="82"/>
      <c r="EHV941" s="82"/>
      <c r="EHW941" s="82"/>
      <c r="EHX941" s="82"/>
      <c r="EHY941" s="82"/>
      <c r="EHZ941" s="82"/>
      <c r="EIA941" s="82"/>
      <c r="EIB941" s="82"/>
      <c r="EIC941" s="82"/>
      <c r="EID941" s="82"/>
      <c r="EIE941" s="82"/>
      <c r="EIF941" s="82"/>
      <c r="EIG941" s="82"/>
      <c r="EIH941" s="82"/>
      <c r="EII941" s="82"/>
      <c r="EIJ941" s="82"/>
      <c r="EIK941" s="82"/>
      <c r="EIL941" s="82"/>
      <c r="EIM941" s="82"/>
      <c r="EIN941" s="82"/>
      <c r="EIO941" s="82"/>
      <c r="EIP941" s="82"/>
      <c r="EIQ941" s="82"/>
      <c r="EIR941" s="82"/>
      <c r="EIS941" s="82"/>
      <c r="EIT941" s="82"/>
      <c r="EIU941" s="82"/>
      <c r="EIV941" s="82"/>
      <c r="EIW941" s="82"/>
      <c r="EIX941" s="82"/>
      <c r="EIY941" s="82"/>
      <c r="EIZ941" s="82"/>
      <c r="EJA941" s="82"/>
      <c r="EJB941" s="82"/>
      <c r="EJC941" s="82"/>
      <c r="EJD941" s="82"/>
      <c r="EJE941" s="82"/>
      <c r="EJF941" s="82"/>
      <c r="EJG941" s="82"/>
      <c r="EJH941" s="82"/>
      <c r="EJI941" s="82"/>
      <c r="EJJ941" s="82"/>
      <c r="EJK941" s="82"/>
      <c r="EJL941" s="82"/>
      <c r="EJM941" s="82"/>
      <c r="EJN941" s="82"/>
      <c r="EJO941" s="82"/>
      <c r="EJP941" s="82"/>
      <c r="EJQ941" s="82"/>
      <c r="EJR941" s="82"/>
      <c r="EJS941" s="82"/>
      <c r="EJT941" s="82"/>
      <c r="EJU941" s="82"/>
      <c r="EJV941" s="82"/>
      <c r="EJW941" s="82"/>
      <c r="EJX941" s="82"/>
      <c r="EJY941" s="82"/>
      <c r="EJZ941" s="82"/>
      <c r="EKA941" s="82"/>
      <c r="EKB941" s="82"/>
      <c r="EKC941" s="82"/>
      <c r="EKD941" s="82"/>
      <c r="EKE941" s="82"/>
      <c r="EKF941" s="82"/>
      <c r="EKG941" s="82"/>
      <c r="EKH941" s="82"/>
      <c r="EKI941" s="82"/>
      <c r="EKJ941" s="82"/>
      <c r="EKK941" s="82"/>
      <c r="EKL941" s="82"/>
      <c r="EKM941" s="82"/>
      <c r="EKN941" s="82"/>
      <c r="EKO941" s="82"/>
      <c r="EKP941" s="82"/>
      <c r="EKQ941" s="82"/>
      <c r="EKR941" s="82"/>
      <c r="EKS941" s="82"/>
      <c r="EKT941" s="82"/>
      <c r="EKU941" s="82"/>
      <c r="EKV941" s="82"/>
      <c r="EKW941" s="82"/>
      <c r="EKX941" s="82"/>
      <c r="EKY941" s="82"/>
      <c r="EKZ941" s="82"/>
      <c r="ELA941" s="82"/>
      <c r="ELB941" s="82"/>
      <c r="ELC941" s="82"/>
      <c r="ELD941" s="82"/>
      <c r="ELE941" s="82"/>
      <c r="ELF941" s="82"/>
      <c r="ELG941" s="82"/>
      <c r="ELH941" s="82"/>
      <c r="ELI941" s="82"/>
      <c r="ELJ941" s="82"/>
      <c r="ELK941" s="82"/>
      <c r="ELL941" s="82"/>
      <c r="ELM941" s="82"/>
      <c r="ELN941" s="82"/>
      <c r="ELO941" s="82"/>
      <c r="ELP941" s="82"/>
      <c r="ELQ941" s="82"/>
      <c r="ELR941" s="82"/>
      <c r="ELS941" s="82"/>
      <c r="ELT941" s="82"/>
      <c r="ELU941" s="82"/>
      <c r="ELV941" s="82"/>
      <c r="ELW941" s="82"/>
      <c r="ELX941" s="82"/>
      <c r="ELY941" s="82"/>
      <c r="ELZ941" s="82"/>
      <c r="EMA941" s="82"/>
      <c r="EMB941" s="82"/>
      <c r="EMC941" s="82"/>
      <c r="EMD941" s="82"/>
      <c r="EME941" s="82"/>
      <c r="EMF941" s="82"/>
      <c r="EMG941" s="82"/>
      <c r="EMH941" s="82"/>
      <c r="EMI941" s="82"/>
      <c r="EMJ941" s="82"/>
      <c r="EMK941" s="82"/>
      <c r="EML941" s="82"/>
      <c r="EMM941" s="82"/>
      <c r="EMN941" s="82"/>
      <c r="EMO941" s="82"/>
      <c r="EMP941" s="82"/>
      <c r="EMQ941" s="82"/>
      <c r="EMR941" s="82"/>
      <c r="EMS941" s="82"/>
      <c r="EMT941" s="82"/>
      <c r="EMU941" s="82"/>
      <c r="EMV941" s="82"/>
      <c r="EMW941" s="82"/>
      <c r="EMX941" s="82"/>
      <c r="EMY941" s="82"/>
      <c r="EMZ941" s="82"/>
      <c r="ENA941" s="82"/>
      <c r="ENB941" s="82"/>
      <c r="ENC941" s="82"/>
      <c r="END941" s="82"/>
      <c r="ENE941" s="82"/>
      <c r="ENF941" s="82"/>
      <c r="ENG941" s="82"/>
      <c r="ENH941" s="82"/>
      <c r="ENI941" s="82"/>
      <c r="ENJ941" s="82"/>
      <c r="ENK941" s="82"/>
      <c r="ENL941" s="82"/>
      <c r="ENM941" s="82"/>
      <c r="ENN941" s="82"/>
      <c r="ENO941" s="82"/>
      <c r="ENP941" s="82"/>
      <c r="ENQ941" s="82"/>
      <c r="ENR941" s="82"/>
      <c r="ENS941" s="82"/>
      <c r="ENT941" s="82"/>
      <c r="ENU941" s="82"/>
      <c r="ENV941" s="82"/>
      <c r="ENW941" s="82"/>
      <c r="ENX941" s="82"/>
      <c r="ENY941" s="82"/>
      <c r="ENZ941" s="82"/>
      <c r="EOA941" s="82"/>
      <c r="EOB941" s="82"/>
      <c r="EOC941" s="82"/>
      <c r="EOD941" s="82"/>
      <c r="EOE941" s="82"/>
      <c r="EOF941" s="82"/>
      <c r="EOG941" s="82"/>
      <c r="EOH941" s="82"/>
      <c r="EOI941" s="82"/>
      <c r="EOJ941" s="82"/>
      <c r="EOK941" s="82"/>
      <c r="EOL941" s="82"/>
      <c r="EOM941" s="82"/>
      <c r="EON941" s="82"/>
      <c r="EOO941" s="82"/>
      <c r="EOP941" s="82"/>
      <c r="EOQ941" s="82"/>
      <c r="EOR941" s="82"/>
      <c r="EOS941" s="82"/>
      <c r="EOT941" s="82"/>
      <c r="EOU941" s="82"/>
      <c r="EOV941" s="82"/>
      <c r="EOW941" s="82"/>
      <c r="EOX941" s="82"/>
      <c r="EOY941" s="82"/>
      <c r="EOZ941" s="82"/>
      <c r="EPA941" s="82"/>
      <c r="EPB941" s="82"/>
      <c r="EPC941" s="82"/>
      <c r="EPD941" s="82"/>
      <c r="EPE941" s="82"/>
      <c r="EPF941" s="82"/>
      <c r="EPG941" s="82"/>
      <c r="EPH941" s="82"/>
      <c r="EPI941" s="82"/>
      <c r="EPJ941" s="82"/>
      <c r="EPK941" s="82"/>
      <c r="EPL941" s="82"/>
      <c r="EPM941" s="82"/>
      <c r="EPN941" s="82"/>
      <c r="EPO941" s="82"/>
      <c r="EPP941" s="82"/>
      <c r="EPQ941" s="82"/>
      <c r="EPR941" s="82"/>
      <c r="EPS941" s="82"/>
      <c r="EPT941" s="82"/>
      <c r="EPU941" s="82"/>
      <c r="EPV941" s="82"/>
      <c r="EPW941" s="82"/>
      <c r="EPX941" s="82"/>
      <c r="EPY941" s="82"/>
      <c r="EPZ941" s="82"/>
      <c r="EQA941" s="82"/>
      <c r="EQB941" s="82"/>
      <c r="EQC941" s="82"/>
      <c r="EQD941" s="82"/>
      <c r="EQE941" s="82"/>
      <c r="EQF941" s="82"/>
      <c r="EQG941" s="82"/>
      <c r="EQH941" s="82"/>
      <c r="EQI941" s="82"/>
      <c r="EQJ941" s="82"/>
      <c r="EQK941" s="82"/>
      <c r="EQL941" s="82"/>
      <c r="EQM941" s="82"/>
      <c r="EQN941" s="82"/>
      <c r="EQO941" s="82"/>
      <c r="EQP941" s="82"/>
      <c r="EQQ941" s="82"/>
      <c r="EQR941" s="82"/>
      <c r="EQS941" s="82"/>
      <c r="EQT941" s="82"/>
      <c r="EQU941" s="82"/>
      <c r="EQV941" s="82"/>
      <c r="EQW941" s="82"/>
      <c r="EQX941" s="82"/>
      <c r="EQY941" s="82"/>
      <c r="EQZ941" s="82"/>
      <c r="ERA941" s="82"/>
      <c r="ERB941" s="82"/>
      <c r="ERC941" s="82"/>
      <c r="ERD941" s="82"/>
      <c r="ERE941" s="82"/>
      <c r="ERF941" s="82"/>
      <c r="ERG941" s="82"/>
      <c r="ERH941" s="82"/>
      <c r="ERI941" s="82"/>
      <c r="ERJ941" s="82"/>
      <c r="ERK941" s="82"/>
      <c r="ERL941" s="82"/>
      <c r="ERM941" s="82"/>
      <c r="ERN941" s="82"/>
      <c r="ERO941" s="82"/>
      <c r="ERP941" s="82"/>
      <c r="ERQ941" s="82"/>
      <c r="ERR941" s="82"/>
      <c r="ERS941" s="82"/>
      <c r="ERT941" s="82"/>
      <c r="ERU941" s="82"/>
      <c r="ERV941" s="82"/>
      <c r="ERW941" s="82"/>
      <c r="ERX941" s="82"/>
      <c r="ERY941" s="82"/>
      <c r="ERZ941" s="82"/>
      <c r="ESA941" s="82"/>
      <c r="ESB941" s="82"/>
      <c r="ESC941" s="82"/>
      <c r="ESD941" s="82"/>
      <c r="ESE941" s="82"/>
      <c r="ESF941" s="82"/>
      <c r="ESG941" s="82"/>
      <c r="ESH941" s="82"/>
      <c r="ESI941" s="82"/>
      <c r="ESJ941" s="82"/>
      <c r="ESK941" s="82"/>
      <c r="ESL941" s="82"/>
      <c r="ESM941" s="82"/>
      <c r="ESN941" s="82"/>
      <c r="ESO941" s="82"/>
      <c r="ESP941" s="82"/>
      <c r="ESQ941" s="82"/>
      <c r="ESR941" s="82"/>
      <c r="ESS941" s="82"/>
      <c r="EST941" s="82"/>
      <c r="ESU941" s="82"/>
      <c r="ESV941" s="82"/>
      <c r="ESW941" s="82"/>
      <c r="ESX941" s="82"/>
      <c r="ESY941" s="82"/>
      <c r="ESZ941" s="82"/>
      <c r="ETA941" s="82"/>
      <c r="ETB941" s="82"/>
      <c r="ETC941" s="82"/>
      <c r="ETD941" s="82"/>
      <c r="ETE941" s="82"/>
      <c r="ETF941" s="82"/>
      <c r="ETG941" s="82"/>
      <c r="ETH941" s="82"/>
      <c r="ETI941" s="82"/>
      <c r="ETJ941" s="82"/>
      <c r="ETK941" s="82"/>
      <c r="ETL941" s="82"/>
      <c r="ETM941" s="82"/>
      <c r="ETN941" s="82"/>
      <c r="ETO941" s="82"/>
      <c r="ETP941" s="82"/>
      <c r="ETQ941" s="82"/>
      <c r="ETR941" s="82"/>
      <c r="ETS941" s="82"/>
      <c r="ETT941" s="82"/>
      <c r="ETU941" s="82"/>
      <c r="ETV941" s="82"/>
      <c r="ETW941" s="82"/>
      <c r="ETX941" s="82"/>
      <c r="ETY941" s="82"/>
      <c r="ETZ941" s="82"/>
      <c r="EUA941" s="82"/>
      <c r="EUB941" s="82"/>
      <c r="EUC941" s="82"/>
      <c r="EUD941" s="82"/>
      <c r="EUE941" s="82"/>
      <c r="EUF941" s="82"/>
      <c r="EUG941" s="82"/>
      <c r="EUH941" s="82"/>
      <c r="EUI941" s="82"/>
      <c r="EUJ941" s="82"/>
      <c r="EUK941" s="82"/>
      <c r="EUL941" s="82"/>
      <c r="EUM941" s="82"/>
      <c r="EUN941" s="82"/>
      <c r="EUO941" s="82"/>
      <c r="EUP941" s="82"/>
      <c r="EUQ941" s="82"/>
      <c r="EUR941" s="82"/>
      <c r="EUS941" s="82"/>
      <c r="EUT941" s="82"/>
      <c r="EUU941" s="82"/>
      <c r="EUV941" s="82"/>
      <c r="EUW941" s="82"/>
      <c r="EUX941" s="82"/>
      <c r="EUY941" s="82"/>
      <c r="EUZ941" s="82"/>
      <c r="EVA941" s="82"/>
      <c r="EVB941" s="82"/>
      <c r="EVC941" s="82"/>
      <c r="EVD941" s="82"/>
      <c r="EVE941" s="82"/>
      <c r="EVF941" s="82"/>
      <c r="EVG941" s="82"/>
      <c r="EVH941" s="82"/>
      <c r="EVI941" s="82"/>
      <c r="EVJ941" s="82"/>
      <c r="EVK941" s="82"/>
      <c r="EVL941" s="82"/>
      <c r="EVM941" s="82"/>
      <c r="EVN941" s="82"/>
      <c r="EVO941" s="82"/>
      <c r="EVP941" s="82"/>
      <c r="EVQ941" s="82"/>
      <c r="EVR941" s="82"/>
      <c r="EVS941" s="82"/>
      <c r="EVT941" s="82"/>
      <c r="EVU941" s="82"/>
      <c r="EVV941" s="82"/>
      <c r="EVW941" s="82"/>
      <c r="EVX941" s="82"/>
      <c r="EVY941" s="82"/>
      <c r="EVZ941" s="82"/>
      <c r="EWA941" s="82"/>
      <c r="EWB941" s="82"/>
      <c r="EWC941" s="82"/>
      <c r="EWD941" s="82"/>
      <c r="EWE941" s="82"/>
      <c r="EWF941" s="82"/>
      <c r="EWG941" s="82"/>
      <c r="EWH941" s="82"/>
      <c r="EWI941" s="82"/>
      <c r="EWJ941" s="82"/>
      <c r="EWK941" s="82"/>
      <c r="EWL941" s="82"/>
      <c r="EWM941" s="82"/>
      <c r="EWN941" s="82"/>
      <c r="EWO941" s="82"/>
      <c r="EWP941" s="82"/>
      <c r="EWQ941" s="82"/>
      <c r="EWR941" s="82"/>
      <c r="EWS941" s="82"/>
      <c r="EWT941" s="82"/>
      <c r="EWU941" s="82"/>
      <c r="EWV941" s="82"/>
      <c r="EWW941" s="82"/>
      <c r="EWX941" s="82"/>
      <c r="EWY941" s="82"/>
      <c r="EWZ941" s="82"/>
      <c r="EXA941" s="82"/>
      <c r="EXB941" s="82"/>
      <c r="EXC941" s="82"/>
      <c r="EXD941" s="82"/>
      <c r="EXE941" s="82"/>
      <c r="EXF941" s="82"/>
      <c r="EXG941" s="82"/>
      <c r="EXH941" s="82"/>
      <c r="EXI941" s="82"/>
      <c r="EXJ941" s="82"/>
      <c r="EXK941" s="82"/>
      <c r="EXL941" s="82"/>
      <c r="EXM941" s="82"/>
      <c r="EXN941" s="82"/>
      <c r="EXO941" s="82"/>
      <c r="EXP941" s="82"/>
      <c r="EXQ941" s="82"/>
      <c r="EXR941" s="82"/>
      <c r="EXS941" s="82"/>
      <c r="EXT941" s="82"/>
      <c r="EXU941" s="82"/>
      <c r="EXV941" s="82"/>
      <c r="EXW941" s="82"/>
      <c r="EXX941" s="82"/>
      <c r="EXY941" s="82"/>
      <c r="EXZ941" s="82"/>
      <c r="EYA941" s="82"/>
      <c r="EYB941" s="82"/>
      <c r="EYC941" s="82"/>
      <c r="EYD941" s="82"/>
      <c r="EYE941" s="82"/>
      <c r="EYF941" s="82"/>
      <c r="EYG941" s="82"/>
      <c r="EYH941" s="82"/>
      <c r="EYI941" s="82"/>
      <c r="EYJ941" s="82"/>
      <c r="EYK941" s="82"/>
      <c r="EYL941" s="82"/>
      <c r="EYM941" s="82"/>
      <c r="EYN941" s="82"/>
      <c r="EYO941" s="82"/>
      <c r="EYP941" s="82"/>
      <c r="EYQ941" s="82"/>
      <c r="EYR941" s="82"/>
      <c r="EYS941" s="82"/>
      <c r="EYT941" s="82"/>
      <c r="EYU941" s="82"/>
      <c r="EYV941" s="82"/>
      <c r="EYW941" s="82"/>
      <c r="EYX941" s="82"/>
      <c r="EYY941" s="82"/>
      <c r="EYZ941" s="82"/>
      <c r="EZA941" s="82"/>
      <c r="EZB941" s="82"/>
      <c r="EZC941" s="82"/>
      <c r="EZD941" s="82"/>
      <c r="EZE941" s="82"/>
      <c r="EZF941" s="82"/>
      <c r="EZG941" s="82"/>
      <c r="EZH941" s="82"/>
      <c r="EZI941" s="82"/>
      <c r="EZJ941" s="82"/>
      <c r="EZK941" s="82"/>
      <c r="EZL941" s="82"/>
      <c r="EZM941" s="82"/>
      <c r="EZN941" s="82"/>
      <c r="EZO941" s="82"/>
      <c r="EZP941" s="82"/>
      <c r="EZQ941" s="82"/>
      <c r="EZR941" s="82"/>
      <c r="EZS941" s="82"/>
      <c r="EZT941" s="82"/>
      <c r="EZU941" s="82"/>
      <c r="EZV941" s="82"/>
      <c r="EZW941" s="82"/>
      <c r="EZX941" s="82"/>
      <c r="EZY941" s="82"/>
      <c r="EZZ941" s="82"/>
      <c r="FAA941" s="82"/>
      <c r="FAB941" s="82"/>
      <c r="FAC941" s="82"/>
      <c r="FAD941" s="82"/>
      <c r="FAE941" s="82"/>
      <c r="FAF941" s="82"/>
      <c r="FAG941" s="82"/>
      <c r="FAH941" s="82"/>
      <c r="FAI941" s="82"/>
      <c r="FAJ941" s="82"/>
      <c r="FAK941" s="82"/>
      <c r="FAL941" s="82"/>
      <c r="FAM941" s="82"/>
      <c r="FAN941" s="82"/>
      <c r="FAO941" s="82"/>
      <c r="FAP941" s="82"/>
      <c r="FAQ941" s="82"/>
      <c r="FAR941" s="82"/>
      <c r="FAS941" s="82"/>
      <c r="FAT941" s="82"/>
      <c r="FAU941" s="82"/>
      <c r="FAV941" s="82"/>
      <c r="FAW941" s="82"/>
      <c r="FAX941" s="82"/>
      <c r="FAY941" s="82"/>
      <c r="FAZ941" s="82"/>
      <c r="FBA941" s="82"/>
      <c r="FBB941" s="82"/>
      <c r="FBC941" s="82"/>
      <c r="FBD941" s="82"/>
      <c r="FBE941" s="82"/>
      <c r="FBF941" s="82"/>
      <c r="FBG941" s="82"/>
      <c r="FBH941" s="82"/>
      <c r="FBI941" s="82"/>
      <c r="FBJ941" s="82"/>
      <c r="FBK941" s="82"/>
      <c r="FBL941" s="82"/>
      <c r="FBM941" s="82"/>
      <c r="FBN941" s="82"/>
      <c r="FBO941" s="82"/>
      <c r="FBP941" s="82"/>
      <c r="FBQ941" s="82"/>
      <c r="FBR941" s="82"/>
      <c r="FBS941" s="82"/>
      <c r="FBT941" s="82"/>
      <c r="FBU941" s="82"/>
      <c r="FBV941" s="82"/>
      <c r="FBW941" s="82"/>
      <c r="FBX941" s="82"/>
      <c r="FBY941" s="82"/>
      <c r="FBZ941" s="82"/>
      <c r="FCA941" s="82"/>
      <c r="FCB941" s="82"/>
      <c r="FCC941" s="82"/>
      <c r="FCD941" s="82"/>
      <c r="FCE941" s="82"/>
      <c r="FCF941" s="82"/>
      <c r="FCG941" s="82"/>
      <c r="FCH941" s="82"/>
      <c r="FCI941" s="82"/>
      <c r="FCJ941" s="82"/>
      <c r="FCK941" s="82"/>
      <c r="FCL941" s="82"/>
      <c r="FCM941" s="82"/>
      <c r="FCN941" s="82"/>
      <c r="FCO941" s="82"/>
      <c r="FCP941" s="82"/>
      <c r="FCQ941" s="82"/>
      <c r="FCR941" s="82"/>
      <c r="FCS941" s="82"/>
      <c r="FCT941" s="82"/>
      <c r="FCU941" s="82"/>
      <c r="FCV941" s="82"/>
      <c r="FCW941" s="82"/>
      <c r="FCX941" s="82"/>
      <c r="FCY941" s="82"/>
      <c r="FCZ941" s="82"/>
      <c r="FDA941" s="82"/>
      <c r="FDB941" s="82"/>
      <c r="FDC941" s="82"/>
      <c r="FDD941" s="82"/>
      <c r="FDE941" s="82"/>
      <c r="FDF941" s="82"/>
      <c r="FDG941" s="82"/>
      <c r="FDH941" s="82"/>
      <c r="FDI941" s="82"/>
      <c r="FDJ941" s="82"/>
      <c r="FDK941" s="82"/>
      <c r="FDL941" s="82"/>
      <c r="FDM941" s="82"/>
      <c r="FDN941" s="82"/>
      <c r="FDO941" s="82"/>
      <c r="FDP941" s="82"/>
      <c r="FDQ941" s="82"/>
      <c r="FDR941" s="82"/>
      <c r="FDS941" s="82"/>
      <c r="FDT941" s="82"/>
      <c r="FDU941" s="82"/>
      <c r="FDV941" s="82"/>
      <c r="FDW941" s="82"/>
      <c r="FDX941" s="82"/>
      <c r="FDY941" s="82"/>
      <c r="FDZ941" s="82"/>
      <c r="FEA941" s="82"/>
      <c r="FEB941" s="82"/>
      <c r="FEC941" s="82"/>
      <c r="FED941" s="82"/>
      <c r="FEE941" s="82"/>
      <c r="FEF941" s="82"/>
      <c r="FEG941" s="82"/>
      <c r="FEH941" s="82"/>
      <c r="FEI941" s="82"/>
      <c r="FEJ941" s="82"/>
      <c r="FEK941" s="82"/>
      <c r="FEL941" s="82"/>
      <c r="FEM941" s="82"/>
      <c r="FEN941" s="82"/>
      <c r="FEO941" s="82"/>
      <c r="FEP941" s="82"/>
      <c r="FEQ941" s="82"/>
      <c r="FER941" s="82"/>
      <c r="FES941" s="82"/>
      <c r="FET941" s="82"/>
      <c r="FEU941" s="82"/>
      <c r="FEV941" s="82"/>
      <c r="FEW941" s="82"/>
      <c r="FEX941" s="82"/>
      <c r="FEY941" s="82"/>
      <c r="FEZ941" s="82"/>
      <c r="FFA941" s="82"/>
      <c r="FFB941" s="82"/>
      <c r="FFC941" s="82"/>
      <c r="FFD941" s="82"/>
      <c r="FFE941" s="82"/>
      <c r="FFF941" s="82"/>
      <c r="FFG941" s="82"/>
      <c r="FFH941" s="82"/>
      <c r="FFI941" s="82"/>
      <c r="FFJ941" s="82"/>
      <c r="FFK941" s="82"/>
      <c r="FFL941" s="82"/>
      <c r="FFM941" s="82"/>
      <c r="FFN941" s="82"/>
      <c r="FFO941" s="82"/>
      <c r="FFP941" s="82"/>
      <c r="FFQ941" s="82"/>
      <c r="FFR941" s="82"/>
      <c r="FFS941" s="82"/>
      <c r="FFT941" s="82"/>
      <c r="FFU941" s="82"/>
      <c r="FFV941" s="82"/>
      <c r="FFW941" s="82"/>
      <c r="FFX941" s="82"/>
      <c r="FFY941" s="82"/>
      <c r="FFZ941" s="82"/>
      <c r="FGA941" s="82"/>
      <c r="FGB941" s="82"/>
      <c r="FGC941" s="82"/>
      <c r="FGD941" s="82"/>
      <c r="FGE941" s="82"/>
      <c r="FGF941" s="82"/>
      <c r="FGG941" s="82"/>
      <c r="FGH941" s="82"/>
      <c r="FGI941" s="82"/>
      <c r="FGJ941" s="82"/>
      <c r="FGK941" s="82"/>
      <c r="FGL941" s="82"/>
      <c r="FGM941" s="82"/>
      <c r="FGN941" s="82"/>
      <c r="FGO941" s="82"/>
      <c r="FGP941" s="82"/>
      <c r="FGQ941" s="82"/>
      <c r="FGR941" s="82"/>
      <c r="FGS941" s="82"/>
      <c r="FGT941" s="82"/>
      <c r="FGU941" s="82"/>
      <c r="FGV941" s="82"/>
      <c r="FGW941" s="82"/>
      <c r="FGX941" s="82"/>
      <c r="FGY941" s="82"/>
      <c r="FGZ941" s="82"/>
      <c r="FHA941" s="82"/>
      <c r="FHB941" s="82"/>
      <c r="FHC941" s="82"/>
      <c r="FHD941" s="82"/>
      <c r="FHE941" s="82"/>
      <c r="FHF941" s="82"/>
      <c r="FHG941" s="82"/>
      <c r="FHH941" s="82"/>
      <c r="FHI941" s="82"/>
      <c r="FHJ941" s="82"/>
      <c r="FHK941" s="82"/>
      <c r="FHL941" s="82"/>
      <c r="FHM941" s="82"/>
      <c r="FHN941" s="82"/>
      <c r="FHO941" s="82"/>
      <c r="FHP941" s="82"/>
      <c r="FHQ941" s="82"/>
      <c r="FHR941" s="82"/>
      <c r="FHS941" s="82"/>
      <c r="FHT941" s="82"/>
      <c r="FHU941" s="82"/>
      <c r="FHV941" s="82"/>
      <c r="FHW941" s="82"/>
      <c r="FHX941" s="82"/>
      <c r="FHY941" s="82"/>
      <c r="FHZ941" s="82"/>
      <c r="FIA941" s="82"/>
      <c r="FIB941" s="82"/>
      <c r="FIC941" s="82"/>
      <c r="FID941" s="82"/>
      <c r="FIE941" s="82"/>
      <c r="FIF941" s="82"/>
      <c r="FIG941" s="82"/>
      <c r="FIH941" s="82"/>
      <c r="FII941" s="82"/>
      <c r="FIJ941" s="82"/>
      <c r="FIK941" s="82"/>
      <c r="FIL941" s="82"/>
      <c r="FIM941" s="82"/>
      <c r="FIN941" s="82"/>
      <c r="FIO941" s="82"/>
      <c r="FIP941" s="82"/>
      <c r="FIQ941" s="82"/>
      <c r="FIR941" s="82"/>
      <c r="FIS941" s="82"/>
      <c r="FIT941" s="82"/>
      <c r="FIU941" s="82"/>
      <c r="FIV941" s="82"/>
      <c r="FIW941" s="82"/>
      <c r="FIX941" s="82"/>
      <c r="FIY941" s="82"/>
      <c r="FIZ941" s="82"/>
      <c r="FJA941" s="82"/>
      <c r="FJB941" s="82"/>
      <c r="FJC941" s="82"/>
      <c r="FJD941" s="82"/>
      <c r="FJE941" s="82"/>
      <c r="FJF941" s="82"/>
      <c r="FJG941" s="82"/>
      <c r="FJH941" s="82"/>
      <c r="FJI941" s="82"/>
      <c r="FJJ941" s="82"/>
      <c r="FJK941" s="82"/>
      <c r="FJL941" s="82"/>
      <c r="FJM941" s="82"/>
      <c r="FJN941" s="82"/>
      <c r="FJO941" s="82"/>
      <c r="FJP941" s="82"/>
      <c r="FJQ941" s="82"/>
      <c r="FJR941" s="82"/>
      <c r="FJS941" s="82"/>
      <c r="FJT941" s="82"/>
      <c r="FJU941" s="82"/>
      <c r="FJV941" s="82"/>
      <c r="FJW941" s="82"/>
      <c r="FJX941" s="82"/>
      <c r="FJY941" s="82"/>
      <c r="FJZ941" s="82"/>
      <c r="FKA941" s="82"/>
      <c r="FKB941" s="82"/>
      <c r="FKC941" s="82"/>
      <c r="FKD941" s="82"/>
      <c r="FKE941" s="82"/>
      <c r="FKF941" s="82"/>
      <c r="FKG941" s="82"/>
      <c r="FKH941" s="82"/>
      <c r="FKI941" s="82"/>
      <c r="FKJ941" s="82"/>
      <c r="FKK941" s="82"/>
      <c r="FKL941" s="82"/>
      <c r="FKM941" s="82"/>
      <c r="FKN941" s="82"/>
      <c r="FKO941" s="82"/>
      <c r="FKP941" s="82"/>
      <c r="FKQ941" s="82"/>
      <c r="FKR941" s="82"/>
      <c r="FKS941" s="82"/>
      <c r="FKT941" s="82"/>
      <c r="FKU941" s="82"/>
      <c r="FKV941" s="82"/>
      <c r="FKW941" s="82"/>
      <c r="FKX941" s="82"/>
      <c r="FKY941" s="82"/>
      <c r="FKZ941" s="82"/>
      <c r="FLA941" s="82"/>
      <c r="FLB941" s="82"/>
      <c r="FLC941" s="82"/>
      <c r="FLD941" s="82"/>
      <c r="FLE941" s="82"/>
      <c r="FLF941" s="82"/>
      <c r="FLG941" s="82"/>
      <c r="FLH941" s="82"/>
      <c r="FLI941" s="82"/>
      <c r="FLJ941" s="82"/>
      <c r="FLK941" s="82"/>
      <c r="FLL941" s="82"/>
      <c r="FLM941" s="82"/>
      <c r="FLN941" s="82"/>
      <c r="FLO941" s="82"/>
      <c r="FLP941" s="82"/>
      <c r="FLQ941" s="82"/>
      <c r="FLR941" s="82"/>
      <c r="FLS941" s="82"/>
      <c r="FLT941" s="82"/>
      <c r="FLU941" s="82"/>
      <c r="FLV941" s="82"/>
      <c r="FLW941" s="82"/>
      <c r="FLX941" s="82"/>
      <c r="FLY941" s="82"/>
      <c r="FLZ941" s="82"/>
      <c r="FMA941" s="82"/>
      <c r="FMB941" s="82"/>
      <c r="FMC941" s="82"/>
      <c r="FMD941" s="82"/>
      <c r="FME941" s="82"/>
      <c r="FMF941" s="82"/>
      <c r="FMG941" s="82"/>
      <c r="FMH941" s="82"/>
      <c r="FMI941" s="82"/>
      <c r="FMJ941" s="82"/>
      <c r="FMK941" s="82"/>
      <c r="FML941" s="82"/>
      <c r="FMM941" s="82"/>
      <c r="FMN941" s="82"/>
      <c r="FMO941" s="82"/>
      <c r="FMP941" s="82"/>
      <c r="FMQ941" s="82"/>
      <c r="FMR941" s="82"/>
      <c r="FMS941" s="82"/>
      <c r="FMT941" s="82"/>
      <c r="FMU941" s="82"/>
      <c r="FMV941" s="82"/>
      <c r="FMW941" s="82"/>
      <c r="FMX941" s="82"/>
      <c r="FMY941" s="82"/>
      <c r="FMZ941" s="82"/>
      <c r="FNA941" s="82"/>
      <c r="FNB941" s="82"/>
      <c r="FNC941" s="82"/>
      <c r="FND941" s="82"/>
      <c r="FNE941" s="82"/>
      <c r="FNF941" s="82"/>
      <c r="FNG941" s="82"/>
      <c r="FNH941" s="82"/>
      <c r="FNI941" s="82"/>
      <c r="FNJ941" s="82"/>
      <c r="FNK941" s="82"/>
      <c r="FNL941" s="82"/>
      <c r="FNM941" s="82"/>
      <c r="FNN941" s="82"/>
      <c r="FNO941" s="82"/>
      <c r="FNP941" s="82"/>
      <c r="FNQ941" s="82"/>
      <c r="FNR941" s="82"/>
      <c r="FNS941" s="82"/>
      <c r="FNT941" s="82"/>
      <c r="FNU941" s="82"/>
      <c r="FNV941" s="82"/>
      <c r="FNW941" s="82"/>
      <c r="FNX941" s="82"/>
      <c r="FNY941" s="82"/>
      <c r="FNZ941" s="82"/>
      <c r="FOA941" s="82"/>
      <c r="FOB941" s="82"/>
      <c r="FOC941" s="82"/>
      <c r="FOD941" s="82"/>
      <c r="FOE941" s="82"/>
      <c r="FOF941" s="82"/>
      <c r="FOG941" s="82"/>
      <c r="FOH941" s="82"/>
      <c r="FOI941" s="82"/>
      <c r="FOJ941" s="82"/>
      <c r="FOK941" s="82"/>
      <c r="FOL941" s="82"/>
      <c r="FOM941" s="82"/>
      <c r="FON941" s="82"/>
      <c r="FOO941" s="82"/>
      <c r="FOP941" s="82"/>
      <c r="FOQ941" s="82"/>
      <c r="FOR941" s="82"/>
      <c r="FOS941" s="82"/>
      <c r="FOT941" s="82"/>
      <c r="FOU941" s="82"/>
      <c r="FOV941" s="82"/>
      <c r="FOW941" s="82"/>
      <c r="FOX941" s="82"/>
      <c r="FOY941" s="82"/>
      <c r="FOZ941" s="82"/>
      <c r="FPA941" s="82"/>
      <c r="FPB941" s="82"/>
      <c r="FPC941" s="82"/>
      <c r="FPD941" s="82"/>
      <c r="FPE941" s="82"/>
      <c r="FPF941" s="82"/>
      <c r="FPG941" s="82"/>
      <c r="FPH941" s="82"/>
      <c r="FPI941" s="82"/>
      <c r="FPJ941" s="82"/>
      <c r="FPK941" s="82"/>
      <c r="FPL941" s="82"/>
      <c r="FPM941" s="82"/>
      <c r="FPN941" s="82"/>
      <c r="FPO941" s="82"/>
      <c r="FPP941" s="82"/>
      <c r="FPQ941" s="82"/>
      <c r="FPR941" s="82"/>
      <c r="FPS941" s="82"/>
      <c r="FPT941" s="82"/>
      <c r="FPU941" s="82"/>
      <c r="FPV941" s="82"/>
      <c r="FPW941" s="82"/>
      <c r="FPX941" s="82"/>
      <c r="FPY941" s="82"/>
      <c r="FPZ941" s="82"/>
      <c r="FQA941" s="82"/>
      <c r="FQB941" s="82"/>
      <c r="FQC941" s="82"/>
      <c r="FQD941" s="82"/>
      <c r="FQE941" s="82"/>
      <c r="FQF941" s="82"/>
      <c r="FQG941" s="82"/>
      <c r="FQH941" s="82"/>
      <c r="FQI941" s="82"/>
      <c r="FQJ941" s="82"/>
      <c r="FQK941" s="82"/>
      <c r="FQL941" s="82"/>
      <c r="FQM941" s="82"/>
      <c r="FQN941" s="82"/>
      <c r="FQO941" s="82"/>
      <c r="FQP941" s="82"/>
      <c r="FQQ941" s="82"/>
      <c r="FQR941" s="82"/>
      <c r="FQS941" s="82"/>
      <c r="FQT941" s="82"/>
      <c r="FQU941" s="82"/>
      <c r="FQV941" s="82"/>
      <c r="FQW941" s="82"/>
      <c r="FQX941" s="82"/>
      <c r="FQY941" s="82"/>
      <c r="FQZ941" s="82"/>
      <c r="FRA941" s="82"/>
      <c r="FRB941" s="82"/>
      <c r="FRC941" s="82"/>
      <c r="FRD941" s="82"/>
      <c r="FRE941" s="82"/>
      <c r="FRF941" s="82"/>
      <c r="FRG941" s="82"/>
      <c r="FRH941" s="82"/>
      <c r="FRI941" s="82"/>
      <c r="FRJ941" s="82"/>
      <c r="FRK941" s="82"/>
      <c r="FRL941" s="82"/>
      <c r="FRM941" s="82"/>
      <c r="FRN941" s="82"/>
      <c r="FRO941" s="82"/>
      <c r="FRP941" s="82"/>
      <c r="FRQ941" s="82"/>
      <c r="FRR941" s="82"/>
      <c r="FRS941" s="82"/>
      <c r="FRT941" s="82"/>
      <c r="FRU941" s="82"/>
      <c r="FRV941" s="82"/>
      <c r="FRW941" s="82"/>
      <c r="FRX941" s="82"/>
      <c r="FRY941" s="82"/>
      <c r="FRZ941" s="82"/>
      <c r="FSA941" s="82"/>
      <c r="FSB941" s="82"/>
      <c r="FSC941" s="82"/>
      <c r="FSD941" s="82"/>
      <c r="FSE941" s="82"/>
      <c r="FSF941" s="82"/>
      <c r="FSG941" s="82"/>
      <c r="FSH941" s="82"/>
      <c r="FSI941" s="82"/>
      <c r="FSJ941" s="82"/>
      <c r="FSK941" s="82"/>
      <c r="FSL941" s="82"/>
      <c r="FSM941" s="82"/>
      <c r="FSN941" s="82"/>
      <c r="FSO941" s="82"/>
      <c r="FSP941" s="82"/>
      <c r="FSQ941" s="82"/>
      <c r="FSR941" s="82"/>
      <c r="FSS941" s="82"/>
      <c r="FST941" s="82"/>
      <c r="FSU941" s="82"/>
      <c r="FSV941" s="82"/>
      <c r="FSW941" s="82"/>
      <c r="FSX941" s="82"/>
      <c r="FSY941" s="82"/>
      <c r="FSZ941" s="82"/>
      <c r="FTA941" s="82"/>
      <c r="FTB941" s="82"/>
      <c r="FTC941" s="82"/>
      <c r="FTD941" s="82"/>
      <c r="FTE941" s="82"/>
      <c r="FTF941" s="82"/>
      <c r="FTG941" s="82"/>
      <c r="FTH941" s="82"/>
      <c r="FTI941" s="82"/>
      <c r="FTJ941" s="82"/>
      <c r="FTK941" s="82"/>
      <c r="FTL941" s="82"/>
      <c r="FTM941" s="82"/>
      <c r="FTN941" s="82"/>
      <c r="FTO941" s="82"/>
      <c r="FTP941" s="82"/>
      <c r="FTQ941" s="82"/>
      <c r="FTR941" s="82"/>
      <c r="FTS941" s="82"/>
      <c r="FTT941" s="82"/>
      <c r="FTU941" s="82"/>
      <c r="FTV941" s="82"/>
      <c r="FTW941" s="82"/>
      <c r="FTX941" s="82"/>
      <c r="FTY941" s="82"/>
      <c r="FTZ941" s="82"/>
      <c r="FUA941" s="82"/>
      <c r="FUB941" s="82"/>
      <c r="FUC941" s="82"/>
      <c r="FUD941" s="82"/>
      <c r="FUE941" s="82"/>
      <c r="FUF941" s="82"/>
      <c r="FUG941" s="82"/>
      <c r="FUH941" s="82"/>
      <c r="FUI941" s="82"/>
      <c r="FUJ941" s="82"/>
      <c r="FUK941" s="82"/>
      <c r="FUL941" s="82"/>
      <c r="FUM941" s="82"/>
      <c r="FUN941" s="82"/>
      <c r="FUO941" s="82"/>
      <c r="FUP941" s="82"/>
      <c r="FUQ941" s="82"/>
      <c r="FUR941" s="82"/>
      <c r="FUS941" s="82"/>
      <c r="FUT941" s="82"/>
      <c r="FUU941" s="82"/>
      <c r="FUV941" s="82"/>
      <c r="FUW941" s="82"/>
      <c r="FUX941" s="82"/>
      <c r="FUY941" s="82"/>
      <c r="FUZ941" s="82"/>
      <c r="FVA941" s="82"/>
      <c r="FVB941" s="82"/>
      <c r="FVC941" s="82"/>
      <c r="FVD941" s="82"/>
      <c r="FVE941" s="82"/>
      <c r="FVF941" s="82"/>
      <c r="FVG941" s="82"/>
      <c r="FVH941" s="82"/>
      <c r="FVI941" s="82"/>
      <c r="FVJ941" s="82"/>
      <c r="FVK941" s="82"/>
      <c r="FVL941" s="82"/>
      <c r="FVM941" s="82"/>
      <c r="FVN941" s="82"/>
      <c r="FVO941" s="82"/>
      <c r="FVP941" s="82"/>
      <c r="FVQ941" s="82"/>
      <c r="FVR941" s="82"/>
      <c r="FVS941" s="82"/>
      <c r="FVT941" s="82"/>
      <c r="FVU941" s="82"/>
      <c r="FVV941" s="82"/>
      <c r="FVW941" s="82"/>
      <c r="FVX941" s="82"/>
      <c r="FVY941" s="82"/>
      <c r="FVZ941" s="82"/>
      <c r="FWA941" s="82"/>
      <c r="FWB941" s="82"/>
      <c r="FWC941" s="82"/>
      <c r="FWD941" s="82"/>
      <c r="FWE941" s="82"/>
      <c r="FWF941" s="82"/>
      <c r="FWG941" s="82"/>
      <c r="FWH941" s="82"/>
      <c r="FWI941" s="82"/>
      <c r="FWJ941" s="82"/>
      <c r="FWK941" s="82"/>
      <c r="FWL941" s="82"/>
      <c r="FWM941" s="82"/>
      <c r="FWN941" s="82"/>
      <c r="FWO941" s="82"/>
      <c r="FWP941" s="82"/>
      <c r="FWQ941" s="82"/>
      <c r="FWR941" s="82"/>
      <c r="FWS941" s="82"/>
      <c r="FWT941" s="82"/>
      <c r="FWU941" s="82"/>
      <c r="FWV941" s="82"/>
      <c r="FWW941" s="82"/>
      <c r="FWX941" s="82"/>
      <c r="FWY941" s="82"/>
      <c r="FWZ941" s="82"/>
      <c r="FXA941" s="82"/>
      <c r="FXB941" s="82"/>
      <c r="FXC941" s="82"/>
      <c r="FXD941" s="82"/>
      <c r="FXE941" s="82"/>
      <c r="FXF941" s="82"/>
      <c r="FXG941" s="82"/>
      <c r="FXH941" s="82"/>
      <c r="FXI941" s="82"/>
      <c r="FXJ941" s="82"/>
      <c r="FXK941" s="82"/>
      <c r="FXL941" s="82"/>
      <c r="FXM941" s="82"/>
      <c r="FXN941" s="82"/>
      <c r="FXO941" s="82"/>
      <c r="FXP941" s="82"/>
      <c r="FXQ941" s="82"/>
      <c r="FXR941" s="82"/>
      <c r="FXS941" s="82"/>
      <c r="FXT941" s="82"/>
      <c r="FXU941" s="82"/>
      <c r="FXV941" s="82"/>
      <c r="FXW941" s="82"/>
      <c r="FXX941" s="82"/>
      <c r="FXY941" s="82"/>
      <c r="FXZ941" s="82"/>
      <c r="FYA941" s="82"/>
      <c r="FYB941" s="82"/>
      <c r="FYC941" s="82"/>
      <c r="FYD941" s="82"/>
      <c r="FYE941" s="82"/>
      <c r="FYF941" s="82"/>
      <c r="FYG941" s="82"/>
      <c r="FYH941" s="82"/>
      <c r="FYI941" s="82"/>
      <c r="FYJ941" s="82"/>
      <c r="FYK941" s="82"/>
      <c r="FYL941" s="82"/>
      <c r="FYM941" s="82"/>
      <c r="FYN941" s="82"/>
      <c r="FYO941" s="82"/>
      <c r="FYP941" s="82"/>
      <c r="FYQ941" s="82"/>
      <c r="FYR941" s="82"/>
      <c r="FYS941" s="82"/>
      <c r="FYT941" s="82"/>
      <c r="FYU941" s="82"/>
      <c r="FYV941" s="82"/>
      <c r="FYW941" s="82"/>
      <c r="FYX941" s="82"/>
      <c r="FYY941" s="82"/>
      <c r="FYZ941" s="82"/>
      <c r="FZA941" s="82"/>
      <c r="FZB941" s="82"/>
      <c r="FZC941" s="82"/>
      <c r="FZD941" s="82"/>
      <c r="FZE941" s="82"/>
      <c r="FZF941" s="82"/>
      <c r="FZG941" s="82"/>
      <c r="FZH941" s="82"/>
      <c r="FZI941" s="82"/>
      <c r="FZJ941" s="82"/>
      <c r="FZK941" s="82"/>
      <c r="FZL941" s="82"/>
      <c r="FZM941" s="82"/>
      <c r="FZN941" s="82"/>
      <c r="FZO941" s="82"/>
      <c r="FZP941" s="82"/>
      <c r="FZQ941" s="82"/>
      <c r="FZR941" s="82"/>
      <c r="FZS941" s="82"/>
      <c r="FZT941" s="82"/>
      <c r="FZU941" s="82"/>
      <c r="FZV941" s="82"/>
      <c r="FZW941" s="82"/>
      <c r="FZX941" s="82"/>
      <c r="FZY941" s="82"/>
      <c r="FZZ941" s="82"/>
      <c r="GAA941" s="82"/>
      <c r="GAB941" s="82"/>
      <c r="GAC941" s="82"/>
      <c r="GAD941" s="82"/>
      <c r="GAE941" s="82"/>
      <c r="GAF941" s="82"/>
      <c r="GAG941" s="82"/>
      <c r="GAH941" s="82"/>
      <c r="GAI941" s="82"/>
      <c r="GAJ941" s="82"/>
      <c r="GAK941" s="82"/>
      <c r="GAL941" s="82"/>
      <c r="GAM941" s="82"/>
      <c r="GAN941" s="82"/>
      <c r="GAO941" s="82"/>
      <c r="GAP941" s="82"/>
      <c r="GAQ941" s="82"/>
      <c r="GAR941" s="82"/>
      <c r="GAS941" s="82"/>
      <c r="GAT941" s="82"/>
      <c r="GAU941" s="82"/>
      <c r="GAV941" s="82"/>
      <c r="GAW941" s="82"/>
      <c r="GAX941" s="82"/>
      <c r="GAY941" s="82"/>
      <c r="GAZ941" s="82"/>
      <c r="GBA941" s="82"/>
      <c r="GBB941" s="82"/>
      <c r="GBC941" s="82"/>
      <c r="GBD941" s="82"/>
      <c r="GBE941" s="82"/>
      <c r="GBF941" s="82"/>
      <c r="GBG941" s="82"/>
      <c r="GBH941" s="82"/>
      <c r="GBI941" s="82"/>
      <c r="GBJ941" s="82"/>
      <c r="GBK941" s="82"/>
      <c r="GBL941" s="82"/>
      <c r="GBM941" s="82"/>
      <c r="GBN941" s="82"/>
      <c r="GBO941" s="82"/>
      <c r="GBP941" s="82"/>
      <c r="GBQ941" s="82"/>
      <c r="GBR941" s="82"/>
      <c r="GBS941" s="82"/>
      <c r="GBT941" s="82"/>
      <c r="GBU941" s="82"/>
      <c r="GBV941" s="82"/>
      <c r="GBW941" s="82"/>
      <c r="GBX941" s="82"/>
      <c r="GBY941" s="82"/>
      <c r="GBZ941" s="82"/>
      <c r="GCA941" s="82"/>
      <c r="GCB941" s="82"/>
      <c r="GCC941" s="82"/>
      <c r="GCD941" s="82"/>
      <c r="GCE941" s="82"/>
      <c r="GCF941" s="82"/>
      <c r="GCG941" s="82"/>
      <c r="GCH941" s="82"/>
      <c r="GCI941" s="82"/>
      <c r="GCJ941" s="82"/>
      <c r="GCK941" s="82"/>
      <c r="GCL941" s="82"/>
      <c r="GCM941" s="82"/>
      <c r="GCN941" s="82"/>
      <c r="GCO941" s="82"/>
      <c r="GCP941" s="82"/>
      <c r="GCQ941" s="82"/>
      <c r="GCR941" s="82"/>
      <c r="GCS941" s="82"/>
      <c r="GCT941" s="82"/>
      <c r="GCU941" s="82"/>
      <c r="GCV941" s="82"/>
      <c r="GCW941" s="82"/>
      <c r="GCX941" s="82"/>
      <c r="GCY941" s="82"/>
      <c r="GCZ941" s="82"/>
      <c r="GDA941" s="82"/>
      <c r="GDB941" s="82"/>
      <c r="GDC941" s="82"/>
      <c r="GDD941" s="82"/>
      <c r="GDE941" s="82"/>
      <c r="GDF941" s="82"/>
      <c r="GDG941" s="82"/>
      <c r="GDH941" s="82"/>
      <c r="GDI941" s="82"/>
      <c r="GDJ941" s="82"/>
      <c r="GDK941" s="82"/>
      <c r="GDL941" s="82"/>
      <c r="GDM941" s="82"/>
      <c r="GDN941" s="82"/>
      <c r="GDO941" s="82"/>
      <c r="GDP941" s="82"/>
      <c r="GDQ941" s="82"/>
      <c r="GDR941" s="82"/>
      <c r="GDS941" s="82"/>
      <c r="GDT941" s="82"/>
      <c r="GDU941" s="82"/>
      <c r="GDV941" s="82"/>
      <c r="GDW941" s="82"/>
      <c r="GDX941" s="82"/>
      <c r="GDY941" s="82"/>
      <c r="GDZ941" s="82"/>
      <c r="GEA941" s="82"/>
      <c r="GEB941" s="82"/>
      <c r="GEC941" s="82"/>
      <c r="GED941" s="82"/>
      <c r="GEE941" s="82"/>
      <c r="GEF941" s="82"/>
      <c r="GEG941" s="82"/>
      <c r="GEH941" s="82"/>
      <c r="GEI941" s="82"/>
      <c r="GEJ941" s="82"/>
      <c r="GEK941" s="82"/>
      <c r="GEL941" s="82"/>
      <c r="GEM941" s="82"/>
      <c r="GEN941" s="82"/>
      <c r="GEO941" s="82"/>
      <c r="GEP941" s="82"/>
      <c r="GEQ941" s="82"/>
      <c r="GER941" s="82"/>
      <c r="GES941" s="82"/>
      <c r="GET941" s="82"/>
      <c r="GEU941" s="82"/>
      <c r="GEV941" s="82"/>
      <c r="GEW941" s="82"/>
      <c r="GEX941" s="82"/>
      <c r="GEY941" s="82"/>
      <c r="GEZ941" s="82"/>
      <c r="GFA941" s="82"/>
      <c r="GFB941" s="82"/>
      <c r="GFC941" s="82"/>
      <c r="GFD941" s="82"/>
      <c r="GFE941" s="82"/>
      <c r="GFF941" s="82"/>
      <c r="GFG941" s="82"/>
      <c r="GFH941" s="82"/>
      <c r="GFI941" s="82"/>
      <c r="GFJ941" s="82"/>
      <c r="GFK941" s="82"/>
      <c r="GFL941" s="82"/>
      <c r="GFM941" s="82"/>
      <c r="GFN941" s="82"/>
      <c r="GFO941" s="82"/>
      <c r="GFP941" s="82"/>
      <c r="GFQ941" s="82"/>
      <c r="GFR941" s="82"/>
      <c r="GFS941" s="82"/>
      <c r="GFT941" s="82"/>
      <c r="GFU941" s="82"/>
      <c r="GFV941" s="82"/>
      <c r="GFW941" s="82"/>
      <c r="GFX941" s="82"/>
      <c r="GFY941" s="82"/>
      <c r="GFZ941" s="82"/>
      <c r="GGA941" s="82"/>
      <c r="GGB941" s="82"/>
      <c r="GGC941" s="82"/>
      <c r="GGD941" s="82"/>
      <c r="GGE941" s="82"/>
      <c r="GGF941" s="82"/>
      <c r="GGG941" s="82"/>
      <c r="GGH941" s="82"/>
      <c r="GGI941" s="82"/>
      <c r="GGJ941" s="82"/>
      <c r="GGK941" s="82"/>
      <c r="GGL941" s="82"/>
      <c r="GGM941" s="82"/>
      <c r="GGN941" s="82"/>
      <c r="GGO941" s="82"/>
      <c r="GGP941" s="82"/>
      <c r="GGQ941" s="82"/>
      <c r="GGR941" s="82"/>
      <c r="GGS941" s="82"/>
      <c r="GGT941" s="82"/>
      <c r="GGU941" s="82"/>
      <c r="GGV941" s="82"/>
      <c r="GGW941" s="82"/>
      <c r="GGX941" s="82"/>
      <c r="GGY941" s="82"/>
      <c r="GGZ941" s="82"/>
      <c r="GHA941" s="82"/>
      <c r="GHB941" s="82"/>
      <c r="GHC941" s="82"/>
      <c r="GHD941" s="82"/>
      <c r="GHE941" s="82"/>
      <c r="GHF941" s="82"/>
      <c r="GHG941" s="82"/>
      <c r="GHH941" s="82"/>
      <c r="GHI941" s="82"/>
      <c r="GHJ941" s="82"/>
      <c r="GHK941" s="82"/>
      <c r="GHL941" s="82"/>
      <c r="GHM941" s="82"/>
      <c r="GHN941" s="82"/>
      <c r="GHO941" s="82"/>
      <c r="GHP941" s="82"/>
      <c r="GHQ941" s="82"/>
      <c r="GHR941" s="82"/>
      <c r="GHS941" s="82"/>
      <c r="GHT941" s="82"/>
      <c r="GHU941" s="82"/>
      <c r="GHV941" s="82"/>
      <c r="GHW941" s="82"/>
      <c r="GHX941" s="82"/>
      <c r="GHY941" s="82"/>
      <c r="GHZ941" s="82"/>
      <c r="GIA941" s="82"/>
      <c r="GIB941" s="82"/>
      <c r="GIC941" s="82"/>
      <c r="GID941" s="82"/>
      <c r="GIE941" s="82"/>
      <c r="GIF941" s="82"/>
      <c r="GIG941" s="82"/>
      <c r="GIH941" s="82"/>
      <c r="GII941" s="82"/>
      <c r="GIJ941" s="82"/>
      <c r="GIK941" s="82"/>
      <c r="GIL941" s="82"/>
      <c r="GIM941" s="82"/>
      <c r="GIN941" s="82"/>
      <c r="GIO941" s="82"/>
      <c r="GIP941" s="82"/>
      <c r="GIQ941" s="82"/>
      <c r="GIR941" s="82"/>
      <c r="GIS941" s="82"/>
      <c r="GIT941" s="82"/>
      <c r="GIU941" s="82"/>
      <c r="GIV941" s="82"/>
      <c r="GIW941" s="82"/>
      <c r="GIX941" s="82"/>
      <c r="GIY941" s="82"/>
      <c r="GIZ941" s="82"/>
      <c r="GJA941" s="82"/>
      <c r="GJB941" s="82"/>
      <c r="GJC941" s="82"/>
      <c r="GJD941" s="82"/>
      <c r="GJE941" s="82"/>
      <c r="GJF941" s="82"/>
      <c r="GJG941" s="82"/>
      <c r="GJH941" s="82"/>
      <c r="GJI941" s="82"/>
      <c r="GJJ941" s="82"/>
      <c r="GJK941" s="82"/>
      <c r="GJL941" s="82"/>
      <c r="GJM941" s="82"/>
      <c r="GJN941" s="82"/>
      <c r="GJO941" s="82"/>
      <c r="GJP941" s="82"/>
      <c r="GJQ941" s="82"/>
      <c r="GJR941" s="82"/>
      <c r="GJS941" s="82"/>
      <c r="GJT941" s="82"/>
      <c r="GJU941" s="82"/>
      <c r="GJV941" s="82"/>
      <c r="GJW941" s="82"/>
      <c r="GJX941" s="82"/>
      <c r="GJY941" s="82"/>
      <c r="GJZ941" s="82"/>
      <c r="GKA941" s="82"/>
      <c r="GKB941" s="82"/>
      <c r="GKC941" s="82"/>
      <c r="GKD941" s="82"/>
      <c r="GKE941" s="82"/>
      <c r="GKF941" s="82"/>
      <c r="GKG941" s="82"/>
      <c r="GKH941" s="82"/>
      <c r="GKI941" s="82"/>
      <c r="GKJ941" s="82"/>
      <c r="GKK941" s="82"/>
      <c r="GKL941" s="82"/>
      <c r="GKM941" s="82"/>
      <c r="GKN941" s="82"/>
      <c r="GKO941" s="82"/>
      <c r="GKP941" s="82"/>
      <c r="GKQ941" s="82"/>
      <c r="GKR941" s="82"/>
      <c r="GKS941" s="82"/>
      <c r="GKT941" s="82"/>
      <c r="GKU941" s="82"/>
      <c r="GKV941" s="82"/>
      <c r="GKW941" s="82"/>
      <c r="GKX941" s="82"/>
      <c r="GKY941" s="82"/>
      <c r="GKZ941" s="82"/>
      <c r="GLA941" s="82"/>
      <c r="GLB941" s="82"/>
      <c r="GLC941" s="82"/>
      <c r="GLD941" s="82"/>
      <c r="GLE941" s="82"/>
      <c r="GLF941" s="82"/>
      <c r="GLG941" s="82"/>
      <c r="GLH941" s="82"/>
      <c r="GLI941" s="82"/>
      <c r="GLJ941" s="82"/>
      <c r="GLK941" s="82"/>
      <c r="GLL941" s="82"/>
      <c r="GLM941" s="82"/>
      <c r="GLN941" s="82"/>
      <c r="GLO941" s="82"/>
      <c r="GLP941" s="82"/>
      <c r="GLQ941" s="82"/>
      <c r="GLR941" s="82"/>
      <c r="GLS941" s="82"/>
      <c r="GLT941" s="82"/>
      <c r="GLU941" s="82"/>
      <c r="GLV941" s="82"/>
      <c r="GLW941" s="82"/>
      <c r="GLX941" s="82"/>
      <c r="GLY941" s="82"/>
      <c r="GLZ941" s="82"/>
      <c r="GMA941" s="82"/>
      <c r="GMB941" s="82"/>
      <c r="GMC941" s="82"/>
      <c r="GMD941" s="82"/>
      <c r="GME941" s="82"/>
      <c r="GMF941" s="82"/>
      <c r="GMG941" s="82"/>
      <c r="GMH941" s="82"/>
      <c r="GMI941" s="82"/>
      <c r="GMJ941" s="82"/>
      <c r="GMK941" s="82"/>
      <c r="GML941" s="82"/>
      <c r="GMM941" s="82"/>
      <c r="GMN941" s="82"/>
      <c r="GMO941" s="82"/>
      <c r="GMP941" s="82"/>
      <c r="GMQ941" s="82"/>
      <c r="GMR941" s="82"/>
      <c r="GMS941" s="82"/>
      <c r="GMT941" s="82"/>
      <c r="GMU941" s="82"/>
      <c r="GMV941" s="82"/>
      <c r="GMW941" s="82"/>
      <c r="GMX941" s="82"/>
      <c r="GMY941" s="82"/>
      <c r="GMZ941" s="82"/>
      <c r="GNA941" s="82"/>
      <c r="GNB941" s="82"/>
      <c r="GNC941" s="82"/>
      <c r="GND941" s="82"/>
      <c r="GNE941" s="82"/>
      <c r="GNF941" s="82"/>
      <c r="GNG941" s="82"/>
      <c r="GNH941" s="82"/>
      <c r="GNI941" s="82"/>
      <c r="GNJ941" s="82"/>
      <c r="GNK941" s="82"/>
      <c r="GNL941" s="82"/>
      <c r="GNM941" s="82"/>
      <c r="GNN941" s="82"/>
      <c r="GNO941" s="82"/>
      <c r="GNP941" s="82"/>
      <c r="GNQ941" s="82"/>
      <c r="GNR941" s="82"/>
      <c r="GNS941" s="82"/>
      <c r="GNT941" s="82"/>
      <c r="GNU941" s="82"/>
      <c r="GNV941" s="82"/>
      <c r="GNW941" s="82"/>
      <c r="GNX941" s="82"/>
      <c r="GNY941" s="82"/>
      <c r="GNZ941" s="82"/>
      <c r="GOA941" s="82"/>
      <c r="GOB941" s="82"/>
      <c r="GOC941" s="82"/>
      <c r="GOD941" s="82"/>
      <c r="GOE941" s="82"/>
      <c r="GOF941" s="82"/>
      <c r="GOG941" s="82"/>
      <c r="GOH941" s="82"/>
      <c r="GOI941" s="82"/>
      <c r="GOJ941" s="82"/>
      <c r="GOK941" s="82"/>
      <c r="GOL941" s="82"/>
      <c r="GOM941" s="82"/>
      <c r="GON941" s="82"/>
      <c r="GOO941" s="82"/>
      <c r="GOP941" s="82"/>
      <c r="GOQ941" s="82"/>
      <c r="GOR941" s="82"/>
      <c r="GOS941" s="82"/>
      <c r="GOT941" s="82"/>
      <c r="GOU941" s="82"/>
      <c r="GOV941" s="82"/>
      <c r="GOW941" s="82"/>
      <c r="GOX941" s="82"/>
      <c r="GOY941" s="82"/>
      <c r="GOZ941" s="82"/>
      <c r="GPA941" s="82"/>
      <c r="GPB941" s="82"/>
      <c r="GPC941" s="82"/>
      <c r="GPD941" s="82"/>
      <c r="GPE941" s="82"/>
      <c r="GPF941" s="82"/>
      <c r="GPG941" s="82"/>
      <c r="GPH941" s="82"/>
      <c r="GPI941" s="82"/>
      <c r="GPJ941" s="82"/>
      <c r="GPK941" s="82"/>
      <c r="GPL941" s="82"/>
      <c r="GPM941" s="82"/>
      <c r="GPN941" s="82"/>
      <c r="GPO941" s="82"/>
      <c r="GPP941" s="82"/>
      <c r="GPQ941" s="82"/>
      <c r="GPR941" s="82"/>
      <c r="GPS941" s="82"/>
      <c r="GPT941" s="82"/>
      <c r="GPU941" s="82"/>
      <c r="GPV941" s="82"/>
      <c r="GPW941" s="82"/>
      <c r="GPX941" s="82"/>
      <c r="GPY941" s="82"/>
      <c r="GPZ941" s="82"/>
      <c r="GQA941" s="82"/>
      <c r="GQB941" s="82"/>
      <c r="GQC941" s="82"/>
      <c r="GQD941" s="82"/>
      <c r="GQE941" s="82"/>
      <c r="GQF941" s="82"/>
      <c r="GQG941" s="82"/>
      <c r="GQH941" s="82"/>
      <c r="GQI941" s="82"/>
      <c r="GQJ941" s="82"/>
      <c r="GQK941" s="82"/>
      <c r="GQL941" s="82"/>
      <c r="GQM941" s="82"/>
      <c r="GQN941" s="82"/>
      <c r="GQO941" s="82"/>
      <c r="GQP941" s="82"/>
      <c r="GQQ941" s="82"/>
      <c r="GQR941" s="82"/>
      <c r="GQS941" s="82"/>
      <c r="GQT941" s="82"/>
      <c r="GQU941" s="82"/>
      <c r="GQV941" s="82"/>
      <c r="GQW941" s="82"/>
      <c r="GQX941" s="82"/>
      <c r="GQY941" s="82"/>
      <c r="GQZ941" s="82"/>
      <c r="GRA941" s="82"/>
      <c r="GRB941" s="82"/>
      <c r="GRC941" s="82"/>
      <c r="GRD941" s="82"/>
      <c r="GRE941" s="82"/>
      <c r="GRF941" s="82"/>
      <c r="GRG941" s="82"/>
      <c r="GRH941" s="82"/>
      <c r="GRI941" s="82"/>
      <c r="GRJ941" s="82"/>
      <c r="GRK941" s="82"/>
      <c r="GRL941" s="82"/>
      <c r="GRM941" s="82"/>
      <c r="GRN941" s="82"/>
      <c r="GRO941" s="82"/>
      <c r="GRP941" s="82"/>
      <c r="GRQ941" s="82"/>
      <c r="GRR941" s="82"/>
      <c r="GRS941" s="82"/>
      <c r="GRT941" s="82"/>
      <c r="GRU941" s="82"/>
      <c r="GRV941" s="82"/>
      <c r="GRW941" s="82"/>
      <c r="GRX941" s="82"/>
      <c r="GRY941" s="82"/>
      <c r="GRZ941" s="82"/>
      <c r="GSA941" s="82"/>
      <c r="GSB941" s="82"/>
      <c r="GSC941" s="82"/>
      <c r="GSD941" s="82"/>
      <c r="GSE941" s="82"/>
      <c r="GSF941" s="82"/>
      <c r="GSG941" s="82"/>
      <c r="GSH941" s="82"/>
      <c r="GSI941" s="82"/>
      <c r="GSJ941" s="82"/>
      <c r="GSK941" s="82"/>
      <c r="GSL941" s="82"/>
      <c r="GSM941" s="82"/>
      <c r="GSN941" s="82"/>
      <c r="GSO941" s="82"/>
      <c r="GSP941" s="82"/>
      <c r="GSQ941" s="82"/>
      <c r="GSR941" s="82"/>
      <c r="GSS941" s="82"/>
      <c r="GST941" s="82"/>
      <c r="GSU941" s="82"/>
      <c r="GSV941" s="82"/>
      <c r="GSW941" s="82"/>
      <c r="GSX941" s="82"/>
      <c r="GSY941" s="82"/>
      <c r="GSZ941" s="82"/>
      <c r="GTA941" s="82"/>
      <c r="GTB941" s="82"/>
      <c r="GTC941" s="82"/>
      <c r="GTD941" s="82"/>
      <c r="GTE941" s="82"/>
      <c r="GTF941" s="82"/>
      <c r="GTG941" s="82"/>
      <c r="GTH941" s="82"/>
      <c r="GTI941" s="82"/>
      <c r="GTJ941" s="82"/>
      <c r="GTK941" s="82"/>
      <c r="GTL941" s="82"/>
      <c r="GTM941" s="82"/>
      <c r="GTN941" s="82"/>
      <c r="GTO941" s="82"/>
      <c r="GTP941" s="82"/>
      <c r="GTQ941" s="82"/>
      <c r="GTR941" s="82"/>
      <c r="GTS941" s="82"/>
      <c r="GTT941" s="82"/>
      <c r="GTU941" s="82"/>
      <c r="GTV941" s="82"/>
      <c r="GTW941" s="82"/>
      <c r="GTX941" s="82"/>
      <c r="GTY941" s="82"/>
      <c r="GTZ941" s="82"/>
      <c r="GUA941" s="82"/>
      <c r="GUB941" s="82"/>
      <c r="GUC941" s="82"/>
      <c r="GUD941" s="82"/>
      <c r="GUE941" s="82"/>
      <c r="GUF941" s="82"/>
      <c r="GUG941" s="82"/>
      <c r="GUH941" s="82"/>
      <c r="GUI941" s="82"/>
      <c r="GUJ941" s="82"/>
      <c r="GUK941" s="82"/>
      <c r="GUL941" s="82"/>
      <c r="GUM941" s="82"/>
      <c r="GUN941" s="82"/>
      <c r="GUO941" s="82"/>
      <c r="GUP941" s="82"/>
      <c r="GUQ941" s="82"/>
      <c r="GUR941" s="82"/>
      <c r="GUS941" s="82"/>
      <c r="GUT941" s="82"/>
      <c r="GUU941" s="82"/>
      <c r="GUV941" s="82"/>
      <c r="GUW941" s="82"/>
      <c r="GUX941" s="82"/>
      <c r="GUY941" s="82"/>
      <c r="GUZ941" s="82"/>
      <c r="GVA941" s="82"/>
      <c r="GVB941" s="82"/>
      <c r="GVC941" s="82"/>
      <c r="GVD941" s="82"/>
      <c r="GVE941" s="82"/>
      <c r="GVF941" s="82"/>
      <c r="GVG941" s="82"/>
      <c r="GVH941" s="82"/>
      <c r="GVI941" s="82"/>
      <c r="GVJ941" s="82"/>
      <c r="GVK941" s="82"/>
      <c r="GVL941" s="82"/>
      <c r="GVM941" s="82"/>
      <c r="GVN941" s="82"/>
      <c r="GVO941" s="82"/>
      <c r="GVP941" s="82"/>
      <c r="GVQ941" s="82"/>
      <c r="GVR941" s="82"/>
      <c r="GVS941" s="82"/>
      <c r="GVT941" s="82"/>
      <c r="GVU941" s="82"/>
      <c r="GVV941" s="82"/>
      <c r="GVW941" s="82"/>
      <c r="GVX941" s="82"/>
      <c r="GVY941" s="82"/>
      <c r="GVZ941" s="82"/>
      <c r="GWA941" s="82"/>
      <c r="GWB941" s="82"/>
      <c r="GWC941" s="82"/>
      <c r="GWD941" s="82"/>
      <c r="GWE941" s="82"/>
      <c r="GWF941" s="82"/>
      <c r="GWG941" s="82"/>
      <c r="GWH941" s="82"/>
      <c r="GWI941" s="82"/>
      <c r="GWJ941" s="82"/>
      <c r="GWK941" s="82"/>
      <c r="GWL941" s="82"/>
      <c r="GWM941" s="82"/>
      <c r="GWN941" s="82"/>
      <c r="GWO941" s="82"/>
      <c r="GWP941" s="82"/>
      <c r="GWQ941" s="82"/>
      <c r="GWR941" s="82"/>
      <c r="GWS941" s="82"/>
      <c r="GWT941" s="82"/>
      <c r="GWU941" s="82"/>
      <c r="GWV941" s="82"/>
      <c r="GWW941" s="82"/>
      <c r="GWX941" s="82"/>
      <c r="GWY941" s="82"/>
      <c r="GWZ941" s="82"/>
      <c r="GXA941" s="82"/>
      <c r="GXB941" s="82"/>
      <c r="GXC941" s="82"/>
      <c r="GXD941" s="82"/>
      <c r="GXE941" s="82"/>
      <c r="GXF941" s="82"/>
      <c r="GXG941" s="82"/>
      <c r="GXH941" s="82"/>
      <c r="GXI941" s="82"/>
      <c r="GXJ941" s="82"/>
      <c r="GXK941" s="82"/>
      <c r="GXL941" s="82"/>
      <c r="GXM941" s="82"/>
      <c r="GXN941" s="82"/>
      <c r="GXO941" s="82"/>
      <c r="GXP941" s="82"/>
      <c r="GXQ941" s="82"/>
      <c r="GXR941" s="82"/>
      <c r="GXS941" s="82"/>
      <c r="GXT941" s="82"/>
      <c r="GXU941" s="82"/>
      <c r="GXV941" s="82"/>
      <c r="GXW941" s="82"/>
      <c r="GXX941" s="82"/>
      <c r="GXY941" s="82"/>
      <c r="GXZ941" s="82"/>
      <c r="GYA941" s="82"/>
      <c r="GYB941" s="82"/>
      <c r="GYC941" s="82"/>
      <c r="GYD941" s="82"/>
      <c r="GYE941" s="82"/>
      <c r="GYF941" s="82"/>
      <c r="GYG941" s="82"/>
      <c r="GYH941" s="82"/>
      <c r="GYI941" s="82"/>
      <c r="GYJ941" s="82"/>
      <c r="GYK941" s="82"/>
      <c r="GYL941" s="82"/>
      <c r="GYM941" s="82"/>
      <c r="GYN941" s="82"/>
      <c r="GYO941" s="82"/>
      <c r="GYP941" s="82"/>
      <c r="GYQ941" s="82"/>
      <c r="GYR941" s="82"/>
      <c r="GYS941" s="82"/>
      <c r="GYT941" s="82"/>
      <c r="GYU941" s="82"/>
      <c r="GYV941" s="82"/>
      <c r="GYW941" s="82"/>
      <c r="GYX941" s="82"/>
      <c r="GYY941" s="82"/>
      <c r="GYZ941" s="82"/>
      <c r="GZA941" s="82"/>
      <c r="GZB941" s="82"/>
      <c r="GZC941" s="82"/>
      <c r="GZD941" s="82"/>
      <c r="GZE941" s="82"/>
      <c r="GZF941" s="82"/>
      <c r="GZG941" s="82"/>
      <c r="GZH941" s="82"/>
      <c r="GZI941" s="82"/>
      <c r="GZJ941" s="82"/>
      <c r="GZK941" s="82"/>
      <c r="GZL941" s="82"/>
      <c r="GZM941" s="82"/>
      <c r="GZN941" s="82"/>
      <c r="GZO941" s="82"/>
      <c r="GZP941" s="82"/>
      <c r="GZQ941" s="82"/>
      <c r="GZR941" s="82"/>
      <c r="GZS941" s="82"/>
      <c r="GZT941" s="82"/>
      <c r="GZU941" s="82"/>
      <c r="GZV941" s="82"/>
      <c r="GZW941" s="82"/>
      <c r="GZX941" s="82"/>
      <c r="GZY941" s="82"/>
      <c r="GZZ941" s="82"/>
      <c r="HAA941" s="82"/>
      <c r="HAB941" s="82"/>
      <c r="HAC941" s="82"/>
      <c r="HAD941" s="82"/>
      <c r="HAE941" s="82"/>
      <c r="HAF941" s="82"/>
      <c r="HAG941" s="82"/>
      <c r="HAH941" s="82"/>
      <c r="HAI941" s="82"/>
      <c r="HAJ941" s="82"/>
      <c r="HAK941" s="82"/>
      <c r="HAL941" s="82"/>
      <c r="HAM941" s="82"/>
      <c r="HAN941" s="82"/>
      <c r="HAO941" s="82"/>
      <c r="HAP941" s="82"/>
      <c r="HAQ941" s="82"/>
      <c r="HAR941" s="82"/>
      <c r="HAS941" s="82"/>
      <c r="HAT941" s="82"/>
      <c r="HAU941" s="82"/>
      <c r="HAV941" s="82"/>
      <c r="HAW941" s="82"/>
      <c r="HAX941" s="82"/>
      <c r="HAY941" s="82"/>
      <c r="HAZ941" s="82"/>
      <c r="HBA941" s="82"/>
      <c r="HBB941" s="82"/>
      <c r="HBC941" s="82"/>
      <c r="HBD941" s="82"/>
      <c r="HBE941" s="82"/>
      <c r="HBF941" s="82"/>
      <c r="HBG941" s="82"/>
      <c r="HBH941" s="82"/>
      <c r="HBI941" s="82"/>
      <c r="HBJ941" s="82"/>
      <c r="HBK941" s="82"/>
      <c r="HBL941" s="82"/>
      <c r="HBM941" s="82"/>
      <c r="HBN941" s="82"/>
      <c r="HBO941" s="82"/>
      <c r="HBP941" s="82"/>
      <c r="HBQ941" s="82"/>
      <c r="HBR941" s="82"/>
      <c r="HBS941" s="82"/>
      <c r="HBT941" s="82"/>
      <c r="HBU941" s="82"/>
      <c r="HBV941" s="82"/>
      <c r="HBW941" s="82"/>
      <c r="HBX941" s="82"/>
      <c r="HBY941" s="82"/>
      <c r="HBZ941" s="82"/>
      <c r="HCA941" s="82"/>
      <c r="HCB941" s="82"/>
      <c r="HCC941" s="82"/>
      <c r="HCD941" s="82"/>
      <c r="HCE941" s="82"/>
      <c r="HCF941" s="82"/>
      <c r="HCG941" s="82"/>
      <c r="HCH941" s="82"/>
      <c r="HCI941" s="82"/>
      <c r="HCJ941" s="82"/>
      <c r="HCK941" s="82"/>
      <c r="HCL941" s="82"/>
      <c r="HCM941" s="82"/>
      <c r="HCN941" s="82"/>
      <c r="HCO941" s="82"/>
      <c r="HCP941" s="82"/>
      <c r="HCQ941" s="82"/>
      <c r="HCR941" s="82"/>
      <c r="HCS941" s="82"/>
      <c r="HCT941" s="82"/>
      <c r="HCU941" s="82"/>
      <c r="HCV941" s="82"/>
      <c r="HCW941" s="82"/>
      <c r="HCX941" s="82"/>
      <c r="HCY941" s="82"/>
      <c r="HCZ941" s="82"/>
      <c r="HDA941" s="82"/>
      <c r="HDB941" s="82"/>
      <c r="HDC941" s="82"/>
      <c r="HDD941" s="82"/>
      <c r="HDE941" s="82"/>
      <c r="HDF941" s="82"/>
      <c r="HDG941" s="82"/>
      <c r="HDH941" s="82"/>
      <c r="HDI941" s="82"/>
      <c r="HDJ941" s="82"/>
      <c r="HDK941" s="82"/>
      <c r="HDL941" s="82"/>
      <c r="HDM941" s="82"/>
      <c r="HDN941" s="82"/>
      <c r="HDO941" s="82"/>
      <c r="HDP941" s="82"/>
      <c r="HDQ941" s="82"/>
      <c r="HDR941" s="82"/>
      <c r="HDS941" s="82"/>
      <c r="HDT941" s="82"/>
      <c r="HDU941" s="82"/>
      <c r="HDV941" s="82"/>
      <c r="HDW941" s="82"/>
      <c r="HDX941" s="82"/>
      <c r="HDY941" s="82"/>
      <c r="HDZ941" s="82"/>
      <c r="HEA941" s="82"/>
      <c r="HEB941" s="82"/>
      <c r="HEC941" s="82"/>
      <c r="HED941" s="82"/>
      <c r="HEE941" s="82"/>
      <c r="HEF941" s="82"/>
      <c r="HEG941" s="82"/>
      <c r="HEH941" s="82"/>
      <c r="HEI941" s="82"/>
      <c r="HEJ941" s="82"/>
      <c r="HEK941" s="82"/>
      <c r="HEL941" s="82"/>
      <c r="HEM941" s="82"/>
      <c r="HEN941" s="82"/>
      <c r="HEO941" s="82"/>
      <c r="HEP941" s="82"/>
      <c r="HEQ941" s="82"/>
      <c r="HER941" s="82"/>
      <c r="HES941" s="82"/>
      <c r="HET941" s="82"/>
      <c r="HEU941" s="82"/>
      <c r="HEV941" s="82"/>
      <c r="HEW941" s="82"/>
      <c r="HEX941" s="82"/>
      <c r="HEY941" s="82"/>
      <c r="HEZ941" s="82"/>
      <c r="HFA941" s="82"/>
      <c r="HFB941" s="82"/>
      <c r="HFC941" s="82"/>
      <c r="HFD941" s="82"/>
      <c r="HFE941" s="82"/>
      <c r="HFF941" s="82"/>
      <c r="HFG941" s="82"/>
      <c r="HFH941" s="82"/>
      <c r="HFI941" s="82"/>
      <c r="HFJ941" s="82"/>
      <c r="HFK941" s="82"/>
      <c r="HFL941" s="82"/>
      <c r="HFM941" s="82"/>
      <c r="HFN941" s="82"/>
      <c r="HFO941" s="82"/>
      <c r="HFP941" s="82"/>
      <c r="HFQ941" s="82"/>
      <c r="HFR941" s="82"/>
      <c r="HFS941" s="82"/>
      <c r="HFT941" s="82"/>
      <c r="HFU941" s="82"/>
      <c r="HFV941" s="82"/>
      <c r="HFW941" s="82"/>
      <c r="HFX941" s="82"/>
      <c r="HFY941" s="82"/>
      <c r="HFZ941" s="82"/>
      <c r="HGA941" s="82"/>
      <c r="HGB941" s="82"/>
      <c r="HGC941" s="82"/>
      <c r="HGD941" s="82"/>
      <c r="HGE941" s="82"/>
      <c r="HGF941" s="82"/>
      <c r="HGG941" s="82"/>
      <c r="HGH941" s="82"/>
      <c r="HGI941" s="82"/>
      <c r="HGJ941" s="82"/>
      <c r="HGK941" s="82"/>
      <c r="HGL941" s="82"/>
      <c r="HGM941" s="82"/>
      <c r="HGN941" s="82"/>
      <c r="HGO941" s="82"/>
      <c r="HGP941" s="82"/>
      <c r="HGQ941" s="82"/>
      <c r="HGR941" s="82"/>
      <c r="HGS941" s="82"/>
      <c r="HGT941" s="82"/>
      <c r="HGU941" s="82"/>
      <c r="HGV941" s="82"/>
      <c r="HGW941" s="82"/>
      <c r="HGX941" s="82"/>
      <c r="HGY941" s="82"/>
      <c r="HGZ941" s="82"/>
      <c r="HHA941" s="82"/>
      <c r="HHB941" s="82"/>
      <c r="HHC941" s="82"/>
      <c r="HHD941" s="82"/>
      <c r="HHE941" s="82"/>
      <c r="HHF941" s="82"/>
      <c r="HHG941" s="82"/>
      <c r="HHH941" s="82"/>
      <c r="HHI941" s="82"/>
      <c r="HHJ941" s="82"/>
      <c r="HHK941" s="82"/>
      <c r="HHL941" s="82"/>
      <c r="HHM941" s="82"/>
      <c r="HHN941" s="82"/>
      <c r="HHO941" s="82"/>
      <c r="HHP941" s="82"/>
      <c r="HHQ941" s="82"/>
      <c r="HHR941" s="82"/>
      <c r="HHS941" s="82"/>
      <c r="HHT941" s="82"/>
      <c r="HHU941" s="82"/>
      <c r="HHV941" s="82"/>
      <c r="HHW941" s="82"/>
      <c r="HHX941" s="82"/>
      <c r="HHY941" s="82"/>
      <c r="HHZ941" s="82"/>
      <c r="HIA941" s="82"/>
      <c r="HIB941" s="82"/>
      <c r="HIC941" s="82"/>
      <c r="HID941" s="82"/>
      <c r="HIE941" s="82"/>
      <c r="HIF941" s="82"/>
      <c r="HIG941" s="82"/>
      <c r="HIH941" s="82"/>
      <c r="HII941" s="82"/>
      <c r="HIJ941" s="82"/>
      <c r="HIK941" s="82"/>
      <c r="HIL941" s="82"/>
      <c r="HIM941" s="82"/>
      <c r="HIN941" s="82"/>
      <c r="HIO941" s="82"/>
      <c r="HIP941" s="82"/>
      <c r="HIQ941" s="82"/>
      <c r="HIR941" s="82"/>
      <c r="HIS941" s="82"/>
      <c r="HIT941" s="82"/>
      <c r="HIU941" s="82"/>
      <c r="HIV941" s="82"/>
      <c r="HIW941" s="82"/>
      <c r="HIX941" s="82"/>
      <c r="HIY941" s="82"/>
      <c r="HIZ941" s="82"/>
      <c r="HJA941" s="82"/>
      <c r="HJB941" s="82"/>
      <c r="HJC941" s="82"/>
      <c r="HJD941" s="82"/>
      <c r="HJE941" s="82"/>
      <c r="HJF941" s="82"/>
      <c r="HJG941" s="82"/>
      <c r="HJH941" s="82"/>
      <c r="HJI941" s="82"/>
      <c r="HJJ941" s="82"/>
      <c r="HJK941" s="82"/>
      <c r="HJL941" s="82"/>
      <c r="HJM941" s="82"/>
      <c r="HJN941" s="82"/>
      <c r="HJO941" s="82"/>
      <c r="HJP941" s="82"/>
      <c r="HJQ941" s="82"/>
      <c r="HJR941" s="82"/>
      <c r="HJS941" s="82"/>
      <c r="HJT941" s="82"/>
      <c r="HJU941" s="82"/>
      <c r="HJV941" s="82"/>
      <c r="HJW941" s="82"/>
      <c r="HJX941" s="82"/>
      <c r="HJY941" s="82"/>
      <c r="HJZ941" s="82"/>
      <c r="HKA941" s="82"/>
      <c r="HKB941" s="82"/>
      <c r="HKC941" s="82"/>
      <c r="HKD941" s="82"/>
      <c r="HKE941" s="82"/>
      <c r="HKF941" s="82"/>
      <c r="HKG941" s="82"/>
      <c r="HKH941" s="82"/>
      <c r="HKI941" s="82"/>
      <c r="HKJ941" s="82"/>
      <c r="HKK941" s="82"/>
      <c r="HKL941" s="82"/>
      <c r="HKM941" s="82"/>
      <c r="HKN941" s="82"/>
      <c r="HKO941" s="82"/>
      <c r="HKP941" s="82"/>
      <c r="HKQ941" s="82"/>
      <c r="HKR941" s="82"/>
      <c r="HKS941" s="82"/>
      <c r="HKT941" s="82"/>
      <c r="HKU941" s="82"/>
      <c r="HKV941" s="82"/>
      <c r="HKW941" s="82"/>
      <c r="HKX941" s="82"/>
      <c r="HKY941" s="82"/>
      <c r="HKZ941" s="82"/>
      <c r="HLA941" s="82"/>
      <c r="HLB941" s="82"/>
      <c r="HLC941" s="82"/>
      <c r="HLD941" s="82"/>
      <c r="HLE941" s="82"/>
      <c r="HLF941" s="82"/>
      <c r="HLG941" s="82"/>
      <c r="HLH941" s="82"/>
      <c r="HLI941" s="82"/>
      <c r="HLJ941" s="82"/>
      <c r="HLK941" s="82"/>
      <c r="HLL941" s="82"/>
      <c r="HLM941" s="82"/>
      <c r="HLN941" s="82"/>
      <c r="HLO941" s="82"/>
      <c r="HLP941" s="82"/>
      <c r="HLQ941" s="82"/>
      <c r="HLR941" s="82"/>
      <c r="HLS941" s="82"/>
      <c r="HLT941" s="82"/>
      <c r="HLU941" s="82"/>
      <c r="HLV941" s="82"/>
      <c r="HLW941" s="82"/>
      <c r="HLX941" s="82"/>
      <c r="HLY941" s="82"/>
      <c r="HLZ941" s="82"/>
      <c r="HMA941" s="82"/>
      <c r="HMB941" s="82"/>
      <c r="HMC941" s="82"/>
      <c r="HMD941" s="82"/>
      <c r="HME941" s="82"/>
      <c r="HMF941" s="82"/>
      <c r="HMG941" s="82"/>
      <c r="HMH941" s="82"/>
      <c r="HMI941" s="82"/>
      <c r="HMJ941" s="82"/>
      <c r="HMK941" s="82"/>
      <c r="HML941" s="82"/>
      <c r="HMM941" s="82"/>
      <c r="HMN941" s="82"/>
      <c r="HMO941" s="82"/>
      <c r="HMP941" s="82"/>
      <c r="HMQ941" s="82"/>
      <c r="HMR941" s="82"/>
      <c r="HMS941" s="82"/>
      <c r="HMT941" s="82"/>
      <c r="HMU941" s="82"/>
      <c r="HMV941" s="82"/>
      <c r="HMW941" s="82"/>
      <c r="HMX941" s="82"/>
      <c r="HMY941" s="82"/>
      <c r="HMZ941" s="82"/>
      <c r="HNA941" s="82"/>
      <c r="HNB941" s="82"/>
      <c r="HNC941" s="82"/>
      <c r="HND941" s="82"/>
      <c r="HNE941" s="82"/>
      <c r="HNF941" s="82"/>
      <c r="HNG941" s="82"/>
      <c r="HNH941" s="82"/>
      <c r="HNI941" s="82"/>
      <c r="HNJ941" s="82"/>
      <c r="HNK941" s="82"/>
      <c r="HNL941" s="82"/>
      <c r="HNM941" s="82"/>
      <c r="HNN941" s="82"/>
      <c r="HNO941" s="82"/>
      <c r="HNP941" s="82"/>
      <c r="HNQ941" s="82"/>
      <c r="HNR941" s="82"/>
      <c r="HNS941" s="82"/>
      <c r="HNT941" s="82"/>
      <c r="HNU941" s="82"/>
      <c r="HNV941" s="82"/>
      <c r="HNW941" s="82"/>
      <c r="HNX941" s="82"/>
      <c r="HNY941" s="82"/>
      <c r="HNZ941" s="82"/>
      <c r="HOA941" s="82"/>
      <c r="HOB941" s="82"/>
      <c r="HOC941" s="82"/>
      <c r="HOD941" s="82"/>
      <c r="HOE941" s="82"/>
      <c r="HOF941" s="82"/>
      <c r="HOG941" s="82"/>
      <c r="HOH941" s="82"/>
      <c r="HOI941" s="82"/>
      <c r="HOJ941" s="82"/>
      <c r="HOK941" s="82"/>
      <c r="HOL941" s="82"/>
      <c r="HOM941" s="82"/>
      <c r="HON941" s="82"/>
      <c r="HOO941" s="82"/>
      <c r="HOP941" s="82"/>
      <c r="HOQ941" s="82"/>
      <c r="HOR941" s="82"/>
      <c r="HOS941" s="82"/>
      <c r="HOT941" s="82"/>
      <c r="HOU941" s="82"/>
      <c r="HOV941" s="82"/>
      <c r="HOW941" s="82"/>
      <c r="HOX941" s="82"/>
      <c r="HOY941" s="82"/>
      <c r="HOZ941" s="82"/>
      <c r="HPA941" s="82"/>
      <c r="HPB941" s="82"/>
      <c r="HPC941" s="82"/>
      <c r="HPD941" s="82"/>
      <c r="HPE941" s="82"/>
      <c r="HPF941" s="82"/>
      <c r="HPG941" s="82"/>
      <c r="HPH941" s="82"/>
      <c r="HPI941" s="82"/>
      <c r="HPJ941" s="82"/>
      <c r="HPK941" s="82"/>
      <c r="HPL941" s="82"/>
      <c r="HPM941" s="82"/>
      <c r="HPN941" s="82"/>
      <c r="HPO941" s="82"/>
      <c r="HPP941" s="82"/>
      <c r="HPQ941" s="82"/>
      <c r="HPR941" s="82"/>
      <c r="HPS941" s="82"/>
      <c r="HPT941" s="82"/>
      <c r="HPU941" s="82"/>
      <c r="HPV941" s="82"/>
      <c r="HPW941" s="82"/>
      <c r="HPX941" s="82"/>
      <c r="HPY941" s="82"/>
      <c r="HPZ941" s="82"/>
      <c r="HQA941" s="82"/>
      <c r="HQB941" s="82"/>
      <c r="HQC941" s="82"/>
      <c r="HQD941" s="82"/>
      <c r="HQE941" s="82"/>
      <c r="HQF941" s="82"/>
      <c r="HQG941" s="82"/>
      <c r="HQH941" s="82"/>
      <c r="HQI941" s="82"/>
      <c r="HQJ941" s="82"/>
      <c r="HQK941" s="82"/>
      <c r="HQL941" s="82"/>
      <c r="HQM941" s="82"/>
      <c r="HQN941" s="82"/>
      <c r="HQO941" s="82"/>
      <c r="HQP941" s="82"/>
      <c r="HQQ941" s="82"/>
      <c r="HQR941" s="82"/>
      <c r="HQS941" s="82"/>
      <c r="HQT941" s="82"/>
      <c r="HQU941" s="82"/>
      <c r="HQV941" s="82"/>
      <c r="HQW941" s="82"/>
      <c r="HQX941" s="82"/>
      <c r="HQY941" s="82"/>
      <c r="HQZ941" s="82"/>
      <c r="HRA941" s="82"/>
      <c r="HRB941" s="82"/>
      <c r="HRC941" s="82"/>
      <c r="HRD941" s="82"/>
      <c r="HRE941" s="82"/>
      <c r="HRF941" s="82"/>
      <c r="HRG941" s="82"/>
      <c r="HRH941" s="82"/>
      <c r="HRI941" s="82"/>
      <c r="HRJ941" s="82"/>
      <c r="HRK941" s="82"/>
      <c r="HRL941" s="82"/>
      <c r="HRM941" s="82"/>
      <c r="HRN941" s="82"/>
      <c r="HRO941" s="82"/>
      <c r="HRP941" s="82"/>
      <c r="HRQ941" s="82"/>
      <c r="HRR941" s="82"/>
      <c r="HRS941" s="82"/>
      <c r="HRT941" s="82"/>
      <c r="HRU941" s="82"/>
      <c r="HRV941" s="82"/>
      <c r="HRW941" s="82"/>
      <c r="HRX941" s="82"/>
      <c r="HRY941" s="82"/>
      <c r="HRZ941" s="82"/>
      <c r="HSA941" s="82"/>
      <c r="HSB941" s="82"/>
      <c r="HSC941" s="82"/>
      <c r="HSD941" s="82"/>
      <c r="HSE941" s="82"/>
      <c r="HSF941" s="82"/>
      <c r="HSG941" s="82"/>
      <c r="HSH941" s="82"/>
      <c r="HSI941" s="82"/>
      <c r="HSJ941" s="82"/>
      <c r="HSK941" s="82"/>
      <c r="HSL941" s="82"/>
      <c r="HSM941" s="82"/>
      <c r="HSN941" s="82"/>
      <c r="HSO941" s="82"/>
      <c r="HSP941" s="82"/>
      <c r="HSQ941" s="82"/>
      <c r="HSR941" s="82"/>
      <c r="HSS941" s="82"/>
      <c r="HST941" s="82"/>
      <c r="HSU941" s="82"/>
      <c r="HSV941" s="82"/>
      <c r="HSW941" s="82"/>
      <c r="HSX941" s="82"/>
      <c r="HSY941" s="82"/>
      <c r="HSZ941" s="82"/>
      <c r="HTA941" s="82"/>
      <c r="HTB941" s="82"/>
      <c r="HTC941" s="82"/>
      <c r="HTD941" s="82"/>
      <c r="HTE941" s="82"/>
      <c r="HTF941" s="82"/>
      <c r="HTG941" s="82"/>
      <c r="HTH941" s="82"/>
      <c r="HTI941" s="82"/>
      <c r="HTJ941" s="82"/>
      <c r="HTK941" s="82"/>
      <c r="HTL941" s="82"/>
      <c r="HTM941" s="82"/>
      <c r="HTN941" s="82"/>
      <c r="HTO941" s="82"/>
      <c r="HTP941" s="82"/>
      <c r="HTQ941" s="82"/>
      <c r="HTR941" s="82"/>
      <c r="HTS941" s="82"/>
      <c r="HTT941" s="82"/>
      <c r="HTU941" s="82"/>
      <c r="HTV941" s="82"/>
      <c r="HTW941" s="82"/>
      <c r="HTX941" s="82"/>
      <c r="HTY941" s="82"/>
      <c r="HTZ941" s="82"/>
      <c r="HUA941" s="82"/>
      <c r="HUB941" s="82"/>
      <c r="HUC941" s="82"/>
      <c r="HUD941" s="82"/>
      <c r="HUE941" s="82"/>
      <c r="HUF941" s="82"/>
      <c r="HUG941" s="82"/>
      <c r="HUH941" s="82"/>
      <c r="HUI941" s="82"/>
      <c r="HUJ941" s="82"/>
      <c r="HUK941" s="82"/>
      <c r="HUL941" s="82"/>
      <c r="HUM941" s="82"/>
      <c r="HUN941" s="82"/>
      <c r="HUO941" s="82"/>
      <c r="HUP941" s="82"/>
      <c r="HUQ941" s="82"/>
      <c r="HUR941" s="82"/>
      <c r="HUS941" s="82"/>
      <c r="HUT941" s="82"/>
      <c r="HUU941" s="82"/>
      <c r="HUV941" s="82"/>
      <c r="HUW941" s="82"/>
      <c r="HUX941" s="82"/>
      <c r="HUY941" s="82"/>
      <c r="HUZ941" s="82"/>
      <c r="HVA941" s="82"/>
      <c r="HVB941" s="82"/>
      <c r="HVC941" s="82"/>
      <c r="HVD941" s="82"/>
      <c r="HVE941" s="82"/>
      <c r="HVF941" s="82"/>
      <c r="HVG941" s="82"/>
      <c r="HVH941" s="82"/>
      <c r="HVI941" s="82"/>
      <c r="HVJ941" s="82"/>
      <c r="HVK941" s="82"/>
      <c r="HVL941" s="82"/>
      <c r="HVM941" s="82"/>
      <c r="HVN941" s="82"/>
      <c r="HVO941" s="82"/>
      <c r="HVP941" s="82"/>
      <c r="HVQ941" s="82"/>
      <c r="HVR941" s="82"/>
      <c r="HVS941" s="82"/>
      <c r="HVT941" s="82"/>
      <c r="HVU941" s="82"/>
      <c r="HVV941" s="82"/>
      <c r="HVW941" s="82"/>
      <c r="HVX941" s="82"/>
      <c r="HVY941" s="82"/>
      <c r="HVZ941" s="82"/>
      <c r="HWA941" s="82"/>
      <c r="HWB941" s="82"/>
      <c r="HWC941" s="82"/>
      <c r="HWD941" s="82"/>
      <c r="HWE941" s="82"/>
      <c r="HWF941" s="82"/>
      <c r="HWG941" s="82"/>
      <c r="HWH941" s="82"/>
      <c r="HWI941" s="82"/>
      <c r="HWJ941" s="82"/>
      <c r="HWK941" s="82"/>
      <c r="HWL941" s="82"/>
      <c r="HWM941" s="82"/>
      <c r="HWN941" s="82"/>
      <c r="HWO941" s="82"/>
      <c r="HWP941" s="82"/>
      <c r="HWQ941" s="82"/>
      <c r="HWR941" s="82"/>
      <c r="HWS941" s="82"/>
      <c r="HWT941" s="82"/>
      <c r="HWU941" s="82"/>
      <c r="HWV941" s="82"/>
      <c r="HWW941" s="82"/>
      <c r="HWX941" s="82"/>
      <c r="HWY941" s="82"/>
      <c r="HWZ941" s="82"/>
      <c r="HXA941" s="82"/>
      <c r="HXB941" s="82"/>
      <c r="HXC941" s="82"/>
      <c r="HXD941" s="82"/>
      <c r="HXE941" s="82"/>
      <c r="HXF941" s="82"/>
      <c r="HXG941" s="82"/>
      <c r="HXH941" s="82"/>
      <c r="HXI941" s="82"/>
      <c r="HXJ941" s="82"/>
      <c r="HXK941" s="82"/>
      <c r="HXL941" s="82"/>
      <c r="HXM941" s="82"/>
      <c r="HXN941" s="82"/>
      <c r="HXO941" s="82"/>
      <c r="HXP941" s="82"/>
      <c r="HXQ941" s="82"/>
      <c r="HXR941" s="82"/>
      <c r="HXS941" s="82"/>
      <c r="HXT941" s="82"/>
      <c r="HXU941" s="82"/>
      <c r="HXV941" s="82"/>
      <c r="HXW941" s="82"/>
      <c r="HXX941" s="82"/>
      <c r="HXY941" s="82"/>
      <c r="HXZ941" s="82"/>
      <c r="HYA941" s="82"/>
      <c r="HYB941" s="82"/>
      <c r="HYC941" s="82"/>
      <c r="HYD941" s="82"/>
      <c r="HYE941" s="82"/>
      <c r="HYF941" s="82"/>
      <c r="HYG941" s="82"/>
      <c r="HYH941" s="82"/>
      <c r="HYI941" s="82"/>
      <c r="HYJ941" s="82"/>
      <c r="HYK941" s="82"/>
      <c r="HYL941" s="82"/>
      <c r="HYM941" s="82"/>
      <c r="HYN941" s="82"/>
      <c r="HYO941" s="82"/>
      <c r="HYP941" s="82"/>
      <c r="HYQ941" s="82"/>
      <c r="HYR941" s="82"/>
      <c r="HYS941" s="82"/>
      <c r="HYT941" s="82"/>
      <c r="HYU941" s="82"/>
      <c r="HYV941" s="82"/>
      <c r="HYW941" s="82"/>
      <c r="HYX941" s="82"/>
      <c r="HYY941" s="82"/>
      <c r="HYZ941" s="82"/>
      <c r="HZA941" s="82"/>
      <c r="HZB941" s="82"/>
      <c r="HZC941" s="82"/>
      <c r="HZD941" s="82"/>
      <c r="HZE941" s="82"/>
      <c r="HZF941" s="82"/>
      <c r="HZG941" s="82"/>
      <c r="HZH941" s="82"/>
      <c r="HZI941" s="82"/>
      <c r="HZJ941" s="82"/>
      <c r="HZK941" s="82"/>
      <c r="HZL941" s="82"/>
      <c r="HZM941" s="82"/>
      <c r="HZN941" s="82"/>
      <c r="HZO941" s="82"/>
      <c r="HZP941" s="82"/>
      <c r="HZQ941" s="82"/>
      <c r="HZR941" s="82"/>
      <c r="HZS941" s="82"/>
      <c r="HZT941" s="82"/>
      <c r="HZU941" s="82"/>
      <c r="HZV941" s="82"/>
      <c r="HZW941" s="82"/>
      <c r="HZX941" s="82"/>
      <c r="HZY941" s="82"/>
      <c r="HZZ941" s="82"/>
      <c r="IAA941" s="82"/>
      <c r="IAB941" s="82"/>
      <c r="IAC941" s="82"/>
      <c r="IAD941" s="82"/>
      <c r="IAE941" s="82"/>
      <c r="IAF941" s="82"/>
      <c r="IAG941" s="82"/>
      <c r="IAH941" s="82"/>
      <c r="IAI941" s="82"/>
      <c r="IAJ941" s="82"/>
      <c r="IAK941" s="82"/>
      <c r="IAL941" s="82"/>
      <c r="IAM941" s="82"/>
      <c r="IAN941" s="82"/>
      <c r="IAO941" s="82"/>
      <c r="IAP941" s="82"/>
      <c r="IAQ941" s="82"/>
      <c r="IAR941" s="82"/>
      <c r="IAS941" s="82"/>
      <c r="IAT941" s="82"/>
      <c r="IAU941" s="82"/>
      <c r="IAV941" s="82"/>
      <c r="IAW941" s="82"/>
      <c r="IAX941" s="82"/>
      <c r="IAY941" s="82"/>
      <c r="IAZ941" s="82"/>
      <c r="IBA941" s="82"/>
      <c r="IBB941" s="82"/>
      <c r="IBC941" s="82"/>
      <c r="IBD941" s="82"/>
      <c r="IBE941" s="82"/>
      <c r="IBF941" s="82"/>
      <c r="IBG941" s="82"/>
      <c r="IBH941" s="82"/>
      <c r="IBI941" s="82"/>
      <c r="IBJ941" s="82"/>
      <c r="IBK941" s="82"/>
      <c r="IBL941" s="82"/>
      <c r="IBM941" s="82"/>
      <c r="IBN941" s="82"/>
      <c r="IBO941" s="82"/>
      <c r="IBP941" s="82"/>
      <c r="IBQ941" s="82"/>
      <c r="IBR941" s="82"/>
      <c r="IBS941" s="82"/>
      <c r="IBT941" s="82"/>
      <c r="IBU941" s="82"/>
      <c r="IBV941" s="82"/>
      <c r="IBW941" s="82"/>
      <c r="IBX941" s="82"/>
      <c r="IBY941" s="82"/>
      <c r="IBZ941" s="82"/>
      <c r="ICA941" s="82"/>
      <c r="ICB941" s="82"/>
      <c r="ICC941" s="82"/>
      <c r="ICD941" s="82"/>
      <c r="ICE941" s="82"/>
      <c r="ICF941" s="82"/>
      <c r="ICG941" s="82"/>
      <c r="ICH941" s="82"/>
      <c r="ICI941" s="82"/>
      <c r="ICJ941" s="82"/>
      <c r="ICK941" s="82"/>
      <c r="ICL941" s="82"/>
      <c r="ICM941" s="82"/>
      <c r="ICN941" s="82"/>
      <c r="ICO941" s="82"/>
      <c r="ICP941" s="82"/>
      <c r="ICQ941" s="82"/>
      <c r="ICR941" s="82"/>
      <c r="ICS941" s="82"/>
      <c r="ICT941" s="82"/>
      <c r="ICU941" s="82"/>
      <c r="ICV941" s="82"/>
      <c r="ICW941" s="82"/>
      <c r="ICX941" s="82"/>
      <c r="ICY941" s="82"/>
      <c r="ICZ941" s="82"/>
      <c r="IDA941" s="82"/>
      <c r="IDB941" s="82"/>
      <c r="IDC941" s="82"/>
      <c r="IDD941" s="82"/>
      <c r="IDE941" s="82"/>
      <c r="IDF941" s="82"/>
      <c r="IDG941" s="82"/>
      <c r="IDH941" s="82"/>
      <c r="IDI941" s="82"/>
      <c r="IDJ941" s="82"/>
      <c r="IDK941" s="82"/>
      <c r="IDL941" s="82"/>
      <c r="IDM941" s="82"/>
      <c r="IDN941" s="82"/>
      <c r="IDO941" s="82"/>
      <c r="IDP941" s="82"/>
      <c r="IDQ941" s="82"/>
      <c r="IDR941" s="82"/>
      <c r="IDS941" s="82"/>
      <c r="IDT941" s="82"/>
      <c r="IDU941" s="82"/>
      <c r="IDV941" s="82"/>
      <c r="IDW941" s="82"/>
      <c r="IDX941" s="82"/>
      <c r="IDY941" s="82"/>
      <c r="IDZ941" s="82"/>
      <c r="IEA941" s="82"/>
      <c r="IEB941" s="82"/>
      <c r="IEC941" s="82"/>
      <c r="IED941" s="82"/>
      <c r="IEE941" s="82"/>
      <c r="IEF941" s="82"/>
      <c r="IEG941" s="82"/>
      <c r="IEH941" s="82"/>
      <c r="IEI941" s="82"/>
      <c r="IEJ941" s="82"/>
      <c r="IEK941" s="82"/>
      <c r="IEL941" s="82"/>
      <c r="IEM941" s="82"/>
      <c r="IEN941" s="82"/>
      <c r="IEO941" s="82"/>
      <c r="IEP941" s="82"/>
      <c r="IEQ941" s="82"/>
      <c r="IER941" s="82"/>
      <c r="IES941" s="82"/>
      <c r="IET941" s="82"/>
      <c r="IEU941" s="82"/>
      <c r="IEV941" s="82"/>
      <c r="IEW941" s="82"/>
      <c r="IEX941" s="82"/>
      <c r="IEY941" s="82"/>
      <c r="IEZ941" s="82"/>
      <c r="IFA941" s="82"/>
      <c r="IFB941" s="82"/>
      <c r="IFC941" s="82"/>
      <c r="IFD941" s="82"/>
      <c r="IFE941" s="82"/>
      <c r="IFF941" s="82"/>
      <c r="IFG941" s="82"/>
      <c r="IFH941" s="82"/>
      <c r="IFI941" s="82"/>
      <c r="IFJ941" s="82"/>
      <c r="IFK941" s="82"/>
      <c r="IFL941" s="82"/>
      <c r="IFM941" s="82"/>
      <c r="IFN941" s="82"/>
      <c r="IFO941" s="82"/>
      <c r="IFP941" s="82"/>
      <c r="IFQ941" s="82"/>
      <c r="IFR941" s="82"/>
      <c r="IFS941" s="82"/>
      <c r="IFT941" s="82"/>
      <c r="IFU941" s="82"/>
      <c r="IFV941" s="82"/>
      <c r="IFW941" s="82"/>
      <c r="IFX941" s="82"/>
      <c r="IFY941" s="82"/>
      <c r="IFZ941" s="82"/>
      <c r="IGA941" s="82"/>
      <c r="IGB941" s="82"/>
      <c r="IGC941" s="82"/>
      <c r="IGD941" s="82"/>
      <c r="IGE941" s="82"/>
      <c r="IGF941" s="82"/>
      <c r="IGG941" s="82"/>
      <c r="IGH941" s="82"/>
      <c r="IGI941" s="82"/>
      <c r="IGJ941" s="82"/>
      <c r="IGK941" s="82"/>
      <c r="IGL941" s="82"/>
      <c r="IGM941" s="82"/>
      <c r="IGN941" s="82"/>
      <c r="IGO941" s="82"/>
      <c r="IGP941" s="82"/>
      <c r="IGQ941" s="82"/>
      <c r="IGR941" s="82"/>
      <c r="IGS941" s="82"/>
      <c r="IGT941" s="82"/>
      <c r="IGU941" s="82"/>
      <c r="IGV941" s="82"/>
      <c r="IGW941" s="82"/>
      <c r="IGX941" s="82"/>
      <c r="IGY941" s="82"/>
      <c r="IGZ941" s="82"/>
      <c r="IHA941" s="82"/>
      <c r="IHB941" s="82"/>
      <c r="IHC941" s="82"/>
      <c r="IHD941" s="82"/>
      <c r="IHE941" s="82"/>
      <c r="IHF941" s="82"/>
      <c r="IHG941" s="82"/>
      <c r="IHH941" s="82"/>
      <c r="IHI941" s="82"/>
      <c r="IHJ941" s="82"/>
      <c r="IHK941" s="82"/>
      <c r="IHL941" s="82"/>
      <c r="IHM941" s="82"/>
      <c r="IHN941" s="82"/>
      <c r="IHO941" s="82"/>
      <c r="IHP941" s="82"/>
      <c r="IHQ941" s="82"/>
      <c r="IHR941" s="82"/>
      <c r="IHS941" s="82"/>
      <c r="IHT941" s="82"/>
      <c r="IHU941" s="82"/>
      <c r="IHV941" s="82"/>
      <c r="IHW941" s="82"/>
      <c r="IHX941" s="82"/>
      <c r="IHY941" s="82"/>
      <c r="IHZ941" s="82"/>
      <c r="IIA941" s="82"/>
      <c r="IIB941" s="82"/>
      <c r="IIC941" s="82"/>
      <c r="IID941" s="82"/>
      <c r="IIE941" s="82"/>
      <c r="IIF941" s="82"/>
      <c r="IIG941" s="82"/>
      <c r="IIH941" s="82"/>
      <c r="III941" s="82"/>
      <c r="IIJ941" s="82"/>
      <c r="IIK941" s="82"/>
      <c r="IIL941" s="82"/>
      <c r="IIM941" s="82"/>
      <c r="IIN941" s="82"/>
      <c r="IIO941" s="82"/>
      <c r="IIP941" s="82"/>
      <c r="IIQ941" s="82"/>
      <c r="IIR941" s="82"/>
      <c r="IIS941" s="82"/>
      <c r="IIT941" s="82"/>
      <c r="IIU941" s="82"/>
      <c r="IIV941" s="82"/>
      <c r="IIW941" s="82"/>
      <c r="IIX941" s="82"/>
      <c r="IIY941" s="82"/>
      <c r="IIZ941" s="82"/>
      <c r="IJA941" s="82"/>
      <c r="IJB941" s="82"/>
      <c r="IJC941" s="82"/>
      <c r="IJD941" s="82"/>
      <c r="IJE941" s="82"/>
      <c r="IJF941" s="82"/>
      <c r="IJG941" s="82"/>
      <c r="IJH941" s="82"/>
      <c r="IJI941" s="82"/>
      <c r="IJJ941" s="82"/>
      <c r="IJK941" s="82"/>
      <c r="IJL941" s="82"/>
      <c r="IJM941" s="82"/>
      <c r="IJN941" s="82"/>
      <c r="IJO941" s="82"/>
      <c r="IJP941" s="82"/>
      <c r="IJQ941" s="82"/>
      <c r="IJR941" s="82"/>
      <c r="IJS941" s="82"/>
      <c r="IJT941" s="82"/>
      <c r="IJU941" s="82"/>
      <c r="IJV941" s="82"/>
      <c r="IJW941" s="82"/>
      <c r="IJX941" s="82"/>
      <c r="IJY941" s="82"/>
      <c r="IJZ941" s="82"/>
      <c r="IKA941" s="82"/>
      <c r="IKB941" s="82"/>
      <c r="IKC941" s="82"/>
      <c r="IKD941" s="82"/>
      <c r="IKE941" s="82"/>
      <c r="IKF941" s="82"/>
      <c r="IKG941" s="82"/>
      <c r="IKH941" s="82"/>
      <c r="IKI941" s="82"/>
      <c r="IKJ941" s="82"/>
      <c r="IKK941" s="82"/>
      <c r="IKL941" s="82"/>
      <c r="IKM941" s="82"/>
      <c r="IKN941" s="82"/>
      <c r="IKO941" s="82"/>
      <c r="IKP941" s="82"/>
      <c r="IKQ941" s="82"/>
      <c r="IKR941" s="82"/>
      <c r="IKS941" s="82"/>
      <c r="IKT941" s="82"/>
      <c r="IKU941" s="82"/>
      <c r="IKV941" s="82"/>
      <c r="IKW941" s="82"/>
      <c r="IKX941" s="82"/>
      <c r="IKY941" s="82"/>
      <c r="IKZ941" s="82"/>
      <c r="ILA941" s="82"/>
      <c r="ILB941" s="82"/>
      <c r="ILC941" s="82"/>
      <c r="ILD941" s="82"/>
      <c r="ILE941" s="82"/>
      <c r="ILF941" s="82"/>
      <c r="ILG941" s="82"/>
      <c r="ILH941" s="82"/>
      <c r="ILI941" s="82"/>
      <c r="ILJ941" s="82"/>
      <c r="ILK941" s="82"/>
      <c r="ILL941" s="82"/>
      <c r="ILM941" s="82"/>
      <c r="ILN941" s="82"/>
      <c r="ILO941" s="82"/>
      <c r="ILP941" s="82"/>
      <c r="ILQ941" s="82"/>
      <c r="ILR941" s="82"/>
      <c r="ILS941" s="82"/>
      <c r="ILT941" s="82"/>
      <c r="ILU941" s="82"/>
      <c r="ILV941" s="82"/>
      <c r="ILW941" s="82"/>
      <c r="ILX941" s="82"/>
      <c r="ILY941" s="82"/>
      <c r="ILZ941" s="82"/>
      <c r="IMA941" s="82"/>
      <c r="IMB941" s="82"/>
      <c r="IMC941" s="82"/>
      <c r="IMD941" s="82"/>
      <c r="IME941" s="82"/>
      <c r="IMF941" s="82"/>
      <c r="IMG941" s="82"/>
      <c r="IMH941" s="82"/>
      <c r="IMI941" s="82"/>
      <c r="IMJ941" s="82"/>
      <c r="IMK941" s="82"/>
      <c r="IML941" s="82"/>
      <c r="IMM941" s="82"/>
      <c r="IMN941" s="82"/>
      <c r="IMO941" s="82"/>
      <c r="IMP941" s="82"/>
      <c r="IMQ941" s="82"/>
      <c r="IMR941" s="82"/>
      <c r="IMS941" s="82"/>
      <c r="IMT941" s="82"/>
      <c r="IMU941" s="82"/>
      <c r="IMV941" s="82"/>
      <c r="IMW941" s="82"/>
      <c r="IMX941" s="82"/>
      <c r="IMY941" s="82"/>
      <c r="IMZ941" s="82"/>
      <c r="INA941" s="82"/>
      <c r="INB941" s="82"/>
      <c r="INC941" s="82"/>
      <c r="IND941" s="82"/>
      <c r="INE941" s="82"/>
      <c r="INF941" s="82"/>
      <c r="ING941" s="82"/>
      <c r="INH941" s="82"/>
      <c r="INI941" s="82"/>
      <c r="INJ941" s="82"/>
      <c r="INK941" s="82"/>
      <c r="INL941" s="82"/>
      <c r="INM941" s="82"/>
      <c r="INN941" s="82"/>
      <c r="INO941" s="82"/>
      <c r="INP941" s="82"/>
      <c r="INQ941" s="82"/>
      <c r="INR941" s="82"/>
      <c r="INS941" s="82"/>
      <c r="INT941" s="82"/>
      <c r="INU941" s="82"/>
      <c r="INV941" s="82"/>
      <c r="INW941" s="82"/>
      <c r="INX941" s="82"/>
      <c r="INY941" s="82"/>
      <c r="INZ941" s="82"/>
      <c r="IOA941" s="82"/>
      <c r="IOB941" s="82"/>
      <c r="IOC941" s="82"/>
      <c r="IOD941" s="82"/>
      <c r="IOE941" s="82"/>
      <c r="IOF941" s="82"/>
      <c r="IOG941" s="82"/>
      <c r="IOH941" s="82"/>
      <c r="IOI941" s="82"/>
      <c r="IOJ941" s="82"/>
      <c r="IOK941" s="82"/>
      <c r="IOL941" s="82"/>
      <c r="IOM941" s="82"/>
      <c r="ION941" s="82"/>
      <c r="IOO941" s="82"/>
      <c r="IOP941" s="82"/>
      <c r="IOQ941" s="82"/>
      <c r="IOR941" s="82"/>
      <c r="IOS941" s="82"/>
      <c r="IOT941" s="82"/>
      <c r="IOU941" s="82"/>
      <c r="IOV941" s="82"/>
      <c r="IOW941" s="82"/>
      <c r="IOX941" s="82"/>
      <c r="IOY941" s="82"/>
      <c r="IOZ941" s="82"/>
      <c r="IPA941" s="82"/>
      <c r="IPB941" s="82"/>
      <c r="IPC941" s="82"/>
      <c r="IPD941" s="82"/>
      <c r="IPE941" s="82"/>
      <c r="IPF941" s="82"/>
      <c r="IPG941" s="82"/>
      <c r="IPH941" s="82"/>
      <c r="IPI941" s="82"/>
      <c r="IPJ941" s="82"/>
      <c r="IPK941" s="82"/>
      <c r="IPL941" s="82"/>
      <c r="IPM941" s="82"/>
      <c r="IPN941" s="82"/>
      <c r="IPO941" s="82"/>
      <c r="IPP941" s="82"/>
      <c r="IPQ941" s="82"/>
      <c r="IPR941" s="82"/>
      <c r="IPS941" s="82"/>
      <c r="IPT941" s="82"/>
      <c r="IPU941" s="82"/>
      <c r="IPV941" s="82"/>
      <c r="IPW941" s="82"/>
      <c r="IPX941" s="82"/>
      <c r="IPY941" s="82"/>
      <c r="IPZ941" s="82"/>
      <c r="IQA941" s="82"/>
      <c r="IQB941" s="82"/>
      <c r="IQC941" s="82"/>
      <c r="IQD941" s="82"/>
      <c r="IQE941" s="82"/>
      <c r="IQF941" s="82"/>
      <c r="IQG941" s="82"/>
      <c r="IQH941" s="82"/>
      <c r="IQI941" s="82"/>
      <c r="IQJ941" s="82"/>
      <c r="IQK941" s="82"/>
      <c r="IQL941" s="82"/>
      <c r="IQM941" s="82"/>
      <c r="IQN941" s="82"/>
      <c r="IQO941" s="82"/>
      <c r="IQP941" s="82"/>
      <c r="IQQ941" s="82"/>
      <c r="IQR941" s="82"/>
      <c r="IQS941" s="82"/>
      <c r="IQT941" s="82"/>
      <c r="IQU941" s="82"/>
      <c r="IQV941" s="82"/>
      <c r="IQW941" s="82"/>
      <c r="IQX941" s="82"/>
      <c r="IQY941" s="82"/>
      <c r="IQZ941" s="82"/>
      <c r="IRA941" s="82"/>
      <c r="IRB941" s="82"/>
      <c r="IRC941" s="82"/>
      <c r="IRD941" s="82"/>
      <c r="IRE941" s="82"/>
      <c r="IRF941" s="82"/>
      <c r="IRG941" s="82"/>
      <c r="IRH941" s="82"/>
      <c r="IRI941" s="82"/>
      <c r="IRJ941" s="82"/>
      <c r="IRK941" s="82"/>
      <c r="IRL941" s="82"/>
      <c r="IRM941" s="82"/>
      <c r="IRN941" s="82"/>
      <c r="IRO941" s="82"/>
      <c r="IRP941" s="82"/>
      <c r="IRQ941" s="82"/>
      <c r="IRR941" s="82"/>
      <c r="IRS941" s="82"/>
      <c r="IRT941" s="82"/>
      <c r="IRU941" s="82"/>
      <c r="IRV941" s="82"/>
      <c r="IRW941" s="82"/>
      <c r="IRX941" s="82"/>
      <c r="IRY941" s="82"/>
      <c r="IRZ941" s="82"/>
      <c r="ISA941" s="82"/>
      <c r="ISB941" s="82"/>
      <c r="ISC941" s="82"/>
      <c r="ISD941" s="82"/>
      <c r="ISE941" s="82"/>
      <c r="ISF941" s="82"/>
      <c r="ISG941" s="82"/>
      <c r="ISH941" s="82"/>
      <c r="ISI941" s="82"/>
      <c r="ISJ941" s="82"/>
      <c r="ISK941" s="82"/>
      <c r="ISL941" s="82"/>
      <c r="ISM941" s="82"/>
      <c r="ISN941" s="82"/>
      <c r="ISO941" s="82"/>
      <c r="ISP941" s="82"/>
      <c r="ISQ941" s="82"/>
      <c r="ISR941" s="82"/>
      <c r="ISS941" s="82"/>
      <c r="IST941" s="82"/>
      <c r="ISU941" s="82"/>
      <c r="ISV941" s="82"/>
      <c r="ISW941" s="82"/>
      <c r="ISX941" s="82"/>
      <c r="ISY941" s="82"/>
      <c r="ISZ941" s="82"/>
      <c r="ITA941" s="82"/>
      <c r="ITB941" s="82"/>
      <c r="ITC941" s="82"/>
      <c r="ITD941" s="82"/>
      <c r="ITE941" s="82"/>
      <c r="ITF941" s="82"/>
      <c r="ITG941" s="82"/>
      <c r="ITH941" s="82"/>
      <c r="ITI941" s="82"/>
      <c r="ITJ941" s="82"/>
      <c r="ITK941" s="82"/>
      <c r="ITL941" s="82"/>
      <c r="ITM941" s="82"/>
      <c r="ITN941" s="82"/>
      <c r="ITO941" s="82"/>
      <c r="ITP941" s="82"/>
      <c r="ITQ941" s="82"/>
      <c r="ITR941" s="82"/>
      <c r="ITS941" s="82"/>
      <c r="ITT941" s="82"/>
      <c r="ITU941" s="82"/>
      <c r="ITV941" s="82"/>
      <c r="ITW941" s="82"/>
      <c r="ITX941" s="82"/>
      <c r="ITY941" s="82"/>
      <c r="ITZ941" s="82"/>
      <c r="IUA941" s="82"/>
      <c r="IUB941" s="82"/>
      <c r="IUC941" s="82"/>
      <c r="IUD941" s="82"/>
      <c r="IUE941" s="82"/>
      <c r="IUF941" s="82"/>
      <c r="IUG941" s="82"/>
      <c r="IUH941" s="82"/>
      <c r="IUI941" s="82"/>
      <c r="IUJ941" s="82"/>
      <c r="IUK941" s="82"/>
      <c r="IUL941" s="82"/>
      <c r="IUM941" s="82"/>
      <c r="IUN941" s="82"/>
      <c r="IUO941" s="82"/>
      <c r="IUP941" s="82"/>
      <c r="IUQ941" s="82"/>
      <c r="IUR941" s="82"/>
      <c r="IUS941" s="82"/>
      <c r="IUT941" s="82"/>
      <c r="IUU941" s="82"/>
      <c r="IUV941" s="82"/>
      <c r="IUW941" s="82"/>
      <c r="IUX941" s="82"/>
      <c r="IUY941" s="82"/>
      <c r="IUZ941" s="82"/>
      <c r="IVA941" s="82"/>
      <c r="IVB941" s="82"/>
      <c r="IVC941" s="82"/>
      <c r="IVD941" s="82"/>
      <c r="IVE941" s="82"/>
      <c r="IVF941" s="82"/>
      <c r="IVG941" s="82"/>
      <c r="IVH941" s="82"/>
      <c r="IVI941" s="82"/>
      <c r="IVJ941" s="82"/>
      <c r="IVK941" s="82"/>
      <c r="IVL941" s="82"/>
      <c r="IVM941" s="82"/>
      <c r="IVN941" s="82"/>
      <c r="IVO941" s="82"/>
      <c r="IVP941" s="82"/>
      <c r="IVQ941" s="82"/>
      <c r="IVR941" s="82"/>
      <c r="IVS941" s="82"/>
      <c r="IVT941" s="82"/>
      <c r="IVU941" s="82"/>
      <c r="IVV941" s="82"/>
      <c r="IVW941" s="82"/>
      <c r="IVX941" s="82"/>
      <c r="IVY941" s="82"/>
      <c r="IVZ941" s="82"/>
      <c r="IWA941" s="82"/>
      <c r="IWB941" s="82"/>
      <c r="IWC941" s="82"/>
      <c r="IWD941" s="82"/>
      <c r="IWE941" s="82"/>
      <c r="IWF941" s="82"/>
      <c r="IWG941" s="82"/>
      <c r="IWH941" s="82"/>
      <c r="IWI941" s="82"/>
      <c r="IWJ941" s="82"/>
      <c r="IWK941" s="82"/>
      <c r="IWL941" s="82"/>
      <c r="IWM941" s="82"/>
      <c r="IWN941" s="82"/>
      <c r="IWO941" s="82"/>
      <c r="IWP941" s="82"/>
      <c r="IWQ941" s="82"/>
      <c r="IWR941" s="82"/>
      <c r="IWS941" s="82"/>
      <c r="IWT941" s="82"/>
      <c r="IWU941" s="82"/>
      <c r="IWV941" s="82"/>
      <c r="IWW941" s="82"/>
      <c r="IWX941" s="82"/>
      <c r="IWY941" s="82"/>
      <c r="IWZ941" s="82"/>
      <c r="IXA941" s="82"/>
      <c r="IXB941" s="82"/>
      <c r="IXC941" s="82"/>
      <c r="IXD941" s="82"/>
      <c r="IXE941" s="82"/>
      <c r="IXF941" s="82"/>
      <c r="IXG941" s="82"/>
      <c r="IXH941" s="82"/>
      <c r="IXI941" s="82"/>
      <c r="IXJ941" s="82"/>
      <c r="IXK941" s="82"/>
      <c r="IXL941" s="82"/>
      <c r="IXM941" s="82"/>
      <c r="IXN941" s="82"/>
      <c r="IXO941" s="82"/>
      <c r="IXP941" s="82"/>
      <c r="IXQ941" s="82"/>
      <c r="IXR941" s="82"/>
      <c r="IXS941" s="82"/>
      <c r="IXT941" s="82"/>
      <c r="IXU941" s="82"/>
      <c r="IXV941" s="82"/>
      <c r="IXW941" s="82"/>
      <c r="IXX941" s="82"/>
      <c r="IXY941" s="82"/>
      <c r="IXZ941" s="82"/>
      <c r="IYA941" s="82"/>
      <c r="IYB941" s="82"/>
      <c r="IYC941" s="82"/>
      <c r="IYD941" s="82"/>
      <c r="IYE941" s="82"/>
      <c r="IYF941" s="82"/>
      <c r="IYG941" s="82"/>
      <c r="IYH941" s="82"/>
      <c r="IYI941" s="82"/>
      <c r="IYJ941" s="82"/>
      <c r="IYK941" s="82"/>
      <c r="IYL941" s="82"/>
      <c r="IYM941" s="82"/>
      <c r="IYN941" s="82"/>
      <c r="IYO941" s="82"/>
      <c r="IYP941" s="82"/>
      <c r="IYQ941" s="82"/>
      <c r="IYR941" s="82"/>
      <c r="IYS941" s="82"/>
      <c r="IYT941" s="82"/>
      <c r="IYU941" s="82"/>
      <c r="IYV941" s="82"/>
      <c r="IYW941" s="82"/>
      <c r="IYX941" s="82"/>
      <c r="IYY941" s="82"/>
      <c r="IYZ941" s="82"/>
      <c r="IZA941" s="82"/>
      <c r="IZB941" s="82"/>
      <c r="IZC941" s="82"/>
      <c r="IZD941" s="82"/>
      <c r="IZE941" s="82"/>
      <c r="IZF941" s="82"/>
      <c r="IZG941" s="82"/>
      <c r="IZH941" s="82"/>
      <c r="IZI941" s="82"/>
      <c r="IZJ941" s="82"/>
      <c r="IZK941" s="82"/>
      <c r="IZL941" s="82"/>
      <c r="IZM941" s="82"/>
      <c r="IZN941" s="82"/>
      <c r="IZO941" s="82"/>
      <c r="IZP941" s="82"/>
      <c r="IZQ941" s="82"/>
      <c r="IZR941" s="82"/>
      <c r="IZS941" s="82"/>
      <c r="IZT941" s="82"/>
      <c r="IZU941" s="82"/>
      <c r="IZV941" s="82"/>
      <c r="IZW941" s="82"/>
      <c r="IZX941" s="82"/>
      <c r="IZY941" s="82"/>
      <c r="IZZ941" s="82"/>
      <c r="JAA941" s="82"/>
      <c r="JAB941" s="82"/>
      <c r="JAC941" s="82"/>
      <c r="JAD941" s="82"/>
      <c r="JAE941" s="82"/>
      <c r="JAF941" s="82"/>
      <c r="JAG941" s="82"/>
      <c r="JAH941" s="82"/>
      <c r="JAI941" s="82"/>
      <c r="JAJ941" s="82"/>
      <c r="JAK941" s="82"/>
      <c r="JAL941" s="82"/>
      <c r="JAM941" s="82"/>
      <c r="JAN941" s="82"/>
      <c r="JAO941" s="82"/>
      <c r="JAP941" s="82"/>
      <c r="JAQ941" s="82"/>
      <c r="JAR941" s="82"/>
      <c r="JAS941" s="82"/>
      <c r="JAT941" s="82"/>
      <c r="JAU941" s="82"/>
      <c r="JAV941" s="82"/>
      <c r="JAW941" s="82"/>
      <c r="JAX941" s="82"/>
      <c r="JAY941" s="82"/>
      <c r="JAZ941" s="82"/>
      <c r="JBA941" s="82"/>
      <c r="JBB941" s="82"/>
      <c r="JBC941" s="82"/>
      <c r="JBD941" s="82"/>
      <c r="JBE941" s="82"/>
      <c r="JBF941" s="82"/>
      <c r="JBG941" s="82"/>
      <c r="JBH941" s="82"/>
      <c r="JBI941" s="82"/>
      <c r="JBJ941" s="82"/>
      <c r="JBK941" s="82"/>
      <c r="JBL941" s="82"/>
      <c r="JBM941" s="82"/>
      <c r="JBN941" s="82"/>
      <c r="JBO941" s="82"/>
      <c r="JBP941" s="82"/>
      <c r="JBQ941" s="82"/>
      <c r="JBR941" s="82"/>
      <c r="JBS941" s="82"/>
      <c r="JBT941" s="82"/>
      <c r="JBU941" s="82"/>
      <c r="JBV941" s="82"/>
      <c r="JBW941" s="82"/>
      <c r="JBX941" s="82"/>
      <c r="JBY941" s="82"/>
      <c r="JBZ941" s="82"/>
      <c r="JCA941" s="82"/>
      <c r="JCB941" s="82"/>
      <c r="JCC941" s="82"/>
      <c r="JCD941" s="82"/>
      <c r="JCE941" s="82"/>
      <c r="JCF941" s="82"/>
      <c r="JCG941" s="82"/>
      <c r="JCH941" s="82"/>
      <c r="JCI941" s="82"/>
      <c r="JCJ941" s="82"/>
      <c r="JCK941" s="82"/>
      <c r="JCL941" s="82"/>
      <c r="JCM941" s="82"/>
      <c r="JCN941" s="82"/>
      <c r="JCO941" s="82"/>
      <c r="JCP941" s="82"/>
      <c r="JCQ941" s="82"/>
      <c r="JCR941" s="82"/>
      <c r="JCS941" s="82"/>
      <c r="JCT941" s="82"/>
      <c r="JCU941" s="82"/>
      <c r="JCV941" s="82"/>
      <c r="JCW941" s="82"/>
      <c r="JCX941" s="82"/>
      <c r="JCY941" s="82"/>
      <c r="JCZ941" s="82"/>
      <c r="JDA941" s="82"/>
      <c r="JDB941" s="82"/>
      <c r="JDC941" s="82"/>
      <c r="JDD941" s="82"/>
      <c r="JDE941" s="82"/>
      <c r="JDF941" s="82"/>
      <c r="JDG941" s="82"/>
      <c r="JDH941" s="82"/>
      <c r="JDI941" s="82"/>
      <c r="JDJ941" s="82"/>
      <c r="JDK941" s="82"/>
      <c r="JDL941" s="82"/>
      <c r="JDM941" s="82"/>
      <c r="JDN941" s="82"/>
      <c r="JDO941" s="82"/>
      <c r="JDP941" s="82"/>
      <c r="JDQ941" s="82"/>
      <c r="JDR941" s="82"/>
      <c r="JDS941" s="82"/>
      <c r="JDT941" s="82"/>
      <c r="JDU941" s="82"/>
      <c r="JDV941" s="82"/>
      <c r="JDW941" s="82"/>
      <c r="JDX941" s="82"/>
      <c r="JDY941" s="82"/>
      <c r="JDZ941" s="82"/>
      <c r="JEA941" s="82"/>
      <c r="JEB941" s="82"/>
      <c r="JEC941" s="82"/>
      <c r="JED941" s="82"/>
      <c r="JEE941" s="82"/>
      <c r="JEF941" s="82"/>
      <c r="JEG941" s="82"/>
      <c r="JEH941" s="82"/>
      <c r="JEI941" s="82"/>
      <c r="JEJ941" s="82"/>
      <c r="JEK941" s="82"/>
      <c r="JEL941" s="82"/>
      <c r="JEM941" s="82"/>
      <c r="JEN941" s="82"/>
      <c r="JEO941" s="82"/>
      <c r="JEP941" s="82"/>
      <c r="JEQ941" s="82"/>
      <c r="JER941" s="82"/>
      <c r="JES941" s="82"/>
      <c r="JET941" s="82"/>
      <c r="JEU941" s="82"/>
      <c r="JEV941" s="82"/>
      <c r="JEW941" s="82"/>
      <c r="JEX941" s="82"/>
      <c r="JEY941" s="82"/>
      <c r="JEZ941" s="82"/>
      <c r="JFA941" s="82"/>
      <c r="JFB941" s="82"/>
      <c r="JFC941" s="82"/>
      <c r="JFD941" s="82"/>
      <c r="JFE941" s="82"/>
      <c r="JFF941" s="82"/>
      <c r="JFG941" s="82"/>
      <c r="JFH941" s="82"/>
      <c r="JFI941" s="82"/>
      <c r="JFJ941" s="82"/>
      <c r="JFK941" s="82"/>
      <c r="JFL941" s="82"/>
      <c r="JFM941" s="82"/>
      <c r="JFN941" s="82"/>
      <c r="JFO941" s="82"/>
      <c r="JFP941" s="82"/>
      <c r="JFQ941" s="82"/>
      <c r="JFR941" s="82"/>
      <c r="JFS941" s="82"/>
      <c r="JFT941" s="82"/>
      <c r="JFU941" s="82"/>
      <c r="JFV941" s="82"/>
      <c r="JFW941" s="82"/>
      <c r="JFX941" s="82"/>
      <c r="JFY941" s="82"/>
      <c r="JFZ941" s="82"/>
      <c r="JGA941" s="82"/>
      <c r="JGB941" s="82"/>
      <c r="JGC941" s="82"/>
      <c r="JGD941" s="82"/>
      <c r="JGE941" s="82"/>
      <c r="JGF941" s="82"/>
      <c r="JGG941" s="82"/>
      <c r="JGH941" s="82"/>
      <c r="JGI941" s="82"/>
      <c r="JGJ941" s="82"/>
      <c r="JGK941" s="82"/>
      <c r="JGL941" s="82"/>
      <c r="JGM941" s="82"/>
      <c r="JGN941" s="82"/>
      <c r="JGO941" s="82"/>
      <c r="JGP941" s="82"/>
      <c r="JGQ941" s="82"/>
      <c r="JGR941" s="82"/>
      <c r="JGS941" s="82"/>
      <c r="JGT941" s="82"/>
      <c r="JGU941" s="82"/>
      <c r="JGV941" s="82"/>
      <c r="JGW941" s="82"/>
      <c r="JGX941" s="82"/>
      <c r="JGY941" s="82"/>
      <c r="JGZ941" s="82"/>
      <c r="JHA941" s="82"/>
      <c r="JHB941" s="82"/>
      <c r="JHC941" s="82"/>
      <c r="JHD941" s="82"/>
      <c r="JHE941" s="82"/>
      <c r="JHF941" s="82"/>
      <c r="JHG941" s="82"/>
      <c r="JHH941" s="82"/>
      <c r="JHI941" s="82"/>
      <c r="JHJ941" s="82"/>
      <c r="JHK941" s="82"/>
      <c r="JHL941" s="82"/>
      <c r="JHM941" s="82"/>
      <c r="JHN941" s="82"/>
      <c r="JHO941" s="82"/>
      <c r="JHP941" s="82"/>
      <c r="JHQ941" s="82"/>
      <c r="JHR941" s="82"/>
      <c r="JHS941" s="82"/>
      <c r="JHT941" s="82"/>
      <c r="JHU941" s="82"/>
      <c r="JHV941" s="82"/>
      <c r="JHW941" s="82"/>
      <c r="JHX941" s="82"/>
      <c r="JHY941" s="82"/>
      <c r="JHZ941" s="82"/>
      <c r="JIA941" s="82"/>
      <c r="JIB941" s="82"/>
      <c r="JIC941" s="82"/>
      <c r="JID941" s="82"/>
      <c r="JIE941" s="82"/>
      <c r="JIF941" s="82"/>
      <c r="JIG941" s="82"/>
      <c r="JIH941" s="82"/>
      <c r="JII941" s="82"/>
      <c r="JIJ941" s="82"/>
      <c r="JIK941" s="82"/>
      <c r="JIL941" s="82"/>
      <c r="JIM941" s="82"/>
      <c r="JIN941" s="82"/>
      <c r="JIO941" s="82"/>
      <c r="JIP941" s="82"/>
      <c r="JIQ941" s="82"/>
      <c r="JIR941" s="82"/>
      <c r="JIS941" s="82"/>
      <c r="JIT941" s="82"/>
      <c r="JIU941" s="82"/>
      <c r="JIV941" s="82"/>
      <c r="JIW941" s="82"/>
      <c r="JIX941" s="82"/>
      <c r="JIY941" s="82"/>
      <c r="JIZ941" s="82"/>
      <c r="JJA941" s="82"/>
      <c r="JJB941" s="82"/>
      <c r="JJC941" s="82"/>
      <c r="JJD941" s="82"/>
      <c r="JJE941" s="82"/>
      <c r="JJF941" s="82"/>
      <c r="JJG941" s="82"/>
      <c r="JJH941" s="82"/>
      <c r="JJI941" s="82"/>
      <c r="JJJ941" s="82"/>
      <c r="JJK941" s="82"/>
      <c r="JJL941" s="82"/>
      <c r="JJM941" s="82"/>
      <c r="JJN941" s="82"/>
      <c r="JJO941" s="82"/>
      <c r="JJP941" s="82"/>
      <c r="JJQ941" s="82"/>
      <c r="JJR941" s="82"/>
      <c r="JJS941" s="82"/>
      <c r="JJT941" s="82"/>
      <c r="JJU941" s="82"/>
      <c r="JJV941" s="82"/>
      <c r="JJW941" s="82"/>
      <c r="JJX941" s="82"/>
      <c r="JJY941" s="82"/>
      <c r="JJZ941" s="82"/>
      <c r="JKA941" s="82"/>
      <c r="JKB941" s="82"/>
      <c r="JKC941" s="82"/>
      <c r="JKD941" s="82"/>
      <c r="JKE941" s="82"/>
      <c r="JKF941" s="82"/>
      <c r="JKG941" s="82"/>
      <c r="JKH941" s="82"/>
      <c r="JKI941" s="82"/>
      <c r="JKJ941" s="82"/>
      <c r="JKK941" s="82"/>
      <c r="JKL941" s="82"/>
      <c r="JKM941" s="82"/>
      <c r="JKN941" s="82"/>
      <c r="JKO941" s="82"/>
      <c r="JKP941" s="82"/>
      <c r="JKQ941" s="82"/>
      <c r="JKR941" s="82"/>
      <c r="JKS941" s="82"/>
      <c r="JKT941" s="82"/>
      <c r="JKU941" s="82"/>
      <c r="JKV941" s="82"/>
      <c r="JKW941" s="82"/>
      <c r="JKX941" s="82"/>
      <c r="JKY941" s="82"/>
      <c r="JKZ941" s="82"/>
      <c r="JLA941" s="82"/>
      <c r="JLB941" s="82"/>
      <c r="JLC941" s="82"/>
      <c r="JLD941" s="82"/>
      <c r="JLE941" s="82"/>
      <c r="JLF941" s="82"/>
      <c r="JLG941" s="82"/>
      <c r="JLH941" s="82"/>
      <c r="JLI941" s="82"/>
      <c r="JLJ941" s="82"/>
      <c r="JLK941" s="82"/>
      <c r="JLL941" s="82"/>
      <c r="JLM941" s="82"/>
      <c r="JLN941" s="82"/>
      <c r="JLO941" s="82"/>
      <c r="JLP941" s="82"/>
      <c r="JLQ941" s="82"/>
      <c r="JLR941" s="82"/>
      <c r="JLS941" s="82"/>
      <c r="JLT941" s="82"/>
      <c r="JLU941" s="82"/>
      <c r="JLV941" s="82"/>
      <c r="JLW941" s="82"/>
      <c r="JLX941" s="82"/>
      <c r="JLY941" s="82"/>
      <c r="JLZ941" s="82"/>
      <c r="JMA941" s="82"/>
      <c r="JMB941" s="82"/>
      <c r="JMC941" s="82"/>
      <c r="JMD941" s="82"/>
      <c r="JME941" s="82"/>
      <c r="JMF941" s="82"/>
      <c r="JMG941" s="82"/>
      <c r="JMH941" s="82"/>
      <c r="JMI941" s="82"/>
      <c r="JMJ941" s="82"/>
      <c r="JMK941" s="82"/>
      <c r="JML941" s="82"/>
      <c r="JMM941" s="82"/>
      <c r="JMN941" s="82"/>
      <c r="JMO941" s="82"/>
      <c r="JMP941" s="82"/>
      <c r="JMQ941" s="82"/>
      <c r="JMR941" s="82"/>
      <c r="JMS941" s="82"/>
      <c r="JMT941" s="82"/>
      <c r="JMU941" s="82"/>
      <c r="JMV941" s="82"/>
      <c r="JMW941" s="82"/>
      <c r="JMX941" s="82"/>
      <c r="JMY941" s="82"/>
      <c r="JMZ941" s="82"/>
      <c r="JNA941" s="82"/>
      <c r="JNB941" s="82"/>
      <c r="JNC941" s="82"/>
      <c r="JND941" s="82"/>
      <c r="JNE941" s="82"/>
      <c r="JNF941" s="82"/>
      <c r="JNG941" s="82"/>
      <c r="JNH941" s="82"/>
      <c r="JNI941" s="82"/>
      <c r="JNJ941" s="82"/>
      <c r="JNK941" s="82"/>
      <c r="JNL941" s="82"/>
      <c r="JNM941" s="82"/>
      <c r="JNN941" s="82"/>
      <c r="JNO941" s="82"/>
      <c r="JNP941" s="82"/>
      <c r="JNQ941" s="82"/>
      <c r="JNR941" s="82"/>
      <c r="JNS941" s="82"/>
      <c r="JNT941" s="82"/>
      <c r="JNU941" s="82"/>
      <c r="JNV941" s="82"/>
      <c r="JNW941" s="82"/>
      <c r="JNX941" s="82"/>
      <c r="JNY941" s="82"/>
      <c r="JNZ941" s="82"/>
      <c r="JOA941" s="82"/>
      <c r="JOB941" s="82"/>
      <c r="JOC941" s="82"/>
      <c r="JOD941" s="82"/>
      <c r="JOE941" s="82"/>
      <c r="JOF941" s="82"/>
      <c r="JOG941" s="82"/>
      <c r="JOH941" s="82"/>
      <c r="JOI941" s="82"/>
      <c r="JOJ941" s="82"/>
      <c r="JOK941" s="82"/>
      <c r="JOL941" s="82"/>
      <c r="JOM941" s="82"/>
      <c r="JON941" s="82"/>
      <c r="JOO941" s="82"/>
      <c r="JOP941" s="82"/>
      <c r="JOQ941" s="82"/>
      <c r="JOR941" s="82"/>
      <c r="JOS941" s="82"/>
      <c r="JOT941" s="82"/>
      <c r="JOU941" s="82"/>
      <c r="JOV941" s="82"/>
      <c r="JOW941" s="82"/>
      <c r="JOX941" s="82"/>
      <c r="JOY941" s="82"/>
      <c r="JOZ941" s="82"/>
      <c r="JPA941" s="82"/>
      <c r="JPB941" s="82"/>
      <c r="JPC941" s="82"/>
      <c r="JPD941" s="82"/>
      <c r="JPE941" s="82"/>
      <c r="JPF941" s="82"/>
      <c r="JPG941" s="82"/>
      <c r="JPH941" s="82"/>
      <c r="JPI941" s="82"/>
      <c r="JPJ941" s="82"/>
      <c r="JPK941" s="82"/>
      <c r="JPL941" s="82"/>
      <c r="JPM941" s="82"/>
      <c r="JPN941" s="82"/>
      <c r="JPO941" s="82"/>
      <c r="JPP941" s="82"/>
      <c r="JPQ941" s="82"/>
      <c r="JPR941" s="82"/>
      <c r="JPS941" s="82"/>
      <c r="JPT941" s="82"/>
      <c r="JPU941" s="82"/>
      <c r="JPV941" s="82"/>
      <c r="JPW941" s="82"/>
      <c r="JPX941" s="82"/>
      <c r="JPY941" s="82"/>
      <c r="JPZ941" s="82"/>
      <c r="JQA941" s="82"/>
      <c r="JQB941" s="82"/>
      <c r="JQC941" s="82"/>
      <c r="JQD941" s="82"/>
      <c r="JQE941" s="82"/>
      <c r="JQF941" s="82"/>
      <c r="JQG941" s="82"/>
      <c r="JQH941" s="82"/>
      <c r="JQI941" s="82"/>
      <c r="JQJ941" s="82"/>
      <c r="JQK941" s="82"/>
      <c r="JQL941" s="82"/>
      <c r="JQM941" s="82"/>
      <c r="JQN941" s="82"/>
      <c r="JQO941" s="82"/>
      <c r="JQP941" s="82"/>
      <c r="JQQ941" s="82"/>
      <c r="JQR941" s="82"/>
      <c r="JQS941" s="82"/>
      <c r="JQT941" s="82"/>
      <c r="JQU941" s="82"/>
      <c r="JQV941" s="82"/>
      <c r="JQW941" s="82"/>
      <c r="JQX941" s="82"/>
      <c r="JQY941" s="82"/>
      <c r="JQZ941" s="82"/>
      <c r="JRA941" s="82"/>
      <c r="JRB941" s="82"/>
      <c r="JRC941" s="82"/>
      <c r="JRD941" s="82"/>
      <c r="JRE941" s="82"/>
      <c r="JRF941" s="82"/>
      <c r="JRG941" s="82"/>
      <c r="JRH941" s="82"/>
      <c r="JRI941" s="82"/>
      <c r="JRJ941" s="82"/>
      <c r="JRK941" s="82"/>
      <c r="JRL941" s="82"/>
      <c r="JRM941" s="82"/>
      <c r="JRN941" s="82"/>
      <c r="JRO941" s="82"/>
      <c r="JRP941" s="82"/>
      <c r="JRQ941" s="82"/>
      <c r="JRR941" s="82"/>
      <c r="JRS941" s="82"/>
      <c r="JRT941" s="82"/>
      <c r="JRU941" s="82"/>
      <c r="JRV941" s="82"/>
      <c r="JRW941" s="82"/>
      <c r="JRX941" s="82"/>
      <c r="JRY941" s="82"/>
      <c r="JRZ941" s="82"/>
      <c r="JSA941" s="82"/>
      <c r="JSB941" s="82"/>
      <c r="JSC941" s="82"/>
      <c r="JSD941" s="82"/>
      <c r="JSE941" s="82"/>
      <c r="JSF941" s="82"/>
      <c r="JSG941" s="82"/>
      <c r="JSH941" s="82"/>
      <c r="JSI941" s="82"/>
      <c r="JSJ941" s="82"/>
      <c r="JSK941" s="82"/>
      <c r="JSL941" s="82"/>
      <c r="JSM941" s="82"/>
      <c r="JSN941" s="82"/>
      <c r="JSO941" s="82"/>
      <c r="JSP941" s="82"/>
      <c r="JSQ941" s="82"/>
      <c r="JSR941" s="82"/>
      <c r="JSS941" s="82"/>
      <c r="JST941" s="82"/>
      <c r="JSU941" s="82"/>
      <c r="JSV941" s="82"/>
      <c r="JSW941" s="82"/>
      <c r="JSX941" s="82"/>
      <c r="JSY941" s="82"/>
      <c r="JSZ941" s="82"/>
      <c r="JTA941" s="82"/>
      <c r="JTB941" s="82"/>
      <c r="JTC941" s="82"/>
      <c r="JTD941" s="82"/>
      <c r="JTE941" s="82"/>
      <c r="JTF941" s="82"/>
      <c r="JTG941" s="82"/>
      <c r="JTH941" s="82"/>
      <c r="JTI941" s="82"/>
      <c r="JTJ941" s="82"/>
      <c r="JTK941" s="82"/>
      <c r="JTL941" s="82"/>
      <c r="JTM941" s="82"/>
      <c r="JTN941" s="82"/>
      <c r="JTO941" s="82"/>
      <c r="JTP941" s="82"/>
      <c r="JTQ941" s="82"/>
      <c r="JTR941" s="82"/>
      <c r="JTS941" s="82"/>
      <c r="JTT941" s="82"/>
      <c r="JTU941" s="82"/>
      <c r="JTV941" s="82"/>
      <c r="JTW941" s="82"/>
      <c r="JTX941" s="82"/>
      <c r="JTY941" s="82"/>
      <c r="JTZ941" s="82"/>
      <c r="JUA941" s="82"/>
      <c r="JUB941" s="82"/>
      <c r="JUC941" s="82"/>
      <c r="JUD941" s="82"/>
      <c r="JUE941" s="82"/>
      <c r="JUF941" s="82"/>
      <c r="JUG941" s="82"/>
      <c r="JUH941" s="82"/>
      <c r="JUI941" s="82"/>
      <c r="JUJ941" s="82"/>
      <c r="JUK941" s="82"/>
      <c r="JUL941" s="82"/>
      <c r="JUM941" s="82"/>
      <c r="JUN941" s="82"/>
      <c r="JUO941" s="82"/>
      <c r="JUP941" s="82"/>
      <c r="JUQ941" s="82"/>
      <c r="JUR941" s="82"/>
      <c r="JUS941" s="82"/>
      <c r="JUT941" s="82"/>
      <c r="JUU941" s="82"/>
      <c r="JUV941" s="82"/>
      <c r="JUW941" s="82"/>
      <c r="JUX941" s="82"/>
      <c r="JUY941" s="82"/>
      <c r="JUZ941" s="82"/>
      <c r="JVA941" s="82"/>
      <c r="JVB941" s="82"/>
      <c r="JVC941" s="82"/>
      <c r="JVD941" s="82"/>
      <c r="JVE941" s="82"/>
      <c r="JVF941" s="82"/>
      <c r="JVG941" s="82"/>
      <c r="JVH941" s="82"/>
      <c r="JVI941" s="82"/>
      <c r="JVJ941" s="82"/>
      <c r="JVK941" s="82"/>
      <c r="JVL941" s="82"/>
      <c r="JVM941" s="82"/>
      <c r="JVN941" s="82"/>
      <c r="JVO941" s="82"/>
      <c r="JVP941" s="82"/>
      <c r="JVQ941" s="82"/>
      <c r="JVR941" s="82"/>
      <c r="JVS941" s="82"/>
      <c r="JVT941" s="82"/>
      <c r="JVU941" s="82"/>
      <c r="JVV941" s="82"/>
      <c r="JVW941" s="82"/>
      <c r="JVX941" s="82"/>
      <c r="JVY941" s="82"/>
      <c r="JVZ941" s="82"/>
      <c r="JWA941" s="82"/>
      <c r="JWB941" s="82"/>
      <c r="JWC941" s="82"/>
      <c r="JWD941" s="82"/>
      <c r="JWE941" s="82"/>
      <c r="JWF941" s="82"/>
      <c r="JWG941" s="82"/>
      <c r="JWH941" s="82"/>
      <c r="JWI941" s="82"/>
      <c r="JWJ941" s="82"/>
      <c r="JWK941" s="82"/>
      <c r="JWL941" s="82"/>
      <c r="JWM941" s="82"/>
      <c r="JWN941" s="82"/>
      <c r="JWO941" s="82"/>
      <c r="JWP941" s="82"/>
      <c r="JWQ941" s="82"/>
      <c r="JWR941" s="82"/>
      <c r="JWS941" s="82"/>
      <c r="JWT941" s="82"/>
      <c r="JWU941" s="82"/>
      <c r="JWV941" s="82"/>
      <c r="JWW941" s="82"/>
      <c r="JWX941" s="82"/>
      <c r="JWY941" s="82"/>
      <c r="JWZ941" s="82"/>
      <c r="JXA941" s="82"/>
      <c r="JXB941" s="82"/>
      <c r="JXC941" s="82"/>
      <c r="JXD941" s="82"/>
      <c r="JXE941" s="82"/>
      <c r="JXF941" s="82"/>
      <c r="JXG941" s="82"/>
      <c r="JXH941" s="82"/>
      <c r="JXI941" s="82"/>
      <c r="JXJ941" s="82"/>
      <c r="JXK941" s="82"/>
      <c r="JXL941" s="82"/>
      <c r="JXM941" s="82"/>
      <c r="JXN941" s="82"/>
      <c r="JXO941" s="82"/>
      <c r="JXP941" s="82"/>
      <c r="JXQ941" s="82"/>
      <c r="JXR941" s="82"/>
      <c r="JXS941" s="82"/>
      <c r="JXT941" s="82"/>
      <c r="JXU941" s="82"/>
      <c r="JXV941" s="82"/>
      <c r="JXW941" s="82"/>
      <c r="JXX941" s="82"/>
      <c r="JXY941" s="82"/>
      <c r="JXZ941" s="82"/>
      <c r="JYA941" s="82"/>
      <c r="JYB941" s="82"/>
      <c r="JYC941" s="82"/>
      <c r="JYD941" s="82"/>
      <c r="JYE941" s="82"/>
      <c r="JYF941" s="82"/>
      <c r="JYG941" s="82"/>
      <c r="JYH941" s="82"/>
      <c r="JYI941" s="82"/>
      <c r="JYJ941" s="82"/>
      <c r="JYK941" s="82"/>
      <c r="JYL941" s="82"/>
      <c r="JYM941" s="82"/>
      <c r="JYN941" s="82"/>
      <c r="JYO941" s="82"/>
      <c r="JYP941" s="82"/>
      <c r="JYQ941" s="82"/>
      <c r="JYR941" s="82"/>
      <c r="JYS941" s="82"/>
      <c r="JYT941" s="82"/>
      <c r="JYU941" s="82"/>
      <c r="JYV941" s="82"/>
      <c r="JYW941" s="82"/>
      <c r="JYX941" s="82"/>
      <c r="JYY941" s="82"/>
      <c r="JYZ941" s="82"/>
      <c r="JZA941" s="82"/>
      <c r="JZB941" s="82"/>
      <c r="JZC941" s="82"/>
      <c r="JZD941" s="82"/>
      <c r="JZE941" s="82"/>
      <c r="JZF941" s="82"/>
      <c r="JZG941" s="82"/>
      <c r="JZH941" s="82"/>
      <c r="JZI941" s="82"/>
      <c r="JZJ941" s="82"/>
      <c r="JZK941" s="82"/>
      <c r="JZL941" s="82"/>
      <c r="JZM941" s="82"/>
      <c r="JZN941" s="82"/>
      <c r="JZO941" s="82"/>
      <c r="JZP941" s="82"/>
      <c r="JZQ941" s="82"/>
      <c r="JZR941" s="82"/>
      <c r="JZS941" s="82"/>
      <c r="JZT941" s="82"/>
      <c r="JZU941" s="82"/>
      <c r="JZV941" s="82"/>
      <c r="JZW941" s="82"/>
      <c r="JZX941" s="82"/>
      <c r="JZY941" s="82"/>
      <c r="JZZ941" s="82"/>
      <c r="KAA941" s="82"/>
      <c r="KAB941" s="82"/>
      <c r="KAC941" s="82"/>
      <c r="KAD941" s="82"/>
      <c r="KAE941" s="82"/>
      <c r="KAF941" s="82"/>
      <c r="KAG941" s="82"/>
      <c r="KAH941" s="82"/>
      <c r="KAI941" s="82"/>
      <c r="KAJ941" s="82"/>
      <c r="KAK941" s="82"/>
      <c r="KAL941" s="82"/>
      <c r="KAM941" s="82"/>
      <c r="KAN941" s="82"/>
      <c r="KAO941" s="82"/>
      <c r="KAP941" s="82"/>
      <c r="KAQ941" s="82"/>
      <c r="KAR941" s="82"/>
      <c r="KAS941" s="82"/>
      <c r="KAT941" s="82"/>
      <c r="KAU941" s="82"/>
      <c r="KAV941" s="82"/>
      <c r="KAW941" s="82"/>
      <c r="KAX941" s="82"/>
      <c r="KAY941" s="82"/>
      <c r="KAZ941" s="82"/>
      <c r="KBA941" s="82"/>
      <c r="KBB941" s="82"/>
      <c r="KBC941" s="82"/>
      <c r="KBD941" s="82"/>
      <c r="KBE941" s="82"/>
      <c r="KBF941" s="82"/>
      <c r="KBG941" s="82"/>
      <c r="KBH941" s="82"/>
      <c r="KBI941" s="82"/>
      <c r="KBJ941" s="82"/>
      <c r="KBK941" s="82"/>
      <c r="KBL941" s="82"/>
      <c r="KBM941" s="82"/>
      <c r="KBN941" s="82"/>
      <c r="KBO941" s="82"/>
      <c r="KBP941" s="82"/>
      <c r="KBQ941" s="82"/>
      <c r="KBR941" s="82"/>
      <c r="KBS941" s="82"/>
      <c r="KBT941" s="82"/>
      <c r="KBU941" s="82"/>
      <c r="KBV941" s="82"/>
      <c r="KBW941" s="82"/>
      <c r="KBX941" s="82"/>
      <c r="KBY941" s="82"/>
      <c r="KBZ941" s="82"/>
      <c r="KCA941" s="82"/>
      <c r="KCB941" s="82"/>
      <c r="KCC941" s="82"/>
      <c r="KCD941" s="82"/>
      <c r="KCE941" s="82"/>
      <c r="KCF941" s="82"/>
      <c r="KCG941" s="82"/>
      <c r="KCH941" s="82"/>
      <c r="KCI941" s="82"/>
      <c r="KCJ941" s="82"/>
      <c r="KCK941" s="82"/>
      <c r="KCL941" s="82"/>
      <c r="KCM941" s="82"/>
      <c r="KCN941" s="82"/>
      <c r="KCO941" s="82"/>
      <c r="KCP941" s="82"/>
      <c r="KCQ941" s="82"/>
      <c r="KCR941" s="82"/>
      <c r="KCS941" s="82"/>
      <c r="KCT941" s="82"/>
      <c r="KCU941" s="82"/>
      <c r="KCV941" s="82"/>
      <c r="KCW941" s="82"/>
      <c r="KCX941" s="82"/>
      <c r="KCY941" s="82"/>
      <c r="KCZ941" s="82"/>
      <c r="KDA941" s="82"/>
      <c r="KDB941" s="82"/>
      <c r="KDC941" s="82"/>
      <c r="KDD941" s="82"/>
      <c r="KDE941" s="82"/>
      <c r="KDF941" s="82"/>
      <c r="KDG941" s="82"/>
      <c r="KDH941" s="82"/>
      <c r="KDI941" s="82"/>
      <c r="KDJ941" s="82"/>
      <c r="KDK941" s="82"/>
      <c r="KDL941" s="82"/>
      <c r="KDM941" s="82"/>
      <c r="KDN941" s="82"/>
      <c r="KDO941" s="82"/>
      <c r="KDP941" s="82"/>
      <c r="KDQ941" s="82"/>
      <c r="KDR941" s="82"/>
      <c r="KDS941" s="82"/>
      <c r="KDT941" s="82"/>
      <c r="KDU941" s="82"/>
      <c r="KDV941" s="82"/>
      <c r="KDW941" s="82"/>
      <c r="KDX941" s="82"/>
      <c r="KDY941" s="82"/>
      <c r="KDZ941" s="82"/>
      <c r="KEA941" s="82"/>
      <c r="KEB941" s="82"/>
      <c r="KEC941" s="82"/>
      <c r="KED941" s="82"/>
      <c r="KEE941" s="82"/>
      <c r="KEF941" s="82"/>
      <c r="KEG941" s="82"/>
      <c r="KEH941" s="82"/>
      <c r="KEI941" s="82"/>
      <c r="KEJ941" s="82"/>
      <c r="KEK941" s="82"/>
      <c r="KEL941" s="82"/>
      <c r="KEM941" s="82"/>
      <c r="KEN941" s="82"/>
      <c r="KEO941" s="82"/>
      <c r="KEP941" s="82"/>
      <c r="KEQ941" s="82"/>
      <c r="KER941" s="82"/>
      <c r="KES941" s="82"/>
      <c r="KET941" s="82"/>
      <c r="KEU941" s="82"/>
      <c r="KEV941" s="82"/>
      <c r="KEW941" s="82"/>
      <c r="KEX941" s="82"/>
      <c r="KEY941" s="82"/>
      <c r="KEZ941" s="82"/>
      <c r="KFA941" s="82"/>
      <c r="KFB941" s="82"/>
      <c r="KFC941" s="82"/>
      <c r="KFD941" s="82"/>
      <c r="KFE941" s="82"/>
      <c r="KFF941" s="82"/>
      <c r="KFG941" s="82"/>
      <c r="KFH941" s="82"/>
      <c r="KFI941" s="82"/>
      <c r="KFJ941" s="82"/>
      <c r="KFK941" s="82"/>
      <c r="KFL941" s="82"/>
      <c r="KFM941" s="82"/>
      <c r="KFN941" s="82"/>
      <c r="KFO941" s="82"/>
      <c r="KFP941" s="82"/>
      <c r="KFQ941" s="82"/>
      <c r="KFR941" s="82"/>
      <c r="KFS941" s="82"/>
      <c r="KFT941" s="82"/>
      <c r="KFU941" s="82"/>
      <c r="KFV941" s="82"/>
      <c r="KFW941" s="82"/>
      <c r="KFX941" s="82"/>
      <c r="KFY941" s="82"/>
      <c r="KFZ941" s="82"/>
      <c r="KGA941" s="82"/>
      <c r="KGB941" s="82"/>
      <c r="KGC941" s="82"/>
      <c r="KGD941" s="82"/>
      <c r="KGE941" s="82"/>
      <c r="KGF941" s="82"/>
      <c r="KGG941" s="82"/>
      <c r="KGH941" s="82"/>
      <c r="KGI941" s="82"/>
      <c r="KGJ941" s="82"/>
      <c r="KGK941" s="82"/>
      <c r="KGL941" s="82"/>
      <c r="KGM941" s="82"/>
      <c r="KGN941" s="82"/>
      <c r="KGO941" s="82"/>
      <c r="KGP941" s="82"/>
      <c r="KGQ941" s="82"/>
      <c r="KGR941" s="82"/>
      <c r="KGS941" s="82"/>
      <c r="KGT941" s="82"/>
      <c r="KGU941" s="82"/>
      <c r="KGV941" s="82"/>
      <c r="KGW941" s="82"/>
      <c r="KGX941" s="82"/>
      <c r="KGY941" s="82"/>
      <c r="KGZ941" s="82"/>
      <c r="KHA941" s="82"/>
      <c r="KHB941" s="82"/>
      <c r="KHC941" s="82"/>
      <c r="KHD941" s="82"/>
      <c r="KHE941" s="82"/>
      <c r="KHF941" s="82"/>
      <c r="KHG941" s="82"/>
      <c r="KHH941" s="82"/>
      <c r="KHI941" s="82"/>
      <c r="KHJ941" s="82"/>
      <c r="KHK941" s="82"/>
      <c r="KHL941" s="82"/>
      <c r="KHM941" s="82"/>
      <c r="KHN941" s="82"/>
      <c r="KHO941" s="82"/>
      <c r="KHP941" s="82"/>
      <c r="KHQ941" s="82"/>
      <c r="KHR941" s="82"/>
      <c r="KHS941" s="82"/>
      <c r="KHT941" s="82"/>
      <c r="KHU941" s="82"/>
      <c r="KHV941" s="82"/>
      <c r="KHW941" s="82"/>
      <c r="KHX941" s="82"/>
      <c r="KHY941" s="82"/>
      <c r="KHZ941" s="82"/>
      <c r="KIA941" s="82"/>
      <c r="KIB941" s="82"/>
      <c r="KIC941" s="82"/>
      <c r="KID941" s="82"/>
      <c r="KIE941" s="82"/>
      <c r="KIF941" s="82"/>
      <c r="KIG941" s="82"/>
      <c r="KIH941" s="82"/>
      <c r="KII941" s="82"/>
      <c r="KIJ941" s="82"/>
      <c r="KIK941" s="82"/>
      <c r="KIL941" s="82"/>
      <c r="KIM941" s="82"/>
      <c r="KIN941" s="82"/>
      <c r="KIO941" s="82"/>
      <c r="KIP941" s="82"/>
      <c r="KIQ941" s="82"/>
      <c r="KIR941" s="82"/>
      <c r="KIS941" s="82"/>
      <c r="KIT941" s="82"/>
      <c r="KIU941" s="82"/>
      <c r="KIV941" s="82"/>
      <c r="KIW941" s="82"/>
      <c r="KIX941" s="82"/>
      <c r="KIY941" s="82"/>
      <c r="KIZ941" s="82"/>
      <c r="KJA941" s="82"/>
      <c r="KJB941" s="82"/>
      <c r="KJC941" s="82"/>
      <c r="KJD941" s="82"/>
      <c r="KJE941" s="82"/>
      <c r="KJF941" s="82"/>
      <c r="KJG941" s="82"/>
      <c r="KJH941" s="82"/>
      <c r="KJI941" s="82"/>
      <c r="KJJ941" s="82"/>
      <c r="KJK941" s="82"/>
      <c r="KJL941" s="82"/>
      <c r="KJM941" s="82"/>
      <c r="KJN941" s="82"/>
      <c r="KJO941" s="82"/>
      <c r="KJP941" s="82"/>
      <c r="KJQ941" s="82"/>
      <c r="KJR941" s="82"/>
      <c r="KJS941" s="82"/>
      <c r="KJT941" s="82"/>
      <c r="KJU941" s="82"/>
      <c r="KJV941" s="82"/>
      <c r="KJW941" s="82"/>
      <c r="KJX941" s="82"/>
      <c r="KJY941" s="82"/>
      <c r="KJZ941" s="82"/>
      <c r="KKA941" s="82"/>
      <c r="KKB941" s="82"/>
      <c r="KKC941" s="82"/>
      <c r="KKD941" s="82"/>
      <c r="KKE941" s="82"/>
      <c r="KKF941" s="82"/>
      <c r="KKG941" s="82"/>
      <c r="KKH941" s="82"/>
      <c r="KKI941" s="82"/>
      <c r="KKJ941" s="82"/>
      <c r="KKK941" s="82"/>
      <c r="KKL941" s="82"/>
      <c r="KKM941" s="82"/>
      <c r="KKN941" s="82"/>
      <c r="KKO941" s="82"/>
      <c r="KKP941" s="82"/>
      <c r="KKQ941" s="82"/>
      <c r="KKR941" s="82"/>
      <c r="KKS941" s="82"/>
      <c r="KKT941" s="82"/>
      <c r="KKU941" s="82"/>
      <c r="KKV941" s="82"/>
      <c r="KKW941" s="82"/>
      <c r="KKX941" s="82"/>
      <c r="KKY941" s="82"/>
      <c r="KKZ941" s="82"/>
      <c r="KLA941" s="82"/>
      <c r="KLB941" s="82"/>
      <c r="KLC941" s="82"/>
      <c r="KLD941" s="82"/>
      <c r="KLE941" s="82"/>
      <c r="KLF941" s="82"/>
      <c r="KLG941" s="82"/>
      <c r="KLH941" s="82"/>
      <c r="KLI941" s="82"/>
      <c r="KLJ941" s="82"/>
      <c r="KLK941" s="82"/>
      <c r="KLL941" s="82"/>
      <c r="KLM941" s="82"/>
      <c r="KLN941" s="82"/>
      <c r="KLO941" s="82"/>
      <c r="KLP941" s="82"/>
      <c r="KLQ941" s="82"/>
      <c r="KLR941" s="82"/>
      <c r="KLS941" s="82"/>
      <c r="KLT941" s="82"/>
      <c r="KLU941" s="82"/>
      <c r="KLV941" s="82"/>
      <c r="KLW941" s="82"/>
      <c r="KLX941" s="82"/>
      <c r="KLY941" s="82"/>
      <c r="KLZ941" s="82"/>
      <c r="KMA941" s="82"/>
      <c r="KMB941" s="82"/>
      <c r="KMC941" s="82"/>
      <c r="KMD941" s="82"/>
      <c r="KME941" s="82"/>
      <c r="KMF941" s="82"/>
      <c r="KMG941" s="82"/>
      <c r="KMH941" s="82"/>
      <c r="KMI941" s="82"/>
      <c r="KMJ941" s="82"/>
      <c r="KMK941" s="82"/>
      <c r="KML941" s="82"/>
      <c r="KMM941" s="82"/>
      <c r="KMN941" s="82"/>
      <c r="KMO941" s="82"/>
      <c r="KMP941" s="82"/>
      <c r="KMQ941" s="82"/>
      <c r="KMR941" s="82"/>
      <c r="KMS941" s="82"/>
      <c r="KMT941" s="82"/>
      <c r="KMU941" s="82"/>
      <c r="KMV941" s="82"/>
      <c r="KMW941" s="82"/>
      <c r="KMX941" s="82"/>
      <c r="KMY941" s="82"/>
      <c r="KMZ941" s="82"/>
      <c r="KNA941" s="82"/>
      <c r="KNB941" s="82"/>
      <c r="KNC941" s="82"/>
      <c r="KND941" s="82"/>
      <c r="KNE941" s="82"/>
      <c r="KNF941" s="82"/>
      <c r="KNG941" s="82"/>
      <c r="KNH941" s="82"/>
      <c r="KNI941" s="82"/>
      <c r="KNJ941" s="82"/>
      <c r="KNK941" s="82"/>
      <c r="KNL941" s="82"/>
      <c r="KNM941" s="82"/>
      <c r="KNN941" s="82"/>
      <c r="KNO941" s="82"/>
      <c r="KNP941" s="82"/>
      <c r="KNQ941" s="82"/>
      <c r="KNR941" s="82"/>
      <c r="KNS941" s="82"/>
      <c r="KNT941" s="82"/>
      <c r="KNU941" s="82"/>
      <c r="KNV941" s="82"/>
      <c r="KNW941" s="82"/>
      <c r="KNX941" s="82"/>
      <c r="KNY941" s="82"/>
      <c r="KNZ941" s="82"/>
      <c r="KOA941" s="82"/>
      <c r="KOB941" s="82"/>
      <c r="KOC941" s="82"/>
      <c r="KOD941" s="82"/>
      <c r="KOE941" s="82"/>
      <c r="KOF941" s="82"/>
      <c r="KOG941" s="82"/>
      <c r="KOH941" s="82"/>
      <c r="KOI941" s="82"/>
      <c r="KOJ941" s="82"/>
      <c r="KOK941" s="82"/>
      <c r="KOL941" s="82"/>
      <c r="KOM941" s="82"/>
      <c r="KON941" s="82"/>
      <c r="KOO941" s="82"/>
      <c r="KOP941" s="82"/>
      <c r="KOQ941" s="82"/>
      <c r="KOR941" s="82"/>
      <c r="KOS941" s="82"/>
      <c r="KOT941" s="82"/>
      <c r="KOU941" s="82"/>
      <c r="KOV941" s="82"/>
      <c r="KOW941" s="82"/>
      <c r="KOX941" s="82"/>
      <c r="KOY941" s="82"/>
      <c r="KOZ941" s="82"/>
      <c r="KPA941" s="82"/>
      <c r="KPB941" s="82"/>
      <c r="KPC941" s="82"/>
      <c r="KPD941" s="82"/>
      <c r="KPE941" s="82"/>
      <c r="KPF941" s="82"/>
      <c r="KPG941" s="82"/>
      <c r="KPH941" s="82"/>
      <c r="KPI941" s="82"/>
      <c r="KPJ941" s="82"/>
      <c r="KPK941" s="82"/>
      <c r="KPL941" s="82"/>
      <c r="KPM941" s="82"/>
      <c r="KPN941" s="82"/>
      <c r="KPO941" s="82"/>
      <c r="KPP941" s="82"/>
      <c r="KPQ941" s="82"/>
      <c r="KPR941" s="82"/>
      <c r="KPS941" s="82"/>
      <c r="KPT941" s="82"/>
      <c r="KPU941" s="82"/>
      <c r="KPV941" s="82"/>
      <c r="KPW941" s="82"/>
      <c r="KPX941" s="82"/>
      <c r="KPY941" s="82"/>
      <c r="KPZ941" s="82"/>
      <c r="KQA941" s="82"/>
      <c r="KQB941" s="82"/>
      <c r="KQC941" s="82"/>
      <c r="KQD941" s="82"/>
      <c r="KQE941" s="82"/>
      <c r="KQF941" s="82"/>
      <c r="KQG941" s="82"/>
      <c r="KQH941" s="82"/>
      <c r="KQI941" s="82"/>
      <c r="KQJ941" s="82"/>
      <c r="KQK941" s="82"/>
      <c r="KQL941" s="82"/>
      <c r="KQM941" s="82"/>
      <c r="KQN941" s="82"/>
      <c r="KQO941" s="82"/>
      <c r="KQP941" s="82"/>
      <c r="KQQ941" s="82"/>
      <c r="KQR941" s="82"/>
      <c r="KQS941" s="82"/>
      <c r="KQT941" s="82"/>
      <c r="KQU941" s="82"/>
      <c r="KQV941" s="82"/>
      <c r="KQW941" s="82"/>
      <c r="KQX941" s="82"/>
      <c r="KQY941" s="82"/>
      <c r="KQZ941" s="82"/>
      <c r="KRA941" s="82"/>
      <c r="KRB941" s="82"/>
      <c r="KRC941" s="82"/>
      <c r="KRD941" s="82"/>
      <c r="KRE941" s="82"/>
      <c r="KRF941" s="82"/>
      <c r="KRG941" s="82"/>
      <c r="KRH941" s="82"/>
      <c r="KRI941" s="82"/>
      <c r="KRJ941" s="82"/>
      <c r="KRK941" s="82"/>
      <c r="KRL941" s="82"/>
      <c r="KRM941" s="82"/>
      <c r="KRN941" s="82"/>
      <c r="KRO941" s="82"/>
      <c r="KRP941" s="82"/>
      <c r="KRQ941" s="82"/>
      <c r="KRR941" s="82"/>
      <c r="KRS941" s="82"/>
      <c r="KRT941" s="82"/>
      <c r="KRU941" s="82"/>
      <c r="KRV941" s="82"/>
      <c r="KRW941" s="82"/>
      <c r="KRX941" s="82"/>
      <c r="KRY941" s="82"/>
      <c r="KRZ941" s="82"/>
      <c r="KSA941" s="82"/>
      <c r="KSB941" s="82"/>
      <c r="KSC941" s="82"/>
      <c r="KSD941" s="82"/>
      <c r="KSE941" s="82"/>
      <c r="KSF941" s="82"/>
      <c r="KSG941" s="82"/>
      <c r="KSH941" s="82"/>
      <c r="KSI941" s="82"/>
      <c r="KSJ941" s="82"/>
      <c r="KSK941" s="82"/>
      <c r="KSL941" s="82"/>
      <c r="KSM941" s="82"/>
      <c r="KSN941" s="82"/>
      <c r="KSO941" s="82"/>
      <c r="KSP941" s="82"/>
      <c r="KSQ941" s="82"/>
      <c r="KSR941" s="82"/>
      <c r="KSS941" s="82"/>
      <c r="KST941" s="82"/>
      <c r="KSU941" s="82"/>
      <c r="KSV941" s="82"/>
      <c r="KSW941" s="82"/>
      <c r="KSX941" s="82"/>
      <c r="KSY941" s="82"/>
      <c r="KSZ941" s="82"/>
      <c r="KTA941" s="82"/>
      <c r="KTB941" s="82"/>
      <c r="KTC941" s="82"/>
      <c r="KTD941" s="82"/>
      <c r="KTE941" s="82"/>
      <c r="KTF941" s="82"/>
      <c r="KTG941" s="82"/>
      <c r="KTH941" s="82"/>
      <c r="KTI941" s="82"/>
      <c r="KTJ941" s="82"/>
      <c r="KTK941" s="82"/>
      <c r="KTL941" s="82"/>
      <c r="KTM941" s="82"/>
      <c r="KTN941" s="82"/>
      <c r="KTO941" s="82"/>
      <c r="KTP941" s="82"/>
      <c r="KTQ941" s="82"/>
      <c r="KTR941" s="82"/>
      <c r="KTS941" s="82"/>
      <c r="KTT941" s="82"/>
      <c r="KTU941" s="82"/>
      <c r="KTV941" s="82"/>
      <c r="KTW941" s="82"/>
      <c r="KTX941" s="82"/>
      <c r="KTY941" s="82"/>
      <c r="KTZ941" s="82"/>
      <c r="KUA941" s="82"/>
      <c r="KUB941" s="82"/>
      <c r="KUC941" s="82"/>
      <c r="KUD941" s="82"/>
      <c r="KUE941" s="82"/>
      <c r="KUF941" s="82"/>
      <c r="KUG941" s="82"/>
      <c r="KUH941" s="82"/>
      <c r="KUI941" s="82"/>
      <c r="KUJ941" s="82"/>
      <c r="KUK941" s="82"/>
      <c r="KUL941" s="82"/>
      <c r="KUM941" s="82"/>
      <c r="KUN941" s="82"/>
      <c r="KUO941" s="82"/>
      <c r="KUP941" s="82"/>
      <c r="KUQ941" s="82"/>
      <c r="KUR941" s="82"/>
      <c r="KUS941" s="82"/>
      <c r="KUT941" s="82"/>
      <c r="KUU941" s="82"/>
      <c r="KUV941" s="82"/>
      <c r="KUW941" s="82"/>
      <c r="KUX941" s="82"/>
      <c r="KUY941" s="82"/>
      <c r="KUZ941" s="82"/>
      <c r="KVA941" s="82"/>
      <c r="KVB941" s="82"/>
      <c r="KVC941" s="82"/>
      <c r="KVD941" s="82"/>
      <c r="KVE941" s="82"/>
      <c r="KVF941" s="82"/>
      <c r="KVG941" s="82"/>
      <c r="KVH941" s="82"/>
      <c r="KVI941" s="82"/>
      <c r="KVJ941" s="82"/>
      <c r="KVK941" s="82"/>
      <c r="KVL941" s="82"/>
      <c r="KVM941" s="82"/>
      <c r="KVN941" s="82"/>
      <c r="KVO941" s="82"/>
      <c r="KVP941" s="82"/>
      <c r="KVQ941" s="82"/>
      <c r="KVR941" s="82"/>
      <c r="KVS941" s="82"/>
      <c r="KVT941" s="82"/>
      <c r="KVU941" s="82"/>
      <c r="KVV941" s="82"/>
      <c r="KVW941" s="82"/>
      <c r="KVX941" s="82"/>
      <c r="KVY941" s="82"/>
      <c r="KVZ941" s="82"/>
      <c r="KWA941" s="82"/>
      <c r="KWB941" s="82"/>
      <c r="KWC941" s="82"/>
      <c r="KWD941" s="82"/>
      <c r="KWE941" s="82"/>
      <c r="KWF941" s="82"/>
      <c r="KWG941" s="82"/>
      <c r="KWH941" s="82"/>
      <c r="KWI941" s="82"/>
      <c r="KWJ941" s="82"/>
      <c r="KWK941" s="82"/>
      <c r="KWL941" s="82"/>
      <c r="KWM941" s="82"/>
      <c r="KWN941" s="82"/>
      <c r="KWO941" s="82"/>
      <c r="KWP941" s="82"/>
      <c r="KWQ941" s="82"/>
      <c r="KWR941" s="82"/>
      <c r="KWS941" s="82"/>
      <c r="KWT941" s="82"/>
      <c r="KWU941" s="82"/>
      <c r="KWV941" s="82"/>
      <c r="KWW941" s="82"/>
      <c r="KWX941" s="82"/>
      <c r="KWY941" s="82"/>
      <c r="KWZ941" s="82"/>
      <c r="KXA941" s="82"/>
      <c r="KXB941" s="82"/>
      <c r="KXC941" s="82"/>
      <c r="KXD941" s="82"/>
      <c r="KXE941" s="82"/>
      <c r="KXF941" s="82"/>
      <c r="KXG941" s="82"/>
      <c r="KXH941" s="82"/>
      <c r="KXI941" s="82"/>
      <c r="KXJ941" s="82"/>
      <c r="KXK941" s="82"/>
      <c r="KXL941" s="82"/>
      <c r="KXM941" s="82"/>
      <c r="KXN941" s="82"/>
      <c r="KXO941" s="82"/>
      <c r="KXP941" s="82"/>
      <c r="KXQ941" s="82"/>
      <c r="KXR941" s="82"/>
      <c r="KXS941" s="82"/>
      <c r="KXT941" s="82"/>
      <c r="KXU941" s="82"/>
      <c r="KXV941" s="82"/>
      <c r="KXW941" s="82"/>
      <c r="KXX941" s="82"/>
      <c r="KXY941" s="82"/>
      <c r="KXZ941" s="82"/>
      <c r="KYA941" s="82"/>
      <c r="KYB941" s="82"/>
      <c r="KYC941" s="82"/>
      <c r="KYD941" s="82"/>
      <c r="KYE941" s="82"/>
      <c r="KYF941" s="82"/>
      <c r="KYG941" s="82"/>
      <c r="KYH941" s="82"/>
      <c r="KYI941" s="82"/>
      <c r="KYJ941" s="82"/>
      <c r="KYK941" s="82"/>
      <c r="KYL941" s="82"/>
      <c r="KYM941" s="82"/>
      <c r="KYN941" s="82"/>
      <c r="KYO941" s="82"/>
      <c r="KYP941" s="82"/>
      <c r="KYQ941" s="82"/>
      <c r="KYR941" s="82"/>
      <c r="KYS941" s="82"/>
      <c r="KYT941" s="82"/>
      <c r="KYU941" s="82"/>
      <c r="KYV941" s="82"/>
      <c r="KYW941" s="82"/>
      <c r="KYX941" s="82"/>
      <c r="KYY941" s="82"/>
      <c r="KYZ941" s="82"/>
      <c r="KZA941" s="82"/>
      <c r="KZB941" s="82"/>
      <c r="KZC941" s="82"/>
      <c r="KZD941" s="82"/>
      <c r="KZE941" s="82"/>
      <c r="KZF941" s="82"/>
      <c r="KZG941" s="82"/>
      <c r="KZH941" s="82"/>
      <c r="KZI941" s="82"/>
      <c r="KZJ941" s="82"/>
      <c r="KZK941" s="82"/>
      <c r="KZL941" s="82"/>
      <c r="KZM941" s="82"/>
      <c r="KZN941" s="82"/>
      <c r="KZO941" s="82"/>
      <c r="KZP941" s="82"/>
      <c r="KZQ941" s="82"/>
      <c r="KZR941" s="82"/>
      <c r="KZS941" s="82"/>
      <c r="KZT941" s="82"/>
      <c r="KZU941" s="82"/>
      <c r="KZV941" s="82"/>
      <c r="KZW941" s="82"/>
      <c r="KZX941" s="82"/>
      <c r="KZY941" s="82"/>
      <c r="KZZ941" s="82"/>
      <c r="LAA941" s="82"/>
      <c r="LAB941" s="82"/>
      <c r="LAC941" s="82"/>
      <c r="LAD941" s="82"/>
      <c r="LAE941" s="82"/>
      <c r="LAF941" s="82"/>
      <c r="LAG941" s="82"/>
      <c r="LAH941" s="82"/>
      <c r="LAI941" s="82"/>
      <c r="LAJ941" s="82"/>
      <c r="LAK941" s="82"/>
      <c r="LAL941" s="82"/>
      <c r="LAM941" s="82"/>
      <c r="LAN941" s="82"/>
      <c r="LAO941" s="82"/>
      <c r="LAP941" s="82"/>
      <c r="LAQ941" s="82"/>
      <c r="LAR941" s="82"/>
      <c r="LAS941" s="82"/>
      <c r="LAT941" s="82"/>
      <c r="LAU941" s="82"/>
      <c r="LAV941" s="82"/>
      <c r="LAW941" s="82"/>
      <c r="LAX941" s="82"/>
      <c r="LAY941" s="82"/>
      <c r="LAZ941" s="82"/>
      <c r="LBA941" s="82"/>
      <c r="LBB941" s="82"/>
      <c r="LBC941" s="82"/>
      <c r="LBD941" s="82"/>
      <c r="LBE941" s="82"/>
      <c r="LBF941" s="82"/>
      <c r="LBG941" s="82"/>
      <c r="LBH941" s="82"/>
      <c r="LBI941" s="82"/>
      <c r="LBJ941" s="82"/>
      <c r="LBK941" s="82"/>
      <c r="LBL941" s="82"/>
      <c r="LBM941" s="82"/>
      <c r="LBN941" s="82"/>
      <c r="LBO941" s="82"/>
      <c r="LBP941" s="82"/>
      <c r="LBQ941" s="82"/>
      <c r="LBR941" s="82"/>
      <c r="LBS941" s="82"/>
      <c r="LBT941" s="82"/>
      <c r="LBU941" s="82"/>
      <c r="LBV941" s="82"/>
      <c r="LBW941" s="82"/>
      <c r="LBX941" s="82"/>
      <c r="LBY941" s="82"/>
      <c r="LBZ941" s="82"/>
      <c r="LCA941" s="82"/>
      <c r="LCB941" s="82"/>
      <c r="LCC941" s="82"/>
      <c r="LCD941" s="82"/>
      <c r="LCE941" s="82"/>
      <c r="LCF941" s="82"/>
      <c r="LCG941" s="82"/>
      <c r="LCH941" s="82"/>
      <c r="LCI941" s="82"/>
      <c r="LCJ941" s="82"/>
      <c r="LCK941" s="82"/>
      <c r="LCL941" s="82"/>
      <c r="LCM941" s="82"/>
      <c r="LCN941" s="82"/>
      <c r="LCO941" s="82"/>
      <c r="LCP941" s="82"/>
      <c r="LCQ941" s="82"/>
      <c r="LCR941" s="82"/>
      <c r="LCS941" s="82"/>
      <c r="LCT941" s="82"/>
      <c r="LCU941" s="82"/>
      <c r="LCV941" s="82"/>
      <c r="LCW941" s="82"/>
      <c r="LCX941" s="82"/>
      <c r="LCY941" s="82"/>
      <c r="LCZ941" s="82"/>
      <c r="LDA941" s="82"/>
      <c r="LDB941" s="82"/>
      <c r="LDC941" s="82"/>
      <c r="LDD941" s="82"/>
      <c r="LDE941" s="82"/>
      <c r="LDF941" s="82"/>
      <c r="LDG941" s="82"/>
      <c r="LDH941" s="82"/>
      <c r="LDI941" s="82"/>
      <c r="LDJ941" s="82"/>
      <c r="LDK941" s="82"/>
      <c r="LDL941" s="82"/>
      <c r="LDM941" s="82"/>
      <c r="LDN941" s="82"/>
      <c r="LDO941" s="82"/>
      <c r="LDP941" s="82"/>
      <c r="LDQ941" s="82"/>
      <c r="LDR941" s="82"/>
      <c r="LDS941" s="82"/>
      <c r="LDT941" s="82"/>
      <c r="LDU941" s="82"/>
      <c r="LDV941" s="82"/>
      <c r="LDW941" s="82"/>
      <c r="LDX941" s="82"/>
      <c r="LDY941" s="82"/>
      <c r="LDZ941" s="82"/>
      <c r="LEA941" s="82"/>
      <c r="LEB941" s="82"/>
      <c r="LEC941" s="82"/>
      <c r="LED941" s="82"/>
      <c r="LEE941" s="82"/>
      <c r="LEF941" s="82"/>
      <c r="LEG941" s="82"/>
      <c r="LEH941" s="82"/>
      <c r="LEI941" s="82"/>
      <c r="LEJ941" s="82"/>
      <c r="LEK941" s="82"/>
      <c r="LEL941" s="82"/>
      <c r="LEM941" s="82"/>
      <c r="LEN941" s="82"/>
      <c r="LEO941" s="82"/>
      <c r="LEP941" s="82"/>
      <c r="LEQ941" s="82"/>
      <c r="LER941" s="82"/>
      <c r="LES941" s="82"/>
      <c r="LET941" s="82"/>
      <c r="LEU941" s="82"/>
      <c r="LEV941" s="82"/>
      <c r="LEW941" s="82"/>
      <c r="LEX941" s="82"/>
      <c r="LEY941" s="82"/>
      <c r="LEZ941" s="82"/>
      <c r="LFA941" s="82"/>
      <c r="LFB941" s="82"/>
      <c r="LFC941" s="82"/>
      <c r="LFD941" s="82"/>
      <c r="LFE941" s="82"/>
      <c r="LFF941" s="82"/>
      <c r="LFG941" s="82"/>
      <c r="LFH941" s="82"/>
      <c r="LFI941" s="82"/>
      <c r="LFJ941" s="82"/>
      <c r="LFK941" s="82"/>
      <c r="LFL941" s="82"/>
      <c r="LFM941" s="82"/>
      <c r="LFN941" s="82"/>
      <c r="LFO941" s="82"/>
      <c r="LFP941" s="82"/>
      <c r="LFQ941" s="82"/>
      <c r="LFR941" s="82"/>
      <c r="LFS941" s="82"/>
      <c r="LFT941" s="82"/>
      <c r="LFU941" s="82"/>
      <c r="LFV941" s="82"/>
      <c r="LFW941" s="82"/>
      <c r="LFX941" s="82"/>
      <c r="LFY941" s="82"/>
      <c r="LFZ941" s="82"/>
      <c r="LGA941" s="82"/>
      <c r="LGB941" s="82"/>
      <c r="LGC941" s="82"/>
      <c r="LGD941" s="82"/>
      <c r="LGE941" s="82"/>
      <c r="LGF941" s="82"/>
      <c r="LGG941" s="82"/>
      <c r="LGH941" s="82"/>
      <c r="LGI941" s="82"/>
      <c r="LGJ941" s="82"/>
      <c r="LGK941" s="82"/>
      <c r="LGL941" s="82"/>
      <c r="LGM941" s="82"/>
      <c r="LGN941" s="82"/>
      <c r="LGO941" s="82"/>
      <c r="LGP941" s="82"/>
      <c r="LGQ941" s="82"/>
      <c r="LGR941" s="82"/>
      <c r="LGS941" s="82"/>
      <c r="LGT941" s="82"/>
      <c r="LGU941" s="82"/>
      <c r="LGV941" s="82"/>
      <c r="LGW941" s="82"/>
      <c r="LGX941" s="82"/>
      <c r="LGY941" s="82"/>
      <c r="LGZ941" s="82"/>
      <c r="LHA941" s="82"/>
      <c r="LHB941" s="82"/>
      <c r="LHC941" s="82"/>
      <c r="LHD941" s="82"/>
      <c r="LHE941" s="82"/>
      <c r="LHF941" s="82"/>
      <c r="LHG941" s="82"/>
      <c r="LHH941" s="82"/>
      <c r="LHI941" s="82"/>
      <c r="LHJ941" s="82"/>
      <c r="LHK941" s="82"/>
      <c r="LHL941" s="82"/>
      <c r="LHM941" s="82"/>
      <c r="LHN941" s="82"/>
      <c r="LHO941" s="82"/>
      <c r="LHP941" s="82"/>
      <c r="LHQ941" s="82"/>
      <c r="LHR941" s="82"/>
      <c r="LHS941" s="82"/>
      <c r="LHT941" s="82"/>
      <c r="LHU941" s="82"/>
      <c r="LHV941" s="82"/>
      <c r="LHW941" s="82"/>
      <c r="LHX941" s="82"/>
      <c r="LHY941" s="82"/>
      <c r="LHZ941" s="82"/>
      <c r="LIA941" s="82"/>
      <c r="LIB941" s="82"/>
      <c r="LIC941" s="82"/>
      <c r="LID941" s="82"/>
      <c r="LIE941" s="82"/>
      <c r="LIF941" s="82"/>
      <c r="LIG941" s="82"/>
      <c r="LIH941" s="82"/>
      <c r="LII941" s="82"/>
      <c r="LIJ941" s="82"/>
      <c r="LIK941" s="82"/>
      <c r="LIL941" s="82"/>
      <c r="LIM941" s="82"/>
      <c r="LIN941" s="82"/>
      <c r="LIO941" s="82"/>
      <c r="LIP941" s="82"/>
      <c r="LIQ941" s="82"/>
      <c r="LIR941" s="82"/>
      <c r="LIS941" s="82"/>
      <c r="LIT941" s="82"/>
      <c r="LIU941" s="82"/>
      <c r="LIV941" s="82"/>
      <c r="LIW941" s="82"/>
      <c r="LIX941" s="82"/>
      <c r="LIY941" s="82"/>
      <c r="LIZ941" s="82"/>
      <c r="LJA941" s="82"/>
      <c r="LJB941" s="82"/>
      <c r="LJC941" s="82"/>
      <c r="LJD941" s="82"/>
      <c r="LJE941" s="82"/>
      <c r="LJF941" s="82"/>
      <c r="LJG941" s="82"/>
      <c r="LJH941" s="82"/>
      <c r="LJI941" s="82"/>
      <c r="LJJ941" s="82"/>
      <c r="LJK941" s="82"/>
      <c r="LJL941" s="82"/>
      <c r="LJM941" s="82"/>
      <c r="LJN941" s="82"/>
      <c r="LJO941" s="82"/>
      <c r="LJP941" s="82"/>
      <c r="LJQ941" s="82"/>
      <c r="LJR941" s="82"/>
      <c r="LJS941" s="82"/>
      <c r="LJT941" s="82"/>
      <c r="LJU941" s="82"/>
      <c r="LJV941" s="82"/>
      <c r="LJW941" s="82"/>
      <c r="LJX941" s="82"/>
      <c r="LJY941" s="82"/>
      <c r="LJZ941" s="82"/>
      <c r="LKA941" s="82"/>
      <c r="LKB941" s="82"/>
      <c r="LKC941" s="82"/>
      <c r="LKD941" s="82"/>
      <c r="LKE941" s="82"/>
      <c r="LKF941" s="82"/>
      <c r="LKG941" s="82"/>
      <c r="LKH941" s="82"/>
      <c r="LKI941" s="82"/>
      <c r="LKJ941" s="82"/>
      <c r="LKK941" s="82"/>
      <c r="LKL941" s="82"/>
      <c r="LKM941" s="82"/>
      <c r="LKN941" s="82"/>
      <c r="LKO941" s="82"/>
      <c r="LKP941" s="82"/>
      <c r="LKQ941" s="82"/>
      <c r="LKR941" s="82"/>
      <c r="LKS941" s="82"/>
      <c r="LKT941" s="82"/>
      <c r="LKU941" s="82"/>
      <c r="LKV941" s="82"/>
      <c r="LKW941" s="82"/>
      <c r="LKX941" s="82"/>
      <c r="LKY941" s="82"/>
      <c r="LKZ941" s="82"/>
      <c r="LLA941" s="82"/>
      <c r="LLB941" s="82"/>
      <c r="LLC941" s="82"/>
      <c r="LLD941" s="82"/>
      <c r="LLE941" s="82"/>
      <c r="LLF941" s="82"/>
      <c r="LLG941" s="82"/>
      <c r="LLH941" s="82"/>
      <c r="LLI941" s="82"/>
      <c r="LLJ941" s="82"/>
      <c r="LLK941" s="82"/>
      <c r="LLL941" s="82"/>
      <c r="LLM941" s="82"/>
      <c r="LLN941" s="82"/>
      <c r="LLO941" s="82"/>
      <c r="LLP941" s="82"/>
      <c r="LLQ941" s="82"/>
      <c r="LLR941" s="82"/>
      <c r="LLS941" s="82"/>
      <c r="LLT941" s="82"/>
      <c r="LLU941" s="82"/>
      <c r="LLV941" s="82"/>
      <c r="LLW941" s="82"/>
      <c r="LLX941" s="82"/>
      <c r="LLY941" s="82"/>
      <c r="LLZ941" s="82"/>
      <c r="LMA941" s="82"/>
      <c r="LMB941" s="82"/>
      <c r="LMC941" s="82"/>
      <c r="LMD941" s="82"/>
      <c r="LME941" s="82"/>
      <c r="LMF941" s="82"/>
      <c r="LMG941" s="82"/>
      <c r="LMH941" s="82"/>
      <c r="LMI941" s="82"/>
      <c r="LMJ941" s="82"/>
      <c r="LMK941" s="82"/>
      <c r="LML941" s="82"/>
      <c r="LMM941" s="82"/>
      <c r="LMN941" s="82"/>
      <c r="LMO941" s="82"/>
      <c r="LMP941" s="82"/>
      <c r="LMQ941" s="82"/>
      <c r="LMR941" s="82"/>
      <c r="LMS941" s="82"/>
      <c r="LMT941" s="82"/>
      <c r="LMU941" s="82"/>
      <c r="LMV941" s="82"/>
      <c r="LMW941" s="82"/>
      <c r="LMX941" s="82"/>
      <c r="LMY941" s="82"/>
      <c r="LMZ941" s="82"/>
      <c r="LNA941" s="82"/>
      <c r="LNB941" s="82"/>
      <c r="LNC941" s="82"/>
      <c r="LND941" s="82"/>
      <c r="LNE941" s="82"/>
      <c r="LNF941" s="82"/>
      <c r="LNG941" s="82"/>
      <c r="LNH941" s="82"/>
      <c r="LNI941" s="82"/>
      <c r="LNJ941" s="82"/>
      <c r="LNK941" s="82"/>
      <c r="LNL941" s="82"/>
      <c r="LNM941" s="82"/>
      <c r="LNN941" s="82"/>
      <c r="LNO941" s="82"/>
      <c r="LNP941" s="82"/>
      <c r="LNQ941" s="82"/>
      <c r="LNR941" s="82"/>
      <c r="LNS941" s="82"/>
      <c r="LNT941" s="82"/>
      <c r="LNU941" s="82"/>
      <c r="LNV941" s="82"/>
      <c r="LNW941" s="82"/>
      <c r="LNX941" s="82"/>
      <c r="LNY941" s="82"/>
      <c r="LNZ941" s="82"/>
      <c r="LOA941" s="82"/>
      <c r="LOB941" s="82"/>
      <c r="LOC941" s="82"/>
      <c r="LOD941" s="82"/>
      <c r="LOE941" s="82"/>
      <c r="LOF941" s="82"/>
      <c r="LOG941" s="82"/>
      <c r="LOH941" s="82"/>
      <c r="LOI941" s="82"/>
      <c r="LOJ941" s="82"/>
      <c r="LOK941" s="82"/>
      <c r="LOL941" s="82"/>
      <c r="LOM941" s="82"/>
      <c r="LON941" s="82"/>
      <c r="LOO941" s="82"/>
      <c r="LOP941" s="82"/>
      <c r="LOQ941" s="82"/>
      <c r="LOR941" s="82"/>
      <c r="LOS941" s="82"/>
      <c r="LOT941" s="82"/>
      <c r="LOU941" s="82"/>
      <c r="LOV941" s="82"/>
      <c r="LOW941" s="82"/>
      <c r="LOX941" s="82"/>
      <c r="LOY941" s="82"/>
      <c r="LOZ941" s="82"/>
      <c r="LPA941" s="82"/>
      <c r="LPB941" s="82"/>
      <c r="LPC941" s="82"/>
      <c r="LPD941" s="82"/>
      <c r="LPE941" s="82"/>
      <c r="LPF941" s="82"/>
      <c r="LPG941" s="82"/>
      <c r="LPH941" s="82"/>
      <c r="LPI941" s="82"/>
      <c r="LPJ941" s="82"/>
      <c r="LPK941" s="82"/>
      <c r="LPL941" s="82"/>
      <c r="LPM941" s="82"/>
      <c r="LPN941" s="82"/>
      <c r="LPO941" s="82"/>
      <c r="LPP941" s="82"/>
      <c r="LPQ941" s="82"/>
      <c r="LPR941" s="82"/>
      <c r="LPS941" s="82"/>
      <c r="LPT941" s="82"/>
      <c r="LPU941" s="82"/>
      <c r="LPV941" s="82"/>
      <c r="LPW941" s="82"/>
      <c r="LPX941" s="82"/>
      <c r="LPY941" s="82"/>
      <c r="LPZ941" s="82"/>
      <c r="LQA941" s="82"/>
      <c r="LQB941" s="82"/>
      <c r="LQC941" s="82"/>
      <c r="LQD941" s="82"/>
      <c r="LQE941" s="82"/>
      <c r="LQF941" s="82"/>
      <c r="LQG941" s="82"/>
      <c r="LQH941" s="82"/>
      <c r="LQI941" s="82"/>
      <c r="LQJ941" s="82"/>
      <c r="LQK941" s="82"/>
      <c r="LQL941" s="82"/>
      <c r="LQM941" s="82"/>
      <c r="LQN941" s="82"/>
      <c r="LQO941" s="82"/>
      <c r="LQP941" s="82"/>
      <c r="LQQ941" s="82"/>
      <c r="LQR941" s="82"/>
      <c r="LQS941" s="82"/>
      <c r="LQT941" s="82"/>
      <c r="LQU941" s="82"/>
      <c r="LQV941" s="82"/>
      <c r="LQW941" s="82"/>
      <c r="LQX941" s="82"/>
      <c r="LQY941" s="82"/>
      <c r="LQZ941" s="82"/>
      <c r="LRA941" s="82"/>
      <c r="LRB941" s="82"/>
      <c r="LRC941" s="82"/>
      <c r="LRD941" s="82"/>
      <c r="LRE941" s="82"/>
      <c r="LRF941" s="82"/>
      <c r="LRG941" s="82"/>
      <c r="LRH941" s="82"/>
      <c r="LRI941" s="82"/>
      <c r="LRJ941" s="82"/>
      <c r="LRK941" s="82"/>
      <c r="LRL941" s="82"/>
      <c r="LRM941" s="82"/>
      <c r="LRN941" s="82"/>
      <c r="LRO941" s="82"/>
      <c r="LRP941" s="82"/>
      <c r="LRQ941" s="82"/>
      <c r="LRR941" s="82"/>
      <c r="LRS941" s="82"/>
      <c r="LRT941" s="82"/>
      <c r="LRU941" s="82"/>
      <c r="LRV941" s="82"/>
      <c r="LRW941" s="82"/>
      <c r="LRX941" s="82"/>
      <c r="LRY941" s="82"/>
      <c r="LRZ941" s="82"/>
      <c r="LSA941" s="82"/>
      <c r="LSB941" s="82"/>
      <c r="LSC941" s="82"/>
      <c r="LSD941" s="82"/>
      <c r="LSE941" s="82"/>
      <c r="LSF941" s="82"/>
      <c r="LSG941" s="82"/>
      <c r="LSH941" s="82"/>
      <c r="LSI941" s="82"/>
      <c r="LSJ941" s="82"/>
      <c r="LSK941" s="82"/>
      <c r="LSL941" s="82"/>
      <c r="LSM941" s="82"/>
      <c r="LSN941" s="82"/>
      <c r="LSO941" s="82"/>
      <c r="LSP941" s="82"/>
      <c r="LSQ941" s="82"/>
      <c r="LSR941" s="82"/>
      <c r="LSS941" s="82"/>
      <c r="LST941" s="82"/>
      <c r="LSU941" s="82"/>
      <c r="LSV941" s="82"/>
      <c r="LSW941" s="82"/>
      <c r="LSX941" s="82"/>
      <c r="LSY941" s="82"/>
      <c r="LSZ941" s="82"/>
      <c r="LTA941" s="82"/>
      <c r="LTB941" s="82"/>
      <c r="LTC941" s="82"/>
      <c r="LTD941" s="82"/>
      <c r="LTE941" s="82"/>
      <c r="LTF941" s="82"/>
      <c r="LTG941" s="82"/>
      <c r="LTH941" s="82"/>
      <c r="LTI941" s="82"/>
      <c r="LTJ941" s="82"/>
      <c r="LTK941" s="82"/>
      <c r="LTL941" s="82"/>
      <c r="LTM941" s="82"/>
      <c r="LTN941" s="82"/>
      <c r="LTO941" s="82"/>
      <c r="LTP941" s="82"/>
      <c r="LTQ941" s="82"/>
      <c r="LTR941" s="82"/>
      <c r="LTS941" s="82"/>
      <c r="LTT941" s="82"/>
      <c r="LTU941" s="82"/>
      <c r="LTV941" s="82"/>
      <c r="LTW941" s="82"/>
      <c r="LTX941" s="82"/>
      <c r="LTY941" s="82"/>
      <c r="LTZ941" s="82"/>
      <c r="LUA941" s="82"/>
      <c r="LUB941" s="82"/>
      <c r="LUC941" s="82"/>
      <c r="LUD941" s="82"/>
      <c r="LUE941" s="82"/>
      <c r="LUF941" s="82"/>
      <c r="LUG941" s="82"/>
      <c r="LUH941" s="82"/>
      <c r="LUI941" s="82"/>
      <c r="LUJ941" s="82"/>
      <c r="LUK941" s="82"/>
      <c r="LUL941" s="82"/>
      <c r="LUM941" s="82"/>
      <c r="LUN941" s="82"/>
      <c r="LUO941" s="82"/>
      <c r="LUP941" s="82"/>
      <c r="LUQ941" s="82"/>
      <c r="LUR941" s="82"/>
      <c r="LUS941" s="82"/>
      <c r="LUT941" s="82"/>
      <c r="LUU941" s="82"/>
      <c r="LUV941" s="82"/>
      <c r="LUW941" s="82"/>
      <c r="LUX941" s="82"/>
      <c r="LUY941" s="82"/>
      <c r="LUZ941" s="82"/>
      <c r="LVA941" s="82"/>
      <c r="LVB941" s="82"/>
      <c r="LVC941" s="82"/>
      <c r="LVD941" s="82"/>
      <c r="LVE941" s="82"/>
      <c r="LVF941" s="82"/>
      <c r="LVG941" s="82"/>
      <c r="LVH941" s="82"/>
      <c r="LVI941" s="82"/>
      <c r="LVJ941" s="82"/>
      <c r="LVK941" s="82"/>
      <c r="LVL941" s="82"/>
      <c r="LVM941" s="82"/>
      <c r="LVN941" s="82"/>
      <c r="LVO941" s="82"/>
      <c r="LVP941" s="82"/>
      <c r="LVQ941" s="82"/>
      <c r="LVR941" s="82"/>
      <c r="LVS941" s="82"/>
      <c r="LVT941" s="82"/>
      <c r="LVU941" s="82"/>
      <c r="LVV941" s="82"/>
      <c r="LVW941" s="82"/>
      <c r="LVX941" s="82"/>
      <c r="LVY941" s="82"/>
      <c r="LVZ941" s="82"/>
      <c r="LWA941" s="82"/>
      <c r="LWB941" s="82"/>
      <c r="LWC941" s="82"/>
      <c r="LWD941" s="82"/>
      <c r="LWE941" s="82"/>
      <c r="LWF941" s="82"/>
      <c r="LWG941" s="82"/>
      <c r="LWH941" s="82"/>
      <c r="LWI941" s="82"/>
      <c r="LWJ941" s="82"/>
      <c r="LWK941" s="82"/>
      <c r="LWL941" s="82"/>
      <c r="LWM941" s="82"/>
      <c r="LWN941" s="82"/>
      <c r="LWO941" s="82"/>
      <c r="LWP941" s="82"/>
      <c r="LWQ941" s="82"/>
      <c r="LWR941" s="82"/>
      <c r="LWS941" s="82"/>
      <c r="LWT941" s="82"/>
      <c r="LWU941" s="82"/>
      <c r="LWV941" s="82"/>
      <c r="LWW941" s="82"/>
      <c r="LWX941" s="82"/>
      <c r="LWY941" s="82"/>
      <c r="LWZ941" s="82"/>
      <c r="LXA941" s="82"/>
      <c r="LXB941" s="82"/>
      <c r="LXC941" s="82"/>
      <c r="LXD941" s="82"/>
      <c r="LXE941" s="82"/>
      <c r="LXF941" s="82"/>
      <c r="LXG941" s="82"/>
      <c r="LXH941" s="82"/>
      <c r="LXI941" s="82"/>
      <c r="LXJ941" s="82"/>
      <c r="LXK941" s="82"/>
      <c r="LXL941" s="82"/>
      <c r="LXM941" s="82"/>
      <c r="LXN941" s="82"/>
      <c r="LXO941" s="82"/>
      <c r="LXP941" s="82"/>
      <c r="LXQ941" s="82"/>
      <c r="LXR941" s="82"/>
      <c r="LXS941" s="82"/>
      <c r="LXT941" s="82"/>
      <c r="LXU941" s="82"/>
      <c r="LXV941" s="82"/>
      <c r="LXW941" s="82"/>
      <c r="LXX941" s="82"/>
      <c r="LXY941" s="82"/>
      <c r="LXZ941" s="82"/>
      <c r="LYA941" s="82"/>
      <c r="LYB941" s="82"/>
      <c r="LYC941" s="82"/>
      <c r="LYD941" s="82"/>
      <c r="LYE941" s="82"/>
      <c r="LYF941" s="82"/>
      <c r="LYG941" s="82"/>
      <c r="LYH941" s="82"/>
      <c r="LYI941" s="82"/>
      <c r="LYJ941" s="82"/>
      <c r="LYK941" s="82"/>
      <c r="LYL941" s="82"/>
      <c r="LYM941" s="82"/>
      <c r="LYN941" s="82"/>
      <c r="LYO941" s="82"/>
      <c r="LYP941" s="82"/>
      <c r="LYQ941" s="82"/>
      <c r="LYR941" s="82"/>
      <c r="LYS941" s="82"/>
      <c r="LYT941" s="82"/>
      <c r="LYU941" s="82"/>
      <c r="LYV941" s="82"/>
      <c r="LYW941" s="82"/>
      <c r="LYX941" s="82"/>
      <c r="LYY941" s="82"/>
      <c r="LYZ941" s="82"/>
      <c r="LZA941" s="82"/>
      <c r="LZB941" s="82"/>
      <c r="LZC941" s="82"/>
      <c r="LZD941" s="82"/>
      <c r="LZE941" s="82"/>
      <c r="LZF941" s="82"/>
      <c r="LZG941" s="82"/>
      <c r="LZH941" s="82"/>
      <c r="LZI941" s="82"/>
      <c r="LZJ941" s="82"/>
      <c r="LZK941" s="82"/>
      <c r="LZL941" s="82"/>
      <c r="LZM941" s="82"/>
      <c r="LZN941" s="82"/>
      <c r="LZO941" s="82"/>
      <c r="LZP941" s="82"/>
      <c r="LZQ941" s="82"/>
      <c r="LZR941" s="82"/>
      <c r="LZS941" s="82"/>
      <c r="LZT941" s="82"/>
      <c r="LZU941" s="82"/>
      <c r="LZV941" s="82"/>
      <c r="LZW941" s="82"/>
      <c r="LZX941" s="82"/>
      <c r="LZY941" s="82"/>
      <c r="LZZ941" s="82"/>
      <c r="MAA941" s="82"/>
      <c r="MAB941" s="82"/>
      <c r="MAC941" s="82"/>
      <c r="MAD941" s="82"/>
      <c r="MAE941" s="82"/>
      <c r="MAF941" s="82"/>
      <c r="MAG941" s="82"/>
      <c r="MAH941" s="82"/>
      <c r="MAI941" s="82"/>
      <c r="MAJ941" s="82"/>
      <c r="MAK941" s="82"/>
      <c r="MAL941" s="82"/>
      <c r="MAM941" s="82"/>
      <c r="MAN941" s="82"/>
      <c r="MAO941" s="82"/>
      <c r="MAP941" s="82"/>
      <c r="MAQ941" s="82"/>
      <c r="MAR941" s="82"/>
      <c r="MAS941" s="82"/>
      <c r="MAT941" s="82"/>
      <c r="MAU941" s="82"/>
      <c r="MAV941" s="82"/>
      <c r="MAW941" s="82"/>
      <c r="MAX941" s="82"/>
      <c r="MAY941" s="82"/>
      <c r="MAZ941" s="82"/>
      <c r="MBA941" s="82"/>
      <c r="MBB941" s="82"/>
      <c r="MBC941" s="82"/>
      <c r="MBD941" s="82"/>
      <c r="MBE941" s="82"/>
      <c r="MBF941" s="82"/>
      <c r="MBG941" s="82"/>
      <c r="MBH941" s="82"/>
      <c r="MBI941" s="82"/>
      <c r="MBJ941" s="82"/>
      <c r="MBK941" s="82"/>
      <c r="MBL941" s="82"/>
      <c r="MBM941" s="82"/>
      <c r="MBN941" s="82"/>
      <c r="MBO941" s="82"/>
      <c r="MBP941" s="82"/>
      <c r="MBQ941" s="82"/>
      <c r="MBR941" s="82"/>
      <c r="MBS941" s="82"/>
      <c r="MBT941" s="82"/>
      <c r="MBU941" s="82"/>
      <c r="MBV941" s="82"/>
      <c r="MBW941" s="82"/>
      <c r="MBX941" s="82"/>
      <c r="MBY941" s="82"/>
      <c r="MBZ941" s="82"/>
      <c r="MCA941" s="82"/>
      <c r="MCB941" s="82"/>
      <c r="MCC941" s="82"/>
      <c r="MCD941" s="82"/>
      <c r="MCE941" s="82"/>
      <c r="MCF941" s="82"/>
      <c r="MCG941" s="82"/>
      <c r="MCH941" s="82"/>
      <c r="MCI941" s="82"/>
      <c r="MCJ941" s="82"/>
      <c r="MCK941" s="82"/>
      <c r="MCL941" s="82"/>
      <c r="MCM941" s="82"/>
      <c r="MCN941" s="82"/>
      <c r="MCO941" s="82"/>
      <c r="MCP941" s="82"/>
      <c r="MCQ941" s="82"/>
      <c r="MCR941" s="82"/>
      <c r="MCS941" s="82"/>
      <c r="MCT941" s="82"/>
      <c r="MCU941" s="82"/>
      <c r="MCV941" s="82"/>
      <c r="MCW941" s="82"/>
      <c r="MCX941" s="82"/>
      <c r="MCY941" s="82"/>
      <c r="MCZ941" s="82"/>
      <c r="MDA941" s="82"/>
      <c r="MDB941" s="82"/>
      <c r="MDC941" s="82"/>
      <c r="MDD941" s="82"/>
      <c r="MDE941" s="82"/>
      <c r="MDF941" s="82"/>
      <c r="MDG941" s="82"/>
      <c r="MDH941" s="82"/>
      <c r="MDI941" s="82"/>
      <c r="MDJ941" s="82"/>
      <c r="MDK941" s="82"/>
      <c r="MDL941" s="82"/>
      <c r="MDM941" s="82"/>
      <c r="MDN941" s="82"/>
      <c r="MDO941" s="82"/>
      <c r="MDP941" s="82"/>
      <c r="MDQ941" s="82"/>
      <c r="MDR941" s="82"/>
      <c r="MDS941" s="82"/>
      <c r="MDT941" s="82"/>
      <c r="MDU941" s="82"/>
      <c r="MDV941" s="82"/>
      <c r="MDW941" s="82"/>
      <c r="MDX941" s="82"/>
      <c r="MDY941" s="82"/>
      <c r="MDZ941" s="82"/>
      <c r="MEA941" s="82"/>
      <c r="MEB941" s="82"/>
      <c r="MEC941" s="82"/>
      <c r="MED941" s="82"/>
      <c r="MEE941" s="82"/>
      <c r="MEF941" s="82"/>
      <c r="MEG941" s="82"/>
      <c r="MEH941" s="82"/>
      <c r="MEI941" s="82"/>
      <c r="MEJ941" s="82"/>
      <c r="MEK941" s="82"/>
      <c r="MEL941" s="82"/>
      <c r="MEM941" s="82"/>
      <c r="MEN941" s="82"/>
      <c r="MEO941" s="82"/>
      <c r="MEP941" s="82"/>
      <c r="MEQ941" s="82"/>
      <c r="MER941" s="82"/>
      <c r="MES941" s="82"/>
      <c r="MET941" s="82"/>
      <c r="MEU941" s="82"/>
      <c r="MEV941" s="82"/>
      <c r="MEW941" s="82"/>
      <c r="MEX941" s="82"/>
      <c r="MEY941" s="82"/>
      <c r="MEZ941" s="82"/>
      <c r="MFA941" s="82"/>
      <c r="MFB941" s="82"/>
      <c r="MFC941" s="82"/>
      <c r="MFD941" s="82"/>
      <c r="MFE941" s="82"/>
      <c r="MFF941" s="82"/>
      <c r="MFG941" s="82"/>
      <c r="MFH941" s="82"/>
      <c r="MFI941" s="82"/>
      <c r="MFJ941" s="82"/>
      <c r="MFK941" s="82"/>
      <c r="MFL941" s="82"/>
      <c r="MFM941" s="82"/>
      <c r="MFN941" s="82"/>
      <c r="MFO941" s="82"/>
      <c r="MFP941" s="82"/>
      <c r="MFQ941" s="82"/>
      <c r="MFR941" s="82"/>
      <c r="MFS941" s="82"/>
      <c r="MFT941" s="82"/>
      <c r="MFU941" s="82"/>
      <c r="MFV941" s="82"/>
      <c r="MFW941" s="82"/>
      <c r="MFX941" s="82"/>
      <c r="MFY941" s="82"/>
      <c r="MFZ941" s="82"/>
      <c r="MGA941" s="82"/>
      <c r="MGB941" s="82"/>
      <c r="MGC941" s="82"/>
      <c r="MGD941" s="82"/>
      <c r="MGE941" s="82"/>
      <c r="MGF941" s="82"/>
      <c r="MGG941" s="82"/>
      <c r="MGH941" s="82"/>
      <c r="MGI941" s="82"/>
      <c r="MGJ941" s="82"/>
      <c r="MGK941" s="82"/>
      <c r="MGL941" s="82"/>
      <c r="MGM941" s="82"/>
      <c r="MGN941" s="82"/>
      <c r="MGO941" s="82"/>
      <c r="MGP941" s="82"/>
      <c r="MGQ941" s="82"/>
      <c r="MGR941" s="82"/>
      <c r="MGS941" s="82"/>
      <c r="MGT941" s="82"/>
      <c r="MGU941" s="82"/>
      <c r="MGV941" s="82"/>
      <c r="MGW941" s="82"/>
      <c r="MGX941" s="82"/>
      <c r="MGY941" s="82"/>
      <c r="MGZ941" s="82"/>
      <c r="MHA941" s="82"/>
      <c r="MHB941" s="82"/>
      <c r="MHC941" s="82"/>
      <c r="MHD941" s="82"/>
      <c r="MHE941" s="82"/>
      <c r="MHF941" s="82"/>
      <c r="MHG941" s="82"/>
      <c r="MHH941" s="82"/>
      <c r="MHI941" s="82"/>
      <c r="MHJ941" s="82"/>
      <c r="MHK941" s="82"/>
      <c r="MHL941" s="82"/>
      <c r="MHM941" s="82"/>
      <c r="MHN941" s="82"/>
      <c r="MHO941" s="82"/>
      <c r="MHP941" s="82"/>
      <c r="MHQ941" s="82"/>
      <c r="MHR941" s="82"/>
      <c r="MHS941" s="82"/>
      <c r="MHT941" s="82"/>
      <c r="MHU941" s="82"/>
      <c r="MHV941" s="82"/>
      <c r="MHW941" s="82"/>
      <c r="MHX941" s="82"/>
      <c r="MHY941" s="82"/>
      <c r="MHZ941" s="82"/>
      <c r="MIA941" s="82"/>
      <c r="MIB941" s="82"/>
      <c r="MIC941" s="82"/>
      <c r="MID941" s="82"/>
      <c r="MIE941" s="82"/>
      <c r="MIF941" s="82"/>
      <c r="MIG941" s="82"/>
      <c r="MIH941" s="82"/>
      <c r="MII941" s="82"/>
      <c r="MIJ941" s="82"/>
      <c r="MIK941" s="82"/>
      <c r="MIL941" s="82"/>
      <c r="MIM941" s="82"/>
      <c r="MIN941" s="82"/>
      <c r="MIO941" s="82"/>
      <c r="MIP941" s="82"/>
      <c r="MIQ941" s="82"/>
      <c r="MIR941" s="82"/>
      <c r="MIS941" s="82"/>
      <c r="MIT941" s="82"/>
      <c r="MIU941" s="82"/>
      <c r="MIV941" s="82"/>
      <c r="MIW941" s="82"/>
      <c r="MIX941" s="82"/>
      <c r="MIY941" s="82"/>
      <c r="MIZ941" s="82"/>
      <c r="MJA941" s="82"/>
      <c r="MJB941" s="82"/>
      <c r="MJC941" s="82"/>
      <c r="MJD941" s="82"/>
      <c r="MJE941" s="82"/>
      <c r="MJF941" s="82"/>
      <c r="MJG941" s="82"/>
      <c r="MJH941" s="82"/>
      <c r="MJI941" s="82"/>
      <c r="MJJ941" s="82"/>
      <c r="MJK941" s="82"/>
      <c r="MJL941" s="82"/>
      <c r="MJM941" s="82"/>
      <c r="MJN941" s="82"/>
      <c r="MJO941" s="82"/>
      <c r="MJP941" s="82"/>
      <c r="MJQ941" s="82"/>
      <c r="MJR941" s="82"/>
      <c r="MJS941" s="82"/>
      <c r="MJT941" s="82"/>
      <c r="MJU941" s="82"/>
      <c r="MJV941" s="82"/>
      <c r="MJW941" s="82"/>
      <c r="MJX941" s="82"/>
      <c r="MJY941" s="82"/>
      <c r="MJZ941" s="82"/>
      <c r="MKA941" s="82"/>
      <c r="MKB941" s="82"/>
      <c r="MKC941" s="82"/>
      <c r="MKD941" s="82"/>
      <c r="MKE941" s="82"/>
      <c r="MKF941" s="82"/>
      <c r="MKG941" s="82"/>
      <c r="MKH941" s="82"/>
      <c r="MKI941" s="82"/>
      <c r="MKJ941" s="82"/>
      <c r="MKK941" s="82"/>
      <c r="MKL941" s="82"/>
      <c r="MKM941" s="82"/>
      <c r="MKN941" s="82"/>
      <c r="MKO941" s="82"/>
      <c r="MKP941" s="82"/>
      <c r="MKQ941" s="82"/>
      <c r="MKR941" s="82"/>
      <c r="MKS941" s="82"/>
      <c r="MKT941" s="82"/>
      <c r="MKU941" s="82"/>
      <c r="MKV941" s="82"/>
      <c r="MKW941" s="82"/>
      <c r="MKX941" s="82"/>
      <c r="MKY941" s="82"/>
      <c r="MKZ941" s="82"/>
      <c r="MLA941" s="82"/>
      <c r="MLB941" s="82"/>
      <c r="MLC941" s="82"/>
      <c r="MLD941" s="82"/>
      <c r="MLE941" s="82"/>
      <c r="MLF941" s="82"/>
      <c r="MLG941" s="82"/>
      <c r="MLH941" s="82"/>
      <c r="MLI941" s="82"/>
      <c r="MLJ941" s="82"/>
      <c r="MLK941" s="82"/>
      <c r="MLL941" s="82"/>
      <c r="MLM941" s="82"/>
      <c r="MLN941" s="82"/>
      <c r="MLO941" s="82"/>
      <c r="MLP941" s="82"/>
      <c r="MLQ941" s="82"/>
      <c r="MLR941" s="82"/>
      <c r="MLS941" s="82"/>
      <c r="MLT941" s="82"/>
      <c r="MLU941" s="82"/>
      <c r="MLV941" s="82"/>
      <c r="MLW941" s="82"/>
      <c r="MLX941" s="82"/>
      <c r="MLY941" s="82"/>
      <c r="MLZ941" s="82"/>
      <c r="MMA941" s="82"/>
      <c r="MMB941" s="82"/>
      <c r="MMC941" s="82"/>
      <c r="MMD941" s="82"/>
      <c r="MME941" s="82"/>
      <c r="MMF941" s="82"/>
      <c r="MMG941" s="82"/>
      <c r="MMH941" s="82"/>
      <c r="MMI941" s="82"/>
      <c r="MMJ941" s="82"/>
      <c r="MMK941" s="82"/>
      <c r="MML941" s="82"/>
      <c r="MMM941" s="82"/>
      <c r="MMN941" s="82"/>
      <c r="MMO941" s="82"/>
      <c r="MMP941" s="82"/>
      <c r="MMQ941" s="82"/>
      <c r="MMR941" s="82"/>
      <c r="MMS941" s="82"/>
      <c r="MMT941" s="82"/>
      <c r="MMU941" s="82"/>
      <c r="MMV941" s="82"/>
      <c r="MMW941" s="82"/>
      <c r="MMX941" s="82"/>
      <c r="MMY941" s="82"/>
      <c r="MMZ941" s="82"/>
      <c r="MNA941" s="82"/>
      <c r="MNB941" s="82"/>
      <c r="MNC941" s="82"/>
      <c r="MND941" s="82"/>
      <c r="MNE941" s="82"/>
      <c r="MNF941" s="82"/>
      <c r="MNG941" s="82"/>
      <c r="MNH941" s="82"/>
      <c r="MNI941" s="82"/>
      <c r="MNJ941" s="82"/>
      <c r="MNK941" s="82"/>
      <c r="MNL941" s="82"/>
      <c r="MNM941" s="82"/>
      <c r="MNN941" s="82"/>
      <c r="MNO941" s="82"/>
      <c r="MNP941" s="82"/>
      <c r="MNQ941" s="82"/>
      <c r="MNR941" s="82"/>
      <c r="MNS941" s="82"/>
      <c r="MNT941" s="82"/>
      <c r="MNU941" s="82"/>
      <c r="MNV941" s="82"/>
      <c r="MNW941" s="82"/>
      <c r="MNX941" s="82"/>
      <c r="MNY941" s="82"/>
      <c r="MNZ941" s="82"/>
      <c r="MOA941" s="82"/>
      <c r="MOB941" s="82"/>
      <c r="MOC941" s="82"/>
      <c r="MOD941" s="82"/>
      <c r="MOE941" s="82"/>
      <c r="MOF941" s="82"/>
      <c r="MOG941" s="82"/>
      <c r="MOH941" s="82"/>
      <c r="MOI941" s="82"/>
      <c r="MOJ941" s="82"/>
      <c r="MOK941" s="82"/>
      <c r="MOL941" s="82"/>
      <c r="MOM941" s="82"/>
      <c r="MON941" s="82"/>
      <c r="MOO941" s="82"/>
      <c r="MOP941" s="82"/>
      <c r="MOQ941" s="82"/>
      <c r="MOR941" s="82"/>
      <c r="MOS941" s="82"/>
      <c r="MOT941" s="82"/>
      <c r="MOU941" s="82"/>
      <c r="MOV941" s="82"/>
      <c r="MOW941" s="82"/>
      <c r="MOX941" s="82"/>
      <c r="MOY941" s="82"/>
      <c r="MOZ941" s="82"/>
      <c r="MPA941" s="82"/>
      <c r="MPB941" s="82"/>
      <c r="MPC941" s="82"/>
      <c r="MPD941" s="82"/>
      <c r="MPE941" s="82"/>
      <c r="MPF941" s="82"/>
      <c r="MPG941" s="82"/>
      <c r="MPH941" s="82"/>
      <c r="MPI941" s="82"/>
      <c r="MPJ941" s="82"/>
      <c r="MPK941" s="82"/>
      <c r="MPL941" s="82"/>
      <c r="MPM941" s="82"/>
      <c r="MPN941" s="82"/>
      <c r="MPO941" s="82"/>
      <c r="MPP941" s="82"/>
      <c r="MPQ941" s="82"/>
      <c r="MPR941" s="82"/>
      <c r="MPS941" s="82"/>
      <c r="MPT941" s="82"/>
      <c r="MPU941" s="82"/>
      <c r="MPV941" s="82"/>
      <c r="MPW941" s="82"/>
      <c r="MPX941" s="82"/>
      <c r="MPY941" s="82"/>
      <c r="MPZ941" s="82"/>
      <c r="MQA941" s="82"/>
      <c r="MQB941" s="82"/>
      <c r="MQC941" s="82"/>
      <c r="MQD941" s="82"/>
      <c r="MQE941" s="82"/>
      <c r="MQF941" s="82"/>
      <c r="MQG941" s="82"/>
      <c r="MQH941" s="82"/>
      <c r="MQI941" s="82"/>
      <c r="MQJ941" s="82"/>
      <c r="MQK941" s="82"/>
      <c r="MQL941" s="82"/>
      <c r="MQM941" s="82"/>
      <c r="MQN941" s="82"/>
      <c r="MQO941" s="82"/>
      <c r="MQP941" s="82"/>
      <c r="MQQ941" s="82"/>
      <c r="MQR941" s="82"/>
      <c r="MQS941" s="82"/>
      <c r="MQT941" s="82"/>
      <c r="MQU941" s="82"/>
      <c r="MQV941" s="82"/>
      <c r="MQW941" s="82"/>
      <c r="MQX941" s="82"/>
      <c r="MQY941" s="82"/>
      <c r="MQZ941" s="82"/>
      <c r="MRA941" s="82"/>
      <c r="MRB941" s="82"/>
      <c r="MRC941" s="82"/>
      <c r="MRD941" s="82"/>
      <c r="MRE941" s="82"/>
      <c r="MRF941" s="82"/>
      <c r="MRG941" s="82"/>
      <c r="MRH941" s="82"/>
      <c r="MRI941" s="82"/>
      <c r="MRJ941" s="82"/>
      <c r="MRK941" s="82"/>
      <c r="MRL941" s="82"/>
      <c r="MRM941" s="82"/>
      <c r="MRN941" s="82"/>
      <c r="MRO941" s="82"/>
      <c r="MRP941" s="82"/>
      <c r="MRQ941" s="82"/>
      <c r="MRR941" s="82"/>
      <c r="MRS941" s="82"/>
      <c r="MRT941" s="82"/>
      <c r="MRU941" s="82"/>
      <c r="MRV941" s="82"/>
      <c r="MRW941" s="82"/>
      <c r="MRX941" s="82"/>
      <c r="MRY941" s="82"/>
      <c r="MRZ941" s="82"/>
      <c r="MSA941" s="82"/>
      <c r="MSB941" s="82"/>
      <c r="MSC941" s="82"/>
      <c r="MSD941" s="82"/>
      <c r="MSE941" s="82"/>
      <c r="MSF941" s="82"/>
      <c r="MSG941" s="82"/>
      <c r="MSH941" s="82"/>
      <c r="MSI941" s="82"/>
      <c r="MSJ941" s="82"/>
      <c r="MSK941" s="82"/>
      <c r="MSL941" s="82"/>
      <c r="MSM941" s="82"/>
      <c r="MSN941" s="82"/>
      <c r="MSO941" s="82"/>
      <c r="MSP941" s="82"/>
      <c r="MSQ941" s="82"/>
      <c r="MSR941" s="82"/>
      <c r="MSS941" s="82"/>
      <c r="MST941" s="82"/>
      <c r="MSU941" s="82"/>
      <c r="MSV941" s="82"/>
      <c r="MSW941" s="82"/>
      <c r="MSX941" s="82"/>
      <c r="MSY941" s="82"/>
      <c r="MSZ941" s="82"/>
      <c r="MTA941" s="82"/>
      <c r="MTB941" s="82"/>
      <c r="MTC941" s="82"/>
      <c r="MTD941" s="82"/>
      <c r="MTE941" s="82"/>
      <c r="MTF941" s="82"/>
      <c r="MTG941" s="82"/>
      <c r="MTH941" s="82"/>
      <c r="MTI941" s="82"/>
      <c r="MTJ941" s="82"/>
      <c r="MTK941" s="82"/>
      <c r="MTL941" s="82"/>
      <c r="MTM941" s="82"/>
      <c r="MTN941" s="82"/>
      <c r="MTO941" s="82"/>
      <c r="MTP941" s="82"/>
      <c r="MTQ941" s="82"/>
      <c r="MTR941" s="82"/>
      <c r="MTS941" s="82"/>
      <c r="MTT941" s="82"/>
      <c r="MTU941" s="82"/>
      <c r="MTV941" s="82"/>
      <c r="MTW941" s="82"/>
      <c r="MTX941" s="82"/>
      <c r="MTY941" s="82"/>
      <c r="MTZ941" s="82"/>
      <c r="MUA941" s="82"/>
      <c r="MUB941" s="82"/>
      <c r="MUC941" s="82"/>
      <c r="MUD941" s="82"/>
      <c r="MUE941" s="82"/>
      <c r="MUF941" s="82"/>
      <c r="MUG941" s="82"/>
      <c r="MUH941" s="82"/>
      <c r="MUI941" s="82"/>
      <c r="MUJ941" s="82"/>
      <c r="MUK941" s="82"/>
      <c r="MUL941" s="82"/>
      <c r="MUM941" s="82"/>
      <c r="MUN941" s="82"/>
      <c r="MUO941" s="82"/>
      <c r="MUP941" s="82"/>
      <c r="MUQ941" s="82"/>
      <c r="MUR941" s="82"/>
      <c r="MUS941" s="82"/>
      <c r="MUT941" s="82"/>
      <c r="MUU941" s="82"/>
      <c r="MUV941" s="82"/>
      <c r="MUW941" s="82"/>
      <c r="MUX941" s="82"/>
      <c r="MUY941" s="82"/>
      <c r="MUZ941" s="82"/>
      <c r="MVA941" s="82"/>
      <c r="MVB941" s="82"/>
      <c r="MVC941" s="82"/>
      <c r="MVD941" s="82"/>
      <c r="MVE941" s="82"/>
      <c r="MVF941" s="82"/>
      <c r="MVG941" s="82"/>
      <c r="MVH941" s="82"/>
      <c r="MVI941" s="82"/>
      <c r="MVJ941" s="82"/>
      <c r="MVK941" s="82"/>
      <c r="MVL941" s="82"/>
      <c r="MVM941" s="82"/>
      <c r="MVN941" s="82"/>
      <c r="MVO941" s="82"/>
      <c r="MVP941" s="82"/>
      <c r="MVQ941" s="82"/>
      <c r="MVR941" s="82"/>
      <c r="MVS941" s="82"/>
      <c r="MVT941" s="82"/>
      <c r="MVU941" s="82"/>
      <c r="MVV941" s="82"/>
      <c r="MVW941" s="82"/>
      <c r="MVX941" s="82"/>
      <c r="MVY941" s="82"/>
      <c r="MVZ941" s="82"/>
      <c r="MWA941" s="82"/>
      <c r="MWB941" s="82"/>
      <c r="MWC941" s="82"/>
      <c r="MWD941" s="82"/>
      <c r="MWE941" s="82"/>
      <c r="MWF941" s="82"/>
      <c r="MWG941" s="82"/>
      <c r="MWH941" s="82"/>
      <c r="MWI941" s="82"/>
      <c r="MWJ941" s="82"/>
      <c r="MWK941" s="82"/>
      <c r="MWL941" s="82"/>
      <c r="MWM941" s="82"/>
      <c r="MWN941" s="82"/>
      <c r="MWO941" s="82"/>
      <c r="MWP941" s="82"/>
      <c r="MWQ941" s="82"/>
      <c r="MWR941" s="82"/>
      <c r="MWS941" s="82"/>
      <c r="MWT941" s="82"/>
      <c r="MWU941" s="82"/>
      <c r="MWV941" s="82"/>
      <c r="MWW941" s="82"/>
      <c r="MWX941" s="82"/>
      <c r="MWY941" s="82"/>
      <c r="MWZ941" s="82"/>
      <c r="MXA941" s="82"/>
      <c r="MXB941" s="82"/>
      <c r="MXC941" s="82"/>
      <c r="MXD941" s="82"/>
      <c r="MXE941" s="82"/>
      <c r="MXF941" s="82"/>
      <c r="MXG941" s="82"/>
      <c r="MXH941" s="82"/>
      <c r="MXI941" s="82"/>
      <c r="MXJ941" s="82"/>
      <c r="MXK941" s="82"/>
      <c r="MXL941" s="82"/>
      <c r="MXM941" s="82"/>
      <c r="MXN941" s="82"/>
      <c r="MXO941" s="82"/>
      <c r="MXP941" s="82"/>
      <c r="MXQ941" s="82"/>
      <c r="MXR941" s="82"/>
      <c r="MXS941" s="82"/>
      <c r="MXT941" s="82"/>
      <c r="MXU941" s="82"/>
      <c r="MXV941" s="82"/>
      <c r="MXW941" s="82"/>
      <c r="MXX941" s="82"/>
      <c r="MXY941" s="82"/>
      <c r="MXZ941" s="82"/>
      <c r="MYA941" s="82"/>
      <c r="MYB941" s="82"/>
      <c r="MYC941" s="82"/>
      <c r="MYD941" s="82"/>
      <c r="MYE941" s="82"/>
      <c r="MYF941" s="82"/>
      <c r="MYG941" s="82"/>
      <c r="MYH941" s="82"/>
      <c r="MYI941" s="82"/>
      <c r="MYJ941" s="82"/>
      <c r="MYK941" s="82"/>
      <c r="MYL941" s="82"/>
      <c r="MYM941" s="82"/>
      <c r="MYN941" s="82"/>
      <c r="MYO941" s="82"/>
      <c r="MYP941" s="82"/>
      <c r="MYQ941" s="82"/>
      <c r="MYR941" s="82"/>
      <c r="MYS941" s="82"/>
      <c r="MYT941" s="82"/>
      <c r="MYU941" s="82"/>
      <c r="MYV941" s="82"/>
      <c r="MYW941" s="82"/>
      <c r="MYX941" s="82"/>
      <c r="MYY941" s="82"/>
      <c r="MYZ941" s="82"/>
      <c r="MZA941" s="82"/>
      <c r="MZB941" s="82"/>
      <c r="MZC941" s="82"/>
      <c r="MZD941" s="82"/>
      <c r="MZE941" s="82"/>
      <c r="MZF941" s="82"/>
      <c r="MZG941" s="82"/>
      <c r="MZH941" s="82"/>
      <c r="MZI941" s="82"/>
      <c r="MZJ941" s="82"/>
      <c r="MZK941" s="82"/>
      <c r="MZL941" s="82"/>
      <c r="MZM941" s="82"/>
      <c r="MZN941" s="82"/>
      <c r="MZO941" s="82"/>
      <c r="MZP941" s="82"/>
      <c r="MZQ941" s="82"/>
      <c r="MZR941" s="82"/>
      <c r="MZS941" s="82"/>
      <c r="MZT941" s="82"/>
      <c r="MZU941" s="82"/>
      <c r="MZV941" s="82"/>
      <c r="MZW941" s="82"/>
      <c r="MZX941" s="82"/>
      <c r="MZY941" s="82"/>
      <c r="MZZ941" s="82"/>
      <c r="NAA941" s="82"/>
      <c r="NAB941" s="82"/>
      <c r="NAC941" s="82"/>
      <c r="NAD941" s="82"/>
      <c r="NAE941" s="82"/>
      <c r="NAF941" s="82"/>
      <c r="NAG941" s="82"/>
      <c r="NAH941" s="82"/>
      <c r="NAI941" s="82"/>
      <c r="NAJ941" s="82"/>
      <c r="NAK941" s="82"/>
      <c r="NAL941" s="82"/>
      <c r="NAM941" s="82"/>
      <c r="NAN941" s="82"/>
      <c r="NAO941" s="82"/>
      <c r="NAP941" s="82"/>
      <c r="NAQ941" s="82"/>
      <c r="NAR941" s="82"/>
      <c r="NAS941" s="82"/>
      <c r="NAT941" s="82"/>
      <c r="NAU941" s="82"/>
      <c r="NAV941" s="82"/>
      <c r="NAW941" s="82"/>
      <c r="NAX941" s="82"/>
      <c r="NAY941" s="82"/>
      <c r="NAZ941" s="82"/>
      <c r="NBA941" s="82"/>
      <c r="NBB941" s="82"/>
      <c r="NBC941" s="82"/>
      <c r="NBD941" s="82"/>
      <c r="NBE941" s="82"/>
      <c r="NBF941" s="82"/>
      <c r="NBG941" s="82"/>
      <c r="NBH941" s="82"/>
      <c r="NBI941" s="82"/>
      <c r="NBJ941" s="82"/>
      <c r="NBK941" s="82"/>
      <c r="NBL941" s="82"/>
      <c r="NBM941" s="82"/>
      <c r="NBN941" s="82"/>
      <c r="NBO941" s="82"/>
      <c r="NBP941" s="82"/>
      <c r="NBQ941" s="82"/>
      <c r="NBR941" s="82"/>
      <c r="NBS941" s="82"/>
      <c r="NBT941" s="82"/>
      <c r="NBU941" s="82"/>
      <c r="NBV941" s="82"/>
      <c r="NBW941" s="82"/>
      <c r="NBX941" s="82"/>
      <c r="NBY941" s="82"/>
      <c r="NBZ941" s="82"/>
      <c r="NCA941" s="82"/>
      <c r="NCB941" s="82"/>
      <c r="NCC941" s="82"/>
      <c r="NCD941" s="82"/>
      <c r="NCE941" s="82"/>
      <c r="NCF941" s="82"/>
      <c r="NCG941" s="82"/>
      <c r="NCH941" s="82"/>
      <c r="NCI941" s="82"/>
      <c r="NCJ941" s="82"/>
      <c r="NCK941" s="82"/>
      <c r="NCL941" s="82"/>
      <c r="NCM941" s="82"/>
      <c r="NCN941" s="82"/>
      <c r="NCO941" s="82"/>
      <c r="NCP941" s="82"/>
      <c r="NCQ941" s="82"/>
      <c r="NCR941" s="82"/>
      <c r="NCS941" s="82"/>
      <c r="NCT941" s="82"/>
      <c r="NCU941" s="82"/>
      <c r="NCV941" s="82"/>
      <c r="NCW941" s="82"/>
      <c r="NCX941" s="82"/>
      <c r="NCY941" s="82"/>
      <c r="NCZ941" s="82"/>
      <c r="NDA941" s="82"/>
      <c r="NDB941" s="82"/>
      <c r="NDC941" s="82"/>
      <c r="NDD941" s="82"/>
      <c r="NDE941" s="82"/>
      <c r="NDF941" s="82"/>
      <c r="NDG941" s="82"/>
      <c r="NDH941" s="82"/>
      <c r="NDI941" s="82"/>
      <c r="NDJ941" s="82"/>
      <c r="NDK941" s="82"/>
      <c r="NDL941" s="82"/>
      <c r="NDM941" s="82"/>
      <c r="NDN941" s="82"/>
      <c r="NDO941" s="82"/>
      <c r="NDP941" s="82"/>
      <c r="NDQ941" s="82"/>
      <c r="NDR941" s="82"/>
      <c r="NDS941" s="82"/>
      <c r="NDT941" s="82"/>
      <c r="NDU941" s="82"/>
      <c r="NDV941" s="82"/>
      <c r="NDW941" s="82"/>
      <c r="NDX941" s="82"/>
      <c r="NDY941" s="82"/>
      <c r="NDZ941" s="82"/>
      <c r="NEA941" s="82"/>
      <c r="NEB941" s="82"/>
      <c r="NEC941" s="82"/>
      <c r="NED941" s="82"/>
      <c r="NEE941" s="82"/>
      <c r="NEF941" s="82"/>
      <c r="NEG941" s="82"/>
      <c r="NEH941" s="82"/>
      <c r="NEI941" s="82"/>
      <c r="NEJ941" s="82"/>
      <c r="NEK941" s="82"/>
      <c r="NEL941" s="82"/>
      <c r="NEM941" s="82"/>
      <c r="NEN941" s="82"/>
      <c r="NEO941" s="82"/>
      <c r="NEP941" s="82"/>
      <c r="NEQ941" s="82"/>
      <c r="NER941" s="82"/>
      <c r="NES941" s="82"/>
      <c r="NET941" s="82"/>
      <c r="NEU941" s="82"/>
      <c r="NEV941" s="82"/>
      <c r="NEW941" s="82"/>
      <c r="NEX941" s="82"/>
      <c r="NEY941" s="82"/>
      <c r="NEZ941" s="82"/>
      <c r="NFA941" s="82"/>
      <c r="NFB941" s="82"/>
      <c r="NFC941" s="82"/>
      <c r="NFD941" s="82"/>
      <c r="NFE941" s="82"/>
      <c r="NFF941" s="82"/>
      <c r="NFG941" s="82"/>
      <c r="NFH941" s="82"/>
      <c r="NFI941" s="82"/>
      <c r="NFJ941" s="82"/>
      <c r="NFK941" s="82"/>
      <c r="NFL941" s="82"/>
      <c r="NFM941" s="82"/>
      <c r="NFN941" s="82"/>
      <c r="NFO941" s="82"/>
      <c r="NFP941" s="82"/>
      <c r="NFQ941" s="82"/>
      <c r="NFR941" s="82"/>
      <c r="NFS941" s="82"/>
      <c r="NFT941" s="82"/>
      <c r="NFU941" s="82"/>
      <c r="NFV941" s="82"/>
      <c r="NFW941" s="82"/>
      <c r="NFX941" s="82"/>
      <c r="NFY941" s="82"/>
      <c r="NFZ941" s="82"/>
      <c r="NGA941" s="82"/>
      <c r="NGB941" s="82"/>
      <c r="NGC941" s="82"/>
      <c r="NGD941" s="82"/>
      <c r="NGE941" s="82"/>
      <c r="NGF941" s="82"/>
      <c r="NGG941" s="82"/>
      <c r="NGH941" s="82"/>
      <c r="NGI941" s="82"/>
      <c r="NGJ941" s="82"/>
      <c r="NGK941" s="82"/>
      <c r="NGL941" s="82"/>
      <c r="NGM941" s="82"/>
      <c r="NGN941" s="82"/>
      <c r="NGO941" s="82"/>
      <c r="NGP941" s="82"/>
      <c r="NGQ941" s="82"/>
      <c r="NGR941" s="82"/>
      <c r="NGS941" s="82"/>
      <c r="NGT941" s="82"/>
      <c r="NGU941" s="82"/>
      <c r="NGV941" s="82"/>
      <c r="NGW941" s="82"/>
      <c r="NGX941" s="82"/>
      <c r="NGY941" s="82"/>
      <c r="NGZ941" s="82"/>
      <c r="NHA941" s="82"/>
      <c r="NHB941" s="82"/>
      <c r="NHC941" s="82"/>
      <c r="NHD941" s="82"/>
      <c r="NHE941" s="82"/>
      <c r="NHF941" s="82"/>
      <c r="NHG941" s="82"/>
      <c r="NHH941" s="82"/>
      <c r="NHI941" s="82"/>
      <c r="NHJ941" s="82"/>
      <c r="NHK941" s="82"/>
      <c r="NHL941" s="82"/>
      <c r="NHM941" s="82"/>
      <c r="NHN941" s="82"/>
      <c r="NHO941" s="82"/>
      <c r="NHP941" s="82"/>
      <c r="NHQ941" s="82"/>
      <c r="NHR941" s="82"/>
      <c r="NHS941" s="82"/>
      <c r="NHT941" s="82"/>
      <c r="NHU941" s="82"/>
      <c r="NHV941" s="82"/>
      <c r="NHW941" s="82"/>
      <c r="NHX941" s="82"/>
      <c r="NHY941" s="82"/>
      <c r="NHZ941" s="82"/>
      <c r="NIA941" s="82"/>
      <c r="NIB941" s="82"/>
      <c r="NIC941" s="82"/>
      <c r="NID941" s="82"/>
      <c r="NIE941" s="82"/>
      <c r="NIF941" s="82"/>
      <c r="NIG941" s="82"/>
      <c r="NIH941" s="82"/>
      <c r="NII941" s="82"/>
      <c r="NIJ941" s="82"/>
      <c r="NIK941" s="82"/>
      <c r="NIL941" s="82"/>
      <c r="NIM941" s="82"/>
      <c r="NIN941" s="82"/>
      <c r="NIO941" s="82"/>
      <c r="NIP941" s="82"/>
      <c r="NIQ941" s="82"/>
      <c r="NIR941" s="82"/>
      <c r="NIS941" s="82"/>
      <c r="NIT941" s="82"/>
      <c r="NIU941" s="82"/>
      <c r="NIV941" s="82"/>
      <c r="NIW941" s="82"/>
      <c r="NIX941" s="82"/>
      <c r="NIY941" s="82"/>
      <c r="NIZ941" s="82"/>
      <c r="NJA941" s="82"/>
      <c r="NJB941" s="82"/>
      <c r="NJC941" s="82"/>
      <c r="NJD941" s="82"/>
      <c r="NJE941" s="82"/>
      <c r="NJF941" s="82"/>
      <c r="NJG941" s="82"/>
      <c r="NJH941" s="82"/>
      <c r="NJI941" s="82"/>
      <c r="NJJ941" s="82"/>
      <c r="NJK941" s="82"/>
      <c r="NJL941" s="82"/>
      <c r="NJM941" s="82"/>
      <c r="NJN941" s="82"/>
      <c r="NJO941" s="82"/>
      <c r="NJP941" s="82"/>
      <c r="NJQ941" s="82"/>
      <c r="NJR941" s="82"/>
      <c r="NJS941" s="82"/>
      <c r="NJT941" s="82"/>
      <c r="NJU941" s="82"/>
      <c r="NJV941" s="82"/>
      <c r="NJW941" s="82"/>
      <c r="NJX941" s="82"/>
      <c r="NJY941" s="82"/>
      <c r="NJZ941" s="82"/>
      <c r="NKA941" s="82"/>
      <c r="NKB941" s="82"/>
      <c r="NKC941" s="82"/>
      <c r="NKD941" s="82"/>
      <c r="NKE941" s="82"/>
      <c r="NKF941" s="82"/>
      <c r="NKG941" s="82"/>
      <c r="NKH941" s="82"/>
      <c r="NKI941" s="82"/>
      <c r="NKJ941" s="82"/>
      <c r="NKK941" s="82"/>
      <c r="NKL941" s="82"/>
      <c r="NKM941" s="82"/>
      <c r="NKN941" s="82"/>
      <c r="NKO941" s="82"/>
      <c r="NKP941" s="82"/>
      <c r="NKQ941" s="82"/>
      <c r="NKR941" s="82"/>
      <c r="NKS941" s="82"/>
      <c r="NKT941" s="82"/>
      <c r="NKU941" s="82"/>
      <c r="NKV941" s="82"/>
      <c r="NKW941" s="82"/>
      <c r="NKX941" s="82"/>
      <c r="NKY941" s="82"/>
      <c r="NKZ941" s="82"/>
      <c r="NLA941" s="82"/>
      <c r="NLB941" s="82"/>
      <c r="NLC941" s="82"/>
      <c r="NLD941" s="82"/>
      <c r="NLE941" s="82"/>
      <c r="NLF941" s="82"/>
      <c r="NLG941" s="82"/>
      <c r="NLH941" s="82"/>
      <c r="NLI941" s="82"/>
      <c r="NLJ941" s="82"/>
      <c r="NLK941" s="82"/>
      <c r="NLL941" s="82"/>
      <c r="NLM941" s="82"/>
      <c r="NLN941" s="82"/>
      <c r="NLO941" s="82"/>
      <c r="NLP941" s="82"/>
      <c r="NLQ941" s="82"/>
      <c r="NLR941" s="82"/>
      <c r="NLS941" s="82"/>
      <c r="NLT941" s="82"/>
      <c r="NLU941" s="82"/>
      <c r="NLV941" s="82"/>
      <c r="NLW941" s="82"/>
      <c r="NLX941" s="82"/>
      <c r="NLY941" s="82"/>
      <c r="NLZ941" s="82"/>
      <c r="NMA941" s="82"/>
      <c r="NMB941" s="82"/>
      <c r="NMC941" s="82"/>
      <c r="NMD941" s="82"/>
      <c r="NME941" s="82"/>
      <c r="NMF941" s="82"/>
      <c r="NMG941" s="82"/>
      <c r="NMH941" s="82"/>
      <c r="NMI941" s="82"/>
      <c r="NMJ941" s="82"/>
      <c r="NMK941" s="82"/>
      <c r="NML941" s="82"/>
      <c r="NMM941" s="82"/>
      <c r="NMN941" s="82"/>
      <c r="NMO941" s="82"/>
      <c r="NMP941" s="82"/>
      <c r="NMQ941" s="82"/>
      <c r="NMR941" s="82"/>
      <c r="NMS941" s="82"/>
      <c r="NMT941" s="82"/>
      <c r="NMU941" s="82"/>
      <c r="NMV941" s="82"/>
      <c r="NMW941" s="82"/>
      <c r="NMX941" s="82"/>
      <c r="NMY941" s="82"/>
      <c r="NMZ941" s="82"/>
      <c r="NNA941" s="82"/>
      <c r="NNB941" s="82"/>
      <c r="NNC941" s="82"/>
      <c r="NND941" s="82"/>
      <c r="NNE941" s="82"/>
      <c r="NNF941" s="82"/>
      <c r="NNG941" s="82"/>
      <c r="NNH941" s="82"/>
      <c r="NNI941" s="82"/>
      <c r="NNJ941" s="82"/>
      <c r="NNK941" s="82"/>
      <c r="NNL941" s="82"/>
      <c r="NNM941" s="82"/>
      <c r="NNN941" s="82"/>
      <c r="NNO941" s="82"/>
      <c r="NNP941" s="82"/>
      <c r="NNQ941" s="82"/>
      <c r="NNR941" s="82"/>
      <c r="NNS941" s="82"/>
      <c r="NNT941" s="82"/>
      <c r="NNU941" s="82"/>
      <c r="NNV941" s="82"/>
      <c r="NNW941" s="82"/>
      <c r="NNX941" s="82"/>
      <c r="NNY941" s="82"/>
      <c r="NNZ941" s="82"/>
      <c r="NOA941" s="82"/>
      <c r="NOB941" s="82"/>
      <c r="NOC941" s="82"/>
      <c r="NOD941" s="82"/>
      <c r="NOE941" s="82"/>
      <c r="NOF941" s="82"/>
      <c r="NOG941" s="82"/>
      <c r="NOH941" s="82"/>
      <c r="NOI941" s="82"/>
      <c r="NOJ941" s="82"/>
      <c r="NOK941" s="82"/>
      <c r="NOL941" s="82"/>
      <c r="NOM941" s="82"/>
      <c r="NON941" s="82"/>
      <c r="NOO941" s="82"/>
      <c r="NOP941" s="82"/>
      <c r="NOQ941" s="82"/>
      <c r="NOR941" s="82"/>
      <c r="NOS941" s="82"/>
      <c r="NOT941" s="82"/>
      <c r="NOU941" s="82"/>
      <c r="NOV941" s="82"/>
      <c r="NOW941" s="82"/>
      <c r="NOX941" s="82"/>
      <c r="NOY941" s="82"/>
      <c r="NOZ941" s="82"/>
      <c r="NPA941" s="82"/>
      <c r="NPB941" s="82"/>
      <c r="NPC941" s="82"/>
      <c r="NPD941" s="82"/>
      <c r="NPE941" s="82"/>
      <c r="NPF941" s="82"/>
      <c r="NPG941" s="82"/>
      <c r="NPH941" s="82"/>
      <c r="NPI941" s="82"/>
      <c r="NPJ941" s="82"/>
      <c r="NPK941" s="82"/>
      <c r="NPL941" s="82"/>
      <c r="NPM941" s="82"/>
      <c r="NPN941" s="82"/>
      <c r="NPO941" s="82"/>
      <c r="NPP941" s="82"/>
      <c r="NPQ941" s="82"/>
      <c r="NPR941" s="82"/>
      <c r="NPS941" s="82"/>
      <c r="NPT941" s="82"/>
      <c r="NPU941" s="82"/>
      <c r="NPV941" s="82"/>
      <c r="NPW941" s="82"/>
      <c r="NPX941" s="82"/>
      <c r="NPY941" s="82"/>
      <c r="NPZ941" s="82"/>
      <c r="NQA941" s="82"/>
      <c r="NQB941" s="82"/>
      <c r="NQC941" s="82"/>
      <c r="NQD941" s="82"/>
      <c r="NQE941" s="82"/>
      <c r="NQF941" s="82"/>
      <c r="NQG941" s="82"/>
      <c r="NQH941" s="82"/>
      <c r="NQI941" s="82"/>
      <c r="NQJ941" s="82"/>
      <c r="NQK941" s="82"/>
      <c r="NQL941" s="82"/>
      <c r="NQM941" s="82"/>
      <c r="NQN941" s="82"/>
      <c r="NQO941" s="82"/>
      <c r="NQP941" s="82"/>
      <c r="NQQ941" s="82"/>
      <c r="NQR941" s="82"/>
      <c r="NQS941" s="82"/>
      <c r="NQT941" s="82"/>
      <c r="NQU941" s="82"/>
      <c r="NQV941" s="82"/>
      <c r="NQW941" s="82"/>
      <c r="NQX941" s="82"/>
      <c r="NQY941" s="82"/>
      <c r="NQZ941" s="82"/>
      <c r="NRA941" s="82"/>
      <c r="NRB941" s="82"/>
      <c r="NRC941" s="82"/>
      <c r="NRD941" s="82"/>
      <c r="NRE941" s="82"/>
      <c r="NRF941" s="82"/>
      <c r="NRG941" s="82"/>
      <c r="NRH941" s="82"/>
      <c r="NRI941" s="82"/>
      <c r="NRJ941" s="82"/>
      <c r="NRK941" s="82"/>
      <c r="NRL941" s="82"/>
      <c r="NRM941" s="82"/>
      <c r="NRN941" s="82"/>
      <c r="NRO941" s="82"/>
      <c r="NRP941" s="82"/>
      <c r="NRQ941" s="82"/>
      <c r="NRR941" s="82"/>
      <c r="NRS941" s="82"/>
      <c r="NRT941" s="82"/>
      <c r="NRU941" s="82"/>
      <c r="NRV941" s="82"/>
      <c r="NRW941" s="82"/>
      <c r="NRX941" s="82"/>
      <c r="NRY941" s="82"/>
      <c r="NRZ941" s="82"/>
      <c r="NSA941" s="82"/>
      <c r="NSB941" s="82"/>
      <c r="NSC941" s="82"/>
      <c r="NSD941" s="82"/>
      <c r="NSE941" s="82"/>
      <c r="NSF941" s="82"/>
      <c r="NSG941" s="82"/>
      <c r="NSH941" s="82"/>
      <c r="NSI941" s="82"/>
      <c r="NSJ941" s="82"/>
      <c r="NSK941" s="82"/>
      <c r="NSL941" s="82"/>
      <c r="NSM941" s="82"/>
      <c r="NSN941" s="82"/>
      <c r="NSO941" s="82"/>
      <c r="NSP941" s="82"/>
      <c r="NSQ941" s="82"/>
      <c r="NSR941" s="82"/>
      <c r="NSS941" s="82"/>
      <c r="NST941" s="82"/>
      <c r="NSU941" s="82"/>
      <c r="NSV941" s="82"/>
      <c r="NSW941" s="82"/>
      <c r="NSX941" s="82"/>
      <c r="NSY941" s="82"/>
      <c r="NSZ941" s="82"/>
      <c r="NTA941" s="82"/>
      <c r="NTB941" s="82"/>
      <c r="NTC941" s="82"/>
      <c r="NTD941" s="82"/>
      <c r="NTE941" s="82"/>
      <c r="NTF941" s="82"/>
      <c r="NTG941" s="82"/>
      <c r="NTH941" s="82"/>
      <c r="NTI941" s="82"/>
      <c r="NTJ941" s="82"/>
      <c r="NTK941" s="82"/>
      <c r="NTL941" s="82"/>
      <c r="NTM941" s="82"/>
      <c r="NTN941" s="82"/>
      <c r="NTO941" s="82"/>
      <c r="NTP941" s="82"/>
      <c r="NTQ941" s="82"/>
      <c r="NTR941" s="82"/>
      <c r="NTS941" s="82"/>
      <c r="NTT941" s="82"/>
      <c r="NTU941" s="82"/>
      <c r="NTV941" s="82"/>
      <c r="NTW941" s="82"/>
      <c r="NTX941" s="82"/>
      <c r="NTY941" s="82"/>
      <c r="NTZ941" s="82"/>
      <c r="NUA941" s="82"/>
      <c r="NUB941" s="82"/>
      <c r="NUC941" s="82"/>
      <c r="NUD941" s="82"/>
      <c r="NUE941" s="82"/>
      <c r="NUF941" s="82"/>
      <c r="NUG941" s="82"/>
      <c r="NUH941" s="82"/>
      <c r="NUI941" s="82"/>
      <c r="NUJ941" s="82"/>
      <c r="NUK941" s="82"/>
      <c r="NUL941" s="82"/>
      <c r="NUM941" s="82"/>
      <c r="NUN941" s="82"/>
      <c r="NUO941" s="82"/>
      <c r="NUP941" s="82"/>
      <c r="NUQ941" s="82"/>
      <c r="NUR941" s="82"/>
      <c r="NUS941" s="82"/>
      <c r="NUT941" s="82"/>
      <c r="NUU941" s="82"/>
      <c r="NUV941" s="82"/>
      <c r="NUW941" s="82"/>
      <c r="NUX941" s="82"/>
      <c r="NUY941" s="82"/>
      <c r="NUZ941" s="82"/>
      <c r="NVA941" s="82"/>
      <c r="NVB941" s="82"/>
      <c r="NVC941" s="82"/>
      <c r="NVD941" s="82"/>
      <c r="NVE941" s="82"/>
      <c r="NVF941" s="82"/>
      <c r="NVG941" s="82"/>
      <c r="NVH941" s="82"/>
      <c r="NVI941" s="82"/>
      <c r="NVJ941" s="82"/>
      <c r="NVK941" s="82"/>
      <c r="NVL941" s="82"/>
      <c r="NVM941" s="82"/>
      <c r="NVN941" s="82"/>
      <c r="NVO941" s="82"/>
      <c r="NVP941" s="82"/>
      <c r="NVQ941" s="82"/>
      <c r="NVR941" s="82"/>
      <c r="NVS941" s="82"/>
      <c r="NVT941" s="82"/>
      <c r="NVU941" s="82"/>
      <c r="NVV941" s="82"/>
      <c r="NVW941" s="82"/>
      <c r="NVX941" s="82"/>
      <c r="NVY941" s="82"/>
      <c r="NVZ941" s="82"/>
      <c r="NWA941" s="82"/>
      <c r="NWB941" s="82"/>
      <c r="NWC941" s="82"/>
      <c r="NWD941" s="82"/>
      <c r="NWE941" s="82"/>
      <c r="NWF941" s="82"/>
      <c r="NWG941" s="82"/>
      <c r="NWH941" s="82"/>
      <c r="NWI941" s="82"/>
      <c r="NWJ941" s="82"/>
      <c r="NWK941" s="82"/>
      <c r="NWL941" s="82"/>
      <c r="NWM941" s="82"/>
      <c r="NWN941" s="82"/>
      <c r="NWO941" s="82"/>
      <c r="NWP941" s="82"/>
      <c r="NWQ941" s="82"/>
      <c r="NWR941" s="82"/>
      <c r="NWS941" s="82"/>
      <c r="NWT941" s="82"/>
      <c r="NWU941" s="82"/>
      <c r="NWV941" s="82"/>
      <c r="NWW941" s="82"/>
      <c r="NWX941" s="82"/>
      <c r="NWY941" s="82"/>
      <c r="NWZ941" s="82"/>
      <c r="NXA941" s="82"/>
      <c r="NXB941" s="82"/>
      <c r="NXC941" s="82"/>
      <c r="NXD941" s="82"/>
      <c r="NXE941" s="82"/>
      <c r="NXF941" s="82"/>
      <c r="NXG941" s="82"/>
      <c r="NXH941" s="82"/>
      <c r="NXI941" s="82"/>
      <c r="NXJ941" s="82"/>
      <c r="NXK941" s="82"/>
      <c r="NXL941" s="82"/>
      <c r="NXM941" s="82"/>
      <c r="NXN941" s="82"/>
      <c r="NXO941" s="82"/>
      <c r="NXP941" s="82"/>
      <c r="NXQ941" s="82"/>
      <c r="NXR941" s="82"/>
      <c r="NXS941" s="82"/>
      <c r="NXT941" s="82"/>
      <c r="NXU941" s="82"/>
      <c r="NXV941" s="82"/>
      <c r="NXW941" s="82"/>
      <c r="NXX941" s="82"/>
      <c r="NXY941" s="82"/>
      <c r="NXZ941" s="82"/>
      <c r="NYA941" s="82"/>
      <c r="NYB941" s="82"/>
      <c r="NYC941" s="82"/>
      <c r="NYD941" s="82"/>
      <c r="NYE941" s="82"/>
      <c r="NYF941" s="82"/>
      <c r="NYG941" s="82"/>
      <c r="NYH941" s="82"/>
      <c r="NYI941" s="82"/>
      <c r="NYJ941" s="82"/>
      <c r="NYK941" s="82"/>
      <c r="NYL941" s="82"/>
      <c r="NYM941" s="82"/>
      <c r="NYN941" s="82"/>
      <c r="NYO941" s="82"/>
      <c r="NYP941" s="82"/>
      <c r="NYQ941" s="82"/>
      <c r="NYR941" s="82"/>
      <c r="NYS941" s="82"/>
      <c r="NYT941" s="82"/>
      <c r="NYU941" s="82"/>
      <c r="NYV941" s="82"/>
      <c r="NYW941" s="82"/>
      <c r="NYX941" s="82"/>
      <c r="NYY941" s="82"/>
      <c r="NYZ941" s="82"/>
      <c r="NZA941" s="82"/>
      <c r="NZB941" s="82"/>
      <c r="NZC941" s="82"/>
      <c r="NZD941" s="82"/>
      <c r="NZE941" s="82"/>
      <c r="NZF941" s="82"/>
      <c r="NZG941" s="82"/>
      <c r="NZH941" s="82"/>
      <c r="NZI941" s="82"/>
      <c r="NZJ941" s="82"/>
      <c r="NZK941" s="82"/>
      <c r="NZL941" s="82"/>
      <c r="NZM941" s="82"/>
      <c r="NZN941" s="82"/>
      <c r="NZO941" s="82"/>
      <c r="NZP941" s="82"/>
      <c r="NZQ941" s="82"/>
      <c r="NZR941" s="82"/>
      <c r="NZS941" s="82"/>
      <c r="NZT941" s="82"/>
      <c r="NZU941" s="82"/>
      <c r="NZV941" s="82"/>
      <c r="NZW941" s="82"/>
      <c r="NZX941" s="82"/>
      <c r="NZY941" s="82"/>
      <c r="NZZ941" s="82"/>
      <c r="OAA941" s="82"/>
      <c r="OAB941" s="82"/>
      <c r="OAC941" s="82"/>
      <c r="OAD941" s="82"/>
      <c r="OAE941" s="82"/>
      <c r="OAF941" s="82"/>
      <c r="OAG941" s="82"/>
      <c r="OAH941" s="82"/>
      <c r="OAI941" s="82"/>
      <c r="OAJ941" s="82"/>
      <c r="OAK941" s="82"/>
      <c r="OAL941" s="82"/>
      <c r="OAM941" s="82"/>
      <c r="OAN941" s="82"/>
      <c r="OAO941" s="82"/>
      <c r="OAP941" s="82"/>
      <c r="OAQ941" s="82"/>
      <c r="OAR941" s="82"/>
      <c r="OAS941" s="82"/>
      <c r="OAT941" s="82"/>
      <c r="OAU941" s="82"/>
      <c r="OAV941" s="82"/>
      <c r="OAW941" s="82"/>
      <c r="OAX941" s="82"/>
      <c r="OAY941" s="82"/>
      <c r="OAZ941" s="82"/>
      <c r="OBA941" s="82"/>
      <c r="OBB941" s="82"/>
      <c r="OBC941" s="82"/>
      <c r="OBD941" s="82"/>
      <c r="OBE941" s="82"/>
      <c r="OBF941" s="82"/>
      <c r="OBG941" s="82"/>
      <c r="OBH941" s="82"/>
      <c r="OBI941" s="82"/>
      <c r="OBJ941" s="82"/>
      <c r="OBK941" s="82"/>
      <c r="OBL941" s="82"/>
      <c r="OBM941" s="82"/>
      <c r="OBN941" s="82"/>
      <c r="OBO941" s="82"/>
      <c r="OBP941" s="82"/>
      <c r="OBQ941" s="82"/>
      <c r="OBR941" s="82"/>
      <c r="OBS941" s="82"/>
      <c r="OBT941" s="82"/>
      <c r="OBU941" s="82"/>
      <c r="OBV941" s="82"/>
      <c r="OBW941" s="82"/>
      <c r="OBX941" s="82"/>
      <c r="OBY941" s="82"/>
      <c r="OBZ941" s="82"/>
      <c r="OCA941" s="82"/>
      <c r="OCB941" s="82"/>
      <c r="OCC941" s="82"/>
      <c r="OCD941" s="82"/>
      <c r="OCE941" s="82"/>
      <c r="OCF941" s="82"/>
      <c r="OCG941" s="82"/>
      <c r="OCH941" s="82"/>
      <c r="OCI941" s="82"/>
      <c r="OCJ941" s="82"/>
      <c r="OCK941" s="82"/>
      <c r="OCL941" s="82"/>
      <c r="OCM941" s="82"/>
      <c r="OCN941" s="82"/>
      <c r="OCO941" s="82"/>
      <c r="OCP941" s="82"/>
      <c r="OCQ941" s="82"/>
      <c r="OCR941" s="82"/>
      <c r="OCS941" s="82"/>
      <c r="OCT941" s="82"/>
      <c r="OCU941" s="82"/>
      <c r="OCV941" s="82"/>
      <c r="OCW941" s="82"/>
      <c r="OCX941" s="82"/>
      <c r="OCY941" s="82"/>
      <c r="OCZ941" s="82"/>
      <c r="ODA941" s="82"/>
      <c r="ODB941" s="82"/>
      <c r="ODC941" s="82"/>
      <c r="ODD941" s="82"/>
      <c r="ODE941" s="82"/>
      <c r="ODF941" s="82"/>
      <c r="ODG941" s="82"/>
      <c r="ODH941" s="82"/>
      <c r="ODI941" s="82"/>
      <c r="ODJ941" s="82"/>
      <c r="ODK941" s="82"/>
      <c r="ODL941" s="82"/>
      <c r="ODM941" s="82"/>
      <c r="ODN941" s="82"/>
      <c r="ODO941" s="82"/>
      <c r="ODP941" s="82"/>
      <c r="ODQ941" s="82"/>
      <c r="ODR941" s="82"/>
      <c r="ODS941" s="82"/>
      <c r="ODT941" s="82"/>
      <c r="ODU941" s="82"/>
      <c r="ODV941" s="82"/>
      <c r="ODW941" s="82"/>
      <c r="ODX941" s="82"/>
      <c r="ODY941" s="82"/>
      <c r="ODZ941" s="82"/>
      <c r="OEA941" s="82"/>
      <c r="OEB941" s="82"/>
      <c r="OEC941" s="82"/>
      <c r="OED941" s="82"/>
      <c r="OEE941" s="82"/>
      <c r="OEF941" s="82"/>
      <c r="OEG941" s="82"/>
      <c r="OEH941" s="82"/>
      <c r="OEI941" s="82"/>
      <c r="OEJ941" s="82"/>
      <c r="OEK941" s="82"/>
      <c r="OEL941" s="82"/>
      <c r="OEM941" s="82"/>
      <c r="OEN941" s="82"/>
      <c r="OEO941" s="82"/>
      <c r="OEP941" s="82"/>
      <c r="OEQ941" s="82"/>
      <c r="OER941" s="82"/>
      <c r="OES941" s="82"/>
      <c r="OET941" s="82"/>
      <c r="OEU941" s="82"/>
      <c r="OEV941" s="82"/>
      <c r="OEW941" s="82"/>
      <c r="OEX941" s="82"/>
      <c r="OEY941" s="82"/>
      <c r="OEZ941" s="82"/>
      <c r="OFA941" s="82"/>
      <c r="OFB941" s="82"/>
      <c r="OFC941" s="82"/>
      <c r="OFD941" s="82"/>
      <c r="OFE941" s="82"/>
      <c r="OFF941" s="82"/>
      <c r="OFG941" s="82"/>
      <c r="OFH941" s="82"/>
      <c r="OFI941" s="82"/>
      <c r="OFJ941" s="82"/>
      <c r="OFK941" s="82"/>
      <c r="OFL941" s="82"/>
      <c r="OFM941" s="82"/>
      <c r="OFN941" s="82"/>
      <c r="OFO941" s="82"/>
      <c r="OFP941" s="82"/>
      <c r="OFQ941" s="82"/>
      <c r="OFR941" s="82"/>
      <c r="OFS941" s="82"/>
      <c r="OFT941" s="82"/>
      <c r="OFU941" s="82"/>
      <c r="OFV941" s="82"/>
      <c r="OFW941" s="82"/>
      <c r="OFX941" s="82"/>
      <c r="OFY941" s="82"/>
      <c r="OFZ941" s="82"/>
      <c r="OGA941" s="82"/>
      <c r="OGB941" s="82"/>
      <c r="OGC941" s="82"/>
      <c r="OGD941" s="82"/>
      <c r="OGE941" s="82"/>
      <c r="OGF941" s="82"/>
      <c r="OGG941" s="82"/>
      <c r="OGH941" s="82"/>
      <c r="OGI941" s="82"/>
      <c r="OGJ941" s="82"/>
      <c r="OGK941" s="82"/>
      <c r="OGL941" s="82"/>
      <c r="OGM941" s="82"/>
      <c r="OGN941" s="82"/>
      <c r="OGO941" s="82"/>
      <c r="OGP941" s="82"/>
      <c r="OGQ941" s="82"/>
      <c r="OGR941" s="82"/>
      <c r="OGS941" s="82"/>
      <c r="OGT941" s="82"/>
      <c r="OGU941" s="82"/>
      <c r="OGV941" s="82"/>
      <c r="OGW941" s="82"/>
      <c r="OGX941" s="82"/>
      <c r="OGY941" s="82"/>
      <c r="OGZ941" s="82"/>
      <c r="OHA941" s="82"/>
      <c r="OHB941" s="82"/>
      <c r="OHC941" s="82"/>
      <c r="OHD941" s="82"/>
      <c r="OHE941" s="82"/>
      <c r="OHF941" s="82"/>
      <c r="OHG941" s="82"/>
      <c r="OHH941" s="82"/>
      <c r="OHI941" s="82"/>
      <c r="OHJ941" s="82"/>
      <c r="OHK941" s="82"/>
      <c r="OHL941" s="82"/>
      <c r="OHM941" s="82"/>
      <c r="OHN941" s="82"/>
      <c r="OHO941" s="82"/>
      <c r="OHP941" s="82"/>
      <c r="OHQ941" s="82"/>
      <c r="OHR941" s="82"/>
      <c r="OHS941" s="82"/>
      <c r="OHT941" s="82"/>
      <c r="OHU941" s="82"/>
      <c r="OHV941" s="82"/>
      <c r="OHW941" s="82"/>
      <c r="OHX941" s="82"/>
      <c r="OHY941" s="82"/>
      <c r="OHZ941" s="82"/>
      <c r="OIA941" s="82"/>
      <c r="OIB941" s="82"/>
      <c r="OIC941" s="82"/>
      <c r="OID941" s="82"/>
      <c r="OIE941" s="82"/>
      <c r="OIF941" s="82"/>
      <c r="OIG941" s="82"/>
      <c r="OIH941" s="82"/>
      <c r="OII941" s="82"/>
      <c r="OIJ941" s="82"/>
      <c r="OIK941" s="82"/>
      <c r="OIL941" s="82"/>
      <c r="OIM941" s="82"/>
      <c r="OIN941" s="82"/>
      <c r="OIO941" s="82"/>
      <c r="OIP941" s="82"/>
      <c r="OIQ941" s="82"/>
      <c r="OIR941" s="82"/>
      <c r="OIS941" s="82"/>
      <c r="OIT941" s="82"/>
      <c r="OIU941" s="82"/>
      <c r="OIV941" s="82"/>
      <c r="OIW941" s="82"/>
      <c r="OIX941" s="82"/>
      <c r="OIY941" s="82"/>
      <c r="OIZ941" s="82"/>
      <c r="OJA941" s="82"/>
      <c r="OJB941" s="82"/>
      <c r="OJC941" s="82"/>
      <c r="OJD941" s="82"/>
      <c r="OJE941" s="82"/>
      <c r="OJF941" s="82"/>
      <c r="OJG941" s="82"/>
      <c r="OJH941" s="82"/>
      <c r="OJI941" s="82"/>
      <c r="OJJ941" s="82"/>
      <c r="OJK941" s="82"/>
      <c r="OJL941" s="82"/>
      <c r="OJM941" s="82"/>
      <c r="OJN941" s="82"/>
      <c r="OJO941" s="82"/>
      <c r="OJP941" s="82"/>
      <c r="OJQ941" s="82"/>
      <c r="OJR941" s="82"/>
      <c r="OJS941" s="82"/>
      <c r="OJT941" s="82"/>
      <c r="OJU941" s="82"/>
      <c r="OJV941" s="82"/>
      <c r="OJW941" s="82"/>
      <c r="OJX941" s="82"/>
      <c r="OJY941" s="82"/>
      <c r="OJZ941" s="82"/>
      <c r="OKA941" s="82"/>
      <c r="OKB941" s="82"/>
      <c r="OKC941" s="82"/>
      <c r="OKD941" s="82"/>
      <c r="OKE941" s="82"/>
      <c r="OKF941" s="82"/>
      <c r="OKG941" s="82"/>
      <c r="OKH941" s="82"/>
      <c r="OKI941" s="82"/>
      <c r="OKJ941" s="82"/>
      <c r="OKK941" s="82"/>
      <c r="OKL941" s="82"/>
      <c r="OKM941" s="82"/>
      <c r="OKN941" s="82"/>
      <c r="OKO941" s="82"/>
      <c r="OKP941" s="82"/>
      <c r="OKQ941" s="82"/>
      <c r="OKR941" s="82"/>
      <c r="OKS941" s="82"/>
      <c r="OKT941" s="82"/>
      <c r="OKU941" s="82"/>
      <c r="OKV941" s="82"/>
      <c r="OKW941" s="82"/>
      <c r="OKX941" s="82"/>
      <c r="OKY941" s="82"/>
      <c r="OKZ941" s="82"/>
      <c r="OLA941" s="82"/>
      <c r="OLB941" s="82"/>
      <c r="OLC941" s="82"/>
      <c r="OLD941" s="82"/>
      <c r="OLE941" s="82"/>
      <c r="OLF941" s="82"/>
      <c r="OLG941" s="82"/>
      <c r="OLH941" s="82"/>
      <c r="OLI941" s="82"/>
      <c r="OLJ941" s="82"/>
      <c r="OLK941" s="82"/>
      <c r="OLL941" s="82"/>
      <c r="OLM941" s="82"/>
      <c r="OLN941" s="82"/>
      <c r="OLO941" s="82"/>
      <c r="OLP941" s="82"/>
      <c r="OLQ941" s="82"/>
      <c r="OLR941" s="82"/>
      <c r="OLS941" s="82"/>
      <c r="OLT941" s="82"/>
      <c r="OLU941" s="82"/>
      <c r="OLV941" s="82"/>
      <c r="OLW941" s="82"/>
      <c r="OLX941" s="82"/>
      <c r="OLY941" s="82"/>
      <c r="OLZ941" s="82"/>
      <c r="OMA941" s="82"/>
      <c r="OMB941" s="82"/>
      <c r="OMC941" s="82"/>
      <c r="OMD941" s="82"/>
      <c r="OME941" s="82"/>
      <c r="OMF941" s="82"/>
      <c r="OMG941" s="82"/>
      <c r="OMH941" s="82"/>
      <c r="OMI941" s="82"/>
      <c r="OMJ941" s="82"/>
      <c r="OMK941" s="82"/>
      <c r="OML941" s="82"/>
      <c r="OMM941" s="82"/>
      <c r="OMN941" s="82"/>
      <c r="OMO941" s="82"/>
      <c r="OMP941" s="82"/>
      <c r="OMQ941" s="82"/>
      <c r="OMR941" s="82"/>
      <c r="OMS941" s="82"/>
      <c r="OMT941" s="82"/>
      <c r="OMU941" s="82"/>
      <c r="OMV941" s="82"/>
      <c r="OMW941" s="82"/>
      <c r="OMX941" s="82"/>
      <c r="OMY941" s="82"/>
      <c r="OMZ941" s="82"/>
      <c r="ONA941" s="82"/>
      <c r="ONB941" s="82"/>
      <c r="ONC941" s="82"/>
      <c r="OND941" s="82"/>
      <c r="ONE941" s="82"/>
      <c r="ONF941" s="82"/>
      <c r="ONG941" s="82"/>
      <c r="ONH941" s="82"/>
      <c r="ONI941" s="82"/>
      <c r="ONJ941" s="82"/>
      <c r="ONK941" s="82"/>
      <c r="ONL941" s="82"/>
      <c r="ONM941" s="82"/>
      <c r="ONN941" s="82"/>
      <c r="ONO941" s="82"/>
      <c r="ONP941" s="82"/>
      <c r="ONQ941" s="82"/>
      <c r="ONR941" s="82"/>
      <c r="ONS941" s="82"/>
      <c r="ONT941" s="82"/>
      <c r="ONU941" s="82"/>
      <c r="ONV941" s="82"/>
      <c r="ONW941" s="82"/>
      <c r="ONX941" s="82"/>
      <c r="ONY941" s="82"/>
      <c r="ONZ941" s="82"/>
      <c r="OOA941" s="82"/>
      <c r="OOB941" s="82"/>
      <c r="OOC941" s="82"/>
      <c r="OOD941" s="82"/>
      <c r="OOE941" s="82"/>
      <c r="OOF941" s="82"/>
      <c r="OOG941" s="82"/>
      <c r="OOH941" s="82"/>
      <c r="OOI941" s="82"/>
      <c r="OOJ941" s="82"/>
      <c r="OOK941" s="82"/>
      <c r="OOL941" s="82"/>
      <c r="OOM941" s="82"/>
      <c r="OON941" s="82"/>
      <c r="OOO941" s="82"/>
      <c r="OOP941" s="82"/>
      <c r="OOQ941" s="82"/>
      <c r="OOR941" s="82"/>
      <c r="OOS941" s="82"/>
      <c r="OOT941" s="82"/>
      <c r="OOU941" s="82"/>
      <c r="OOV941" s="82"/>
      <c r="OOW941" s="82"/>
      <c r="OOX941" s="82"/>
      <c r="OOY941" s="82"/>
      <c r="OOZ941" s="82"/>
      <c r="OPA941" s="82"/>
      <c r="OPB941" s="82"/>
      <c r="OPC941" s="82"/>
      <c r="OPD941" s="82"/>
      <c r="OPE941" s="82"/>
      <c r="OPF941" s="82"/>
      <c r="OPG941" s="82"/>
      <c r="OPH941" s="82"/>
      <c r="OPI941" s="82"/>
      <c r="OPJ941" s="82"/>
      <c r="OPK941" s="82"/>
      <c r="OPL941" s="82"/>
      <c r="OPM941" s="82"/>
      <c r="OPN941" s="82"/>
      <c r="OPO941" s="82"/>
      <c r="OPP941" s="82"/>
      <c r="OPQ941" s="82"/>
      <c r="OPR941" s="82"/>
      <c r="OPS941" s="82"/>
      <c r="OPT941" s="82"/>
      <c r="OPU941" s="82"/>
      <c r="OPV941" s="82"/>
      <c r="OPW941" s="82"/>
      <c r="OPX941" s="82"/>
      <c r="OPY941" s="82"/>
      <c r="OPZ941" s="82"/>
      <c r="OQA941" s="82"/>
      <c r="OQB941" s="82"/>
      <c r="OQC941" s="82"/>
      <c r="OQD941" s="82"/>
      <c r="OQE941" s="82"/>
      <c r="OQF941" s="82"/>
      <c r="OQG941" s="82"/>
      <c r="OQH941" s="82"/>
      <c r="OQI941" s="82"/>
      <c r="OQJ941" s="82"/>
      <c r="OQK941" s="82"/>
      <c r="OQL941" s="82"/>
      <c r="OQM941" s="82"/>
      <c r="OQN941" s="82"/>
      <c r="OQO941" s="82"/>
      <c r="OQP941" s="82"/>
      <c r="OQQ941" s="82"/>
      <c r="OQR941" s="82"/>
      <c r="OQS941" s="82"/>
      <c r="OQT941" s="82"/>
      <c r="OQU941" s="82"/>
      <c r="OQV941" s="82"/>
      <c r="OQW941" s="82"/>
      <c r="OQX941" s="82"/>
      <c r="OQY941" s="82"/>
      <c r="OQZ941" s="82"/>
      <c r="ORA941" s="82"/>
      <c r="ORB941" s="82"/>
      <c r="ORC941" s="82"/>
      <c r="ORD941" s="82"/>
      <c r="ORE941" s="82"/>
      <c r="ORF941" s="82"/>
      <c r="ORG941" s="82"/>
      <c r="ORH941" s="82"/>
      <c r="ORI941" s="82"/>
      <c r="ORJ941" s="82"/>
      <c r="ORK941" s="82"/>
      <c r="ORL941" s="82"/>
      <c r="ORM941" s="82"/>
      <c r="ORN941" s="82"/>
      <c r="ORO941" s="82"/>
      <c r="ORP941" s="82"/>
      <c r="ORQ941" s="82"/>
      <c r="ORR941" s="82"/>
      <c r="ORS941" s="82"/>
      <c r="ORT941" s="82"/>
      <c r="ORU941" s="82"/>
      <c r="ORV941" s="82"/>
      <c r="ORW941" s="82"/>
      <c r="ORX941" s="82"/>
      <c r="ORY941" s="82"/>
      <c r="ORZ941" s="82"/>
      <c r="OSA941" s="82"/>
      <c r="OSB941" s="82"/>
      <c r="OSC941" s="82"/>
      <c r="OSD941" s="82"/>
      <c r="OSE941" s="82"/>
      <c r="OSF941" s="82"/>
      <c r="OSG941" s="82"/>
      <c r="OSH941" s="82"/>
      <c r="OSI941" s="82"/>
      <c r="OSJ941" s="82"/>
      <c r="OSK941" s="82"/>
      <c r="OSL941" s="82"/>
      <c r="OSM941" s="82"/>
      <c r="OSN941" s="82"/>
      <c r="OSO941" s="82"/>
      <c r="OSP941" s="82"/>
      <c r="OSQ941" s="82"/>
      <c r="OSR941" s="82"/>
      <c r="OSS941" s="82"/>
      <c r="OST941" s="82"/>
      <c r="OSU941" s="82"/>
      <c r="OSV941" s="82"/>
      <c r="OSW941" s="82"/>
      <c r="OSX941" s="82"/>
      <c r="OSY941" s="82"/>
      <c r="OSZ941" s="82"/>
      <c r="OTA941" s="82"/>
      <c r="OTB941" s="82"/>
      <c r="OTC941" s="82"/>
      <c r="OTD941" s="82"/>
      <c r="OTE941" s="82"/>
      <c r="OTF941" s="82"/>
      <c r="OTG941" s="82"/>
      <c r="OTH941" s="82"/>
      <c r="OTI941" s="82"/>
      <c r="OTJ941" s="82"/>
      <c r="OTK941" s="82"/>
      <c r="OTL941" s="82"/>
      <c r="OTM941" s="82"/>
      <c r="OTN941" s="82"/>
      <c r="OTO941" s="82"/>
      <c r="OTP941" s="82"/>
      <c r="OTQ941" s="82"/>
      <c r="OTR941" s="82"/>
      <c r="OTS941" s="82"/>
      <c r="OTT941" s="82"/>
      <c r="OTU941" s="82"/>
      <c r="OTV941" s="82"/>
      <c r="OTW941" s="82"/>
      <c r="OTX941" s="82"/>
      <c r="OTY941" s="82"/>
      <c r="OTZ941" s="82"/>
      <c r="OUA941" s="82"/>
      <c r="OUB941" s="82"/>
      <c r="OUC941" s="82"/>
      <c r="OUD941" s="82"/>
      <c r="OUE941" s="82"/>
      <c r="OUF941" s="82"/>
      <c r="OUG941" s="82"/>
      <c r="OUH941" s="82"/>
      <c r="OUI941" s="82"/>
      <c r="OUJ941" s="82"/>
      <c r="OUK941" s="82"/>
      <c r="OUL941" s="82"/>
      <c r="OUM941" s="82"/>
      <c r="OUN941" s="82"/>
      <c r="OUO941" s="82"/>
      <c r="OUP941" s="82"/>
      <c r="OUQ941" s="82"/>
      <c r="OUR941" s="82"/>
      <c r="OUS941" s="82"/>
      <c r="OUT941" s="82"/>
      <c r="OUU941" s="82"/>
      <c r="OUV941" s="82"/>
      <c r="OUW941" s="82"/>
      <c r="OUX941" s="82"/>
      <c r="OUY941" s="82"/>
      <c r="OUZ941" s="82"/>
      <c r="OVA941" s="82"/>
      <c r="OVB941" s="82"/>
      <c r="OVC941" s="82"/>
      <c r="OVD941" s="82"/>
      <c r="OVE941" s="82"/>
      <c r="OVF941" s="82"/>
      <c r="OVG941" s="82"/>
      <c r="OVH941" s="82"/>
      <c r="OVI941" s="82"/>
      <c r="OVJ941" s="82"/>
      <c r="OVK941" s="82"/>
      <c r="OVL941" s="82"/>
      <c r="OVM941" s="82"/>
      <c r="OVN941" s="82"/>
      <c r="OVO941" s="82"/>
      <c r="OVP941" s="82"/>
      <c r="OVQ941" s="82"/>
      <c r="OVR941" s="82"/>
      <c r="OVS941" s="82"/>
      <c r="OVT941" s="82"/>
      <c r="OVU941" s="82"/>
      <c r="OVV941" s="82"/>
      <c r="OVW941" s="82"/>
      <c r="OVX941" s="82"/>
      <c r="OVY941" s="82"/>
      <c r="OVZ941" s="82"/>
      <c r="OWA941" s="82"/>
      <c r="OWB941" s="82"/>
      <c r="OWC941" s="82"/>
      <c r="OWD941" s="82"/>
      <c r="OWE941" s="82"/>
      <c r="OWF941" s="82"/>
      <c r="OWG941" s="82"/>
      <c r="OWH941" s="82"/>
      <c r="OWI941" s="82"/>
      <c r="OWJ941" s="82"/>
      <c r="OWK941" s="82"/>
      <c r="OWL941" s="82"/>
      <c r="OWM941" s="82"/>
      <c r="OWN941" s="82"/>
      <c r="OWO941" s="82"/>
      <c r="OWP941" s="82"/>
      <c r="OWQ941" s="82"/>
      <c r="OWR941" s="82"/>
      <c r="OWS941" s="82"/>
      <c r="OWT941" s="82"/>
      <c r="OWU941" s="82"/>
      <c r="OWV941" s="82"/>
      <c r="OWW941" s="82"/>
      <c r="OWX941" s="82"/>
      <c r="OWY941" s="82"/>
      <c r="OWZ941" s="82"/>
      <c r="OXA941" s="82"/>
      <c r="OXB941" s="82"/>
      <c r="OXC941" s="82"/>
      <c r="OXD941" s="82"/>
      <c r="OXE941" s="82"/>
      <c r="OXF941" s="82"/>
      <c r="OXG941" s="82"/>
      <c r="OXH941" s="82"/>
      <c r="OXI941" s="82"/>
      <c r="OXJ941" s="82"/>
      <c r="OXK941" s="82"/>
      <c r="OXL941" s="82"/>
      <c r="OXM941" s="82"/>
      <c r="OXN941" s="82"/>
      <c r="OXO941" s="82"/>
      <c r="OXP941" s="82"/>
      <c r="OXQ941" s="82"/>
      <c r="OXR941" s="82"/>
      <c r="OXS941" s="82"/>
      <c r="OXT941" s="82"/>
      <c r="OXU941" s="82"/>
      <c r="OXV941" s="82"/>
      <c r="OXW941" s="82"/>
      <c r="OXX941" s="82"/>
      <c r="OXY941" s="82"/>
      <c r="OXZ941" s="82"/>
      <c r="OYA941" s="82"/>
      <c r="OYB941" s="82"/>
      <c r="OYC941" s="82"/>
      <c r="OYD941" s="82"/>
      <c r="OYE941" s="82"/>
      <c r="OYF941" s="82"/>
      <c r="OYG941" s="82"/>
      <c r="OYH941" s="82"/>
      <c r="OYI941" s="82"/>
      <c r="OYJ941" s="82"/>
      <c r="OYK941" s="82"/>
      <c r="OYL941" s="82"/>
      <c r="OYM941" s="82"/>
      <c r="OYN941" s="82"/>
      <c r="OYO941" s="82"/>
      <c r="OYP941" s="82"/>
      <c r="OYQ941" s="82"/>
      <c r="OYR941" s="82"/>
      <c r="OYS941" s="82"/>
      <c r="OYT941" s="82"/>
      <c r="OYU941" s="82"/>
      <c r="OYV941" s="82"/>
      <c r="OYW941" s="82"/>
      <c r="OYX941" s="82"/>
      <c r="OYY941" s="82"/>
      <c r="OYZ941" s="82"/>
      <c r="OZA941" s="82"/>
      <c r="OZB941" s="82"/>
      <c r="OZC941" s="82"/>
      <c r="OZD941" s="82"/>
      <c r="OZE941" s="82"/>
      <c r="OZF941" s="82"/>
      <c r="OZG941" s="82"/>
      <c r="OZH941" s="82"/>
      <c r="OZI941" s="82"/>
      <c r="OZJ941" s="82"/>
      <c r="OZK941" s="82"/>
      <c r="OZL941" s="82"/>
      <c r="OZM941" s="82"/>
      <c r="OZN941" s="82"/>
      <c r="OZO941" s="82"/>
      <c r="OZP941" s="82"/>
      <c r="OZQ941" s="82"/>
      <c r="OZR941" s="82"/>
      <c r="OZS941" s="82"/>
      <c r="OZT941" s="82"/>
      <c r="OZU941" s="82"/>
      <c r="OZV941" s="82"/>
      <c r="OZW941" s="82"/>
      <c r="OZX941" s="82"/>
      <c r="OZY941" s="82"/>
      <c r="OZZ941" s="82"/>
      <c r="PAA941" s="82"/>
      <c r="PAB941" s="82"/>
      <c r="PAC941" s="82"/>
      <c r="PAD941" s="82"/>
      <c r="PAE941" s="82"/>
      <c r="PAF941" s="82"/>
      <c r="PAG941" s="82"/>
      <c r="PAH941" s="82"/>
      <c r="PAI941" s="82"/>
      <c r="PAJ941" s="82"/>
      <c r="PAK941" s="82"/>
      <c r="PAL941" s="82"/>
      <c r="PAM941" s="82"/>
      <c r="PAN941" s="82"/>
      <c r="PAO941" s="82"/>
      <c r="PAP941" s="82"/>
      <c r="PAQ941" s="82"/>
      <c r="PAR941" s="82"/>
      <c r="PAS941" s="82"/>
      <c r="PAT941" s="82"/>
      <c r="PAU941" s="82"/>
      <c r="PAV941" s="82"/>
      <c r="PAW941" s="82"/>
      <c r="PAX941" s="82"/>
      <c r="PAY941" s="82"/>
      <c r="PAZ941" s="82"/>
      <c r="PBA941" s="82"/>
      <c r="PBB941" s="82"/>
      <c r="PBC941" s="82"/>
      <c r="PBD941" s="82"/>
      <c r="PBE941" s="82"/>
      <c r="PBF941" s="82"/>
      <c r="PBG941" s="82"/>
      <c r="PBH941" s="82"/>
      <c r="PBI941" s="82"/>
      <c r="PBJ941" s="82"/>
      <c r="PBK941" s="82"/>
      <c r="PBL941" s="82"/>
      <c r="PBM941" s="82"/>
      <c r="PBN941" s="82"/>
      <c r="PBO941" s="82"/>
      <c r="PBP941" s="82"/>
      <c r="PBQ941" s="82"/>
      <c r="PBR941" s="82"/>
      <c r="PBS941" s="82"/>
      <c r="PBT941" s="82"/>
      <c r="PBU941" s="82"/>
      <c r="PBV941" s="82"/>
      <c r="PBW941" s="82"/>
      <c r="PBX941" s="82"/>
      <c r="PBY941" s="82"/>
      <c r="PBZ941" s="82"/>
      <c r="PCA941" s="82"/>
      <c r="PCB941" s="82"/>
      <c r="PCC941" s="82"/>
      <c r="PCD941" s="82"/>
      <c r="PCE941" s="82"/>
      <c r="PCF941" s="82"/>
      <c r="PCG941" s="82"/>
      <c r="PCH941" s="82"/>
      <c r="PCI941" s="82"/>
      <c r="PCJ941" s="82"/>
      <c r="PCK941" s="82"/>
      <c r="PCL941" s="82"/>
      <c r="PCM941" s="82"/>
      <c r="PCN941" s="82"/>
      <c r="PCO941" s="82"/>
      <c r="PCP941" s="82"/>
      <c r="PCQ941" s="82"/>
      <c r="PCR941" s="82"/>
      <c r="PCS941" s="82"/>
      <c r="PCT941" s="82"/>
      <c r="PCU941" s="82"/>
      <c r="PCV941" s="82"/>
      <c r="PCW941" s="82"/>
      <c r="PCX941" s="82"/>
      <c r="PCY941" s="82"/>
      <c r="PCZ941" s="82"/>
      <c r="PDA941" s="82"/>
      <c r="PDB941" s="82"/>
      <c r="PDC941" s="82"/>
      <c r="PDD941" s="82"/>
      <c r="PDE941" s="82"/>
      <c r="PDF941" s="82"/>
      <c r="PDG941" s="82"/>
      <c r="PDH941" s="82"/>
      <c r="PDI941" s="82"/>
      <c r="PDJ941" s="82"/>
      <c r="PDK941" s="82"/>
      <c r="PDL941" s="82"/>
      <c r="PDM941" s="82"/>
      <c r="PDN941" s="82"/>
      <c r="PDO941" s="82"/>
      <c r="PDP941" s="82"/>
      <c r="PDQ941" s="82"/>
      <c r="PDR941" s="82"/>
      <c r="PDS941" s="82"/>
      <c r="PDT941" s="82"/>
      <c r="PDU941" s="82"/>
      <c r="PDV941" s="82"/>
      <c r="PDW941" s="82"/>
      <c r="PDX941" s="82"/>
      <c r="PDY941" s="82"/>
      <c r="PDZ941" s="82"/>
      <c r="PEA941" s="82"/>
      <c r="PEB941" s="82"/>
      <c r="PEC941" s="82"/>
      <c r="PED941" s="82"/>
      <c r="PEE941" s="82"/>
      <c r="PEF941" s="82"/>
      <c r="PEG941" s="82"/>
      <c r="PEH941" s="82"/>
      <c r="PEI941" s="82"/>
      <c r="PEJ941" s="82"/>
      <c r="PEK941" s="82"/>
      <c r="PEL941" s="82"/>
      <c r="PEM941" s="82"/>
      <c r="PEN941" s="82"/>
      <c r="PEO941" s="82"/>
      <c r="PEP941" s="82"/>
      <c r="PEQ941" s="82"/>
      <c r="PER941" s="82"/>
      <c r="PES941" s="82"/>
      <c r="PET941" s="82"/>
      <c r="PEU941" s="82"/>
      <c r="PEV941" s="82"/>
      <c r="PEW941" s="82"/>
      <c r="PEX941" s="82"/>
      <c r="PEY941" s="82"/>
      <c r="PEZ941" s="82"/>
      <c r="PFA941" s="82"/>
      <c r="PFB941" s="82"/>
      <c r="PFC941" s="82"/>
      <c r="PFD941" s="82"/>
      <c r="PFE941" s="82"/>
      <c r="PFF941" s="82"/>
      <c r="PFG941" s="82"/>
      <c r="PFH941" s="82"/>
      <c r="PFI941" s="82"/>
      <c r="PFJ941" s="82"/>
      <c r="PFK941" s="82"/>
      <c r="PFL941" s="82"/>
      <c r="PFM941" s="82"/>
      <c r="PFN941" s="82"/>
      <c r="PFO941" s="82"/>
      <c r="PFP941" s="82"/>
      <c r="PFQ941" s="82"/>
      <c r="PFR941" s="82"/>
      <c r="PFS941" s="82"/>
      <c r="PFT941" s="82"/>
      <c r="PFU941" s="82"/>
      <c r="PFV941" s="82"/>
      <c r="PFW941" s="82"/>
      <c r="PFX941" s="82"/>
      <c r="PFY941" s="82"/>
      <c r="PFZ941" s="82"/>
      <c r="PGA941" s="82"/>
      <c r="PGB941" s="82"/>
      <c r="PGC941" s="82"/>
      <c r="PGD941" s="82"/>
      <c r="PGE941" s="82"/>
      <c r="PGF941" s="82"/>
      <c r="PGG941" s="82"/>
      <c r="PGH941" s="82"/>
      <c r="PGI941" s="82"/>
      <c r="PGJ941" s="82"/>
      <c r="PGK941" s="82"/>
      <c r="PGL941" s="82"/>
      <c r="PGM941" s="82"/>
      <c r="PGN941" s="82"/>
      <c r="PGO941" s="82"/>
      <c r="PGP941" s="82"/>
      <c r="PGQ941" s="82"/>
      <c r="PGR941" s="82"/>
      <c r="PGS941" s="82"/>
      <c r="PGT941" s="82"/>
      <c r="PGU941" s="82"/>
      <c r="PGV941" s="82"/>
      <c r="PGW941" s="82"/>
      <c r="PGX941" s="82"/>
      <c r="PGY941" s="82"/>
      <c r="PGZ941" s="82"/>
      <c r="PHA941" s="82"/>
      <c r="PHB941" s="82"/>
      <c r="PHC941" s="82"/>
      <c r="PHD941" s="82"/>
      <c r="PHE941" s="82"/>
      <c r="PHF941" s="82"/>
      <c r="PHG941" s="82"/>
      <c r="PHH941" s="82"/>
      <c r="PHI941" s="82"/>
      <c r="PHJ941" s="82"/>
      <c r="PHK941" s="82"/>
      <c r="PHL941" s="82"/>
      <c r="PHM941" s="82"/>
      <c r="PHN941" s="82"/>
      <c r="PHO941" s="82"/>
      <c r="PHP941" s="82"/>
      <c r="PHQ941" s="82"/>
      <c r="PHR941" s="82"/>
      <c r="PHS941" s="82"/>
      <c r="PHT941" s="82"/>
      <c r="PHU941" s="82"/>
      <c r="PHV941" s="82"/>
      <c r="PHW941" s="82"/>
      <c r="PHX941" s="82"/>
      <c r="PHY941" s="82"/>
      <c r="PHZ941" s="82"/>
      <c r="PIA941" s="82"/>
      <c r="PIB941" s="82"/>
      <c r="PIC941" s="82"/>
      <c r="PID941" s="82"/>
      <c r="PIE941" s="82"/>
      <c r="PIF941" s="82"/>
      <c r="PIG941" s="82"/>
      <c r="PIH941" s="82"/>
      <c r="PII941" s="82"/>
      <c r="PIJ941" s="82"/>
      <c r="PIK941" s="82"/>
      <c r="PIL941" s="82"/>
      <c r="PIM941" s="82"/>
      <c r="PIN941" s="82"/>
      <c r="PIO941" s="82"/>
      <c r="PIP941" s="82"/>
      <c r="PIQ941" s="82"/>
      <c r="PIR941" s="82"/>
      <c r="PIS941" s="82"/>
      <c r="PIT941" s="82"/>
      <c r="PIU941" s="82"/>
      <c r="PIV941" s="82"/>
      <c r="PIW941" s="82"/>
      <c r="PIX941" s="82"/>
      <c r="PIY941" s="82"/>
      <c r="PIZ941" s="82"/>
      <c r="PJA941" s="82"/>
      <c r="PJB941" s="82"/>
      <c r="PJC941" s="82"/>
      <c r="PJD941" s="82"/>
      <c r="PJE941" s="82"/>
      <c r="PJF941" s="82"/>
      <c r="PJG941" s="82"/>
      <c r="PJH941" s="82"/>
      <c r="PJI941" s="82"/>
      <c r="PJJ941" s="82"/>
      <c r="PJK941" s="82"/>
      <c r="PJL941" s="82"/>
      <c r="PJM941" s="82"/>
      <c r="PJN941" s="82"/>
      <c r="PJO941" s="82"/>
      <c r="PJP941" s="82"/>
      <c r="PJQ941" s="82"/>
      <c r="PJR941" s="82"/>
      <c r="PJS941" s="82"/>
      <c r="PJT941" s="82"/>
      <c r="PJU941" s="82"/>
      <c r="PJV941" s="82"/>
      <c r="PJW941" s="82"/>
      <c r="PJX941" s="82"/>
      <c r="PJY941" s="82"/>
      <c r="PJZ941" s="82"/>
      <c r="PKA941" s="82"/>
      <c r="PKB941" s="82"/>
      <c r="PKC941" s="82"/>
      <c r="PKD941" s="82"/>
      <c r="PKE941" s="82"/>
      <c r="PKF941" s="82"/>
      <c r="PKG941" s="82"/>
      <c r="PKH941" s="82"/>
      <c r="PKI941" s="82"/>
      <c r="PKJ941" s="82"/>
      <c r="PKK941" s="82"/>
      <c r="PKL941" s="82"/>
      <c r="PKM941" s="82"/>
      <c r="PKN941" s="82"/>
      <c r="PKO941" s="82"/>
      <c r="PKP941" s="82"/>
      <c r="PKQ941" s="82"/>
      <c r="PKR941" s="82"/>
      <c r="PKS941" s="82"/>
      <c r="PKT941" s="82"/>
      <c r="PKU941" s="82"/>
      <c r="PKV941" s="82"/>
      <c r="PKW941" s="82"/>
      <c r="PKX941" s="82"/>
      <c r="PKY941" s="82"/>
      <c r="PKZ941" s="82"/>
      <c r="PLA941" s="82"/>
      <c r="PLB941" s="82"/>
      <c r="PLC941" s="82"/>
      <c r="PLD941" s="82"/>
      <c r="PLE941" s="82"/>
      <c r="PLF941" s="82"/>
      <c r="PLG941" s="82"/>
      <c r="PLH941" s="82"/>
      <c r="PLI941" s="82"/>
      <c r="PLJ941" s="82"/>
      <c r="PLK941" s="82"/>
      <c r="PLL941" s="82"/>
      <c r="PLM941" s="82"/>
      <c r="PLN941" s="82"/>
      <c r="PLO941" s="82"/>
      <c r="PLP941" s="82"/>
      <c r="PLQ941" s="82"/>
      <c r="PLR941" s="82"/>
      <c r="PLS941" s="82"/>
      <c r="PLT941" s="82"/>
      <c r="PLU941" s="82"/>
      <c r="PLV941" s="82"/>
      <c r="PLW941" s="82"/>
      <c r="PLX941" s="82"/>
      <c r="PLY941" s="82"/>
      <c r="PLZ941" s="82"/>
      <c r="PMA941" s="82"/>
      <c r="PMB941" s="82"/>
      <c r="PMC941" s="82"/>
      <c r="PMD941" s="82"/>
      <c r="PME941" s="82"/>
      <c r="PMF941" s="82"/>
      <c r="PMG941" s="82"/>
      <c r="PMH941" s="82"/>
      <c r="PMI941" s="82"/>
      <c r="PMJ941" s="82"/>
      <c r="PMK941" s="82"/>
      <c r="PML941" s="82"/>
      <c r="PMM941" s="82"/>
      <c r="PMN941" s="82"/>
      <c r="PMO941" s="82"/>
      <c r="PMP941" s="82"/>
      <c r="PMQ941" s="82"/>
      <c r="PMR941" s="82"/>
      <c r="PMS941" s="82"/>
      <c r="PMT941" s="82"/>
      <c r="PMU941" s="82"/>
      <c r="PMV941" s="82"/>
      <c r="PMW941" s="82"/>
      <c r="PMX941" s="82"/>
      <c r="PMY941" s="82"/>
      <c r="PMZ941" s="82"/>
      <c r="PNA941" s="82"/>
      <c r="PNB941" s="82"/>
      <c r="PNC941" s="82"/>
      <c r="PND941" s="82"/>
      <c r="PNE941" s="82"/>
      <c r="PNF941" s="82"/>
      <c r="PNG941" s="82"/>
      <c r="PNH941" s="82"/>
      <c r="PNI941" s="82"/>
      <c r="PNJ941" s="82"/>
      <c r="PNK941" s="82"/>
      <c r="PNL941" s="82"/>
      <c r="PNM941" s="82"/>
      <c r="PNN941" s="82"/>
      <c r="PNO941" s="82"/>
      <c r="PNP941" s="82"/>
      <c r="PNQ941" s="82"/>
      <c r="PNR941" s="82"/>
      <c r="PNS941" s="82"/>
      <c r="PNT941" s="82"/>
      <c r="PNU941" s="82"/>
      <c r="PNV941" s="82"/>
      <c r="PNW941" s="82"/>
      <c r="PNX941" s="82"/>
      <c r="PNY941" s="82"/>
      <c r="PNZ941" s="82"/>
      <c r="POA941" s="82"/>
      <c r="POB941" s="82"/>
      <c r="POC941" s="82"/>
      <c r="POD941" s="82"/>
      <c r="POE941" s="82"/>
      <c r="POF941" s="82"/>
      <c r="POG941" s="82"/>
      <c r="POH941" s="82"/>
      <c r="POI941" s="82"/>
      <c r="POJ941" s="82"/>
      <c r="POK941" s="82"/>
      <c r="POL941" s="82"/>
      <c r="POM941" s="82"/>
      <c r="PON941" s="82"/>
      <c r="POO941" s="82"/>
      <c r="POP941" s="82"/>
      <c r="POQ941" s="82"/>
      <c r="POR941" s="82"/>
      <c r="POS941" s="82"/>
      <c r="POT941" s="82"/>
      <c r="POU941" s="82"/>
      <c r="POV941" s="82"/>
      <c r="POW941" s="82"/>
      <c r="POX941" s="82"/>
      <c r="POY941" s="82"/>
      <c r="POZ941" s="82"/>
      <c r="PPA941" s="82"/>
      <c r="PPB941" s="82"/>
      <c r="PPC941" s="82"/>
      <c r="PPD941" s="82"/>
      <c r="PPE941" s="82"/>
      <c r="PPF941" s="82"/>
      <c r="PPG941" s="82"/>
      <c r="PPH941" s="82"/>
      <c r="PPI941" s="82"/>
      <c r="PPJ941" s="82"/>
      <c r="PPK941" s="82"/>
      <c r="PPL941" s="82"/>
      <c r="PPM941" s="82"/>
      <c r="PPN941" s="82"/>
      <c r="PPO941" s="82"/>
      <c r="PPP941" s="82"/>
      <c r="PPQ941" s="82"/>
      <c r="PPR941" s="82"/>
      <c r="PPS941" s="82"/>
      <c r="PPT941" s="82"/>
      <c r="PPU941" s="82"/>
      <c r="PPV941" s="82"/>
      <c r="PPW941" s="82"/>
      <c r="PPX941" s="82"/>
      <c r="PPY941" s="82"/>
      <c r="PPZ941" s="82"/>
      <c r="PQA941" s="82"/>
      <c r="PQB941" s="82"/>
      <c r="PQC941" s="82"/>
      <c r="PQD941" s="82"/>
      <c r="PQE941" s="82"/>
      <c r="PQF941" s="82"/>
      <c r="PQG941" s="82"/>
      <c r="PQH941" s="82"/>
      <c r="PQI941" s="82"/>
      <c r="PQJ941" s="82"/>
      <c r="PQK941" s="82"/>
      <c r="PQL941" s="82"/>
      <c r="PQM941" s="82"/>
      <c r="PQN941" s="82"/>
      <c r="PQO941" s="82"/>
      <c r="PQP941" s="82"/>
      <c r="PQQ941" s="82"/>
      <c r="PQR941" s="82"/>
      <c r="PQS941" s="82"/>
      <c r="PQT941" s="82"/>
      <c r="PQU941" s="82"/>
      <c r="PQV941" s="82"/>
      <c r="PQW941" s="82"/>
      <c r="PQX941" s="82"/>
      <c r="PQY941" s="82"/>
      <c r="PQZ941" s="82"/>
      <c r="PRA941" s="82"/>
      <c r="PRB941" s="82"/>
      <c r="PRC941" s="82"/>
      <c r="PRD941" s="82"/>
      <c r="PRE941" s="82"/>
      <c r="PRF941" s="82"/>
      <c r="PRG941" s="82"/>
      <c r="PRH941" s="82"/>
      <c r="PRI941" s="82"/>
      <c r="PRJ941" s="82"/>
      <c r="PRK941" s="82"/>
      <c r="PRL941" s="82"/>
      <c r="PRM941" s="82"/>
      <c r="PRN941" s="82"/>
      <c r="PRO941" s="82"/>
      <c r="PRP941" s="82"/>
      <c r="PRQ941" s="82"/>
      <c r="PRR941" s="82"/>
      <c r="PRS941" s="82"/>
      <c r="PRT941" s="82"/>
      <c r="PRU941" s="82"/>
      <c r="PRV941" s="82"/>
      <c r="PRW941" s="82"/>
      <c r="PRX941" s="82"/>
      <c r="PRY941" s="82"/>
      <c r="PRZ941" s="82"/>
      <c r="PSA941" s="82"/>
      <c r="PSB941" s="82"/>
      <c r="PSC941" s="82"/>
      <c r="PSD941" s="82"/>
      <c r="PSE941" s="82"/>
      <c r="PSF941" s="82"/>
      <c r="PSG941" s="82"/>
      <c r="PSH941" s="82"/>
      <c r="PSI941" s="82"/>
      <c r="PSJ941" s="82"/>
      <c r="PSK941" s="82"/>
      <c r="PSL941" s="82"/>
      <c r="PSM941" s="82"/>
      <c r="PSN941" s="82"/>
      <c r="PSO941" s="82"/>
      <c r="PSP941" s="82"/>
      <c r="PSQ941" s="82"/>
      <c r="PSR941" s="82"/>
      <c r="PSS941" s="82"/>
      <c r="PST941" s="82"/>
      <c r="PSU941" s="82"/>
      <c r="PSV941" s="82"/>
      <c r="PSW941" s="82"/>
      <c r="PSX941" s="82"/>
      <c r="PSY941" s="82"/>
      <c r="PSZ941" s="82"/>
      <c r="PTA941" s="82"/>
      <c r="PTB941" s="82"/>
      <c r="PTC941" s="82"/>
      <c r="PTD941" s="82"/>
      <c r="PTE941" s="82"/>
      <c r="PTF941" s="82"/>
      <c r="PTG941" s="82"/>
      <c r="PTH941" s="82"/>
      <c r="PTI941" s="82"/>
      <c r="PTJ941" s="82"/>
      <c r="PTK941" s="82"/>
      <c r="PTL941" s="82"/>
      <c r="PTM941" s="82"/>
      <c r="PTN941" s="82"/>
      <c r="PTO941" s="82"/>
      <c r="PTP941" s="82"/>
      <c r="PTQ941" s="82"/>
      <c r="PTR941" s="82"/>
      <c r="PTS941" s="82"/>
      <c r="PTT941" s="82"/>
      <c r="PTU941" s="82"/>
      <c r="PTV941" s="82"/>
      <c r="PTW941" s="82"/>
      <c r="PTX941" s="82"/>
      <c r="PTY941" s="82"/>
      <c r="PTZ941" s="82"/>
      <c r="PUA941" s="82"/>
      <c r="PUB941" s="82"/>
      <c r="PUC941" s="82"/>
      <c r="PUD941" s="82"/>
      <c r="PUE941" s="82"/>
      <c r="PUF941" s="82"/>
      <c r="PUG941" s="82"/>
      <c r="PUH941" s="82"/>
      <c r="PUI941" s="82"/>
      <c r="PUJ941" s="82"/>
      <c r="PUK941" s="82"/>
      <c r="PUL941" s="82"/>
      <c r="PUM941" s="82"/>
      <c r="PUN941" s="82"/>
      <c r="PUO941" s="82"/>
      <c r="PUP941" s="82"/>
      <c r="PUQ941" s="82"/>
      <c r="PUR941" s="82"/>
      <c r="PUS941" s="82"/>
      <c r="PUT941" s="82"/>
      <c r="PUU941" s="82"/>
      <c r="PUV941" s="82"/>
      <c r="PUW941" s="82"/>
      <c r="PUX941" s="82"/>
      <c r="PUY941" s="82"/>
      <c r="PUZ941" s="82"/>
      <c r="PVA941" s="82"/>
      <c r="PVB941" s="82"/>
      <c r="PVC941" s="82"/>
      <c r="PVD941" s="82"/>
      <c r="PVE941" s="82"/>
      <c r="PVF941" s="82"/>
      <c r="PVG941" s="82"/>
      <c r="PVH941" s="82"/>
      <c r="PVI941" s="82"/>
      <c r="PVJ941" s="82"/>
      <c r="PVK941" s="82"/>
      <c r="PVL941" s="82"/>
      <c r="PVM941" s="82"/>
      <c r="PVN941" s="82"/>
      <c r="PVO941" s="82"/>
      <c r="PVP941" s="82"/>
      <c r="PVQ941" s="82"/>
      <c r="PVR941" s="82"/>
      <c r="PVS941" s="82"/>
      <c r="PVT941" s="82"/>
      <c r="PVU941" s="82"/>
      <c r="PVV941" s="82"/>
      <c r="PVW941" s="82"/>
      <c r="PVX941" s="82"/>
      <c r="PVY941" s="82"/>
      <c r="PVZ941" s="82"/>
      <c r="PWA941" s="82"/>
      <c r="PWB941" s="82"/>
      <c r="PWC941" s="82"/>
      <c r="PWD941" s="82"/>
      <c r="PWE941" s="82"/>
      <c r="PWF941" s="82"/>
      <c r="PWG941" s="82"/>
      <c r="PWH941" s="82"/>
      <c r="PWI941" s="82"/>
      <c r="PWJ941" s="82"/>
      <c r="PWK941" s="82"/>
      <c r="PWL941" s="82"/>
      <c r="PWM941" s="82"/>
      <c r="PWN941" s="82"/>
      <c r="PWO941" s="82"/>
      <c r="PWP941" s="82"/>
      <c r="PWQ941" s="82"/>
      <c r="PWR941" s="82"/>
      <c r="PWS941" s="82"/>
      <c r="PWT941" s="82"/>
      <c r="PWU941" s="82"/>
      <c r="PWV941" s="82"/>
      <c r="PWW941" s="82"/>
      <c r="PWX941" s="82"/>
      <c r="PWY941" s="82"/>
      <c r="PWZ941" s="82"/>
      <c r="PXA941" s="82"/>
      <c r="PXB941" s="82"/>
      <c r="PXC941" s="82"/>
      <c r="PXD941" s="82"/>
      <c r="PXE941" s="82"/>
      <c r="PXF941" s="82"/>
      <c r="PXG941" s="82"/>
      <c r="PXH941" s="82"/>
      <c r="PXI941" s="82"/>
      <c r="PXJ941" s="82"/>
      <c r="PXK941" s="82"/>
      <c r="PXL941" s="82"/>
      <c r="PXM941" s="82"/>
      <c r="PXN941" s="82"/>
      <c r="PXO941" s="82"/>
      <c r="PXP941" s="82"/>
      <c r="PXQ941" s="82"/>
      <c r="PXR941" s="82"/>
      <c r="PXS941" s="82"/>
      <c r="PXT941" s="82"/>
      <c r="PXU941" s="82"/>
      <c r="PXV941" s="82"/>
      <c r="PXW941" s="82"/>
      <c r="PXX941" s="82"/>
      <c r="PXY941" s="82"/>
      <c r="PXZ941" s="82"/>
      <c r="PYA941" s="82"/>
      <c r="PYB941" s="82"/>
      <c r="PYC941" s="82"/>
      <c r="PYD941" s="82"/>
      <c r="PYE941" s="82"/>
      <c r="PYF941" s="82"/>
      <c r="PYG941" s="82"/>
      <c r="PYH941" s="82"/>
      <c r="PYI941" s="82"/>
      <c r="PYJ941" s="82"/>
      <c r="PYK941" s="82"/>
      <c r="PYL941" s="82"/>
      <c r="PYM941" s="82"/>
      <c r="PYN941" s="82"/>
      <c r="PYO941" s="82"/>
      <c r="PYP941" s="82"/>
      <c r="PYQ941" s="82"/>
      <c r="PYR941" s="82"/>
      <c r="PYS941" s="82"/>
      <c r="PYT941" s="82"/>
      <c r="PYU941" s="82"/>
      <c r="PYV941" s="82"/>
      <c r="PYW941" s="82"/>
      <c r="PYX941" s="82"/>
      <c r="PYY941" s="82"/>
      <c r="PYZ941" s="82"/>
      <c r="PZA941" s="82"/>
      <c r="PZB941" s="82"/>
      <c r="PZC941" s="82"/>
      <c r="PZD941" s="82"/>
      <c r="PZE941" s="82"/>
      <c r="PZF941" s="82"/>
      <c r="PZG941" s="82"/>
      <c r="PZH941" s="82"/>
      <c r="PZI941" s="82"/>
      <c r="PZJ941" s="82"/>
      <c r="PZK941" s="82"/>
      <c r="PZL941" s="82"/>
      <c r="PZM941" s="82"/>
      <c r="PZN941" s="82"/>
      <c r="PZO941" s="82"/>
      <c r="PZP941" s="82"/>
      <c r="PZQ941" s="82"/>
      <c r="PZR941" s="82"/>
      <c r="PZS941" s="82"/>
      <c r="PZT941" s="82"/>
      <c r="PZU941" s="82"/>
      <c r="PZV941" s="82"/>
      <c r="PZW941" s="82"/>
      <c r="PZX941" s="82"/>
      <c r="PZY941" s="82"/>
      <c r="PZZ941" s="82"/>
      <c r="QAA941" s="82"/>
      <c r="QAB941" s="82"/>
      <c r="QAC941" s="82"/>
      <c r="QAD941" s="82"/>
      <c r="QAE941" s="82"/>
      <c r="QAF941" s="82"/>
      <c r="QAG941" s="82"/>
      <c r="QAH941" s="82"/>
      <c r="QAI941" s="82"/>
      <c r="QAJ941" s="82"/>
      <c r="QAK941" s="82"/>
      <c r="QAL941" s="82"/>
      <c r="QAM941" s="82"/>
      <c r="QAN941" s="82"/>
      <c r="QAO941" s="82"/>
      <c r="QAP941" s="82"/>
      <c r="QAQ941" s="82"/>
      <c r="QAR941" s="82"/>
      <c r="QAS941" s="82"/>
      <c r="QAT941" s="82"/>
      <c r="QAU941" s="82"/>
      <c r="QAV941" s="82"/>
      <c r="QAW941" s="82"/>
      <c r="QAX941" s="82"/>
      <c r="QAY941" s="82"/>
      <c r="QAZ941" s="82"/>
      <c r="QBA941" s="82"/>
      <c r="QBB941" s="82"/>
      <c r="QBC941" s="82"/>
      <c r="QBD941" s="82"/>
      <c r="QBE941" s="82"/>
      <c r="QBF941" s="82"/>
      <c r="QBG941" s="82"/>
      <c r="QBH941" s="82"/>
      <c r="QBI941" s="82"/>
      <c r="QBJ941" s="82"/>
      <c r="QBK941" s="82"/>
      <c r="QBL941" s="82"/>
      <c r="QBM941" s="82"/>
      <c r="QBN941" s="82"/>
      <c r="QBO941" s="82"/>
      <c r="QBP941" s="82"/>
      <c r="QBQ941" s="82"/>
      <c r="QBR941" s="82"/>
      <c r="QBS941" s="82"/>
      <c r="QBT941" s="82"/>
      <c r="QBU941" s="82"/>
      <c r="QBV941" s="82"/>
      <c r="QBW941" s="82"/>
      <c r="QBX941" s="82"/>
      <c r="QBY941" s="82"/>
      <c r="QBZ941" s="82"/>
      <c r="QCA941" s="82"/>
      <c r="QCB941" s="82"/>
      <c r="QCC941" s="82"/>
      <c r="QCD941" s="82"/>
      <c r="QCE941" s="82"/>
      <c r="QCF941" s="82"/>
      <c r="QCG941" s="82"/>
      <c r="QCH941" s="82"/>
      <c r="QCI941" s="82"/>
      <c r="QCJ941" s="82"/>
      <c r="QCK941" s="82"/>
      <c r="QCL941" s="82"/>
      <c r="QCM941" s="82"/>
      <c r="QCN941" s="82"/>
      <c r="QCO941" s="82"/>
      <c r="QCP941" s="82"/>
      <c r="QCQ941" s="82"/>
      <c r="QCR941" s="82"/>
      <c r="QCS941" s="82"/>
      <c r="QCT941" s="82"/>
      <c r="QCU941" s="82"/>
      <c r="QCV941" s="82"/>
      <c r="QCW941" s="82"/>
      <c r="QCX941" s="82"/>
      <c r="QCY941" s="82"/>
      <c r="QCZ941" s="82"/>
      <c r="QDA941" s="82"/>
      <c r="QDB941" s="82"/>
      <c r="QDC941" s="82"/>
      <c r="QDD941" s="82"/>
      <c r="QDE941" s="82"/>
      <c r="QDF941" s="82"/>
      <c r="QDG941" s="82"/>
      <c r="QDH941" s="82"/>
      <c r="QDI941" s="82"/>
      <c r="QDJ941" s="82"/>
      <c r="QDK941" s="82"/>
      <c r="QDL941" s="82"/>
      <c r="QDM941" s="82"/>
      <c r="QDN941" s="82"/>
      <c r="QDO941" s="82"/>
      <c r="QDP941" s="82"/>
      <c r="QDQ941" s="82"/>
      <c r="QDR941" s="82"/>
      <c r="QDS941" s="82"/>
      <c r="QDT941" s="82"/>
      <c r="QDU941" s="82"/>
      <c r="QDV941" s="82"/>
      <c r="QDW941" s="82"/>
      <c r="QDX941" s="82"/>
      <c r="QDY941" s="82"/>
      <c r="QDZ941" s="82"/>
      <c r="QEA941" s="82"/>
      <c r="QEB941" s="82"/>
      <c r="QEC941" s="82"/>
      <c r="QED941" s="82"/>
      <c r="QEE941" s="82"/>
      <c r="QEF941" s="82"/>
      <c r="QEG941" s="82"/>
      <c r="QEH941" s="82"/>
      <c r="QEI941" s="82"/>
      <c r="QEJ941" s="82"/>
      <c r="QEK941" s="82"/>
      <c r="QEL941" s="82"/>
      <c r="QEM941" s="82"/>
      <c r="QEN941" s="82"/>
      <c r="QEO941" s="82"/>
      <c r="QEP941" s="82"/>
      <c r="QEQ941" s="82"/>
      <c r="QER941" s="82"/>
      <c r="QES941" s="82"/>
      <c r="QET941" s="82"/>
      <c r="QEU941" s="82"/>
      <c r="QEV941" s="82"/>
      <c r="QEW941" s="82"/>
      <c r="QEX941" s="82"/>
      <c r="QEY941" s="82"/>
      <c r="QEZ941" s="82"/>
      <c r="QFA941" s="82"/>
      <c r="QFB941" s="82"/>
      <c r="QFC941" s="82"/>
      <c r="QFD941" s="82"/>
      <c r="QFE941" s="82"/>
      <c r="QFF941" s="82"/>
      <c r="QFG941" s="82"/>
      <c r="QFH941" s="82"/>
      <c r="QFI941" s="82"/>
      <c r="QFJ941" s="82"/>
      <c r="QFK941" s="82"/>
      <c r="QFL941" s="82"/>
      <c r="QFM941" s="82"/>
      <c r="QFN941" s="82"/>
      <c r="QFO941" s="82"/>
      <c r="QFP941" s="82"/>
      <c r="QFQ941" s="82"/>
      <c r="QFR941" s="82"/>
      <c r="QFS941" s="82"/>
      <c r="QFT941" s="82"/>
      <c r="QFU941" s="82"/>
      <c r="QFV941" s="82"/>
      <c r="QFW941" s="82"/>
      <c r="QFX941" s="82"/>
      <c r="QFY941" s="82"/>
      <c r="QFZ941" s="82"/>
      <c r="QGA941" s="82"/>
      <c r="QGB941" s="82"/>
      <c r="QGC941" s="82"/>
      <c r="QGD941" s="82"/>
      <c r="QGE941" s="82"/>
      <c r="QGF941" s="82"/>
      <c r="QGG941" s="82"/>
      <c r="QGH941" s="82"/>
      <c r="QGI941" s="82"/>
      <c r="QGJ941" s="82"/>
      <c r="QGK941" s="82"/>
      <c r="QGL941" s="82"/>
      <c r="QGM941" s="82"/>
      <c r="QGN941" s="82"/>
      <c r="QGO941" s="82"/>
      <c r="QGP941" s="82"/>
      <c r="QGQ941" s="82"/>
      <c r="QGR941" s="82"/>
      <c r="QGS941" s="82"/>
      <c r="QGT941" s="82"/>
      <c r="QGU941" s="82"/>
      <c r="QGV941" s="82"/>
      <c r="QGW941" s="82"/>
      <c r="QGX941" s="82"/>
      <c r="QGY941" s="82"/>
      <c r="QGZ941" s="82"/>
      <c r="QHA941" s="82"/>
      <c r="QHB941" s="82"/>
      <c r="QHC941" s="82"/>
      <c r="QHD941" s="82"/>
      <c r="QHE941" s="82"/>
      <c r="QHF941" s="82"/>
      <c r="QHG941" s="82"/>
      <c r="QHH941" s="82"/>
      <c r="QHI941" s="82"/>
      <c r="QHJ941" s="82"/>
      <c r="QHK941" s="82"/>
      <c r="QHL941" s="82"/>
      <c r="QHM941" s="82"/>
      <c r="QHN941" s="82"/>
      <c r="QHO941" s="82"/>
      <c r="QHP941" s="82"/>
      <c r="QHQ941" s="82"/>
      <c r="QHR941" s="82"/>
      <c r="QHS941" s="82"/>
      <c r="QHT941" s="82"/>
      <c r="QHU941" s="82"/>
      <c r="QHV941" s="82"/>
      <c r="QHW941" s="82"/>
      <c r="QHX941" s="82"/>
      <c r="QHY941" s="82"/>
      <c r="QHZ941" s="82"/>
      <c r="QIA941" s="82"/>
      <c r="QIB941" s="82"/>
      <c r="QIC941" s="82"/>
      <c r="QID941" s="82"/>
      <c r="QIE941" s="82"/>
      <c r="QIF941" s="82"/>
      <c r="QIG941" s="82"/>
      <c r="QIH941" s="82"/>
      <c r="QII941" s="82"/>
      <c r="QIJ941" s="82"/>
      <c r="QIK941" s="82"/>
      <c r="QIL941" s="82"/>
      <c r="QIM941" s="82"/>
      <c r="QIN941" s="82"/>
      <c r="QIO941" s="82"/>
      <c r="QIP941" s="82"/>
      <c r="QIQ941" s="82"/>
      <c r="QIR941" s="82"/>
      <c r="QIS941" s="82"/>
      <c r="QIT941" s="82"/>
      <c r="QIU941" s="82"/>
      <c r="QIV941" s="82"/>
      <c r="QIW941" s="82"/>
      <c r="QIX941" s="82"/>
      <c r="QIY941" s="82"/>
      <c r="QIZ941" s="82"/>
      <c r="QJA941" s="82"/>
      <c r="QJB941" s="82"/>
      <c r="QJC941" s="82"/>
      <c r="QJD941" s="82"/>
      <c r="QJE941" s="82"/>
      <c r="QJF941" s="82"/>
      <c r="QJG941" s="82"/>
      <c r="QJH941" s="82"/>
      <c r="QJI941" s="82"/>
      <c r="QJJ941" s="82"/>
      <c r="QJK941" s="82"/>
      <c r="QJL941" s="82"/>
      <c r="QJM941" s="82"/>
      <c r="QJN941" s="82"/>
      <c r="QJO941" s="82"/>
      <c r="QJP941" s="82"/>
      <c r="QJQ941" s="82"/>
      <c r="QJR941" s="82"/>
      <c r="QJS941" s="82"/>
      <c r="QJT941" s="82"/>
      <c r="QJU941" s="82"/>
      <c r="QJV941" s="82"/>
      <c r="QJW941" s="82"/>
      <c r="QJX941" s="82"/>
      <c r="QJY941" s="82"/>
      <c r="QJZ941" s="82"/>
      <c r="QKA941" s="82"/>
      <c r="QKB941" s="82"/>
      <c r="QKC941" s="82"/>
      <c r="QKD941" s="82"/>
      <c r="QKE941" s="82"/>
      <c r="QKF941" s="82"/>
      <c r="QKG941" s="82"/>
      <c r="QKH941" s="82"/>
      <c r="QKI941" s="82"/>
      <c r="QKJ941" s="82"/>
      <c r="QKK941" s="82"/>
      <c r="QKL941" s="82"/>
      <c r="QKM941" s="82"/>
      <c r="QKN941" s="82"/>
      <c r="QKO941" s="82"/>
      <c r="QKP941" s="82"/>
      <c r="QKQ941" s="82"/>
      <c r="QKR941" s="82"/>
      <c r="QKS941" s="82"/>
      <c r="QKT941" s="82"/>
      <c r="QKU941" s="82"/>
      <c r="QKV941" s="82"/>
      <c r="QKW941" s="82"/>
      <c r="QKX941" s="82"/>
      <c r="QKY941" s="82"/>
      <c r="QKZ941" s="82"/>
      <c r="QLA941" s="82"/>
      <c r="QLB941" s="82"/>
      <c r="QLC941" s="82"/>
      <c r="QLD941" s="82"/>
      <c r="QLE941" s="82"/>
      <c r="QLF941" s="82"/>
      <c r="QLG941" s="82"/>
      <c r="QLH941" s="82"/>
      <c r="QLI941" s="82"/>
      <c r="QLJ941" s="82"/>
      <c r="QLK941" s="82"/>
      <c r="QLL941" s="82"/>
      <c r="QLM941" s="82"/>
      <c r="QLN941" s="82"/>
      <c r="QLO941" s="82"/>
      <c r="QLP941" s="82"/>
      <c r="QLQ941" s="82"/>
      <c r="QLR941" s="82"/>
      <c r="QLS941" s="82"/>
      <c r="QLT941" s="82"/>
      <c r="QLU941" s="82"/>
      <c r="QLV941" s="82"/>
      <c r="QLW941" s="82"/>
      <c r="QLX941" s="82"/>
      <c r="QLY941" s="82"/>
      <c r="QLZ941" s="82"/>
      <c r="QMA941" s="82"/>
      <c r="QMB941" s="82"/>
      <c r="QMC941" s="82"/>
      <c r="QMD941" s="82"/>
      <c r="QME941" s="82"/>
      <c r="QMF941" s="82"/>
      <c r="QMG941" s="82"/>
      <c r="QMH941" s="82"/>
      <c r="QMI941" s="82"/>
      <c r="QMJ941" s="82"/>
      <c r="QMK941" s="82"/>
      <c r="QML941" s="82"/>
      <c r="QMM941" s="82"/>
      <c r="QMN941" s="82"/>
      <c r="QMO941" s="82"/>
      <c r="QMP941" s="82"/>
      <c r="QMQ941" s="82"/>
      <c r="QMR941" s="82"/>
      <c r="QMS941" s="82"/>
      <c r="QMT941" s="82"/>
      <c r="QMU941" s="82"/>
      <c r="QMV941" s="82"/>
      <c r="QMW941" s="82"/>
      <c r="QMX941" s="82"/>
      <c r="QMY941" s="82"/>
      <c r="QMZ941" s="82"/>
      <c r="QNA941" s="82"/>
      <c r="QNB941" s="82"/>
      <c r="QNC941" s="82"/>
      <c r="QND941" s="82"/>
      <c r="QNE941" s="82"/>
      <c r="QNF941" s="82"/>
      <c r="QNG941" s="82"/>
      <c r="QNH941" s="82"/>
      <c r="QNI941" s="82"/>
      <c r="QNJ941" s="82"/>
      <c r="QNK941" s="82"/>
      <c r="QNL941" s="82"/>
      <c r="QNM941" s="82"/>
      <c r="QNN941" s="82"/>
      <c r="QNO941" s="82"/>
      <c r="QNP941" s="82"/>
      <c r="QNQ941" s="82"/>
      <c r="QNR941" s="82"/>
      <c r="QNS941" s="82"/>
      <c r="QNT941" s="82"/>
      <c r="QNU941" s="82"/>
      <c r="QNV941" s="82"/>
      <c r="QNW941" s="82"/>
      <c r="QNX941" s="82"/>
      <c r="QNY941" s="82"/>
      <c r="QNZ941" s="82"/>
      <c r="QOA941" s="82"/>
      <c r="QOB941" s="82"/>
      <c r="QOC941" s="82"/>
      <c r="QOD941" s="82"/>
      <c r="QOE941" s="82"/>
      <c r="QOF941" s="82"/>
      <c r="QOG941" s="82"/>
      <c r="QOH941" s="82"/>
      <c r="QOI941" s="82"/>
      <c r="QOJ941" s="82"/>
      <c r="QOK941" s="82"/>
      <c r="QOL941" s="82"/>
      <c r="QOM941" s="82"/>
      <c r="QON941" s="82"/>
      <c r="QOO941" s="82"/>
      <c r="QOP941" s="82"/>
      <c r="QOQ941" s="82"/>
      <c r="QOR941" s="82"/>
      <c r="QOS941" s="82"/>
      <c r="QOT941" s="82"/>
      <c r="QOU941" s="82"/>
      <c r="QOV941" s="82"/>
      <c r="QOW941" s="82"/>
      <c r="QOX941" s="82"/>
      <c r="QOY941" s="82"/>
      <c r="QOZ941" s="82"/>
      <c r="QPA941" s="82"/>
      <c r="QPB941" s="82"/>
      <c r="QPC941" s="82"/>
      <c r="QPD941" s="82"/>
      <c r="QPE941" s="82"/>
      <c r="QPF941" s="82"/>
      <c r="QPG941" s="82"/>
      <c r="QPH941" s="82"/>
      <c r="QPI941" s="82"/>
      <c r="QPJ941" s="82"/>
      <c r="QPK941" s="82"/>
      <c r="QPL941" s="82"/>
      <c r="QPM941" s="82"/>
      <c r="QPN941" s="82"/>
      <c r="QPO941" s="82"/>
      <c r="QPP941" s="82"/>
      <c r="QPQ941" s="82"/>
      <c r="QPR941" s="82"/>
      <c r="QPS941" s="82"/>
      <c r="QPT941" s="82"/>
      <c r="QPU941" s="82"/>
      <c r="QPV941" s="82"/>
      <c r="QPW941" s="82"/>
      <c r="QPX941" s="82"/>
      <c r="QPY941" s="82"/>
      <c r="QPZ941" s="82"/>
      <c r="QQA941" s="82"/>
      <c r="QQB941" s="82"/>
      <c r="QQC941" s="82"/>
      <c r="QQD941" s="82"/>
      <c r="QQE941" s="82"/>
      <c r="QQF941" s="82"/>
      <c r="QQG941" s="82"/>
      <c r="QQH941" s="82"/>
      <c r="QQI941" s="82"/>
      <c r="QQJ941" s="82"/>
      <c r="QQK941" s="82"/>
      <c r="QQL941" s="82"/>
      <c r="QQM941" s="82"/>
      <c r="QQN941" s="82"/>
      <c r="QQO941" s="82"/>
      <c r="QQP941" s="82"/>
      <c r="QQQ941" s="82"/>
      <c r="QQR941" s="82"/>
      <c r="QQS941" s="82"/>
      <c r="QQT941" s="82"/>
      <c r="QQU941" s="82"/>
      <c r="QQV941" s="82"/>
      <c r="QQW941" s="82"/>
      <c r="QQX941" s="82"/>
      <c r="QQY941" s="82"/>
      <c r="QQZ941" s="82"/>
      <c r="QRA941" s="82"/>
      <c r="QRB941" s="82"/>
      <c r="QRC941" s="82"/>
      <c r="QRD941" s="82"/>
      <c r="QRE941" s="82"/>
      <c r="QRF941" s="82"/>
      <c r="QRG941" s="82"/>
      <c r="QRH941" s="82"/>
      <c r="QRI941" s="82"/>
      <c r="QRJ941" s="82"/>
      <c r="QRK941" s="82"/>
      <c r="QRL941" s="82"/>
      <c r="QRM941" s="82"/>
      <c r="QRN941" s="82"/>
      <c r="QRO941" s="82"/>
      <c r="QRP941" s="82"/>
      <c r="QRQ941" s="82"/>
      <c r="QRR941" s="82"/>
      <c r="QRS941" s="82"/>
      <c r="QRT941" s="82"/>
      <c r="QRU941" s="82"/>
      <c r="QRV941" s="82"/>
      <c r="QRW941" s="82"/>
      <c r="QRX941" s="82"/>
      <c r="QRY941" s="82"/>
      <c r="QRZ941" s="82"/>
      <c r="QSA941" s="82"/>
      <c r="QSB941" s="82"/>
      <c r="QSC941" s="82"/>
      <c r="QSD941" s="82"/>
      <c r="QSE941" s="82"/>
      <c r="QSF941" s="82"/>
      <c r="QSG941" s="82"/>
      <c r="QSH941" s="82"/>
      <c r="QSI941" s="82"/>
      <c r="QSJ941" s="82"/>
      <c r="QSK941" s="82"/>
      <c r="QSL941" s="82"/>
      <c r="QSM941" s="82"/>
      <c r="QSN941" s="82"/>
      <c r="QSO941" s="82"/>
      <c r="QSP941" s="82"/>
      <c r="QSQ941" s="82"/>
      <c r="QSR941" s="82"/>
      <c r="QSS941" s="82"/>
      <c r="QST941" s="82"/>
      <c r="QSU941" s="82"/>
      <c r="QSV941" s="82"/>
      <c r="QSW941" s="82"/>
      <c r="QSX941" s="82"/>
      <c r="QSY941" s="82"/>
      <c r="QSZ941" s="82"/>
      <c r="QTA941" s="82"/>
      <c r="QTB941" s="82"/>
      <c r="QTC941" s="82"/>
      <c r="QTD941" s="82"/>
      <c r="QTE941" s="82"/>
      <c r="QTF941" s="82"/>
      <c r="QTG941" s="82"/>
      <c r="QTH941" s="82"/>
      <c r="QTI941" s="82"/>
      <c r="QTJ941" s="82"/>
      <c r="QTK941" s="82"/>
      <c r="QTL941" s="82"/>
      <c r="QTM941" s="82"/>
      <c r="QTN941" s="82"/>
      <c r="QTO941" s="82"/>
      <c r="QTP941" s="82"/>
      <c r="QTQ941" s="82"/>
      <c r="QTR941" s="82"/>
      <c r="QTS941" s="82"/>
      <c r="QTT941" s="82"/>
      <c r="QTU941" s="82"/>
      <c r="QTV941" s="82"/>
      <c r="QTW941" s="82"/>
      <c r="QTX941" s="82"/>
      <c r="QTY941" s="82"/>
      <c r="QTZ941" s="82"/>
      <c r="QUA941" s="82"/>
      <c r="QUB941" s="82"/>
      <c r="QUC941" s="82"/>
      <c r="QUD941" s="82"/>
      <c r="QUE941" s="82"/>
      <c r="QUF941" s="82"/>
      <c r="QUG941" s="82"/>
      <c r="QUH941" s="82"/>
      <c r="QUI941" s="82"/>
      <c r="QUJ941" s="82"/>
      <c r="QUK941" s="82"/>
      <c r="QUL941" s="82"/>
      <c r="QUM941" s="82"/>
      <c r="QUN941" s="82"/>
      <c r="QUO941" s="82"/>
      <c r="QUP941" s="82"/>
      <c r="QUQ941" s="82"/>
      <c r="QUR941" s="82"/>
      <c r="QUS941" s="82"/>
      <c r="QUT941" s="82"/>
      <c r="QUU941" s="82"/>
      <c r="QUV941" s="82"/>
      <c r="QUW941" s="82"/>
      <c r="QUX941" s="82"/>
      <c r="QUY941" s="82"/>
      <c r="QUZ941" s="82"/>
      <c r="QVA941" s="82"/>
      <c r="QVB941" s="82"/>
      <c r="QVC941" s="82"/>
      <c r="QVD941" s="82"/>
      <c r="QVE941" s="82"/>
      <c r="QVF941" s="82"/>
      <c r="QVG941" s="82"/>
      <c r="QVH941" s="82"/>
      <c r="QVI941" s="82"/>
      <c r="QVJ941" s="82"/>
      <c r="QVK941" s="82"/>
      <c r="QVL941" s="82"/>
      <c r="QVM941" s="82"/>
      <c r="QVN941" s="82"/>
      <c r="QVO941" s="82"/>
      <c r="QVP941" s="82"/>
      <c r="QVQ941" s="82"/>
      <c r="QVR941" s="82"/>
      <c r="QVS941" s="82"/>
      <c r="QVT941" s="82"/>
      <c r="QVU941" s="82"/>
      <c r="QVV941" s="82"/>
      <c r="QVW941" s="82"/>
      <c r="QVX941" s="82"/>
      <c r="QVY941" s="82"/>
      <c r="QVZ941" s="82"/>
      <c r="QWA941" s="82"/>
      <c r="QWB941" s="82"/>
      <c r="QWC941" s="82"/>
      <c r="QWD941" s="82"/>
      <c r="QWE941" s="82"/>
      <c r="QWF941" s="82"/>
      <c r="QWG941" s="82"/>
      <c r="QWH941" s="82"/>
      <c r="QWI941" s="82"/>
      <c r="QWJ941" s="82"/>
      <c r="QWK941" s="82"/>
      <c r="QWL941" s="82"/>
      <c r="QWM941" s="82"/>
      <c r="QWN941" s="82"/>
      <c r="QWO941" s="82"/>
      <c r="QWP941" s="82"/>
      <c r="QWQ941" s="82"/>
      <c r="QWR941" s="82"/>
      <c r="QWS941" s="82"/>
      <c r="QWT941" s="82"/>
      <c r="QWU941" s="82"/>
      <c r="QWV941" s="82"/>
      <c r="QWW941" s="82"/>
      <c r="QWX941" s="82"/>
      <c r="QWY941" s="82"/>
      <c r="QWZ941" s="82"/>
      <c r="QXA941" s="82"/>
      <c r="QXB941" s="82"/>
      <c r="QXC941" s="82"/>
      <c r="QXD941" s="82"/>
      <c r="QXE941" s="82"/>
      <c r="QXF941" s="82"/>
      <c r="QXG941" s="82"/>
      <c r="QXH941" s="82"/>
      <c r="QXI941" s="82"/>
      <c r="QXJ941" s="82"/>
      <c r="QXK941" s="82"/>
      <c r="QXL941" s="82"/>
      <c r="QXM941" s="82"/>
      <c r="QXN941" s="82"/>
      <c r="QXO941" s="82"/>
      <c r="QXP941" s="82"/>
      <c r="QXQ941" s="82"/>
      <c r="QXR941" s="82"/>
      <c r="QXS941" s="82"/>
      <c r="QXT941" s="82"/>
      <c r="QXU941" s="82"/>
      <c r="QXV941" s="82"/>
      <c r="QXW941" s="82"/>
      <c r="QXX941" s="82"/>
      <c r="QXY941" s="82"/>
      <c r="QXZ941" s="82"/>
      <c r="QYA941" s="82"/>
      <c r="QYB941" s="82"/>
      <c r="QYC941" s="82"/>
      <c r="QYD941" s="82"/>
      <c r="QYE941" s="82"/>
      <c r="QYF941" s="82"/>
      <c r="QYG941" s="82"/>
      <c r="QYH941" s="82"/>
      <c r="QYI941" s="82"/>
      <c r="QYJ941" s="82"/>
      <c r="QYK941" s="82"/>
      <c r="QYL941" s="82"/>
      <c r="QYM941" s="82"/>
      <c r="QYN941" s="82"/>
      <c r="QYO941" s="82"/>
      <c r="QYP941" s="82"/>
      <c r="QYQ941" s="82"/>
      <c r="QYR941" s="82"/>
      <c r="QYS941" s="82"/>
      <c r="QYT941" s="82"/>
      <c r="QYU941" s="82"/>
      <c r="QYV941" s="82"/>
      <c r="QYW941" s="82"/>
      <c r="QYX941" s="82"/>
      <c r="QYY941" s="82"/>
      <c r="QYZ941" s="82"/>
      <c r="QZA941" s="82"/>
      <c r="QZB941" s="82"/>
      <c r="QZC941" s="82"/>
      <c r="QZD941" s="82"/>
      <c r="QZE941" s="82"/>
      <c r="QZF941" s="82"/>
      <c r="QZG941" s="82"/>
      <c r="QZH941" s="82"/>
      <c r="QZI941" s="82"/>
      <c r="QZJ941" s="82"/>
      <c r="QZK941" s="82"/>
      <c r="QZL941" s="82"/>
      <c r="QZM941" s="82"/>
      <c r="QZN941" s="82"/>
      <c r="QZO941" s="82"/>
      <c r="QZP941" s="82"/>
      <c r="QZQ941" s="82"/>
      <c r="QZR941" s="82"/>
      <c r="QZS941" s="82"/>
      <c r="QZT941" s="82"/>
      <c r="QZU941" s="82"/>
      <c r="QZV941" s="82"/>
      <c r="QZW941" s="82"/>
      <c r="QZX941" s="82"/>
      <c r="QZY941" s="82"/>
      <c r="QZZ941" s="82"/>
      <c r="RAA941" s="82"/>
      <c r="RAB941" s="82"/>
      <c r="RAC941" s="82"/>
      <c r="RAD941" s="82"/>
      <c r="RAE941" s="82"/>
      <c r="RAF941" s="82"/>
      <c r="RAG941" s="82"/>
      <c r="RAH941" s="82"/>
      <c r="RAI941" s="82"/>
      <c r="RAJ941" s="82"/>
      <c r="RAK941" s="82"/>
      <c r="RAL941" s="82"/>
      <c r="RAM941" s="82"/>
      <c r="RAN941" s="82"/>
      <c r="RAO941" s="82"/>
      <c r="RAP941" s="82"/>
      <c r="RAQ941" s="82"/>
      <c r="RAR941" s="82"/>
      <c r="RAS941" s="82"/>
      <c r="RAT941" s="82"/>
      <c r="RAU941" s="82"/>
      <c r="RAV941" s="82"/>
      <c r="RAW941" s="82"/>
      <c r="RAX941" s="82"/>
      <c r="RAY941" s="82"/>
      <c r="RAZ941" s="82"/>
      <c r="RBA941" s="82"/>
      <c r="RBB941" s="82"/>
      <c r="RBC941" s="82"/>
      <c r="RBD941" s="82"/>
      <c r="RBE941" s="82"/>
      <c r="RBF941" s="82"/>
      <c r="RBG941" s="82"/>
      <c r="RBH941" s="82"/>
      <c r="RBI941" s="82"/>
      <c r="RBJ941" s="82"/>
      <c r="RBK941" s="82"/>
      <c r="RBL941" s="82"/>
      <c r="RBM941" s="82"/>
      <c r="RBN941" s="82"/>
      <c r="RBO941" s="82"/>
      <c r="RBP941" s="82"/>
      <c r="RBQ941" s="82"/>
      <c r="RBR941" s="82"/>
      <c r="RBS941" s="82"/>
      <c r="RBT941" s="82"/>
      <c r="RBU941" s="82"/>
      <c r="RBV941" s="82"/>
      <c r="RBW941" s="82"/>
      <c r="RBX941" s="82"/>
      <c r="RBY941" s="82"/>
      <c r="RBZ941" s="82"/>
      <c r="RCA941" s="82"/>
      <c r="RCB941" s="82"/>
      <c r="RCC941" s="82"/>
      <c r="RCD941" s="82"/>
      <c r="RCE941" s="82"/>
      <c r="RCF941" s="82"/>
      <c r="RCG941" s="82"/>
      <c r="RCH941" s="82"/>
      <c r="RCI941" s="82"/>
      <c r="RCJ941" s="82"/>
      <c r="RCK941" s="82"/>
      <c r="RCL941" s="82"/>
      <c r="RCM941" s="82"/>
      <c r="RCN941" s="82"/>
      <c r="RCO941" s="82"/>
      <c r="RCP941" s="82"/>
      <c r="RCQ941" s="82"/>
      <c r="RCR941" s="82"/>
      <c r="RCS941" s="82"/>
      <c r="RCT941" s="82"/>
      <c r="RCU941" s="82"/>
      <c r="RCV941" s="82"/>
      <c r="RCW941" s="82"/>
      <c r="RCX941" s="82"/>
      <c r="RCY941" s="82"/>
      <c r="RCZ941" s="82"/>
      <c r="RDA941" s="82"/>
      <c r="RDB941" s="82"/>
      <c r="RDC941" s="82"/>
      <c r="RDD941" s="82"/>
      <c r="RDE941" s="82"/>
      <c r="RDF941" s="82"/>
      <c r="RDG941" s="82"/>
      <c r="RDH941" s="82"/>
      <c r="RDI941" s="82"/>
      <c r="RDJ941" s="82"/>
      <c r="RDK941" s="82"/>
      <c r="RDL941" s="82"/>
      <c r="RDM941" s="82"/>
      <c r="RDN941" s="82"/>
      <c r="RDO941" s="82"/>
      <c r="RDP941" s="82"/>
      <c r="RDQ941" s="82"/>
      <c r="RDR941" s="82"/>
      <c r="RDS941" s="82"/>
      <c r="RDT941" s="82"/>
      <c r="RDU941" s="82"/>
      <c r="RDV941" s="82"/>
      <c r="RDW941" s="82"/>
      <c r="RDX941" s="82"/>
      <c r="RDY941" s="82"/>
      <c r="RDZ941" s="82"/>
      <c r="REA941" s="82"/>
      <c r="REB941" s="82"/>
      <c r="REC941" s="82"/>
      <c r="RED941" s="82"/>
      <c r="REE941" s="82"/>
      <c r="REF941" s="82"/>
      <c r="REG941" s="82"/>
      <c r="REH941" s="82"/>
      <c r="REI941" s="82"/>
      <c r="REJ941" s="82"/>
      <c r="REK941" s="82"/>
      <c r="REL941" s="82"/>
      <c r="REM941" s="82"/>
      <c r="REN941" s="82"/>
      <c r="REO941" s="82"/>
      <c r="REP941" s="82"/>
      <c r="REQ941" s="82"/>
      <c r="RER941" s="82"/>
      <c r="RES941" s="82"/>
      <c r="RET941" s="82"/>
      <c r="REU941" s="82"/>
      <c r="REV941" s="82"/>
      <c r="REW941" s="82"/>
      <c r="REX941" s="82"/>
      <c r="REY941" s="82"/>
      <c r="REZ941" s="82"/>
      <c r="RFA941" s="82"/>
      <c r="RFB941" s="82"/>
      <c r="RFC941" s="82"/>
      <c r="RFD941" s="82"/>
      <c r="RFE941" s="82"/>
      <c r="RFF941" s="82"/>
      <c r="RFG941" s="82"/>
      <c r="RFH941" s="82"/>
      <c r="RFI941" s="82"/>
      <c r="RFJ941" s="82"/>
      <c r="RFK941" s="82"/>
      <c r="RFL941" s="82"/>
      <c r="RFM941" s="82"/>
      <c r="RFN941" s="82"/>
      <c r="RFO941" s="82"/>
      <c r="RFP941" s="82"/>
      <c r="RFQ941" s="82"/>
      <c r="RFR941" s="82"/>
      <c r="RFS941" s="82"/>
      <c r="RFT941" s="82"/>
      <c r="RFU941" s="82"/>
      <c r="RFV941" s="82"/>
      <c r="RFW941" s="82"/>
      <c r="RFX941" s="82"/>
      <c r="RFY941" s="82"/>
      <c r="RFZ941" s="82"/>
      <c r="RGA941" s="82"/>
      <c r="RGB941" s="82"/>
      <c r="RGC941" s="82"/>
      <c r="RGD941" s="82"/>
      <c r="RGE941" s="82"/>
      <c r="RGF941" s="82"/>
      <c r="RGG941" s="82"/>
      <c r="RGH941" s="82"/>
      <c r="RGI941" s="82"/>
      <c r="RGJ941" s="82"/>
      <c r="RGK941" s="82"/>
      <c r="RGL941" s="82"/>
      <c r="RGM941" s="82"/>
      <c r="RGN941" s="82"/>
      <c r="RGO941" s="82"/>
      <c r="RGP941" s="82"/>
      <c r="RGQ941" s="82"/>
      <c r="RGR941" s="82"/>
      <c r="RGS941" s="82"/>
      <c r="RGT941" s="82"/>
      <c r="RGU941" s="82"/>
      <c r="RGV941" s="82"/>
      <c r="RGW941" s="82"/>
      <c r="RGX941" s="82"/>
      <c r="RGY941" s="82"/>
      <c r="RGZ941" s="82"/>
      <c r="RHA941" s="82"/>
      <c r="RHB941" s="82"/>
      <c r="RHC941" s="82"/>
      <c r="RHD941" s="82"/>
      <c r="RHE941" s="82"/>
      <c r="RHF941" s="82"/>
      <c r="RHG941" s="82"/>
      <c r="RHH941" s="82"/>
      <c r="RHI941" s="82"/>
      <c r="RHJ941" s="82"/>
      <c r="RHK941" s="82"/>
      <c r="RHL941" s="82"/>
      <c r="RHM941" s="82"/>
      <c r="RHN941" s="82"/>
      <c r="RHO941" s="82"/>
      <c r="RHP941" s="82"/>
      <c r="RHQ941" s="82"/>
      <c r="RHR941" s="82"/>
      <c r="RHS941" s="82"/>
      <c r="RHT941" s="82"/>
      <c r="RHU941" s="82"/>
      <c r="RHV941" s="82"/>
      <c r="RHW941" s="82"/>
      <c r="RHX941" s="82"/>
      <c r="RHY941" s="82"/>
      <c r="RHZ941" s="82"/>
      <c r="RIA941" s="82"/>
      <c r="RIB941" s="82"/>
      <c r="RIC941" s="82"/>
      <c r="RID941" s="82"/>
      <c r="RIE941" s="82"/>
      <c r="RIF941" s="82"/>
      <c r="RIG941" s="82"/>
      <c r="RIH941" s="82"/>
      <c r="RII941" s="82"/>
      <c r="RIJ941" s="82"/>
      <c r="RIK941" s="82"/>
      <c r="RIL941" s="82"/>
      <c r="RIM941" s="82"/>
      <c r="RIN941" s="82"/>
      <c r="RIO941" s="82"/>
      <c r="RIP941" s="82"/>
      <c r="RIQ941" s="82"/>
      <c r="RIR941" s="82"/>
      <c r="RIS941" s="82"/>
      <c r="RIT941" s="82"/>
      <c r="RIU941" s="82"/>
      <c r="RIV941" s="82"/>
      <c r="RIW941" s="82"/>
      <c r="RIX941" s="82"/>
      <c r="RIY941" s="82"/>
      <c r="RIZ941" s="82"/>
      <c r="RJA941" s="82"/>
      <c r="RJB941" s="82"/>
      <c r="RJC941" s="82"/>
      <c r="RJD941" s="82"/>
      <c r="RJE941" s="82"/>
      <c r="RJF941" s="82"/>
      <c r="RJG941" s="82"/>
      <c r="RJH941" s="82"/>
      <c r="RJI941" s="82"/>
      <c r="RJJ941" s="82"/>
      <c r="RJK941" s="82"/>
      <c r="RJL941" s="82"/>
      <c r="RJM941" s="82"/>
      <c r="RJN941" s="82"/>
      <c r="RJO941" s="82"/>
      <c r="RJP941" s="82"/>
      <c r="RJQ941" s="82"/>
      <c r="RJR941" s="82"/>
      <c r="RJS941" s="82"/>
      <c r="RJT941" s="82"/>
      <c r="RJU941" s="82"/>
      <c r="RJV941" s="82"/>
      <c r="RJW941" s="82"/>
      <c r="RJX941" s="82"/>
      <c r="RJY941" s="82"/>
      <c r="RJZ941" s="82"/>
      <c r="RKA941" s="82"/>
      <c r="RKB941" s="82"/>
      <c r="RKC941" s="82"/>
      <c r="RKD941" s="82"/>
      <c r="RKE941" s="82"/>
      <c r="RKF941" s="82"/>
      <c r="RKG941" s="82"/>
      <c r="RKH941" s="82"/>
      <c r="RKI941" s="82"/>
      <c r="RKJ941" s="82"/>
      <c r="RKK941" s="82"/>
      <c r="RKL941" s="82"/>
      <c r="RKM941" s="82"/>
      <c r="RKN941" s="82"/>
      <c r="RKO941" s="82"/>
      <c r="RKP941" s="82"/>
      <c r="RKQ941" s="82"/>
      <c r="RKR941" s="82"/>
      <c r="RKS941" s="82"/>
      <c r="RKT941" s="82"/>
      <c r="RKU941" s="82"/>
      <c r="RKV941" s="82"/>
      <c r="RKW941" s="82"/>
      <c r="RKX941" s="82"/>
      <c r="RKY941" s="82"/>
      <c r="RKZ941" s="82"/>
      <c r="RLA941" s="82"/>
      <c r="RLB941" s="82"/>
      <c r="RLC941" s="82"/>
      <c r="RLD941" s="82"/>
      <c r="RLE941" s="82"/>
      <c r="RLF941" s="82"/>
      <c r="RLG941" s="82"/>
      <c r="RLH941" s="82"/>
      <c r="RLI941" s="82"/>
      <c r="RLJ941" s="82"/>
      <c r="RLK941" s="82"/>
      <c r="RLL941" s="82"/>
      <c r="RLM941" s="82"/>
      <c r="RLN941" s="82"/>
      <c r="RLO941" s="82"/>
      <c r="RLP941" s="82"/>
      <c r="RLQ941" s="82"/>
      <c r="RLR941" s="82"/>
      <c r="RLS941" s="82"/>
      <c r="RLT941" s="82"/>
      <c r="RLU941" s="82"/>
      <c r="RLV941" s="82"/>
      <c r="RLW941" s="82"/>
      <c r="RLX941" s="82"/>
      <c r="RLY941" s="82"/>
      <c r="RLZ941" s="82"/>
      <c r="RMA941" s="82"/>
      <c r="RMB941" s="82"/>
      <c r="RMC941" s="82"/>
      <c r="RMD941" s="82"/>
      <c r="RME941" s="82"/>
      <c r="RMF941" s="82"/>
      <c r="RMG941" s="82"/>
      <c r="RMH941" s="82"/>
      <c r="RMI941" s="82"/>
      <c r="RMJ941" s="82"/>
      <c r="RMK941" s="82"/>
      <c r="RML941" s="82"/>
      <c r="RMM941" s="82"/>
      <c r="RMN941" s="82"/>
      <c r="RMO941" s="82"/>
      <c r="RMP941" s="82"/>
      <c r="RMQ941" s="82"/>
      <c r="RMR941" s="82"/>
      <c r="RMS941" s="82"/>
      <c r="RMT941" s="82"/>
      <c r="RMU941" s="82"/>
      <c r="RMV941" s="82"/>
      <c r="RMW941" s="82"/>
      <c r="RMX941" s="82"/>
      <c r="RMY941" s="82"/>
      <c r="RMZ941" s="82"/>
      <c r="RNA941" s="82"/>
      <c r="RNB941" s="82"/>
      <c r="RNC941" s="82"/>
      <c r="RND941" s="82"/>
      <c r="RNE941" s="82"/>
      <c r="RNF941" s="82"/>
      <c r="RNG941" s="82"/>
      <c r="RNH941" s="82"/>
      <c r="RNI941" s="82"/>
      <c r="RNJ941" s="82"/>
      <c r="RNK941" s="82"/>
      <c r="RNL941" s="82"/>
      <c r="RNM941" s="82"/>
      <c r="RNN941" s="82"/>
      <c r="RNO941" s="82"/>
      <c r="RNP941" s="82"/>
      <c r="RNQ941" s="82"/>
      <c r="RNR941" s="82"/>
      <c r="RNS941" s="82"/>
      <c r="RNT941" s="82"/>
      <c r="RNU941" s="82"/>
      <c r="RNV941" s="82"/>
      <c r="RNW941" s="82"/>
      <c r="RNX941" s="82"/>
      <c r="RNY941" s="82"/>
      <c r="RNZ941" s="82"/>
      <c r="ROA941" s="82"/>
      <c r="ROB941" s="82"/>
      <c r="ROC941" s="82"/>
      <c r="ROD941" s="82"/>
      <c r="ROE941" s="82"/>
      <c r="ROF941" s="82"/>
      <c r="ROG941" s="82"/>
      <c r="ROH941" s="82"/>
      <c r="ROI941" s="82"/>
      <c r="ROJ941" s="82"/>
      <c r="ROK941" s="82"/>
      <c r="ROL941" s="82"/>
      <c r="ROM941" s="82"/>
      <c r="RON941" s="82"/>
      <c r="ROO941" s="82"/>
      <c r="ROP941" s="82"/>
      <c r="ROQ941" s="82"/>
      <c r="ROR941" s="82"/>
      <c r="ROS941" s="82"/>
      <c r="ROT941" s="82"/>
      <c r="ROU941" s="82"/>
      <c r="ROV941" s="82"/>
      <c r="ROW941" s="82"/>
      <c r="ROX941" s="82"/>
      <c r="ROY941" s="82"/>
      <c r="ROZ941" s="82"/>
      <c r="RPA941" s="82"/>
      <c r="RPB941" s="82"/>
      <c r="RPC941" s="82"/>
      <c r="RPD941" s="82"/>
      <c r="RPE941" s="82"/>
      <c r="RPF941" s="82"/>
      <c r="RPG941" s="82"/>
      <c r="RPH941" s="82"/>
      <c r="RPI941" s="82"/>
      <c r="RPJ941" s="82"/>
      <c r="RPK941" s="82"/>
      <c r="RPL941" s="82"/>
      <c r="RPM941" s="82"/>
      <c r="RPN941" s="82"/>
      <c r="RPO941" s="82"/>
      <c r="RPP941" s="82"/>
      <c r="RPQ941" s="82"/>
      <c r="RPR941" s="82"/>
      <c r="RPS941" s="82"/>
      <c r="RPT941" s="82"/>
      <c r="RPU941" s="82"/>
      <c r="RPV941" s="82"/>
      <c r="RPW941" s="82"/>
      <c r="RPX941" s="82"/>
      <c r="RPY941" s="82"/>
      <c r="RPZ941" s="82"/>
      <c r="RQA941" s="82"/>
      <c r="RQB941" s="82"/>
      <c r="RQC941" s="82"/>
      <c r="RQD941" s="82"/>
      <c r="RQE941" s="82"/>
      <c r="RQF941" s="82"/>
      <c r="RQG941" s="82"/>
      <c r="RQH941" s="82"/>
      <c r="RQI941" s="82"/>
      <c r="RQJ941" s="82"/>
      <c r="RQK941" s="82"/>
      <c r="RQL941" s="82"/>
      <c r="RQM941" s="82"/>
      <c r="RQN941" s="82"/>
      <c r="RQO941" s="82"/>
      <c r="RQP941" s="82"/>
      <c r="RQQ941" s="82"/>
      <c r="RQR941" s="82"/>
      <c r="RQS941" s="82"/>
      <c r="RQT941" s="82"/>
      <c r="RQU941" s="82"/>
      <c r="RQV941" s="82"/>
      <c r="RQW941" s="82"/>
      <c r="RQX941" s="82"/>
      <c r="RQY941" s="82"/>
      <c r="RQZ941" s="82"/>
      <c r="RRA941" s="82"/>
      <c r="RRB941" s="82"/>
      <c r="RRC941" s="82"/>
      <c r="RRD941" s="82"/>
      <c r="RRE941" s="82"/>
      <c r="RRF941" s="82"/>
      <c r="RRG941" s="82"/>
      <c r="RRH941" s="82"/>
      <c r="RRI941" s="82"/>
      <c r="RRJ941" s="82"/>
      <c r="RRK941" s="82"/>
      <c r="RRL941" s="82"/>
      <c r="RRM941" s="82"/>
      <c r="RRN941" s="82"/>
      <c r="RRO941" s="82"/>
      <c r="RRP941" s="82"/>
      <c r="RRQ941" s="82"/>
      <c r="RRR941" s="82"/>
      <c r="RRS941" s="82"/>
      <c r="RRT941" s="82"/>
      <c r="RRU941" s="82"/>
      <c r="RRV941" s="82"/>
      <c r="RRW941" s="82"/>
      <c r="RRX941" s="82"/>
      <c r="RRY941" s="82"/>
      <c r="RRZ941" s="82"/>
      <c r="RSA941" s="82"/>
      <c r="RSB941" s="82"/>
      <c r="RSC941" s="82"/>
      <c r="RSD941" s="82"/>
      <c r="RSE941" s="82"/>
      <c r="RSF941" s="82"/>
      <c r="RSG941" s="82"/>
      <c r="RSH941" s="82"/>
      <c r="RSI941" s="82"/>
      <c r="RSJ941" s="82"/>
      <c r="RSK941" s="82"/>
      <c r="RSL941" s="82"/>
      <c r="RSM941" s="82"/>
      <c r="RSN941" s="82"/>
      <c r="RSO941" s="82"/>
      <c r="RSP941" s="82"/>
      <c r="RSQ941" s="82"/>
      <c r="RSR941" s="82"/>
      <c r="RSS941" s="82"/>
      <c r="RST941" s="82"/>
      <c r="RSU941" s="82"/>
      <c r="RSV941" s="82"/>
      <c r="RSW941" s="82"/>
      <c r="RSX941" s="82"/>
      <c r="RSY941" s="82"/>
      <c r="RSZ941" s="82"/>
      <c r="RTA941" s="82"/>
      <c r="RTB941" s="82"/>
      <c r="RTC941" s="82"/>
      <c r="RTD941" s="82"/>
      <c r="RTE941" s="82"/>
      <c r="RTF941" s="82"/>
      <c r="RTG941" s="82"/>
      <c r="RTH941" s="82"/>
      <c r="RTI941" s="82"/>
      <c r="RTJ941" s="82"/>
      <c r="RTK941" s="82"/>
      <c r="RTL941" s="82"/>
      <c r="RTM941" s="82"/>
      <c r="RTN941" s="82"/>
      <c r="RTO941" s="82"/>
      <c r="RTP941" s="82"/>
      <c r="RTQ941" s="82"/>
      <c r="RTR941" s="82"/>
      <c r="RTS941" s="82"/>
      <c r="RTT941" s="82"/>
      <c r="RTU941" s="82"/>
      <c r="RTV941" s="82"/>
      <c r="RTW941" s="82"/>
      <c r="RTX941" s="82"/>
      <c r="RTY941" s="82"/>
      <c r="RTZ941" s="82"/>
      <c r="RUA941" s="82"/>
      <c r="RUB941" s="82"/>
      <c r="RUC941" s="82"/>
      <c r="RUD941" s="82"/>
      <c r="RUE941" s="82"/>
      <c r="RUF941" s="82"/>
      <c r="RUG941" s="82"/>
      <c r="RUH941" s="82"/>
      <c r="RUI941" s="82"/>
      <c r="RUJ941" s="82"/>
      <c r="RUK941" s="82"/>
      <c r="RUL941" s="82"/>
      <c r="RUM941" s="82"/>
      <c r="RUN941" s="82"/>
      <c r="RUO941" s="82"/>
      <c r="RUP941" s="82"/>
      <c r="RUQ941" s="82"/>
      <c r="RUR941" s="82"/>
      <c r="RUS941" s="82"/>
      <c r="RUT941" s="82"/>
      <c r="RUU941" s="82"/>
      <c r="RUV941" s="82"/>
      <c r="RUW941" s="82"/>
      <c r="RUX941" s="82"/>
      <c r="RUY941" s="82"/>
      <c r="RUZ941" s="82"/>
      <c r="RVA941" s="82"/>
      <c r="RVB941" s="82"/>
      <c r="RVC941" s="82"/>
      <c r="RVD941" s="82"/>
      <c r="RVE941" s="82"/>
      <c r="RVF941" s="82"/>
      <c r="RVG941" s="82"/>
      <c r="RVH941" s="82"/>
      <c r="RVI941" s="82"/>
      <c r="RVJ941" s="82"/>
      <c r="RVK941" s="82"/>
      <c r="RVL941" s="82"/>
      <c r="RVM941" s="82"/>
      <c r="RVN941" s="82"/>
      <c r="RVO941" s="82"/>
      <c r="RVP941" s="82"/>
      <c r="RVQ941" s="82"/>
      <c r="RVR941" s="82"/>
      <c r="RVS941" s="82"/>
      <c r="RVT941" s="82"/>
      <c r="RVU941" s="82"/>
      <c r="RVV941" s="82"/>
      <c r="RVW941" s="82"/>
      <c r="RVX941" s="82"/>
      <c r="RVY941" s="82"/>
      <c r="RVZ941" s="82"/>
      <c r="RWA941" s="82"/>
      <c r="RWB941" s="82"/>
      <c r="RWC941" s="82"/>
      <c r="RWD941" s="82"/>
      <c r="RWE941" s="82"/>
      <c r="RWF941" s="82"/>
      <c r="RWG941" s="82"/>
      <c r="RWH941" s="82"/>
      <c r="RWI941" s="82"/>
      <c r="RWJ941" s="82"/>
      <c r="RWK941" s="82"/>
      <c r="RWL941" s="82"/>
      <c r="RWM941" s="82"/>
      <c r="RWN941" s="82"/>
      <c r="RWO941" s="82"/>
      <c r="RWP941" s="82"/>
      <c r="RWQ941" s="82"/>
      <c r="RWR941" s="82"/>
      <c r="RWS941" s="82"/>
      <c r="RWT941" s="82"/>
      <c r="RWU941" s="82"/>
      <c r="RWV941" s="82"/>
      <c r="RWW941" s="82"/>
      <c r="RWX941" s="82"/>
      <c r="RWY941" s="82"/>
      <c r="RWZ941" s="82"/>
      <c r="RXA941" s="82"/>
      <c r="RXB941" s="82"/>
      <c r="RXC941" s="82"/>
      <c r="RXD941" s="82"/>
      <c r="RXE941" s="82"/>
      <c r="RXF941" s="82"/>
      <c r="RXG941" s="82"/>
      <c r="RXH941" s="82"/>
      <c r="RXI941" s="82"/>
      <c r="RXJ941" s="82"/>
      <c r="RXK941" s="82"/>
      <c r="RXL941" s="82"/>
      <c r="RXM941" s="82"/>
      <c r="RXN941" s="82"/>
      <c r="RXO941" s="82"/>
      <c r="RXP941" s="82"/>
      <c r="RXQ941" s="82"/>
      <c r="RXR941" s="82"/>
      <c r="RXS941" s="82"/>
      <c r="RXT941" s="82"/>
      <c r="RXU941" s="82"/>
      <c r="RXV941" s="82"/>
      <c r="RXW941" s="82"/>
      <c r="RXX941" s="82"/>
      <c r="RXY941" s="82"/>
      <c r="RXZ941" s="82"/>
      <c r="RYA941" s="82"/>
      <c r="RYB941" s="82"/>
      <c r="RYC941" s="82"/>
      <c r="RYD941" s="82"/>
      <c r="RYE941" s="82"/>
      <c r="RYF941" s="82"/>
      <c r="RYG941" s="82"/>
      <c r="RYH941" s="82"/>
      <c r="RYI941" s="82"/>
      <c r="RYJ941" s="82"/>
      <c r="RYK941" s="82"/>
      <c r="RYL941" s="82"/>
      <c r="RYM941" s="82"/>
      <c r="RYN941" s="82"/>
      <c r="RYO941" s="82"/>
      <c r="RYP941" s="82"/>
      <c r="RYQ941" s="82"/>
      <c r="RYR941" s="82"/>
      <c r="RYS941" s="82"/>
      <c r="RYT941" s="82"/>
      <c r="RYU941" s="82"/>
      <c r="RYV941" s="82"/>
      <c r="RYW941" s="82"/>
      <c r="RYX941" s="82"/>
      <c r="RYY941" s="82"/>
      <c r="RYZ941" s="82"/>
      <c r="RZA941" s="82"/>
      <c r="RZB941" s="82"/>
      <c r="RZC941" s="82"/>
      <c r="RZD941" s="82"/>
      <c r="RZE941" s="82"/>
      <c r="RZF941" s="82"/>
      <c r="RZG941" s="82"/>
      <c r="RZH941" s="82"/>
      <c r="RZI941" s="82"/>
      <c r="RZJ941" s="82"/>
      <c r="RZK941" s="82"/>
      <c r="RZL941" s="82"/>
      <c r="RZM941" s="82"/>
      <c r="RZN941" s="82"/>
      <c r="RZO941" s="82"/>
      <c r="RZP941" s="82"/>
      <c r="RZQ941" s="82"/>
      <c r="RZR941" s="82"/>
      <c r="RZS941" s="82"/>
      <c r="RZT941" s="82"/>
      <c r="RZU941" s="82"/>
      <c r="RZV941" s="82"/>
      <c r="RZW941" s="82"/>
      <c r="RZX941" s="82"/>
      <c r="RZY941" s="82"/>
      <c r="RZZ941" s="82"/>
      <c r="SAA941" s="82"/>
      <c r="SAB941" s="82"/>
      <c r="SAC941" s="82"/>
      <c r="SAD941" s="82"/>
      <c r="SAE941" s="82"/>
      <c r="SAF941" s="82"/>
      <c r="SAG941" s="82"/>
      <c r="SAH941" s="82"/>
      <c r="SAI941" s="82"/>
      <c r="SAJ941" s="82"/>
      <c r="SAK941" s="82"/>
      <c r="SAL941" s="82"/>
      <c r="SAM941" s="82"/>
      <c r="SAN941" s="82"/>
      <c r="SAO941" s="82"/>
      <c r="SAP941" s="82"/>
      <c r="SAQ941" s="82"/>
      <c r="SAR941" s="82"/>
      <c r="SAS941" s="82"/>
      <c r="SAT941" s="82"/>
      <c r="SAU941" s="82"/>
      <c r="SAV941" s="82"/>
      <c r="SAW941" s="82"/>
      <c r="SAX941" s="82"/>
      <c r="SAY941" s="82"/>
      <c r="SAZ941" s="82"/>
      <c r="SBA941" s="82"/>
      <c r="SBB941" s="82"/>
      <c r="SBC941" s="82"/>
      <c r="SBD941" s="82"/>
      <c r="SBE941" s="82"/>
      <c r="SBF941" s="82"/>
      <c r="SBG941" s="82"/>
      <c r="SBH941" s="82"/>
      <c r="SBI941" s="82"/>
      <c r="SBJ941" s="82"/>
      <c r="SBK941" s="82"/>
      <c r="SBL941" s="82"/>
      <c r="SBM941" s="82"/>
      <c r="SBN941" s="82"/>
      <c r="SBO941" s="82"/>
      <c r="SBP941" s="82"/>
      <c r="SBQ941" s="82"/>
      <c r="SBR941" s="82"/>
      <c r="SBS941" s="82"/>
      <c r="SBT941" s="82"/>
      <c r="SBU941" s="82"/>
      <c r="SBV941" s="82"/>
      <c r="SBW941" s="82"/>
      <c r="SBX941" s="82"/>
      <c r="SBY941" s="82"/>
      <c r="SBZ941" s="82"/>
      <c r="SCA941" s="82"/>
      <c r="SCB941" s="82"/>
      <c r="SCC941" s="82"/>
      <c r="SCD941" s="82"/>
      <c r="SCE941" s="82"/>
      <c r="SCF941" s="82"/>
      <c r="SCG941" s="82"/>
      <c r="SCH941" s="82"/>
      <c r="SCI941" s="82"/>
      <c r="SCJ941" s="82"/>
      <c r="SCK941" s="82"/>
      <c r="SCL941" s="82"/>
      <c r="SCM941" s="82"/>
      <c r="SCN941" s="82"/>
      <c r="SCO941" s="82"/>
      <c r="SCP941" s="82"/>
      <c r="SCQ941" s="82"/>
      <c r="SCR941" s="82"/>
      <c r="SCS941" s="82"/>
      <c r="SCT941" s="82"/>
      <c r="SCU941" s="82"/>
      <c r="SCV941" s="82"/>
      <c r="SCW941" s="82"/>
      <c r="SCX941" s="82"/>
      <c r="SCY941" s="82"/>
      <c r="SCZ941" s="82"/>
      <c r="SDA941" s="82"/>
      <c r="SDB941" s="82"/>
      <c r="SDC941" s="82"/>
      <c r="SDD941" s="82"/>
      <c r="SDE941" s="82"/>
      <c r="SDF941" s="82"/>
      <c r="SDG941" s="82"/>
      <c r="SDH941" s="82"/>
      <c r="SDI941" s="82"/>
      <c r="SDJ941" s="82"/>
      <c r="SDK941" s="82"/>
      <c r="SDL941" s="82"/>
      <c r="SDM941" s="82"/>
      <c r="SDN941" s="82"/>
      <c r="SDO941" s="82"/>
      <c r="SDP941" s="82"/>
      <c r="SDQ941" s="82"/>
      <c r="SDR941" s="82"/>
      <c r="SDS941" s="82"/>
      <c r="SDT941" s="82"/>
      <c r="SDU941" s="82"/>
      <c r="SDV941" s="82"/>
      <c r="SDW941" s="82"/>
      <c r="SDX941" s="82"/>
      <c r="SDY941" s="82"/>
      <c r="SDZ941" s="82"/>
      <c r="SEA941" s="82"/>
      <c r="SEB941" s="82"/>
      <c r="SEC941" s="82"/>
      <c r="SED941" s="82"/>
      <c r="SEE941" s="82"/>
      <c r="SEF941" s="82"/>
      <c r="SEG941" s="82"/>
      <c r="SEH941" s="82"/>
      <c r="SEI941" s="82"/>
      <c r="SEJ941" s="82"/>
      <c r="SEK941" s="82"/>
      <c r="SEL941" s="82"/>
      <c r="SEM941" s="82"/>
      <c r="SEN941" s="82"/>
      <c r="SEO941" s="82"/>
      <c r="SEP941" s="82"/>
      <c r="SEQ941" s="82"/>
      <c r="SER941" s="82"/>
      <c r="SES941" s="82"/>
      <c r="SET941" s="82"/>
      <c r="SEU941" s="82"/>
      <c r="SEV941" s="82"/>
      <c r="SEW941" s="82"/>
      <c r="SEX941" s="82"/>
      <c r="SEY941" s="82"/>
      <c r="SEZ941" s="82"/>
      <c r="SFA941" s="82"/>
      <c r="SFB941" s="82"/>
      <c r="SFC941" s="82"/>
      <c r="SFD941" s="82"/>
      <c r="SFE941" s="82"/>
      <c r="SFF941" s="82"/>
      <c r="SFG941" s="82"/>
      <c r="SFH941" s="82"/>
      <c r="SFI941" s="82"/>
      <c r="SFJ941" s="82"/>
      <c r="SFK941" s="82"/>
      <c r="SFL941" s="82"/>
      <c r="SFM941" s="82"/>
      <c r="SFN941" s="82"/>
      <c r="SFO941" s="82"/>
      <c r="SFP941" s="82"/>
      <c r="SFQ941" s="82"/>
      <c r="SFR941" s="82"/>
      <c r="SFS941" s="82"/>
      <c r="SFT941" s="82"/>
      <c r="SFU941" s="82"/>
      <c r="SFV941" s="82"/>
      <c r="SFW941" s="82"/>
      <c r="SFX941" s="82"/>
      <c r="SFY941" s="82"/>
      <c r="SFZ941" s="82"/>
      <c r="SGA941" s="82"/>
      <c r="SGB941" s="82"/>
      <c r="SGC941" s="82"/>
      <c r="SGD941" s="82"/>
      <c r="SGE941" s="82"/>
      <c r="SGF941" s="82"/>
      <c r="SGG941" s="82"/>
      <c r="SGH941" s="82"/>
      <c r="SGI941" s="82"/>
      <c r="SGJ941" s="82"/>
      <c r="SGK941" s="82"/>
      <c r="SGL941" s="82"/>
      <c r="SGM941" s="82"/>
      <c r="SGN941" s="82"/>
      <c r="SGO941" s="82"/>
      <c r="SGP941" s="82"/>
      <c r="SGQ941" s="82"/>
      <c r="SGR941" s="82"/>
      <c r="SGS941" s="82"/>
      <c r="SGT941" s="82"/>
      <c r="SGU941" s="82"/>
      <c r="SGV941" s="82"/>
      <c r="SGW941" s="82"/>
      <c r="SGX941" s="82"/>
      <c r="SGY941" s="82"/>
      <c r="SGZ941" s="82"/>
      <c r="SHA941" s="82"/>
      <c r="SHB941" s="82"/>
      <c r="SHC941" s="82"/>
      <c r="SHD941" s="82"/>
      <c r="SHE941" s="82"/>
      <c r="SHF941" s="82"/>
      <c r="SHG941" s="82"/>
      <c r="SHH941" s="82"/>
      <c r="SHI941" s="82"/>
      <c r="SHJ941" s="82"/>
      <c r="SHK941" s="82"/>
      <c r="SHL941" s="82"/>
      <c r="SHM941" s="82"/>
      <c r="SHN941" s="82"/>
      <c r="SHO941" s="82"/>
      <c r="SHP941" s="82"/>
      <c r="SHQ941" s="82"/>
      <c r="SHR941" s="82"/>
      <c r="SHS941" s="82"/>
      <c r="SHT941" s="82"/>
      <c r="SHU941" s="82"/>
      <c r="SHV941" s="82"/>
      <c r="SHW941" s="82"/>
      <c r="SHX941" s="82"/>
      <c r="SHY941" s="82"/>
      <c r="SHZ941" s="82"/>
      <c r="SIA941" s="82"/>
      <c r="SIB941" s="82"/>
      <c r="SIC941" s="82"/>
      <c r="SID941" s="82"/>
      <c r="SIE941" s="82"/>
      <c r="SIF941" s="82"/>
      <c r="SIG941" s="82"/>
      <c r="SIH941" s="82"/>
      <c r="SII941" s="82"/>
      <c r="SIJ941" s="82"/>
      <c r="SIK941" s="82"/>
      <c r="SIL941" s="82"/>
      <c r="SIM941" s="82"/>
      <c r="SIN941" s="82"/>
      <c r="SIO941" s="82"/>
      <c r="SIP941" s="82"/>
      <c r="SIQ941" s="82"/>
      <c r="SIR941" s="82"/>
      <c r="SIS941" s="82"/>
      <c r="SIT941" s="82"/>
      <c r="SIU941" s="82"/>
      <c r="SIV941" s="82"/>
      <c r="SIW941" s="82"/>
      <c r="SIX941" s="82"/>
      <c r="SIY941" s="82"/>
      <c r="SIZ941" s="82"/>
      <c r="SJA941" s="82"/>
      <c r="SJB941" s="82"/>
      <c r="SJC941" s="82"/>
      <c r="SJD941" s="82"/>
      <c r="SJE941" s="82"/>
      <c r="SJF941" s="82"/>
      <c r="SJG941" s="82"/>
      <c r="SJH941" s="82"/>
      <c r="SJI941" s="82"/>
      <c r="SJJ941" s="82"/>
      <c r="SJK941" s="82"/>
      <c r="SJL941" s="82"/>
      <c r="SJM941" s="82"/>
      <c r="SJN941" s="82"/>
      <c r="SJO941" s="82"/>
      <c r="SJP941" s="82"/>
      <c r="SJQ941" s="82"/>
      <c r="SJR941" s="82"/>
      <c r="SJS941" s="82"/>
      <c r="SJT941" s="82"/>
      <c r="SJU941" s="82"/>
      <c r="SJV941" s="82"/>
      <c r="SJW941" s="82"/>
      <c r="SJX941" s="82"/>
      <c r="SJY941" s="82"/>
      <c r="SJZ941" s="82"/>
      <c r="SKA941" s="82"/>
      <c r="SKB941" s="82"/>
      <c r="SKC941" s="82"/>
      <c r="SKD941" s="82"/>
      <c r="SKE941" s="82"/>
      <c r="SKF941" s="82"/>
      <c r="SKG941" s="82"/>
      <c r="SKH941" s="82"/>
      <c r="SKI941" s="82"/>
      <c r="SKJ941" s="82"/>
      <c r="SKK941" s="82"/>
      <c r="SKL941" s="82"/>
      <c r="SKM941" s="82"/>
      <c r="SKN941" s="82"/>
      <c r="SKO941" s="82"/>
      <c r="SKP941" s="82"/>
      <c r="SKQ941" s="82"/>
      <c r="SKR941" s="82"/>
      <c r="SKS941" s="82"/>
      <c r="SKT941" s="82"/>
      <c r="SKU941" s="82"/>
      <c r="SKV941" s="82"/>
      <c r="SKW941" s="82"/>
      <c r="SKX941" s="82"/>
      <c r="SKY941" s="82"/>
      <c r="SKZ941" s="82"/>
      <c r="SLA941" s="82"/>
      <c r="SLB941" s="82"/>
      <c r="SLC941" s="82"/>
      <c r="SLD941" s="82"/>
      <c r="SLE941" s="82"/>
      <c r="SLF941" s="82"/>
      <c r="SLG941" s="82"/>
      <c r="SLH941" s="82"/>
      <c r="SLI941" s="82"/>
      <c r="SLJ941" s="82"/>
      <c r="SLK941" s="82"/>
      <c r="SLL941" s="82"/>
      <c r="SLM941" s="82"/>
      <c r="SLN941" s="82"/>
      <c r="SLO941" s="82"/>
      <c r="SLP941" s="82"/>
      <c r="SLQ941" s="82"/>
      <c r="SLR941" s="82"/>
      <c r="SLS941" s="82"/>
      <c r="SLT941" s="82"/>
      <c r="SLU941" s="82"/>
      <c r="SLV941" s="82"/>
      <c r="SLW941" s="82"/>
      <c r="SLX941" s="82"/>
      <c r="SLY941" s="82"/>
      <c r="SLZ941" s="82"/>
      <c r="SMA941" s="82"/>
      <c r="SMB941" s="82"/>
      <c r="SMC941" s="82"/>
      <c r="SMD941" s="82"/>
      <c r="SME941" s="82"/>
      <c r="SMF941" s="82"/>
      <c r="SMG941" s="82"/>
      <c r="SMH941" s="82"/>
      <c r="SMI941" s="82"/>
      <c r="SMJ941" s="82"/>
      <c r="SMK941" s="82"/>
      <c r="SML941" s="82"/>
      <c r="SMM941" s="82"/>
      <c r="SMN941" s="82"/>
      <c r="SMO941" s="82"/>
      <c r="SMP941" s="82"/>
      <c r="SMQ941" s="82"/>
      <c r="SMR941" s="82"/>
      <c r="SMS941" s="82"/>
      <c r="SMT941" s="82"/>
      <c r="SMU941" s="82"/>
      <c r="SMV941" s="82"/>
      <c r="SMW941" s="82"/>
      <c r="SMX941" s="82"/>
      <c r="SMY941" s="82"/>
      <c r="SMZ941" s="82"/>
      <c r="SNA941" s="82"/>
      <c r="SNB941" s="82"/>
      <c r="SNC941" s="82"/>
      <c r="SND941" s="82"/>
      <c r="SNE941" s="82"/>
      <c r="SNF941" s="82"/>
      <c r="SNG941" s="82"/>
      <c r="SNH941" s="82"/>
      <c r="SNI941" s="82"/>
      <c r="SNJ941" s="82"/>
      <c r="SNK941" s="82"/>
      <c r="SNL941" s="82"/>
      <c r="SNM941" s="82"/>
      <c r="SNN941" s="82"/>
      <c r="SNO941" s="82"/>
      <c r="SNP941" s="82"/>
      <c r="SNQ941" s="82"/>
      <c r="SNR941" s="82"/>
      <c r="SNS941" s="82"/>
      <c r="SNT941" s="82"/>
      <c r="SNU941" s="82"/>
      <c r="SNV941" s="82"/>
      <c r="SNW941" s="82"/>
      <c r="SNX941" s="82"/>
      <c r="SNY941" s="82"/>
      <c r="SNZ941" s="82"/>
      <c r="SOA941" s="82"/>
      <c r="SOB941" s="82"/>
      <c r="SOC941" s="82"/>
      <c r="SOD941" s="82"/>
      <c r="SOE941" s="82"/>
      <c r="SOF941" s="82"/>
      <c r="SOG941" s="82"/>
      <c r="SOH941" s="82"/>
      <c r="SOI941" s="82"/>
      <c r="SOJ941" s="82"/>
      <c r="SOK941" s="82"/>
      <c r="SOL941" s="82"/>
      <c r="SOM941" s="82"/>
      <c r="SON941" s="82"/>
      <c r="SOO941" s="82"/>
      <c r="SOP941" s="82"/>
      <c r="SOQ941" s="82"/>
      <c r="SOR941" s="82"/>
      <c r="SOS941" s="82"/>
      <c r="SOT941" s="82"/>
      <c r="SOU941" s="82"/>
      <c r="SOV941" s="82"/>
      <c r="SOW941" s="82"/>
      <c r="SOX941" s="82"/>
      <c r="SOY941" s="82"/>
      <c r="SOZ941" s="82"/>
      <c r="SPA941" s="82"/>
      <c r="SPB941" s="82"/>
      <c r="SPC941" s="82"/>
      <c r="SPD941" s="82"/>
      <c r="SPE941" s="82"/>
      <c r="SPF941" s="82"/>
      <c r="SPG941" s="82"/>
      <c r="SPH941" s="82"/>
      <c r="SPI941" s="82"/>
      <c r="SPJ941" s="82"/>
      <c r="SPK941" s="82"/>
      <c r="SPL941" s="82"/>
      <c r="SPM941" s="82"/>
      <c r="SPN941" s="82"/>
      <c r="SPO941" s="82"/>
      <c r="SPP941" s="82"/>
      <c r="SPQ941" s="82"/>
      <c r="SPR941" s="82"/>
      <c r="SPS941" s="82"/>
      <c r="SPT941" s="82"/>
      <c r="SPU941" s="82"/>
      <c r="SPV941" s="82"/>
      <c r="SPW941" s="82"/>
      <c r="SPX941" s="82"/>
      <c r="SPY941" s="82"/>
      <c r="SPZ941" s="82"/>
      <c r="SQA941" s="82"/>
      <c r="SQB941" s="82"/>
      <c r="SQC941" s="82"/>
      <c r="SQD941" s="82"/>
      <c r="SQE941" s="82"/>
      <c r="SQF941" s="82"/>
      <c r="SQG941" s="82"/>
      <c r="SQH941" s="82"/>
      <c r="SQI941" s="82"/>
      <c r="SQJ941" s="82"/>
      <c r="SQK941" s="82"/>
      <c r="SQL941" s="82"/>
      <c r="SQM941" s="82"/>
      <c r="SQN941" s="82"/>
      <c r="SQO941" s="82"/>
      <c r="SQP941" s="82"/>
      <c r="SQQ941" s="82"/>
      <c r="SQR941" s="82"/>
      <c r="SQS941" s="82"/>
      <c r="SQT941" s="82"/>
      <c r="SQU941" s="82"/>
      <c r="SQV941" s="82"/>
      <c r="SQW941" s="82"/>
      <c r="SQX941" s="82"/>
      <c r="SQY941" s="82"/>
      <c r="SQZ941" s="82"/>
      <c r="SRA941" s="82"/>
      <c r="SRB941" s="82"/>
      <c r="SRC941" s="82"/>
      <c r="SRD941" s="82"/>
      <c r="SRE941" s="82"/>
      <c r="SRF941" s="82"/>
      <c r="SRG941" s="82"/>
      <c r="SRH941" s="82"/>
      <c r="SRI941" s="82"/>
      <c r="SRJ941" s="82"/>
      <c r="SRK941" s="82"/>
      <c r="SRL941" s="82"/>
      <c r="SRM941" s="82"/>
      <c r="SRN941" s="82"/>
      <c r="SRO941" s="82"/>
      <c r="SRP941" s="82"/>
      <c r="SRQ941" s="82"/>
      <c r="SRR941" s="82"/>
      <c r="SRS941" s="82"/>
      <c r="SRT941" s="82"/>
      <c r="SRU941" s="82"/>
      <c r="SRV941" s="82"/>
      <c r="SRW941" s="82"/>
      <c r="SRX941" s="82"/>
      <c r="SRY941" s="82"/>
      <c r="SRZ941" s="82"/>
      <c r="SSA941" s="82"/>
      <c r="SSB941" s="82"/>
      <c r="SSC941" s="82"/>
      <c r="SSD941" s="82"/>
      <c r="SSE941" s="82"/>
      <c r="SSF941" s="82"/>
      <c r="SSG941" s="82"/>
      <c r="SSH941" s="82"/>
      <c r="SSI941" s="82"/>
      <c r="SSJ941" s="82"/>
      <c r="SSK941" s="82"/>
      <c r="SSL941" s="82"/>
      <c r="SSM941" s="82"/>
      <c r="SSN941" s="82"/>
      <c r="SSO941" s="82"/>
      <c r="SSP941" s="82"/>
      <c r="SSQ941" s="82"/>
      <c r="SSR941" s="82"/>
      <c r="SSS941" s="82"/>
      <c r="SST941" s="82"/>
      <c r="SSU941" s="82"/>
      <c r="SSV941" s="82"/>
      <c r="SSW941" s="82"/>
      <c r="SSX941" s="82"/>
      <c r="SSY941" s="82"/>
      <c r="SSZ941" s="82"/>
      <c r="STA941" s="82"/>
      <c r="STB941" s="82"/>
      <c r="STC941" s="82"/>
      <c r="STD941" s="82"/>
      <c r="STE941" s="82"/>
      <c r="STF941" s="82"/>
      <c r="STG941" s="82"/>
      <c r="STH941" s="82"/>
      <c r="STI941" s="82"/>
      <c r="STJ941" s="82"/>
      <c r="STK941" s="82"/>
      <c r="STL941" s="82"/>
      <c r="STM941" s="82"/>
      <c r="STN941" s="82"/>
      <c r="STO941" s="82"/>
      <c r="STP941" s="82"/>
      <c r="STQ941" s="82"/>
      <c r="STR941" s="82"/>
      <c r="STS941" s="82"/>
      <c r="STT941" s="82"/>
      <c r="STU941" s="82"/>
      <c r="STV941" s="82"/>
      <c r="STW941" s="82"/>
      <c r="STX941" s="82"/>
      <c r="STY941" s="82"/>
      <c r="STZ941" s="82"/>
      <c r="SUA941" s="82"/>
      <c r="SUB941" s="82"/>
      <c r="SUC941" s="82"/>
      <c r="SUD941" s="82"/>
      <c r="SUE941" s="82"/>
      <c r="SUF941" s="82"/>
      <c r="SUG941" s="82"/>
      <c r="SUH941" s="82"/>
      <c r="SUI941" s="82"/>
      <c r="SUJ941" s="82"/>
      <c r="SUK941" s="82"/>
      <c r="SUL941" s="82"/>
      <c r="SUM941" s="82"/>
      <c r="SUN941" s="82"/>
      <c r="SUO941" s="82"/>
      <c r="SUP941" s="82"/>
      <c r="SUQ941" s="82"/>
      <c r="SUR941" s="82"/>
      <c r="SUS941" s="82"/>
      <c r="SUT941" s="82"/>
      <c r="SUU941" s="82"/>
      <c r="SUV941" s="82"/>
      <c r="SUW941" s="82"/>
      <c r="SUX941" s="82"/>
      <c r="SUY941" s="82"/>
      <c r="SUZ941" s="82"/>
      <c r="SVA941" s="82"/>
      <c r="SVB941" s="82"/>
      <c r="SVC941" s="82"/>
      <c r="SVD941" s="82"/>
      <c r="SVE941" s="82"/>
      <c r="SVF941" s="82"/>
      <c r="SVG941" s="82"/>
      <c r="SVH941" s="82"/>
      <c r="SVI941" s="82"/>
      <c r="SVJ941" s="82"/>
      <c r="SVK941" s="82"/>
      <c r="SVL941" s="82"/>
      <c r="SVM941" s="82"/>
      <c r="SVN941" s="82"/>
      <c r="SVO941" s="82"/>
      <c r="SVP941" s="82"/>
      <c r="SVQ941" s="82"/>
      <c r="SVR941" s="82"/>
      <c r="SVS941" s="82"/>
      <c r="SVT941" s="82"/>
      <c r="SVU941" s="82"/>
      <c r="SVV941" s="82"/>
      <c r="SVW941" s="82"/>
      <c r="SVX941" s="82"/>
      <c r="SVY941" s="82"/>
      <c r="SVZ941" s="82"/>
      <c r="SWA941" s="82"/>
      <c r="SWB941" s="82"/>
      <c r="SWC941" s="82"/>
      <c r="SWD941" s="82"/>
      <c r="SWE941" s="82"/>
      <c r="SWF941" s="82"/>
      <c r="SWG941" s="82"/>
      <c r="SWH941" s="82"/>
      <c r="SWI941" s="82"/>
      <c r="SWJ941" s="82"/>
      <c r="SWK941" s="82"/>
      <c r="SWL941" s="82"/>
      <c r="SWM941" s="82"/>
      <c r="SWN941" s="82"/>
      <c r="SWO941" s="82"/>
      <c r="SWP941" s="82"/>
      <c r="SWQ941" s="82"/>
      <c r="SWR941" s="82"/>
      <c r="SWS941" s="82"/>
      <c r="SWT941" s="82"/>
      <c r="SWU941" s="82"/>
      <c r="SWV941" s="82"/>
      <c r="SWW941" s="82"/>
      <c r="SWX941" s="82"/>
      <c r="SWY941" s="82"/>
      <c r="SWZ941" s="82"/>
      <c r="SXA941" s="82"/>
      <c r="SXB941" s="82"/>
      <c r="SXC941" s="82"/>
      <c r="SXD941" s="82"/>
      <c r="SXE941" s="82"/>
      <c r="SXF941" s="82"/>
      <c r="SXG941" s="82"/>
      <c r="SXH941" s="82"/>
      <c r="SXI941" s="82"/>
      <c r="SXJ941" s="82"/>
      <c r="SXK941" s="82"/>
      <c r="SXL941" s="82"/>
      <c r="SXM941" s="82"/>
      <c r="SXN941" s="82"/>
      <c r="SXO941" s="82"/>
      <c r="SXP941" s="82"/>
      <c r="SXQ941" s="82"/>
      <c r="SXR941" s="82"/>
      <c r="SXS941" s="82"/>
      <c r="SXT941" s="82"/>
      <c r="SXU941" s="82"/>
      <c r="SXV941" s="82"/>
      <c r="SXW941" s="82"/>
      <c r="SXX941" s="82"/>
      <c r="SXY941" s="82"/>
      <c r="SXZ941" s="82"/>
      <c r="SYA941" s="82"/>
      <c r="SYB941" s="82"/>
      <c r="SYC941" s="82"/>
      <c r="SYD941" s="82"/>
      <c r="SYE941" s="82"/>
      <c r="SYF941" s="82"/>
      <c r="SYG941" s="82"/>
      <c r="SYH941" s="82"/>
      <c r="SYI941" s="82"/>
      <c r="SYJ941" s="82"/>
      <c r="SYK941" s="82"/>
      <c r="SYL941" s="82"/>
      <c r="SYM941" s="82"/>
      <c r="SYN941" s="82"/>
      <c r="SYO941" s="82"/>
      <c r="SYP941" s="82"/>
      <c r="SYQ941" s="82"/>
      <c r="SYR941" s="82"/>
      <c r="SYS941" s="82"/>
      <c r="SYT941" s="82"/>
      <c r="SYU941" s="82"/>
      <c r="SYV941" s="82"/>
      <c r="SYW941" s="82"/>
      <c r="SYX941" s="82"/>
      <c r="SYY941" s="82"/>
      <c r="SYZ941" s="82"/>
      <c r="SZA941" s="82"/>
      <c r="SZB941" s="82"/>
      <c r="SZC941" s="82"/>
      <c r="SZD941" s="82"/>
      <c r="SZE941" s="82"/>
      <c r="SZF941" s="82"/>
      <c r="SZG941" s="82"/>
      <c r="SZH941" s="82"/>
      <c r="SZI941" s="82"/>
      <c r="SZJ941" s="82"/>
      <c r="SZK941" s="82"/>
      <c r="SZL941" s="82"/>
      <c r="SZM941" s="82"/>
      <c r="SZN941" s="82"/>
      <c r="SZO941" s="82"/>
      <c r="SZP941" s="82"/>
      <c r="SZQ941" s="82"/>
      <c r="SZR941" s="82"/>
      <c r="SZS941" s="82"/>
      <c r="SZT941" s="82"/>
      <c r="SZU941" s="82"/>
      <c r="SZV941" s="82"/>
      <c r="SZW941" s="82"/>
      <c r="SZX941" s="82"/>
      <c r="SZY941" s="82"/>
      <c r="SZZ941" s="82"/>
      <c r="TAA941" s="82"/>
      <c r="TAB941" s="82"/>
      <c r="TAC941" s="82"/>
      <c r="TAD941" s="82"/>
      <c r="TAE941" s="82"/>
      <c r="TAF941" s="82"/>
      <c r="TAG941" s="82"/>
      <c r="TAH941" s="82"/>
      <c r="TAI941" s="82"/>
      <c r="TAJ941" s="82"/>
      <c r="TAK941" s="82"/>
      <c r="TAL941" s="82"/>
      <c r="TAM941" s="82"/>
      <c r="TAN941" s="82"/>
      <c r="TAO941" s="82"/>
      <c r="TAP941" s="82"/>
      <c r="TAQ941" s="82"/>
      <c r="TAR941" s="82"/>
      <c r="TAS941" s="82"/>
      <c r="TAT941" s="82"/>
      <c r="TAU941" s="82"/>
      <c r="TAV941" s="82"/>
      <c r="TAW941" s="82"/>
      <c r="TAX941" s="82"/>
      <c r="TAY941" s="82"/>
      <c r="TAZ941" s="82"/>
      <c r="TBA941" s="82"/>
      <c r="TBB941" s="82"/>
      <c r="TBC941" s="82"/>
      <c r="TBD941" s="82"/>
      <c r="TBE941" s="82"/>
      <c r="TBF941" s="82"/>
      <c r="TBG941" s="82"/>
      <c r="TBH941" s="82"/>
      <c r="TBI941" s="82"/>
      <c r="TBJ941" s="82"/>
      <c r="TBK941" s="82"/>
      <c r="TBL941" s="82"/>
      <c r="TBM941" s="82"/>
      <c r="TBN941" s="82"/>
      <c r="TBO941" s="82"/>
      <c r="TBP941" s="82"/>
      <c r="TBQ941" s="82"/>
      <c r="TBR941" s="82"/>
      <c r="TBS941" s="82"/>
      <c r="TBT941" s="82"/>
      <c r="TBU941" s="82"/>
      <c r="TBV941" s="82"/>
      <c r="TBW941" s="82"/>
      <c r="TBX941" s="82"/>
      <c r="TBY941" s="82"/>
      <c r="TBZ941" s="82"/>
      <c r="TCA941" s="82"/>
      <c r="TCB941" s="82"/>
      <c r="TCC941" s="82"/>
      <c r="TCD941" s="82"/>
      <c r="TCE941" s="82"/>
      <c r="TCF941" s="82"/>
      <c r="TCG941" s="82"/>
      <c r="TCH941" s="82"/>
      <c r="TCI941" s="82"/>
      <c r="TCJ941" s="82"/>
      <c r="TCK941" s="82"/>
      <c r="TCL941" s="82"/>
      <c r="TCM941" s="82"/>
      <c r="TCN941" s="82"/>
      <c r="TCO941" s="82"/>
      <c r="TCP941" s="82"/>
      <c r="TCQ941" s="82"/>
      <c r="TCR941" s="82"/>
      <c r="TCS941" s="82"/>
      <c r="TCT941" s="82"/>
      <c r="TCU941" s="82"/>
      <c r="TCV941" s="82"/>
      <c r="TCW941" s="82"/>
      <c r="TCX941" s="82"/>
      <c r="TCY941" s="82"/>
      <c r="TCZ941" s="82"/>
      <c r="TDA941" s="82"/>
      <c r="TDB941" s="82"/>
      <c r="TDC941" s="82"/>
      <c r="TDD941" s="82"/>
      <c r="TDE941" s="82"/>
      <c r="TDF941" s="82"/>
      <c r="TDG941" s="82"/>
      <c r="TDH941" s="82"/>
      <c r="TDI941" s="82"/>
      <c r="TDJ941" s="82"/>
      <c r="TDK941" s="82"/>
      <c r="TDL941" s="82"/>
      <c r="TDM941" s="82"/>
      <c r="TDN941" s="82"/>
      <c r="TDO941" s="82"/>
      <c r="TDP941" s="82"/>
      <c r="TDQ941" s="82"/>
      <c r="TDR941" s="82"/>
      <c r="TDS941" s="82"/>
      <c r="TDT941" s="82"/>
      <c r="TDU941" s="82"/>
      <c r="TDV941" s="82"/>
      <c r="TDW941" s="82"/>
      <c r="TDX941" s="82"/>
      <c r="TDY941" s="82"/>
      <c r="TDZ941" s="82"/>
      <c r="TEA941" s="82"/>
      <c r="TEB941" s="82"/>
      <c r="TEC941" s="82"/>
      <c r="TED941" s="82"/>
      <c r="TEE941" s="82"/>
      <c r="TEF941" s="82"/>
      <c r="TEG941" s="82"/>
      <c r="TEH941" s="82"/>
      <c r="TEI941" s="82"/>
      <c r="TEJ941" s="82"/>
      <c r="TEK941" s="82"/>
      <c r="TEL941" s="82"/>
      <c r="TEM941" s="82"/>
      <c r="TEN941" s="82"/>
      <c r="TEO941" s="82"/>
      <c r="TEP941" s="82"/>
      <c r="TEQ941" s="82"/>
      <c r="TER941" s="82"/>
      <c r="TES941" s="82"/>
      <c r="TET941" s="82"/>
      <c r="TEU941" s="82"/>
      <c r="TEV941" s="82"/>
      <c r="TEW941" s="82"/>
      <c r="TEX941" s="82"/>
      <c r="TEY941" s="82"/>
      <c r="TEZ941" s="82"/>
      <c r="TFA941" s="82"/>
      <c r="TFB941" s="82"/>
      <c r="TFC941" s="82"/>
      <c r="TFD941" s="82"/>
      <c r="TFE941" s="82"/>
      <c r="TFF941" s="82"/>
      <c r="TFG941" s="82"/>
      <c r="TFH941" s="82"/>
      <c r="TFI941" s="82"/>
      <c r="TFJ941" s="82"/>
      <c r="TFK941" s="82"/>
      <c r="TFL941" s="82"/>
      <c r="TFM941" s="82"/>
      <c r="TFN941" s="82"/>
      <c r="TFO941" s="82"/>
      <c r="TFP941" s="82"/>
      <c r="TFQ941" s="82"/>
      <c r="TFR941" s="82"/>
      <c r="TFS941" s="82"/>
      <c r="TFT941" s="82"/>
      <c r="TFU941" s="82"/>
      <c r="TFV941" s="82"/>
      <c r="TFW941" s="82"/>
      <c r="TFX941" s="82"/>
      <c r="TFY941" s="82"/>
      <c r="TFZ941" s="82"/>
      <c r="TGA941" s="82"/>
      <c r="TGB941" s="82"/>
      <c r="TGC941" s="82"/>
      <c r="TGD941" s="82"/>
      <c r="TGE941" s="82"/>
      <c r="TGF941" s="82"/>
      <c r="TGG941" s="82"/>
      <c r="TGH941" s="82"/>
      <c r="TGI941" s="82"/>
      <c r="TGJ941" s="82"/>
      <c r="TGK941" s="82"/>
      <c r="TGL941" s="82"/>
      <c r="TGM941" s="82"/>
      <c r="TGN941" s="82"/>
      <c r="TGO941" s="82"/>
      <c r="TGP941" s="82"/>
      <c r="TGQ941" s="82"/>
      <c r="TGR941" s="82"/>
      <c r="TGS941" s="82"/>
      <c r="TGT941" s="82"/>
      <c r="TGU941" s="82"/>
      <c r="TGV941" s="82"/>
      <c r="TGW941" s="82"/>
      <c r="TGX941" s="82"/>
      <c r="TGY941" s="82"/>
      <c r="TGZ941" s="82"/>
      <c r="THA941" s="82"/>
      <c r="THB941" s="82"/>
      <c r="THC941" s="82"/>
      <c r="THD941" s="82"/>
      <c r="THE941" s="82"/>
      <c r="THF941" s="82"/>
      <c r="THG941" s="82"/>
      <c r="THH941" s="82"/>
      <c r="THI941" s="82"/>
      <c r="THJ941" s="82"/>
      <c r="THK941" s="82"/>
      <c r="THL941" s="82"/>
      <c r="THM941" s="82"/>
      <c r="THN941" s="82"/>
      <c r="THO941" s="82"/>
      <c r="THP941" s="82"/>
      <c r="THQ941" s="82"/>
      <c r="THR941" s="82"/>
      <c r="THS941" s="82"/>
      <c r="THT941" s="82"/>
      <c r="THU941" s="82"/>
      <c r="THV941" s="82"/>
      <c r="THW941" s="82"/>
      <c r="THX941" s="82"/>
      <c r="THY941" s="82"/>
      <c r="THZ941" s="82"/>
      <c r="TIA941" s="82"/>
      <c r="TIB941" s="82"/>
      <c r="TIC941" s="82"/>
      <c r="TID941" s="82"/>
      <c r="TIE941" s="82"/>
      <c r="TIF941" s="82"/>
      <c r="TIG941" s="82"/>
      <c r="TIH941" s="82"/>
      <c r="TII941" s="82"/>
      <c r="TIJ941" s="82"/>
      <c r="TIK941" s="82"/>
      <c r="TIL941" s="82"/>
      <c r="TIM941" s="82"/>
      <c r="TIN941" s="82"/>
      <c r="TIO941" s="82"/>
      <c r="TIP941" s="82"/>
      <c r="TIQ941" s="82"/>
      <c r="TIR941" s="82"/>
      <c r="TIS941" s="82"/>
      <c r="TIT941" s="82"/>
      <c r="TIU941" s="82"/>
      <c r="TIV941" s="82"/>
      <c r="TIW941" s="82"/>
      <c r="TIX941" s="82"/>
      <c r="TIY941" s="82"/>
      <c r="TIZ941" s="82"/>
      <c r="TJA941" s="82"/>
      <c r="TJB941" s="82"/>
      <c r="TJC941" s="82"/>
      <c r="TJD941" s="82"/>
      <c r="TJE941" s="82"/>
      <c r="TJF941" s="82"/>
      <c r="TJG941" s="82"/>
      <c r="TJH941" s="82"/>
      <c r="TJI941" s="82"/>
      <c r="TJJ941" s="82"/>
      <c r="TJK941" s="82"/>
      <c r="TJL941" s="82"/>
      <c r="TJM941" s="82"/>
      <c r="TJN941" s="82"/>
      <c r="TJO941" s="82"/>
      <c r="TJP941" s="82"/>
      <c r="TJQ941" s="82"/>
      <c r="TJR941" s="82"/>
      <c r="TJS941" s="82"/>
      <c r="TJT941" s="82"/>
      <c r="TJU941" s="82"/>
      <c r="TJV941" s="82"/>
      <c r="TJW941" s="82"/>
      <c r="TJX941" s="82"/>
      <c r="TJY941" s="82"/>
      <c r="TJZ941" s="82"/>
      <c r="TKA941" s="82"/>
      <c r="TKB941" s="82"/>
      <c r="TKC941" s="82"/>
      <c r="TKD941" s="82"/>
      <c r="TKE941" s="82"/>
      <c r="TKF941" s="82"/>
      <c r="TKG941" s="82"/>
      <c r="TKH941" s="82"/>
      <c r="TKI941" s="82"/>
      <c r="TKJ941" s="82"/>
      <c r="TKK941" s="82"/>
      <c r="TKL941" s="82"/>
      <c r="TKM941" s="82"/>
      <c r="TKN941" s="82"/>
      <c r="TKO941" s="82"/>
      <c r="TKP941" s="82"/>
      <c r="TKQ941" s="82"/>
      <c r="TKR941" s="82"/>
      <c r="TKS941" s="82"/>
      <c r="TKT941" s="82"/>
      <c r="TKU941" s="82"/>
      <c r="TKV941" s="82"/>
      <c r="TKW941" s="82"/>
      <c r="TKX941" s="82"/>
      <c r="TKY941" s="82"/>
      <c r="TKZ941" s="82"/>
      <c r="TLA941" s="82"/>
      <c r="TLB941" s="82"/>
      <c r="TLC941" s="82"/>
      <c r="TLD941" s="82"/>
      <c r="TLE941" s="82"/>
      <c r="TLF941" s="82"/>
      <c r="TLG941" s="82"/>
      <c r="TLH941" s="82"/>
      <c r="TLI941" s="82"/>
      <c r="TLJ941" s="82"/>
      <c r="TLK941" s="82"/>
      <c r="TLL941" s="82"/>
      <c r="TLM941" s="82"/>
      <c r="TLN941" s="82"/>
      <c r="TLO941" s="82"/>
      <c r="TLP941" s="82"/>
      <c r="TLQ941" s="82"/>
      <c r="TLR941" s="82"/>
      <c r="TLS941" s="82"/>
      <c r="TLT941" s="82"/>
      <c r="TLU941" s="82"/>
      <c r="TLV941" s="82"/>
      <c r="TLW941" s="82"/>
      <c r="TLX941" s="82"/>
      <c r="TLY941" s="82"/>
      <c r="TLZ941" s="82"/>
      <c r="TMA941" s="82"/>
      <c r="TMB941" s="82"/>
      <c r="TMC941" s="82"/>
      <c r="TMD941" s="82"/>
      <c r="TME941" s="82"/>
      <c r="TMF941" s="82"/>
      <c r="TMG941" s="82"/>
      <c r="TMH941" s="82"/>
      <c r="TMI941" s="82"/>
      <c r="TMJ941" s="82"/>
      <c r="TMK941" s="82"/>
      <c r="TML941" s="82"/>
      <c r="TMM941" s="82"/>
      <c r="TMN941" s="82"/>
      <c r="TMO941" s="82"/>
      <c r="TMP941" s="82"/>
      <c r="TMQ941" s="82"/>
      <c r="TMR941" s="82"/>
      <c r="TMS941" s="82"/>
      <c r="TMT941" s="82"/>
      <c r="TMU941" s="82"/>
      <c r="TMV941" s="82"/>
      <c r="TMW941" s="82"/>
      <c r="TMX941" s="82"/>
      <c r="TMY941" s="82"/>
      <c r="TMZ941" s="82"/>
      <c r="TNA941" s="82"/>
      <c r="TNB941" s="82"/>
      <c r="TNC941" s="82"/>
      <c r="TND941" s="82"/>
      <c r="TNE941" s="82"/>
      <c r="TNF941" s="82"/>
      <c r="TNG941" s="82"/>
      <c r="TNH941" s="82"/>
      <c r="TNI941" s="82"/>
      <c r="TNJ941" s="82"/>
      <c r="TNK941" s="82"/>
      <c r="TNL941" s="82"/>
      <c r="TNM941" s="82"/>
      <c r="TNN941" s="82"/>
      <c r="TNO941" s="82"/>
      <c r="TNP941" s="82"/>
      <c r="TNQ941" s="82"/>
      <c r="TNR941" s="82"/>
      <c r="TNS941" s="82"/>
      <c r="TNT941" s="82"/>
      <c r="TNU941" s="82"/>
      <c r="TNV941" s="82"/>
      <c r="TNW941" s="82"/>
      <c r="TNX941" s="82"/>
      <c r="TNY941" s="82"/>
      <c r="TNZ941" s="82"/>
      <c r="TOA941" s="82"/>
      <c r="TOB941" s="82"/>
      <c r="TOC941" s="82"/>
      <c r="TOD941" s="82"/>
      <c r="TOE941" s="82"/>
      <c r="TOF941" s="82"/>
      <c r="TOG941" s="82"/>
      <c r="TOH941" s="82"/>
      <c r="TOI941" s="82"/>
      <c r="TOJ941" s="82"/>
      <c r="TOK941" s="82"/>
      <c r="TOL941" s="82"/>
      <c r="TOM941" s="82"/>
      <c r="TON941" s="82"/>
      <c r="TOO941" s="82"/>
      <c r="TOP941" s="82"/>
      <c r="TOQ941" s="82"/>
      <c r="TOR941" s="82"/>
      <c r="TOS941" s="82"/>
      <c r="TOT941" s="82"/>
      <c r="TOU941" s="82"/>
      <c r="TOV941" s="82"/>
      <c r="TOW941" s="82"/>
      <c r="TOX941" s="82"/>
      <c r="TOY941" s="82"/>
      <c r="TOZ941" s="82"/>
      <c r="TPA941" s="82"/>
      <c r="TPB941" s="82"/>
      <c r="TPC941" s="82"/>
      <c r="TPD941" s="82"/>
      <c r="TPE941" s="82"/>
      <c r="TPF941" s="82"/>
      <c r="TPG941" s="82"/>
      <c r="TPH941" s="82"/>
      <c r="TPI941" s="82"/>
      <c r="TPJ941" s="82"/>
      <c r="TPK941" s="82"/>
      <c r="TPL941" s="82"/>
      <c r="TPM941" s="82"/>
      <c r="TPN941" s="82"/>
      <c r="TPO941" s="82"/>
      <c r="TPP941" s="82"/>
      <c r="TPQ941" s="82"/>
      <c r="TPR941" s="82"/>
      <c r="TPS941" s="82"/>
      <c r="TPT941" s="82"/>
      <c r="TPU941" s="82"/>
      <c r="TPV941" s="82"/>
      <c r="TPW941" s="82"/>
      <c r="TPX941" s="82"/>
      <c r="TPY941" s="82"/>
      <c r="TPZ941" s="82"/>
      <c r="TQA941" s="82"/>
      <c r="TQB941" s="82"/>
      <c r="TQC941" s="82"/>
      <c r="TQD941" s="82"/>
      <c r="TQE941" s="82"/>
      <c r="TQF941" s="82"/>
      <c r="TQG941" s="82"/>
      <c r="TQH941" s="82"/>
      <c r="TQI941" s="82"/>
      <c r="TQJ941" s="82"/>
      <c r="TQK941" s="82"/>
      <c r="TQL941" s="82"/>
      <c r="TQM941" s="82"/>
      <c r="TQN941" s="82"/>
      <c r="TQO941" s="82"/>
      <c r="TQP941" s="82"/>
      <c r="TQQ941" s="82"/>
      <c r="TQR941" s="82"/>
      <c r="TQS941" s="82"/>
      <c r="TQT941" s="82"/>
      <c r="TQU941" s="82"/>
      <c r="TQV941" s="82"/>
      <c r="TQW941" s="82"/>
      <c r="TQX941" s="82"/>
      <c r="TQY941" s="82"/>
      <c r="TQZ941" s="82"/>
      <c r="TRA941" s="82"/>
      <c r="TRB941" s="82"/>
      <c r="TRC941" s="82"/>
      <c r="TRD941" s="82"/>
      <c r="TRE941" s="82"/>
      <c r="TRF941" s="82"/>
      <c r="TRG941" s="82"/>
      <c r="TRH941" s="82"/>
      <c r="TRI941" s="82"/>
      <c r="TRJ941" s="82"/>
      <c r="TRK941" s="82"/>
      <c r="TRL941" s="82"/>
      <c r="TRM941" s="82"/>
      <c r="TRN941" s="82"/>
      <c r="TRO941" s="82"/>
      <c r="TRP941" s="82"/>
      <c r="TRQ941" s="82"/>
      <c r="TRR941" s="82"/>
      <c r="TRS941" s="82"/>
      <c r="TRT941" s="82"/>
      <c r="TRU941" s="82"/>
      <c r="TRV941" s="82"/>
      <c r="TRW941" s="82"/>
      <c r="TRX941" s="82"/>
      <c r="TRY941" s="82"/>
      <c r="TRZ941" s="82"/>
      <c r="TSA941" s="82"/>
      <c r="TSB941" s="82"/>
      <c r="TSC941" s="82"/>
      <c r="TSD941" s="82"/>
      <c r="TSE941" s="82"/>
      <c r="TSF941" s="82"/>
      <c r="TSG941" s="82"/>
      <c r="TSH941" s="82"/>
      <c r="TSI941" s="82"/>
      <c r="TSJ941" s="82"/>
      <c r="TSK941" s="82"/>
      <c r="TSL941" s="82"/>
      <c r="TSM941" s="82"/>
      <c r="TSN941" s="82"/>
      <c r="TSO941" s="82"/>
      <c r="TSP941" s="82"/>
      <c r="TSQ941" s="82"/>
      <c r="TSR941" s="82"/>
      <c r="TSS941" s="82"/>
      <c r="TST941" s="82"/>
      <c r="TSU941" s="82"/>
      <c r="TSV941" s="82"/>
      <c r="TSW941" s="82"/>
      <c r="TSX941" s="82"/>
      <c r="TSY941" s="82"/>
      <c r="TSZ941" s="82"/>
      <c r="TTA941" s="82"/>
      <c r="TTB941" s="82"/>
      <c r="TTC941" s="82"/>
      <c r="TTD941" s="82"/>
      <c r="TTE941" s="82"/>
      <c r="TTF941" s="82"/>
      <c r="TTG941" s="82"/>
      <c r="TTH941" s="82"/>
      <c r="TTI941" s="82"/>
      <c r="TTJ941" s="82"/>
      <c r="TTK941" s="82"/>
      <c r="TTL941" s="82"/>
      <c r="TTM941" s="82"/>
      <c r="TTN941" s="82"/>
      <c r="TTO941" s="82"/>
      <c r="TTP941" s="82"/>
      <c r="TTQ941" s="82"/>
      <c r="TTR941" s="82"/>
      <c r="TTS941" s="82"/>
      <c r="TTT941" s="82"/>
      <c r="TTU941" s="82"/>
      <c r="TTV941" s="82"/>
      <c r="TTW941" s="82"/>
      <c r="TTX941" s="82"/>
      <c r="TTY941" s="82"/>
      <c r="TTZ941" s="82"/>
      <c r="TUA941" s="82"/>
      <c r="TUB941" s="82"/>
      <c r="TUC941" s="82"/>
      <c r="TUD941" s="82"/>
      <c r="TUE941" s="82"/>
      <c r="TUF941" s="82"/>
      <c r="TUG941" s="82"/>
      <c r="TUH941" s="82"/>
      <c r="TUI941" s="82"/>
      <c r="TUJ941" s="82"/>
      <c r="TUK941" s="82"/>
      <c r="TUL941" s="82"/>
      <c r="TUM941" s="82"/>
      <c r="TUN941" s="82"/>
      <c r="TUO941" s="82"/>
      <c r="TUP941" s="82"/>
      <c r="TUQ941" s="82"/>
      <c r="TUR941" s="82"/>
      <c r="TUS941" s="82"/>
      <c r="TUT941" s="82"/>
      <c r="TUU941" s="82"/>
      <c r="TUV941" s="82"/>
      <c r="TUW941" s="82"/>
      <c r="TUX941" s="82"/>
      <c r="TUY941" s="82"/>
      <c r="TUZ941" s="82"/>
      <c r="TVA941" s="82"/>
      <c r="TVB941" s="82"/>
      <c r="TVC941" s="82"/>
      <c r="TVD941" s="82"/>
      <c r="TVE941" s="82"/>
      <c r="TVF941" s="82"/>
      <c r="TVG941" s="82"/>
      <c r="TVH941" s="82"/>
      <c r="TVI941" s="82"/>
      <c r="TVJ941" s="82"/>
      <c r="TVK941" s="82"/>
      <c r="TVL941" s="82"/>
      <c r="TVM941" s="82"/>
      <c r="TVN941" s="82"/>
      <c r="TVO941" s="82"/>
      <c r="TVP941" s="82"/>
      <c r="TVQ941" s="82"/>
      <c r="TVR941" s="82"/>
      <c r="TVS941" s="82"/>
      <c r="TVT941" s="82"/>
      <c r="TVU941" s="82"/>
      <c r="TVV941" s="82"/>
      <c r="TVW941" s="82"/>
      <c r="TVX941" s="82"/>
      <c r="TVY941" s="82"/>
      <c r="TVZ941" s="82"/>
      <c r="TWA941" s="82"/>
      <c r="TWB941" s="82"/>
      <c r="TWC941" s="82"/>
      <c r="TWD941" s="82"/>
      <c r="TWE941" s="82"/>
      <c r="TWF941" s="82"/>
      <c r="TWG941" s="82"/>
      <c r="TWH941" s="82"/>
      <c r="TWI941" s="82"/>
      <c r="TWJ941" s="82"/>
      <c r="TWK941" s="82"/>
      <c r="TWL941" s="82"/>
      <c r="TWM941" s="82"/>
      <c r="TWN941" s="82"/>
      <c r="TWO941" s="82"/>
      <c r="TWP941" s="82"/>
      <c r="TWQ941" s="82"/>
      <c r="TWR941" s="82"/>
      <c r="TWS941" s="82"/>
      <c r="TWT941" s="82"/>
      <c r="TWU941" s="82"/>
      <c r="TWV941" s="82"/>
      <c r="TWW941" s="82"/>
      <c r="TWX941" s="82"/>
      <c r="TWY941" s="82"/>
      <c r="TWZ941" s="82"/>
      <c r="TXA941" s="82"/>
      <c r="TXB941" s="82"/>
      <c r="TXC941" s="82"/>
      <c r="TXD941" s="82"/>
      <c r="TXE941" s="82"/>
      <c r="TXF941" s="82"/>
      <c r="TXG941" s="82"/>
      <c r="TXH941" s="82"/>
      <c r="TXI941" s="82"/>
      <c r="TXJ941" s="82"/>
      <c r="TXK941" s="82"/>
      <c r="TXL941" s="82"/>
      <c r="TXM941" s="82"/>
      <c r="TXN941" s="82"/>
      <c r="TXO941" s="82"/>
      <c r="TXP941" s="82"/>
      <c r="TXQ941" s="82"/>
      <c r="TXR941" s="82"/>
      <c r="TXS941" s="82"/>
      <c r="TXT941" s="82"/>
      <c r="TXU941" s="82"/>
      <c r="TXV941" s="82"/>
      <c r="TXW941" s="82"/>
      <c r="TXX941" s="82"/>
      <c r="TXY941" s="82"/>
      <c r="TXZ941" s="82"/>
      <c r="TYA941" s="82"/>
      <c r="TYB941" s="82"/>
      <c r="TYC941" s="82"/>
      <c r="TYD941" s="82"/>
      <c r="TYE941" s="82"/>
      <c r="TYF941" s="82"/>
      <c r="TYG941" s="82"/>
      <c r="TYH941" s="82"/>
      <c r="TYI941" s="82"/>
      <c r="TYJ941" s="82"/>
      <c r="TYK941" s="82"/>
      <c r="TYL941" s="82"/>
      <c r="TYM941" s="82"/>
      <c r="TYN941" s="82"/>
      <c r="TYO941" s="82"/>
      <c r="TYP941" s="82"/>
      <c r="TYQ941" s="82"/>
      <c r="TYR941" s="82"/>
      <c r="TYS941" s="82"/>
      <c r="TYT941" s="82"/>
      <c r="TYU941" s="82"/>
      <c r="TYV941" s="82"/>
      <c r="TYW941" s="82"/>
      <c r="TYX941" s="82"/>
      <c r="TYY941" s="82"/>
      <c r="TYZ941" s="82"/>
      <c r="TZA941" s="82"/>
      <c r="TZB941" s="82"/>
      <c r="TZC941" s="82"/>
      <c r="TZD941" s="82"/>
      <c r="TZE941" s="82"/>
      <c r="TZF941" s="82"/>
      <c r="TZG941" s="82"/>
      <c r="TZH941" s="82"/>
      <c r="TZI941" s="82"/>
      <c r="TZJ941" s="82"/>
      <c r="TZK941" s="82"/>
      <c r="TZL941" s="82"/>
      <c r="TZM941" s="82"/>
      <c r="TZN941" s="82"/>
      <c r="TZO941" s="82"/>
      <c r="TZP941" s="82"/>
      <c r="TZQ941" s="82"/>
      <c r="TZR941" s="82"/>
      <c r="TZS941" s="82"/>
      <c r="TZT941" s="82"/>
      <c r="TZU941" s="82"/>
      <c r="TZV941" s="82"/>
      <c r="TZW941" s="82"/>
      <c r="TZX941" s="82"/>
      <c r="TZY941" s="82"/>
      <c r="TZZ941" s="82"/>
      <c r="UAA941" s="82"/>
      <c r="UAB941" s="82"/>
      <c r="UAC941" s="82"/>
      <c r="UAD941" s="82"/>
      <c r="UAE941" s="82"/>
      <c r="UAF941" s="82"/>
      <c r="UAG941" s="82"/>
      <c r="UAH941" s="82"/>
      <c r="UAI941" s="82"/>
      <c r="UAJ941" s="82"/>
      <c r="UAK941" s="82"/>
      <c r="UAL941" s="82"/>
      <c r="UAM941" s="82"/>
      <c r="UAN941" s="82"/>
      <c r="UAO941" s="82"/>
      <c r="UAP941" s="82"/>
      <c r="UAQ941" s="82"/>
      <c r="UAR941" s="82"/>
      <c r="UAS941" s="82"/>
      <c r="UAT941" s="82"/>
      <c r="UAU941" s="82"/>
      <c r="UAV941" s="82"/>
      <c r="UAW941" s="82"/>
      <c r="UAX941" s="82"/>
      <c r="UAY941" s="82"/>
      <c r="UAZ941" s="82"/>
      <c r="UBA941" s="82"/>
      <c r="UBB941" s="82"/>
      <c r="UBC941" s="82"/>
      <c r="UBD941" s="82"/>
      <c r="UBE941" s="82"/>
      <c r="UBF941" s="82"/>
      <c r="UBG941" s="82"/>
      <c r="UBH941" s="82"/>
      <c r="UBI941" s="82"/>
      <c r="UBJ941" s="82"/>
      <c r="UBK941" s="82"/>
      <c r="UBL941" s="82"/>
      <c r="UBM941" s="82"/>
      <c r="UBN941" s="82"/>
      <c r="UBO941" s="82"/>
      <c r="UBP941" s="82"/>
      <c r="UBQ941" s="82"/>
      <c r="UBR941" s="82"/>
      <c r="UBS941" s="82"/>
      <c r="UBT941" s="82"/>
      <c r="UBU941" s="82"/>
      <c r="UBV941" s="82"/>
      <c r="UBW941" s="82"/>
      <c r="UBX941" s="82"/>
      <c r="UBY941" s="82"/>
      <c r="UBZ941" s="82"/>
      <c r="UCA941" s="82"/>
      <c r="UCB941" s="82"/>
      <c r="UCC941" s="82"/>
      <c r="UCD941" s="82"/>
      <c r="UCE941" s="82"/>
      <c r="UCF941" s="82"/>
      <c r="UCG941" s="82"/>
      <c r="UCH941" s="82"/>
      <c r="UCI941" s="82"/>
      <c r="UCJ941" s="82"/>
      <c r="UCK941" s="82"/>
      <c r="UCL941" s="82"/>
      <c r="UCM941" s="82"/>
      <c r="UCN941" s="82"/>
      <c r="UCO941" s="82"/>
      <c r="UCP941" s="82"/>
      <c r="UCQ941" s="82"/>
      <c r="UCR941" s="82"/>
      <c r="UCS941" s="82"/>
      <c r="UCT941" s="82"/>
      <c r="UCU941" s="82"/>
      <c r="UCV941" s="82"/>
      <c r="UCW941" s="82"/>
      <c r="UCX941" s="82"/>
      <c r="UCY941" s="82"/>
      <c r="UCZ941" s="82"/>
      <c r="UDA941" s="82"/>
      <c r="UDB941" s="82"/>
      <c r="UDC941" s="82"/>
      <c r="UDD941" s="82"/>
      <c r="UDE941" s="82"/>
      <c r="UDF941" s="82"/>
      <c r="UDG941" s="82"/>
      <c r="UDH941" s="82"/>
      <c r="UDI941" s="82"/>
      <c r="UDJ941" s="82"/>
      <c r="UDK941" s="82"/>
      <c r="UDL941" s="82"/>
      <c r="UDM941" s="82"/>
      <c r="UDN941" s="82"/>
      <c r="UDO941" s="82"/>
      <c r="UDP941" s="82"/>
      <c r="UDQ941" s="82"/>
      <c r="UDR941" s="82"/>
      <c r="UDS941" s="82"/>
      <c r="UDT941" s="82"/>
      <c r="UDU941" s="82"/>
      <c r="UDV941" s="82"/>
      <c r="UDW941" s="82"/>
      <c r="UDX941" s="82"/>
      <c r="UDY941" s="82"/>
      <c r="UDZ941" s="82"/>
      <c r="UEA941" s="82"/>
      <c r="UEB941" s="82"/>
      <c r="UEC941" s="82"/>
      <c r="UED941" s="82"/>
      <c r="UEE941" s="82"/>
      <c r="UEF941" s="82"/>
      <c r="UEG941" s="82"/>
      <c r="UEH941" s="82"/>
      <c r="UEI941" s="82"/>
      <c r="UEJ941" s="82"/>
      <c r="UEK941" s="82"/>
      <c r="UEL941" s="82"/>
      <c r="UEM941" s="82"/>
      <c r="UEN941" s="82"/>
      <c r="UEO941" s="82"/>
      <c r="UEP941" s="82"/>
      <c r="UEQ941" s="82"/>
      <c r="UER941" s="82"/>
      <c r="UES941" s="82"/>
      <c r="UET941" s="82"/>
      <c r="UEU941" s="82"/>
      <c r="UEV941" s="82"/>
      <c r="UEW941" s="82"/>
      <c r="UEX941" s="82"/>
      <c r="UEY941" s="82"/>
      <c r="UEZ941" s="82"/>
      <c r="UFA941" s="82"/>
      <c r="UFB941" s="82"/>
      <c r="UFC941" s="82"/>
      <c r="UFD941" s="82"/>
      <c r="UFE941" s="82"/>
      <c r="UFF941" s="82"/>
      <c r="UFG941" s="82"/>
      <c r="UFH941" s="82"/>
      <c r="UFI941" s="82"/>
      <c r="UFJ941" s="82"/>
      <c r="UFK941" s="82"/>
      <c r="UFL941" s="82"/>
      <c r="UFM941" s="82"/>
      <c r="UFN941" s="82"/>
      <c r="UFO941" s="82"/>
      <c r="UFP941" s="82"/>
      <c r="UFQ941" s="82"/>
      <c r="UFR941" s="82"/>
      <c r="UFS941" s="82"/>
      <c r="UFT941" s="82"/>
      <c r="UFU941" s="82"/>
      <c r="UFV941" s="82"/>
      <c r="UFW941" s="82"/>
      <c r="UFX941" s="82"/>
      <c r="UFY941" s="82"/>
      <c r="UFZ941" s="82"/>
      <c r="UGA941" s="82"/>
      <c r="UGB941" s="82"/>
      <c r="UGC941" s="82"/>
      <c r="UGD941" s="82"/>
      <c r="UGE941" s="82"/>
      <c r="UGF941" s="82"/>
      <c r="UGG941" s="82"/>
      <c r="UGH941" s="82"/>
      <c r="UGI941" s="82"/>
      <c r="UGJ941" s="82"/>
      <c r="UGK941" s="82"/>
      <c r="UGL941" s="82"/>
      <c r="UGM941" s="82"/>
      <c r="UGN941" s="82"/>
      <c r="UGO941" s="82"/>
      <c r="UGP941" s="82"/>
      <c r="UGQ941" s="82"/>
      <c r="UGR941" s="82"/>
      <c r="UGS941" s="82"/>
      <c r="UGT941" s="82"/>
      <c r="UGU941" s="82"/>
      <c r="UGV941" s="82"/>
      <c r="UGW941" s="82"/>
      <c r="UGX941" s="82"/>
      <c r="UGY941" s="82"/>
      <c r="UGZ941" s="82"/>
      <c r="UHA941" s="82"/>
      <c r="UHB941" s="82"/>
      <c r="UHC941" s="82"/>
      <c r="UHD941" s="82"/>
      <c r="UHE941" s="82"/>
      <c r="UHF941" s="82"/>
      <c r="UHG941" s="82"/>
      <c r="UHH941" s="82"/>
      <c r="UHI941" s="82"/>
      <c r="UHJ941" s="82"/>
      <c r="UHK941" s="82"/>
      <c r="UHL941" s="82"/>
      <c r="UHM941" s="82"/>
      <c r="UHN941" s="82"/>
      <c r="UHO941" s="82"/>
      <c r="UHP941" s="82"/>
      <c r="UHQ941" s="82"/>
      <c r="UHR941" s="82"/>
      <c r="UHS941" s="82"/>
      <c r="UHT941" s="82"/>
      <c r="UHU941" s="82"/>
      <c r="UHV941" s="82"/>
      <c r="UHW941" s="82"/>
      <c r="UHX941" s="82"/>
      <c r="UHY941" s="82"/>
      <c r="UHZ941" s="82"/>
      <c r="UIA941" s="82"/>
      <c r="UIB941" s="82"/>
      <c r="UIC941" s="82"/>
      <c r="UID941" s="82"/>
      <c r="UIE941" s="82"/>
      <c r="UIF941" s="82"/>
      <c r="UIG941" s="82"/>
      <c r="UIH941" s="82"/>
      <c r="UII941" s="82"/>
      <c r="UIJ941" s="82"/>
      <c r="UIK941" s="82"/>
      <c r="UIL941" s="82"/>
      <c r="UIM941" s="82"/>
      <c r="UIN941" s="82"/>
      <c r="UIO941" s="82"/>
      <c r="UIP941" s="82"/>
      <c r="UIQ941" s="82"/>
      <c r="UIR941" s="82"/>
      <c r="UIS941" s="82"/>
      <c r="UIT941" s="82"/>
      <c r="UIU941" s="82"/>
      <c r="UIV941" s="82"/>
      <c r="UIW941" s="82"/>
      <c r="UIX941" s="82"/>
      <c r="UIY941" s="82"/>
      <c r="UIZ941" s="82"/>
      <c r="UJA941" s="82"/>
      <c r="UJB941" s="82"/>
      <c r="UJC941" s="82"/>
      <c r="UJD941" s="82"/>
      <c r="UJE941" s="82"/>
      <c r="UJF941" s="82"/>
      <c r="UJG941" s="82"/>
      <c r="UJH941" s="82"/>
      <c r="UJI941" s="82"/>
      <c r="UJJ941" s="82"/>
      <c r="UJK941" s="82"/>
      <c r="UJL941" s="82"/>
      <c r="UJM941" s="82"/>
      <c r="UJN941" s="82"/>
      <c r="UJO941" s="82"/>
      <c r="UJP941" s="82"/>
      <c r="UJQ941" s="82"/>
      <c r="UJR941" s="82"/>
      <c r="UJS941" s="82"/>
      <c r="UJT941" s="82"/>
      <c r="UJU941" s="82"/>
      <c r="UJV941" s="82"/>
      <c r="UJW941" s="82"/>
      <c r="UJX941" s="82"/>
      <c r="UJY941" s="82"/>
      <c r="UJZ941" s="82"/>
      <c r="UKA941" s="82"/>
      <c r="UKB941" s="82"/>
      <c r="UKC941" s="82"/>
      <c r="UKD941" s="82"/>
      <c r="UKE941" s="82"/>
      <c r="UKF941" s="82"/>
      <c r="UKG941" s="82"/>
      <c r="UKH941" s="82"/>
      <c r="UKI941" s="82"/>
      <c r="UKJ941" s="82"/>
      <c r="UKK941" s="82"/>
      <c r="UKL941" s="82"/>
      <c r="UKM941" s="82"/>
      <c r="UKN941" s="82"/>
      <c r="UKO941" s="82"/>
      <c r="UKP941" s="82"/>
      <c r="UKQ941" s="82"/>
      <c r="UKR941" s="82"/>
      <c r="UKS941" s="82"/>
      <c r="UKT941" s="82"/>
      <c r="UKU941" s="82"/>
      <c r="UKV941" s="82"/>
      <c r="UKW941" s="82"/>
      <c r="UKX941" s="82"/>
      <c r="UKY941" s="82"/>
      <c r="UKZ941" s="82"/>
      <c r="ULA941" s="82"/>
      <c r="ULB941" s="82"/>
      <c r="ULC941" s="82"/>
      <c r="ULD941" s="82"/>
      <c r="ULE941" s="82"/>
      <c r="ULF941" s="82"/>
      <c r="ULG941" s="82"/>
      <c r="ULH941" s="82"/>
      <c r="ULI941" s="82"/>
      <c r="ULJ941" s="82"/>
      <c r="ULK941" s="82"/>
      <c r="ULL941" s="82"/>
      <c r="ULM941" s="82"/>
      <c r="ULN941" s="82"/>
      <c r="ULO941" s="82"/>
      <c r="ULP941" s="82"/>
      <c r="ULQ941" s="82"/>
      <c r="ULR941" s="82"/>
      <c r="ULS941" s="82"/>
      <c r="ULT941" s="82"/>
      <c r="ULU941" s="82"/>
      <c r="ULV941" s="82"/>
      <c r="ULW941" s="82"/>
      <c r="ULX941" s="82"/>
      <c r="ULY941" s="82"/>
      <c r="ULZ941" s="82"/>
      <c r="UMA941" s="82"/>
      <c r="UMB941" s="82"/>
      <c r="UMC941" s="82"/>
      <c r="UMD941" s="82"/>
      <c r="UME941" s="82"/>
      <c r="UMF941" s="82"/>
      <c r="UMG941" s="82"/>
      <c r="UMH941" s="82"/>
      <c r="UMI941" s="82"/>
      <c r="UMJ941" s="82"/>
      <c r="UMK941" s="82"/>
      <c r="UML941" s="82"/>
      <c r="UMM941" s="82"/>
      <c r="UMN941" s="82"/>
      <c r="UMO941" s="82"/>
      <c r="UMP941" s="82"/>
      <c r="UMQ941" s="82"/>
      <c r="UMR941" s="82"/>
      <c r="UMS941" s="82"/>
      <c r="UMT941" s="82"/>
      <c r="UMU941" s="82"/>
      <c r="UMV941" s="82"/>
      <c r="UMW941" s="82"/>
      <c r="UMX941" s="82"/>
      <c r="UMY941" s="82"/>
      <c r="UMZ941" s="82"/>
      <c r="UNA941" s="82"/>
      <c r="UNB941" s="82"/>
      <c r="UNC941" s="82"/>
      <c r="UND941" s="82"/>
      <c r="UNE941" s="82"/>
      <c r="UNF941" s="82"/>
      <c r="UNG941" s="82"/>
      <c r="UNH941" s="82"/>
      <c r="UNI941" s="82"/>
      <c r="UNJ941" s="82"/>
      <c r="UNK941" s="82"/>
      <c r="UNL941" s="82"/>
      <c r="UNM941" s="82"/>
      <c r="UNN941" s="82"/>
      <c r="UNO941" s="82"/>
      <c r="UNP941" s="82"/>
      <c r="UNQ941" s="82"/>
      <c r="UNR941" s="82"/>
      <c r="UNS941" s="82"/>
      <c r="UNT941" s="82"/>
      <c r="UNU941" s="82"/>
      <c r="UNV941" s="82"/>
      <c r="UNW941" s="82"/>
      <c r="UNX941" s="82"/>
      <c r="UNY941" s="82"/>
      <c r="UNZ941" s="82"/>
      <c r="UOA941" s="82"/>
      <c r="UOB941" s="82"/>
      <c r="UOC941" s="82"/>
      <c r="UOD941" s="82"/>
      <c r="UOE941" s="82"/>
      <c r="UOF941" s="82"/>
      <c r="UOG941" s="82"/>
      <c r="UOH941" s="82"/>
      <c r="UOI941" s="82"/>
      <c r="UOJ941" s="82"/>
      <c r="UOK941" s="82"/>
      <c r="UOL941" s="82"/>
      <c r="UOM941" s="82"/>
      <c r="UON941" s="82"/>
      <c r="UOO941" s="82"/>
      <c r="UOP941" s="82"/>
      <c r="UOQ941" s="82"/>
      <c r="UOR941" s="82"/>
      <c r="UOS941" s="82"/>
      <c r="UOT941" s="82"/>
      <c r="UOU941" s="82"/>
      <c r="UOV941" s="82"/>
      <c r="UOW941" s="82"/>
      <c r="UOX941" s="82"/>
      <c r="UOY941" s="82"/>
      <c r="UOZ941" s="82"/>
      <c r="UPA941" s="82"/>
      <c r="UPB941" s="82"/>
      <c r="UPC941" s="82"/>
      <c r="UPD941" s="82"/>
      <c r="UPE941" s="82"/>
      <c r="UPF941" s="82"/>
      <c r="UPG941" s="82"/>
      <c r="UPH941" s="82"/>
      <c r="UPI941" s="82"/>
      <c r="UPJ941" s="82"/>
      <c r="UPK941" s="82"/>
      <c r="UPL941" s="82"/>
      <c r="UPM941" s="82"/>
      <c r="UPN941" s="82"/>
      <c r="UPO941" s="82"/>
      <c r="UPP941" s="82"/>
      <c r="UPQ941" s="82"/>
      <c r="UPR941" s="82"/>
      <c r="UPS941" s="82"/>
      <c r="UPT941" s="82"/>
      <c r="UPU941" s="82"/>
      <c r="UPV941" s="82"/>
      <c r="UPW941" s="82"/>
      <c r="UPX941" s="82"/>
      <c r="UPY941" s="82"/>
      <c r="UPZ941" s="82"/>
      <c r="UQA941" s="82"/>
      <c r="UQB941" s="82"/>
      <c r="UQC941" s="82"/>
      <c r="UQD941" s="82"/>
      <c r="UQE941" s="82"/>
      <c r="UQF941" s="82"/>
      <c r="UQG941" s="82"/>
      <c r="UQH941" s="82"/>
      <c r="UQI941" s="82"/>
      <c r="UQJ941" s="82"/>
      <c r="UQK941" s="82"/>
      <c r="UQL941" s="82"/>
      <c r="UQM941" s="82"/>
      <c r="UQN941" s="82"/>
      <c r="UQO941" s="82"/>
      <c r="UQP941" s="82"/>
      <c r="UQQ941" s="82"/>
      <c r="UQR941" s="82"/>
      <c r="UQS941" s="82"/>
      <c r="UQT941" s="82"/>
      <c r="UQU941" s="82"/>
      <c r="UQV941" s="82"/>
      <c r="UQW941" s="82"/>
      <c r="UQX941" s="82"/>
      <c r="UQY941" s="82"/>
      <c r="UQZ941" s="82"/>
      <c r="URA941" s="82"/>
      <c r="URB941" s="82"/>
      <c r="URC941" s="82"/>
      <c r="URD941" s="82"/>
      <c r="URE941" s="82"/>
      <c r="URF941" s="82"/>
      <c r="URG941" s="82"/>
      <c r="URH941" s="82"/>
      <c r="URI941" s="82"/>
      <c r="URJ941" s="82"/>
      <c r="URK941" s="82"/>
      <c r="URL941" s="82"/>
      <c r="URM941" s="82"/>
      <c r="URN941" s="82"/>
      <c r="URO941" s="82"/>
      <c r="URP941" s="82"/>
      <c r="URQ941" s="82"/>
      <c r="URR941" s="82"/>
      <c r="URS941" s="82"/>
      <c r="URT941" s="82"/>
      <c r="URU941" s="82"/>
      <c r="URV941" s="82"/>
      <c r="URW941" s="82"/>
      <c r="URX941" s="82"/>
      <c r="URY941" s="82"/>
      <c r="URZ941" s="82"/>
      <c r="USA941" s="82"/>
      <c r="USB941" s="82"/>
      <c r="USC941" s="82"/>
      <c r="USD941" s="82"/>
      <c r="USE941" s="82"/>
      <c r="USF941" s="82"/>
      <c r="USG941" s="82"/>
      <c r="USH941" s="82"/>
      <c r="USI941" s="82"/>
      <c r="USJ941" s="82"/>
      <c r="USK941" s="82"/>
      <c r="USL941" s="82"/>
      <c r="USM941" s="82"/>
      <c r="USN941" s="82"/>
      <c r="USO941" s="82"/>
      <c r="USP941" s="82"/>
      <c r="USQ941" s="82"/>
      <c r="USR941" s="82"/>
      <c r="USS941" s="82"/>
      <c r="UST941" s="82"/>
      <c r="USU941" s="82"/>
      <c r="USV941" s="82"/>
      <c r="USW941" s="82"/>
      <c r="USX941" s="82"/>
      <c r="USY941" s="82"/>
      <c r="USZ941" s="82"/>
      <c r="UTA941" s="82"/>
      <c r="UTB941" s="82"/>
      <c r="UTC941" s="82"/>
      <c r="UTD941" s="82"/>
      <c r="UTE941" s="82"/>
      <c r="UTF941" s="82"/>
      <c r="UTG941" s="82"/>
      <c r="UTH941" s="82"/>
      <c r="UTI941" s="82"/>
      <c r="UTJ941" s="82"/>
      <c r="UTK941" s="82"/>
      <c r="UTL941" s="82"/>
      <c r="UTM941" s="82"/>
      <c r="UTN941" s="82"/>
      <c r="UTO941" s="82"/>
      <c r="UTP941" s="82"/>
      <c r="UTQ941" s="82"/>
      <c r="UTR941" s="82"/>
      <c r="UTS941" s="82"/>
      <c r="UTT941" s="82"/>
      <c r="UTU941" s="82"/>
      <c r="UTV941" s="82"/>
      <c r="UTW941" s="82"/>
      <c r="UTX941" s="82"/>
      <c r="UTY941" s="82"/>
      <c r="UTZ941" s="82"/>
      <c r="UUA941" s="82"/>
      <c r="UUB941" s="82"/>
      <c r="UUC941" s="82"/>
      <c r="UUD941" s="82"/>
      <c r="UUE941" s="82"/>
      <c r="UUF941" s="82"/>
      <c r="UUG941" s="82"/>
      <c r="UUH941" s="82"/>
      <c r="UUI941" s="82"/>
      <c r="UUJ941" s="82"/>
      <c r="UUK941" s="82"/>
      <c r="UUL941" s="82"/>
      <c r="UUM941" s="82"/>
      <c r="UUN941" s="82"/>
      <c r="UUO941" s="82"/>
      <c r="UUP941" s="82"/>
      <c r="UUQ941" s="82"/>
      <c r="UUR941" s="82"/>
      <c r="UUS941" s="82"/>
      <c r="UUT941" s="82"/>
      <c r="UUU941" s="82"/>
      <c r="UUV941" s="82"/>
      <c r="UUW941" s="82"/>
      <c r="UUX941" s="82"/>
      <c r="UUY941" s="82"/>
      <c r="UUZ941" s="82"/>
      <c r="UVA941" s="82"/>
      <c r="UVB941" s="82"/>
      <c r="UVC941" s="82"/>
      <c r="UVD941" s="82"/>
      <c r="UVE941" s="82"/>
      <c r="UVF941" s="82"/>
      <c r="UVG941" s="82"/>
      <c r="UVH941" s="82"/>
      <c r="UVI941" s="82"/>
      <c r="UVJ941" s="82"/>
      <c r="UVK941" s="82"/>
      <c r="UVL941" s="82"/>
      <c r="UVM941" s="82"/>
      <c r="UVN941" s="82"/>
      <c r="UVO941" s="82"/>
      <c r="UVP941" s="82"/>
      <c r="UVQ941" s="82"/>
      <c r="UVR941" s="82"/>
      <c r="UVS941" s="82"/>
      <c r="UVT941" s="82"/>
      <c r="UVU941" s="82"/>
      <c r="UVV941" s="82"/>
      <c r="UVW941" s="82"/>
      <c r="UVX941" s="82"/>
      <c r="UVY941" s="82"/>
      <c r="UVZ941" s="82"/>
      <c r="UWA941" s="82"/>
      <c r="UWB941" s="82"/>
      <c r="UWC941" s="82"/>
      <c r="UWD941" s="82"/>
      <c r="UWE941" s="82"/>
      <c r="UWF941" s="82"/>
      <c r="UWG941" s="82"/>
      <c r="UWH941" s="82"/>
      <c r="UWI941" s="82"/>
      <c r="UWJ941" s="82"/>
      <c r="UWK941" s="82"/>
      <c r="UWL941" s="82"/>
      <c r="UWM941" s="82"/>
      <c r="UWN941" s="82"/>
      <c r="UWO941" s="82"/>
      <c r="UWP941" s="82"/>
      <c r="UWQ941" s="82"/>
      <c r="UWR941" s="82"/>
      <c r="UWS941" s="82"/>
      <c r="UWT941" s="82"/>
      <c r="UWU941" s="82"/>
      <c r="UWV941" s="82"/>
      <c r="UWW941" s="82"/>
      <c r="UWX941" s="82"/>
      <c r="UWY941" s="82"/>
      <c r="UWZ941" s="82"/>
      <c r="UXA941" s="82"/>
      <c r="UXB941" s="82"/>
      <c r="UXC941" s="82"/>
      <c r="UXD941" s="82"/>
      <c r="UXE941" s="82"/>
      <c r="UXF941" s="82"/>
      <c r="UXG941" s="82"/>
      <c r="UXH941" s="82"/>
      <c r="UXI941" s="82"/>
      <c r="UXJ941" s="82"/>
      <c r="UXK941" s="82"/>
      <c r="UXL941" s="82"/>
      <c r="UXM941" s="82"/>
      <c r="UXN941" s="82"/>
      <c r="UXO941" s="82"/>
      <c r="UXP941" s="82"/>
      <c r="UXQ941" s="82"/>
      <c r="UXR941" s="82"/>
      <c r="UXS941" s="82"/>
      <c r="UXT941" s="82"/>
      <c r="UXU941" s="82"/>
      <c r="UXV941" s="82"/>
      <c r="UXW941" s="82"/>
      <c r="UXX941" s="82"/>
      <c r="UXY941" s="82"/>
      <c r="UXZ941" s="82"/>
      <c r="UYA941" s="82"/>
      <c r="UYB941" s="82"/>
      <c r="UYC941" s="82"/>
      <c r="UYD941" s="82"/>
      <c r="UYE941" s="82"/>
      <c r="UYF941" s="82"/>
      <c r="UYG941" s="82"/>
      <c r="UYH941" s="82"/>
      <c r="UYI941" s="82"/>
      <c r="UYJ941" s="82"/>
      <c r="UYK941" s="82"/>
      <c r="UYL941" s="82"/>
      <c r="UYM941" s="82"/>
      <c r="UYN941" s="82"/>
      <c r="UYO941" s="82"/>
      <c r="UYP941" s="82"/>
      <c r="UYQ941" s="82"/>
      <c r="UYR941" s="82"/>
      <c r="UYS941" s="82"/>
      <c r="UYT941" s="82"/>
      <c r="UYU941" s="82"/>
      <c r="UYV941" s="82"/>
      <c r="UYW941" s="82"/>
      <c r="UYX941" s="82"/>
      <c r="UYY941" s="82"/>
      <c r="UYZ941" s="82"/>
      <c r="UZA941" s="82"/>
      <c r="UZB941" s="82"/>
      <c r="UZC941" s="82"/>
      <c r="UZD941" s="82"/>
      <c r="UZE941" s="82"/>
      <c r="UZF941" s="82"/>
      <c r="UZG941" s="82"/>
      <c r="UZH941" s="82"/>
      <c r="UZI941" s="82"/>
      <c r="UZJ941" s="82"/>
      <c r="UZK941" s="82"/>
      <c r="UZL941" s="82"/>
      <c r="UZM941" s="82"/>
      <c r="UZN941" s="82"/>
      <c r="UZO941" s="82"/>
      <c r="UZP941" s="82"/>
      <c r="UZQ941" s="82"/>
      <c r="UZR941" s="82"/>
      <c r="UZS941" s="82"/>
      <c r="UZT941" s="82"/>
      <c r="UZU941" s="82"/>
      <c r="UZV941" s="82"/>
      <c r="UZW941" s="82"/>
      <c r="UZX941" s="82"/>
      <c r="UZY941" s="82"/>
      <c r="UZZ941" s="82"/>
      <c r="VAA941" s="82"/>
      <c r="VAB941" s="82"/>
      <c r="VAC941" s="82"/>
      <c r="VAD941" s="82"/>
      <c r="VAE941" s="82"/>
      <c r="VAF941" s="82"/>
      <c r="VAG941" s="82"/>
      <c r="VAH941" s="82"/>
      <c r="VAI941" s="82"/>
      <c r="VAJ941" s="82"/>
      <c r="VAK941" s="82"/>
      <c r="VAL941" s="82"/>
      <c r="VAM941" s="82"/>
      <c r="VAN941" s="82"/>
      <c r="VAO941" s="82"/>
      <c r="VAP941" s="82"/>
      <c r="VAQ941" s="82"/>
      <c r="VAR941" s="82"/>
      <c r="VAS941" s="82"/>
      <c r="VAT941" s="82"/>
      <c r="VAU941" s="82"/>
      <c r="VAV941" s="82"/>
      <c r="VAW941" s="82"/>
      <c r="VAX941" s="82"/>
      <c r="VAY941" s="82"/>
      <c r="VAZ941" s="82"/>
      <c r="VBA941" s="82"/>
      <c r="VBB941" s="82"/>
      <c r="VBC941" s="82"/>
      <c r="VBD941" s="82"/>
      <c r="VBE941" s="82"/>
      <c r="VBF941" s="82"/>
      <c r="VBG941" s="82"/>
      <c r="VBH941" s="82"/>
      <c r="VBI941" s="82"/>
      <c r="VBJ941" s="82"/>
      <c r="VBK941" s="82"/>
      <c r="VBL941" s="82"/>
      <c r="VBM941" s="82"/>
      <c r="VBN941" s="82"/>
      <c r="VBO941" s="82"/>
      <c r="VBP941" s="82"/>
      <c r="VBQ941" s="82"/>
      <c r="VBR941" s="82"/>
      <c r="VBS941" s="82"/>
      <c r="VBT941" s="82"/>
      <c r="VBU941" s="82"/>
      <c r="VBV941" s="82"/>
      <c r="VBW941" s="82"/>
      <c r="VBX941" s="82"/>
      <c r="VBY941" s="82"/>
      <c r="VBZ941" s="82"/>
      <c r="VCA941" s="82"/>
      <c r="VCB941" s="82"/>
      <c r="VCC941" s="82"/>
      <c r="VCD941" s="82"/>
      <c r="VCE941" s="82"/>
      <c r="VCF941" s="82"/>
      <c r="VCG941" s="82"/>
      <c r="VCH941" s="82"/>
      <c r="VCI941" s="82"/>
      <c r="VCJ941" s="82"/>
      <c r="VCK941" s="82"/>
      <c r="VCL941" s="82"/>
      <c r="VCM941" s="82"/>
      <c r="VCN941" s="82"/>
      <c r="VCO941" s="82"/>
      <c r="VCP941" s="82"/>
      <c r="VCQ941" s="82"/>
      <c r="VCR941" s="82"/>
      <c r="VCS941" s="82"/>
      <c r="VCT941" s="82"/>
      <c r="VCU941" s="82"/>
      <c r="VCV941" s="82"/>
      <c r="VCW941" s="82"/>
      <c r="VCX941" s="82"/>
      <c r="VCY941" s="82"/>
      <c r="VCZ941" s="82"/>
      <c r="VDA941" s="82"/>
      <c r="VDB941" s="82"/>
      <c r="VDC941" s="82"/>
      <c r="VDD941" s="82"/>
      <c r="VDE941" s="82"/>
      <c r="VDF941" s="82"/>
      <c r="VDG941" s="82"/>
      <c r="VDH941" s="82"/>
      <c r="VDI941" s="82"/>
      <c r="VDJ941" s="82"/>
      <c r="VDK941" s="82"/>
      <c r="VDL941" s="82"/>
      <c r="VDM941" s="82"/>
      <c r="VDN941" s="82"/>
      <c r="VDO941" s="82"/>
      <c r="VDP941" s="82"/>
      <c r="VDQ941" s="82"/>
      <c r="VDR941" s="82"/>
      <c r="VDS941" s="82"/>
      <c r="VDT941" s="82"/>
      <c r="VDU941" s="82"/>
      <c r="VDV941" s="82"/>
      <c r="VDW941" s="82"/>
      <c r="VDX941" s="82"/>
      <c r="VDY941" s="82"/>
      <c r="VDZ941" s="82"/>
      <c r="VEA941" s="82"/>
      <c r="VEB941" s="82"/>
      <c r="VEC941" s="82"/>
      <c r="VED941" s="82"/>
      <c r="VEE941" s="82"/>
      <c r="VEF941" s="82"/>
      <c r="VEG941" s="82"/>
      <c r="VEH941" s="82"/>
      <c r="VEI941" s="82"/>
      <c r="VEJ941" s="82"/>
      <c r="VEK941" s="82"/>
      <c r="VEL941" s="82"/>
      <c r="VEM941" s="82"/>
      <c r="VEN941" s="82"/>
      <c r="VEO941" s="82"/>
      <c r="VEP941" s="82"/>
      <c r="VEQ941" s="82"/>
      <c r="VER941" s="82"/>
      <c r="VES941" s="82"/>
      <c r="VET941" s="82"/>
      <c r="VEU941" s="82"/>
      <c r="VEV941" s="82"/>
      <c r="VEW941" s="82"/>
      <c r="VEX941" s="82"/>
      <c r="VEY941" s="82"/>
      <c r="VEZ941" s="82"/>
      <c r="VFA941" s="82"/>
      <c r="VFB941" s="82"/>
      <c r="VFC941" s="82"/>
      <c r="VFD941" s="82"/>
      <c r="VFE941" s="82"/>
      <c r="VFF941" s="82"/>
      <c r="VFG941" s="82"/>
      <c r="VFH941" s="82"/>
      <c r="VFI941" s="82"/>
      <c r="VFJ941" s="82"/>
      <c r="VFK941" s="82"/>
      <c r="VFL941" s="82"/>
      <c r="VFM941" s="82"/>
      <c r="VFN941" s="82"/>
      <c r="VFO941" s="82"/>
      <c r="VFP941" s="82"/>
      <c r="VFQ941" s="82"/>
      <c r="VFR941" s="82"/>
      <c r="VFS941" s="82"/>
      <c r="VFT941" s="82"/>
      <c r="VFU941" s="82"/>
      <c r="VFV941" s="82"/>
      <c r="VFW941" s="82"/>
      <c r="VFX941" s="82"/>
      <c r="VFY941" s="82"/>
      <c r="VFZ941" s="82"/>
      <c r="VGA941" s="82"/>
      <c r="VGB941" s="82"/>
      <c r="VGC941" s="82"/>
      <c r="VGD941" s="82"/>
      <c r="VGE941" s="82"/>
      <c r="VGF941" s="82"/>
      <c r="VGG941" s="82"/>
      <c r="VGH941" s="82"/>
      <c r="VGI941" s="82"/>
      <c r="VGJ941" s="82"/>
      <c r="VGK941" s="82"/>
      <c r="VGL941" s="82"/>
      <c r="VGM941" s="82"/>
      <c r="VGN941" s="82"/>
      <c r="VGO941" s="82"/>
      <c r="VGP941" s="82"/>
      <c r="VGQ941" s="82"/>
      <c r="VGR941" s="82"/>
      <c r="VGS941" s="82"/>
      <c r="VGT941" s="82"/>
      <c r="VGU941" s="82"/>
      <c r="VGV941" s="82"/>
      <c r="VGW941" s="82"/>
      <c r="VGX941" s="82"/>
      <c r="VGY941" s="82"/>
      <c r="VGZ941" s="82"/>
      <c r="VHA941" s="82"/>
      <c r="VHB941" s="82"/>
      <c r="VHC941" s="82"/>
      <c r="VHD941" s="82"/>
      <c r="VHE941" s="82"/>
      <c r="VHF941" s="82"/>
      <c r="VHG941" s="82"/>
      <c r="VHH941" s="82"/>
      <c r="VHI941" s="82"/>
      <c r="VHJ941" s="82"/>
      <c r="VHK941" s="82"/>
      <c r="VHL941" s="82"/>
      <c r="VHM941" s="82"/>
      <c r="VHN941" s="82"/>
      <c r="VHO941" s="82"/>
      <c r="VHP941" s="82"/>
      <c r="VHQ941" s="82"/>
      <c r="VHR941" s="82"/>
      <c r="VHS941" s="82"/>
      <c r="VHT941" s="82"/>
      <c r="VHU941" s="82"/>
      <c r="VHV941" s="82"/>
      <c r="VHW941" s="82"/>
      <c r="VHX941" s="82"/>
      <c r="VHY941" s="82"/>
      <c r="VHZ941" s="82"/>
      <c r="VIA941" s="82"/>
      <c r="VIB941" s="82"/>
      <c r="VIC941" s="82"/>
      <c r="VID941" s="82"/>
      <c r="VIE941" s="82"/>
      <c r="VIF941" s="82"/>
      <c r="VIG941" s="82"/>
      <c r="VIH941" s="82"/>
      <c r="VII941" s="82"/>
      <c r="VIJ941" s="82"/>
      <c r="VIK941" s="82"/>
      <c r="VIL941" s="82"/>
      <c r="VIM941" s="82"/>
      <c r="VIN941" s="82"/>
      <c r="VIO941" s="82"/>
      <c r="VIP941" s="82"/>
      <c r="VIQ941" s="82"/>
      <c r="VIR941" s="82"/>
      <c r="VIS941" s="82"/>
      <c r="VIT941" s="82"/>
      <c r="VIU941" s="82"/>
      <c r="VIV941" s="82"/>
      <c r="VIW941" s="82"/>
      <c r="VIX941" s="82"/>
      <c r="VIY941" s="82"/>
      <c r="VIZ941" s="82"/>
      <c r="VJA941" s="82"/>
      <c r="VJB941" s="82"/>
      <c r="VJC941" s="82"/>
      <c r="VJD941" s="82"/>
      <c r="VJE941" s="82"/>
      <c r="VJF941" s="82"/>
      <c r="VJG941" s="82"/>
      <c r="VJH941" s="82"/>
      <c r="VJI941" s="82"/>
      <c r="VJJ941" s="82"/>
      <c r="VJK941" s="82"/>
      <c r="VJL941" s="82"/>
      <c r="VJM941" s="82"/>
      <c r="VJN941" s="82"/>
      <c r="VJO941" s="82"/>
      <c r="VJP941" s="82"/>
      <c r="VJQ941" s="82"/>
      <c r="VJR941" s="82"/>
      <c r="VJS941" s="82"/>
      <c r="VJT941" s="82"/>
      <c r="VJU941" s="82"/>
      <c r="VJV941" s="82"/>
      <c r="VJW941" s="82"/>
      <c r="VJX941" s="82"/>
      <c r="VJY941" s="82"/>
      <c r="VJZ941" s="82"/>
      <c r="VKA941" s="82"/>
      <c r="VKB941" s="82"/>
      <c r="VKC941" s="82"/>
      <c r="VKD941" s="82"/>
      <c r="VKE941" s="82"/>
      <c r="VKF941" s="82"/>
      <c r="VKG941" s="82"/>
      <c r="VKH941" s="82"/>
      <c r="VKI941" s="82"/>
      <c r="VKJ941" s="82"/>
      <c r="VKK941" s="82"/>
      <c r="VKL941" s="82"/>
      <c r="VKM941" s="82"/>
      <c r="VKN941" s="82"/>
      <c r="VKO941" s="82"/>
      <c r="VKP941" s="82"/>
      <c r="VKQ941" s="82"/>
      <c r="VKR941" s="82"/>
      <c r="VKS941" s="82"/>
      <c r="VKT941" s="82"/>
      <c r="VKU941" s="82"/>
      <c r="VKV941" s="82"/>
      <c r="VKW941" s="82"/>
      <c r="VKX941" s="82"/>
      <c r="VKY941" s="82"/>
      <c r="VKZ941" s="82"/>
      <c r="VLA941" s="82"/>
      <c r="VLB941" s="82"/>
      <c r="VLC941" s="82"/>
      <c r="VLD941" s="82"/>
      <c r="VLE941" s="82"/>
      <c r="VLF941" s="82"/>
      <c r="VLG941" s="82"/>
      <c r="VLH941" s="82"/>
      <c r="VLI941" s="82"/>
      <c r="VLJ941" s="82"/>
      <c r="VLK941" s="82"/>
      <c r="VLL941" s="82"/>
      <c r="VLM941" s="82"/>
      <c r="VLN941" s="82"/>
      <c r="VLO941" s="82"/>
      <c r="VLP941" s="82"/>
      <c r="VLQ941" s="82"/>
      <c r="VLR941" s="82"/>
      <c r="VLS941" s="82"/>
      <c r="VLT941" s="82"/>
      <c r="VLU941" s="82"/>
      <c r="VLV941" s="82"/>
      <c r="VLW941" s="82"/>
      <c r="VLX941" s="82"/>
      <c r="VLY941" s="82"/>
      <c r="VLZ941" s="82"/>
      <c r="VMA941" s="82"/>
      <c r="VMB941" s="82"/>
      <c r="VMC941" s="82"/>
      <c r="VMD941" s="82"/>
      <c r="VME941" s="82"/>
      <c r="VMF941" s="82"/>
      <c r="VMG941" s="82"/>
      <c r="VMH941" s="82"/>
      <c r="VMI941" s="82"/>
      <c r="VMJ941" s="82"/>
      <c r="VMK941" s="82"/>
      <c r="VML941" s="82"/>
      <c r="VMM941" s="82"/>
      <c r="VMN941" s="82"/>
      <c r="VMO941" s="82"/>
      <c r="VMP941" s="82"/>
      <c r="VMQ941" s="82"/>
      <c r="VMR941" s="82"/>
      <c r="VMS941" s="82"/>
      <c r="VMT941" s="82"/>
      <c r="VMU941" s="82"/>
      <c r="VMV941" s="82"/>
      <c r="VMW941" s="82"/>
      <c r="VMX941" s="82"/>
      <c r="VMY941" s="82"/>
      <c r="VMZ941" s="82"/>
      <c r="VNA941" s="82"/>
      <c r="VNB941" s="82"/>
      <c r="VNC941" s="82"/>
      <c r="VND941" s="82"/>
      <c r="VNE941" s="82"/>
      <c r="VNF941" s="82"/>
      <c r="VNG941" s="82"/>
      <c r="VNH941" s="82"/>
      <c r="VNI941" s="82"/>
      <c r="VNJ941" s="82"/>
      <c r="VNK941" s="82"/>
      <c r="VNL941" s="82"/>
      <c r="VNM941" s="82"/>
      <c r="VNN941" s="82"/>
      <c r="VNO941" s="82"/>
      <c r="VNP941" s="82"/>
      <c r="VNQ941" s="82"/>
      <c r="VNR941" s="82"/>
      <c r="VNS941" s="82"/>
      <c r="VNT941" s="82"/>
      <c r="VNU941" s="82"/>
      <c r="VNV941" s="82"/>
      <c r="VNW941" s="82"/>
      <c r="VNX941" s="82"/>
      <c r="VNY941" s="82"/>
      <c r="VNZ941" s="82"/>
      <c r="VOA941" s="82"/>
      <c r="VOB941" s="82"/>
      <c r="VOC941" s="82"/>
      <c r="VOD941" s="82"/>
      <c r="VOE941" s="82"/>
      <c r="VOF941" s="82"/>
      <c r="VOG941" s="82"/>
      <c r="VOH941" s="82"/>
      <c r="VOI941" s="82"/>
      <c r="VOJ941" s="82"/>
      <c r="VOK941" s="82"/>
      <c r="VOL941" s="82"/>
      <c r="VOM941" s="82"/>
      <c r="VON941" s="82"/>
      <c r="VOO941" s="82"/>
      <c r="VOP941" s="82"/>
      <c r="VOQ941" s="82"/>
      <c r="VOR941" s="82"/>
      <c r="VOS941" s="82"/>
      <c r="VOT941" s="82"/>
      <c r="VOU941" s="82"/>
      <c r="VOV941" s="82"/>
      <c r="VOW941" s="82"/>
      <c r="VOX941" s="82"/>
      <c r="VOY941" s="82"/>
      <c r="VOZ941" s="82"/>
      <c r="VPA941" s="82"/>
      <c r="VPB941" s="82"/>
      <c r="VPC941" s="82"/>
      <c r="VPD941" s="82"/>
      <c r="VPE941" s="82"/>
      <c r="VPF941" s="82"/>
      <c r="VPG941" s="82"/>
      <c r="VPH941" s="82"/>
      <c r="VPI941" s="82"/>
      <c r="VPJ941" s="82"/>
      <c r="VPK941" s="82"/>
      <c r="VPL941" s="82"/>
      <c r="VPM941" s="82"/>
      <c r="VPN941" s="82"/>
      <c r="VPO941" s="82"/>
      <c r="VPP941" s="82"/>
      <c r="VPQ941" s="82"/>
      <c r="VPR941" s="82"/>
      <c r="VPS941" s="82"/>
      <c r="VPT941" s="82"/>
      <c r="VPU941" s="82"/>
      <c r="VPV941" s="82"/>
      <c r="VPW941" s="82"/>
      <c r="VPX941" s="82"/>
      <c r="VPY941" s="82"/>
      <c r="VPZ941" s="82"/>
      <c r="VQA941" s="82"/>
      <c r="VQB941" s="82"/>
      <c r="VQC941" s="82"/>
      <c r="VQD941" s="82"/>
      <c r="VQE941" s="82"/>
      <c r="VQF941" s="82"/>
      <c r="VQG941" s="82"/>
      <c r="VQH941" s="82"/>
      <c r="VQI941" s="82"/>
      <c r="VQJ941" s="82"/>
      <c r="VQK941" s="82"/>
      <c r="VQL941" s="82"/>
      <c r="VQM941" s="82"/>
      <c r="VQN941" s="82"/>
      <c r="VQO941" s="82"/>
      <c r="VQP941" s="82"/>
      <c r="VQQ941" s="82"/>
      <c r="VQR941" s="82"/>
      <c r="VQS941" s="82"/>
      <c r="VQT941" s="82"/>
      <c r="VQU941" s="82"/>
      <c r="VQV941" s="82"/>
      <c r="VQW941" s="82"/>
      <c r="VQX941" s="82"/>
      <c r="VQY941" s="82"/>
      <c r="VQZ941" s="82"/>
      <c r="VRA941" s="82"/>
      <c r="VRB941" s="82"/>
      <c r="VRC941" s="82"/>
      <c r="VRD941" s="82"/>
      <c r="VRE941" s="82"/>
      <c r="VRF941" s="82"/>
      <c r="VRG941" s="82"/>
      <c r="VRH941" s="82"/>
      <c r="VRI941" s="82"/>
      <c r="VRJ941" s="82"/>
      <c r="VRK941" s="82"/>
      <c r="VRL941" s="82"/>
      <c r="VRM941" s="82"/>
      <c r="VRN941" s="82"/>
      <c r="VRO941" s="82"/>
      <c r="VRP941" s="82"/>
      <c r="VRQ941" s="82"/>
      <c r="VRR941" s="82"/>
      <c r="VRS941" s="82"/>
      <c r="VRT941" s="82"/>
      <c r="VRU941" s="82"/>
      <c r="VRV941" s="82"/>
      <c r="VRW941" s="82"/>
      <c r="VRX941" s="82"/>
      <c r="VRY941" s="82"/>
      <c r="VRZ941" s="82"/>
      <c r="VSA941" s="82"/>
      <c r="VSB941" s="82"/>
      <c r="VSC941" s="82"/>
      <c r="VSD941" s="82"/>
      <c r="VSE941" s="82"/>
      <c r="VSF941" s="82"/>
      <c r="VSG941" s="82"/>
      <c r="VSH941" s="82"/>
      <c r="VSI941" s="82"/>
      <c r="VSJ941" s="82"/>
      <c r="VSK941" s="82"/>
      <c r="VSL941" s="82"/>
      <c r="VSM941" s="82"/>
      <c r="VSN941" s="82"/>
      <c r="VSO941" s="82"/>
      <c r="VSP941" s="82"/>
      <c r="VSQ941" s="82"/>
      <c r="VSR941" s="82"/>
      <c r="VSS941" s="82"/>
      <c r="VST941" s="82"/>
      <c r="VSU941" s="82"/>
      <c r="VSV941" s="82"/>
      <c r="VSW941" s="82"/>
      <c r="VSX941" s="82"/>
      <c r="VSY941" s="82"/>
      <c r="VSZ941" s="82"/>
      <c r="VTA941" s="82"/>
      <c r="VTB941" s="82"/>
      <c r="VTC941" s="82"/>
      <c r="VTD941" s="82"/>
      <c r="VTE941" s="82"/>
      <c r="VTF941" s="82"/>
      <c r="VTG941" s="82"/>
      <c r="VTH941" s="82"/>
      <c r="VTI941" s="82"/>
      <c r="VTJ941" s="82"/>
      <c r="VTK941" s="82"/>
      <c r="VTL941" s="82"/>
      <c r="VTM941" s="82"/>
      <c r="VTN941" s="82"/>
      <c r="VTO941" s="82"/>
      <c r="VTP941" s="82"/>
      <c r="VTQ941" s="82"/>
      <c r="VTR941" s="82"/>
      <c r="VTS941" s="82"/>
      <c r="VTT941" s="82"/>
      <c r="VTU941" s="82"/>
      <c r="VTV941" s="82"/>
      <c r="VTW941" s="82"/>
      <c r="VTX941" s="82"/>
      <c r="VTY941" s="82"/>
      <c r="VTZ941" s="82"/>
      <c r="VUA941" s="82"/>
      <c r="VUB941" s="82"/>
      <c r="VUC941" s="82"/>
      <c r="VUD941" s="82"/>
      <c r="VUE941" s="82"/>
      <c r="VUF941" s="82"/>
      <c r="VUG941" s="82"/>
      <c r="VUH941" s="82"/>
      <c r="VUI941" s="82"/>
      <c r="VUJ941" s="82"/>
      <c r="VUK941" s="82"/>
      <c r="VUL941" s="82"/>
      <c r="VUM941" s="82"/>
      <c r="VUN941" s="82"/>
      <c r="VUO941" s="82"/>
      <c r="VUP941" s="82"/>
      <c r="VUQ941" s="82"/>
      <c r="VUR941" s="82"/>
      <c r="VUS941" s="82"/>
      <c r="VUT941" s="82"/>
      <c r="VUU941" s="82"/>
      <c r="VUV941" s="82"/>
      <c r="VUW941" s="82"/>
      <c r="VUX941" s="82"/>
      <c r="VUY941" s="82"/>
      <c r="VUZ941" s="82"/>
      <c r="VVA941" s="82"/>
      <c r="VVB941" s="82"/>
      <c r="VVC941" s="82"/>
      <c r="VVD941" s="82"/>
      <c r="VVE941" s="82"/>
      <c r="VVF941" s="82"/>
      <c r="VVG941" s="82"/>
      <c r="VVH941" s="82"/>
      <c r="VVI941" s="82"/>
      <c r="VVJ941" s="82"/>
      <c r="VVK941" s="82"/>
      <c r="VVL941" s="82"/>
      <c r="VVM941" s="82"/>
      <c r="VVN941" s="82"/>
      <c r="VVO941" s="82"/>
      <c r="VVP941" s="82"/>
      <c r="VVQ941" s="82"/>
      <c r="VVR941" s="82"/>
      <c r="VVS941" s="82"/>
      <c r="VVT941" s="82"/>
      <c r="VVU941" s="82"/>
      <c r="VVV941" s="82"/>
      <c r="VVW941" s="82"/>
      <c r="VVX941" s="82"/>
      <c r="VVY941" s="82"/>
      <c r="VVZ941" s="82"/>
      <c r="VWA941" s="82"/>
      <c r="VWB941" s="82"/>
      <c r="VWC941" s="82"/>
      <c r="VWD941" s="82"/>
      <c r="VWE941" s="82"/>
      <c r="VWF941" s="82"/>
      <c r="VWG941" s="82"/>
      <c r="VWH941" s="82"/>
      <c r="VWI941" s="82"/>
      <c r="VWJ941" s="82"/>
      <c r="VWK941" s="82"/>
      <c r="VWL941" s="82"/>
      <c r="VWM941" s="82"/>
      <c r="VWN941" s="82"/>
      <c r="VWO941" s="82"/>
      <c r="VWP941" s="82"/>
      <c r="VWQ941" s="82"/>
      <c r="VWR941" s="82"/>
      <c r="VWS941" s="82"/>
      <c r="VWT941" s="82"/>
      <c r="VWU941" s="82"/>
      <c r="VWV941" s="82"/>
      <c r="VWW941" s="82"/>
      <c r="VWX941" s="82"/>
      <c r="VWY941" s="82"/>
      <c r="VWZ941" s="82"/>
      <c r="VXA941" s="82"/>
      <c r="VXB941" s="82"/>
      <c r="VXC941" s="82"/>
      <c r="VXD941" s="82"/>
      <c r="VXE941" s="82"/>
      <c r="VXF941" s="82"/>
      <c r="VXG941" s="82"/>
      <c r="VXH941" s="82"/>
      <c r="VXI941" s="82"/>
      <c r="VXJ941" s="82"/>
      <c r="VXK941" s="82"/>
      <c r="VXL941" s="82"/>
      <c r="VXM941" s="82"/>
      <c r="VXN941" s="82"/>
      <c r="VXO941" s="82"/>
      <c r="VXP941" s="82"/>
      <c r="VXQ941" s="82"/>
      <c r="VXR941" s="82"/>
      <c r="VXS941" s="82"/>
      <c r="VXT941" s="82"/>
      <c r="VXU941" s="82"/>
      <c r="VXV941" s="82"/>
      <c r="VXW941" s="82"/>
      <c r="VXX941" s="82"/>
      <c r="VXY941" s="82"/>
      <c r="VXZ941" s="82"/>
      <c r="VYA941" s="82"/>
      <c r="VYB941" s="82"/>
      <c r="VYC941" s="82"/>
      <c r="VYD941" s="82"/>
      <c r="VYE941" s="82"/>
      <c r="VYF941" s="82"/>
      <c r="VYG941" s="82"/>
      <c r="VYH941" s="82"/>
      <c r="VYI941" s="82"/>
      <c r="VYJ941" s="82"/>
      <c r="VYK941" s="82"/>
      <c r="VYL941" s="82"/>
      <c r="VYM941" s="82"/>
      <c r="VYN941" s="82"/>
      <c r="VYO941" s="82"/>
      <c r="VYP941" s="82"/>
      <c r="VYQ941" s="82"/>
      <c r="VYR941" s="82"/>
      <c r="VYS941" s="82"/>
      <c r="VYT941" s="82"/>
      <c r="VYU941" s="82"/>
      <c r="VYV941" s="82"/>
      <c r="VYW941" s="82"/>
      <c r="VYX941" s="82"/>
      <c r="VYY941" s="82"/>
      <c r="VYZ941" s="82"/>
      <c r="VZA941" s="82"/>
      <c r="VZB941" s="82"/>
      <c r="VZC941" s="82"/>
      <c r="VZD941" s="82"/>
      <c r="VZE941" s="82"/>
      <c r="VZF941" s="82"/>
      <c r="VZG941" s="82"/>
      <c r="VZH941" s="82"/>
      <c r="VZI941" s="82"/>
      <c r="VZJ941" s="82"/>
      <c r="VZK941" s="82"/>
      <c r="VZL941" s="82"/>
      <c r="VZM941" s="82"/>
      <c r="VZN941" s="82"/>
      <c r="VZO941" s="82"/>
      <c r="VZP941" s="82"/>
      <c r="VZQ941" s="82"/>
      <c r="VZR941" s="82"/>
      <c r="VZS941" s="82"/>
      <c r="VZT941" s="82"/>
      <c r="VZU941" s="82"/>
      <c r="VZV941" s="82"/>
      <c r="VZW941" s="82"/>
      <c r="VZX941" s="82"/>
      <c r="VZY941" s="82"/>
      <c r="VZZ941" s="82"/>
      <c r="WAA941" s="82"/>
      <c r="WAB941" s="82"/>
      <c r="WAC941" s="82"/>
      <c r="WAD941" s="82"/>
      <c r="WAE941" s="82"/>
      <c r="WAF941" s="82"/>
      <c r="WAG941" s="82"/>
      <c r="WAH941" s="82"/>
      <c r="WAI941" s="82"/>
      <c r="WAJ941" s="82"/>
      <c r="WAK941" s="82"/>
      <c r="WAL941" s="82"/>
      <c r="WAM941" s="82"/>
      <c r="WAN941" s="82"/>
      <c r="WAO941" s="82"/>
      <c r="WAP941" s="82"/>
      <c r="WAQ941" s="82"/>
      <c r="WAR941" s="82"/>
      <c r="WAS941" s="82"/>
      <c r="WAT941" s="82"/>
      <c r="WAU941" s="82"/>
      <c r="WAV941" s="82"/>
      <c r="WAW941" s="82"/>
      <c r="WAX941" s="82"/>
      <c r="WAY941" s="82"/>
      <c r="WAZ941" s="82"/>
      <c r="WBA941" s="82"/>
      <c r="WBB941" s="82"/>
      <c r="WBC941" s="82"/>
      <c r="WBD941" s="82"/>
      <c r="WBE941" s="82"/>
      <c r="WBF941" s="82"/>
      <c r="WBG941" s="82"/>
      <c r="WBH941" s="82"/>
      <c r="WBI941" s="82"/>
      <c r="WBJ941" s="82"/>
      <c r="WBK941" s="82"/>
      <c r="WBL941" s="82"/>
      <c r="WBM941" s="82"/>
      <c r="WBN941" s="82"/>
      <c r="WBO941" s="82"/>
      <c r="WBP941" s="82"/>
      <c r="WBQ941" s="82"/>
      <c r="WBR941" s="82"/>
      <c r="WBS941" s="82"/>
      <c r="WBT941" s="82"/>
      <c r="WBU941" s="82"/>
      <c r="WBV941" s="82"/>
      <c r="WBW941" s="82"/>
      <c r="WBX941" s="82"/>
      <c r="WBY941" s="82"/>
      <c r="WBZ941" s="82"/>
      <c r="WCA941" s="82"/>
      <c r="WCB941" s="82"/>
      <c r="WCC941" s="82"/>
      <c r="WCD941" s="82"/>
      <c r="WCE941" s="82"/>
      <c r="WCF941" s="82"/>
      <c r="WCG941" s="82"/>
      <c r="WCH941" s="82"/>
      <c r="WCI941" s="82"/>
      <c r="WCJ941" s="82"/>
      <c r="WCK941" s="82"/>
      <c r="WCL941" s="82"/>
      <c r="WCM941" s="82"/>
      <c r="WCN941" s="82"/>
      <c r="WCO941" s="82"/>
      <c r="WCP941" s="82"/>
      <c r="WCQ941" s="82"/>
      <c r="WCR941" s="82"/>
      <c r="WCS941" s="82"/>
      <c r="WCT941" s="82"/>
      <c r="WCU941" s="82"/>
      <c r="WCV941" s="82"/>
      <c r="WCW941" s="82"/>
      <c r="WCX941" s="82"/>
      <c r="WCY941" s="82"/>
      <c r="WCZ941" s="82"/>
      <c r="WDA941" s="82"/>
      <c r="WDB941" s="82"/>
      <c r="WDC941" s="82"/>
      <c r="WDD941" s="82"/>
      <c r="WDE941" s="82"/>
      <c r="WDF941" s="82"/>
      <c r="WDG941" s="82"/>
      <c r="WDH941" s="82"/>
      <c r="WDI941" s="82"/>
      <c r="WDJ941" s="82"/>
      <c r="WDK941" s="82"/>
      <c r="WDL941" s="82"/>
      <c r="WDM941" s="82"/>
      <c r="WDN941" s="82"/>
      <c r="WDO941" s="82"/>
      <c r="WDP941" s="82"/>
      <c r="WDQ941" s="82"/>
      <c r="WDR941" s="82"/>
      <c r="WDS941" s="82"/>
      <c r="WDT941" s="82"/>
      <c r="WDU941" s="82"/>
      <c r="WDV941" s="82"/>
      <c r="WDW941" s="82"/>
      <c r="WDX941" s="82"/>
      <c r="WDY941" s="82"/>
      <c r="WDZ941" s="82"/>
      <c r="WEA941" s="82"/>
      <c r="WEB941" s="82"/>
      <c r="WEC941" s="82"/>
      <c r="WED941" s="82"/>
      <c r="WEE941" s="82"/>
      <c r="WEF941" s="82"/>
      <c r="WEG941" s="82"/>
      <c r="WEH941" s="82"/>
      <c r="WEI941" s="82"/>
      <c r="WEJ941" s="82"/>
      <c r="WEK941" s="82"/>
      <c r="WEL941" s="82"/>
      <c r="WEM941" s="82"/>
      <c r="WEN941" s="82"/>
      <c r="WEO941" s="82"/>
      <c r="WEP941" s="82"/>
      <c r="WEQ941" s="82"/>
      <c r="WER941" s="82"/>
      <c r="WES941" s="82"/>
      <c r="WET941" s="82"/>
      <c r="WEU941" s="82"/>
      <c r="WEV941" s="82"/>
      <c r="WEW941" s="82"/>
      <c r="WEX941" s="82"/>
      <c r="WEY941" s="82"/>
      <c r="WEZ941" s="82"/>
      <c r="WFA941" s="82"/>
      <c r="WFB941" s="82"/>
      <c r="WFC941" s="82"/>
      <c r="WFD941" s="82"/>
      <c r="WFE941" s="82"/>
      <c r="WFF941" s="82"/>
      <c r="WFG941" s="82"/>
      <c r="WFH941" s="82"/>
      <c r="WFI941" s="82"/>
      <c r="WFJ941" s="82"/>
      <c r="WFK941" s="82"/>
      <c r="WFL941" s="82"/>
      <c r="WFM941" s="82"/>
      <c r="WFN941" s="82"/>
      <c r="WFO941" s="82"/>
      <c r="WFP941" s="82"/>
      <c r="WFQ941" s="82"/>
      <c r="WFR941" s="82"/>
      <c r="WFS941" s="82"/>
      <c r="WFT941" s="82"/>
      <c r="WFU941" s="82"/>
      <c r="WFV941" s="82"/>
      <c r="WFW941" s="82"/>
      <c r="WFX941" s="82"/>
      <c r="WFY941" s="82"/>
      <c r="WFZ941" s="82"/>
      <c r="WGA941" s="82"/>
      <c r="WGB941" s="82"/>
      <c r="WGC941" s="82"/>
      <c r="WGD941" s="82"/>
      <c r="WGE941" s="82"/>
      <c r="WGF941" s="82"/>
      <c r="WGG941" s="82"/>
      <c r="WGH941" s="82"/>
      <c r="WGI941" s="82"/>
      <c r="WGJ941" s="82"/>
      <c r="WGK941" s="82"/>
      <c r="WGL941" s="82"/>
      <c r="WGM941" s="82"/>
      <c r="WGN941" s="82"/>
      <c r="WGO941" s="82"/>
      <c r="WGP941" s="82"/>
      <c r="WGQ941" s="82"/>
      <c r="WGR941" s="82"/>
      <c r="WGS941" s="82"/>
      <c r="WGT941" s="82"/>
      <c r="WGU941" s="82"/>
      <c r="WGV941" s="82"/>
      <c r="WGW941" s="82"/>
      <c r="WGX941" s="82"/>
      <c r="WGY941" s="82"/>
      <c r="WGZ941" s="82"/>
      <c r="WHA941" s="82"/>
      <c r="WHB941" s="82"/>
      <c r="WHC941" s="82"/>
      <c r="WHD941" s="82"/>
      <c r="WHE941" s="82"/>
      <c r="WHF941" s="82"/>
      <c r="WHG941" s="82"/>
      <c r="WHH941" s="82"/>
      <c r="WHI941" s="82"/>
      <c r="WHJ941" s="82"/>
      <c r="WHK941" s="82"/>
      <c r="WHL941" s="82"/>
      <c r="WHM941" s="82"/>
      <c r="WHN941" s="82"/>
      <c r="WHO941" s="82"/>
      <c r="WHP941" s="82"/>
      <c r="WHQ941" s="82"/>
      <c r="WHR941" s="82"/>
      <c r="WHS941" s="82"/>
      <c r="WHT941" s="82"/>
      <c r="WHU941" s="82"/>
      <c r="WHV941" s="82"/>
      <c r="WHW941" s="82"/>
      <c r="WHX941" s="82"/>
      <c r="WHY941" s="82"/>
      <c r="WHZ941" s="82"/>
      <c r="WIA941" s="82"/>
      <c r="WIB941" s="82"/>
      <c r="WIC941" s="82"/>
      <c r="WID941" s="82"/>
      <c r="WIE941" s="82"/>
      <c r="WIF941" s="82"/>
      <c r="WIG941" s="82"/>
      <c r="WIH941" s="82"/>
      <c r="WII941" s="82"/>
      <c r="WIJ941" s="82"/>
      <c r="WIK941" s="82"/>
      <c r="WIL941" s="82"/>
      <c r="WIM941" s="82"/>
      <c r="WIN941" s="82"/>
      <c r="WIO941" s="82"/>
      <c r="WIP941" s="82"/>
      <c r="WIQ941" s="82"/>
      <c r="WIR941" s="82"/>
      <c r="WIS941" s="82"/>
      <c r="WIT941" s="82"/>
      <c r="WIU941" s="82"/>
      <c r="WIV941" s="82"/>
      <c r="WIW941" s="82"/>
      <c r="WIX941" s="82"/>
      <c r="WIY941" s="82"/>
      <c r="WIZ941" s="82"/>
      <c r="WJA941" s="82"/>
      <c r="WJB941" s="82"/>
      <c r="WJC941" s="82"/>
      <c r="WJD941" s="82"/>
      <c r="WJE941" s="82"/>
      <c r="WJF941" s="82"/>
      <c r="WJG941" s="82"/>
      <c r="WJH941" s="82"/>
      <c r="WJI941" s="82"/>
      <c r="WJJ941" s="82"/>
      <c r="WJK941" s="82"/>
      <c r="WJL941" s="82"/>
      <c r="WJM941" s="82"/>
      <c r="WJN941" s="82"/>
      <c r="WJO941" s="82"/>
      <c r="WJP941" s="82"/>
      <c r="WJQ941" s="82"/>
      <c r="WJR941" s="82"/>
      <c r="WJS941" s="82"/>
      <c r="WJT941" s="82"/>
      <c r="WJU941" s="82"/>
      <c r="WJV941" s="82"/>
      <c r="WJW941" s="82"/>
      <c r="WJX941" s="82"/>
      <c r="WJY941" s="82"/>
      <c r="WJZ941" s="82"/>
      <c r="WKA941" s="82"/>
      <c r="WKB941" s="82"/>
      <c r="WKC941" s="82"/>
      <c r="WKD941" s="82"/>
      <c r="WKE941" s="82"/>
      <c r="WKF941" s="82"/>
      <c r="WKG941" s="82"/>
      <c r="WKH941" s="82"/>
      <c r="WKI941" s="82"/>
      <c r="WKJ941" s="82"/>
      <c r="WKK941" s="82"/>
      <c r="WKL941" s="82"/>
      <c r="WKM941" s="82"/>
      <c r="WKN941" s="82"/>
      <c r="WKO941" s="82"/>
      <c r="WKP941" s="82"/>
      <c r="WKQ941" s="82"/>
      <c r="WKR941" s="82"/>
      <c r="WKS941" s="82"/>
      <c r="WKT941" s="82"/>
      <c r="WKU941" s="82"/>
      <c r="WKV941" s="82"/>
      <c r="WKW941" s="82"/>
      <c r="WKX941" s="82"/>
      <c r="WKY941" s="82"/>
      <c r="WKZ941" s="82"/>
      <c r="WLA941" s="82"/>
      <c r="WLB941" s="82"/>
      <c r="WLC941" s="82"/>
      <c r="WLD941" s="82"/>
      <c r="WLE941" s="82"/>
      <c r="WLF941" s="82"/>
      <c r="WLG941" s="82"/>
      <c r="WLH941" s="82"/>
      <c r="WLI941" s="82"/>
      <c r="WLJ941" s="82"/>
      <c r="WLK941" s="82"/>
      <c r="WLL941" s="82"/>
      <c r="WLM941" s="82"/>
      <c r="WLN941" s="82"/>
      <c r="WLO941" s="82"/>
      <c r="WLP941" s="82"/>
      <c r="WLQ941" s="82"/>
      <c r="WLR941" s="82"/>
      <c r="WLS941" s="82"/>
      <c r="WLT941" s="82"/>
      <c r="WLU941" s="82"/>
      <c r="WLV941" s="82"/>
      <c r="WLW941" s="82"/>
      <c r="WLX941" s="82"/>
      <c r="WLY941" s="82"/>
      <c r="WLZ941" s="82"/>
      <c r="WMA941" s="82"/>
      <c r="WMB941" s="82"/>
      <c r="WMC941" s="82"/>
      <c r="WMD941" s="82"/>
      <c r="WME941" s="82"/>
      <c r="WMF941" s="82"/>
      <c r="WMG941" s="82"/>
      <c r="WMH941" s="82"/>
      <c r="WMI941" s="82"/>
      <c r="WMJ941" s="82"/>
      <c r="WMK941" s="82"/>
      <c r="WML941" s="82"/>
      <c r="WMM941" s="82"/>
      <c r="WMN941" s="82"/>
      <c r="WMO941" s="82"/>
      <c r="WMP941" s="82"/>
      <c r="WMQ941" s="82"/>
      <c r="WMR941" s="82"/>
      <c r="WMS941" s="82"/>
      <c r="WMT941" s="82"/>
      <c r="WMU941" s="82"/>
      <c r="WMV941" s="82"/>
      <c r="WMW941" s="82"/>
      <c r="WMX941" s="82"/>
      <c r="WMY941" s="82"/>
      <c r="WMZ941" s="82"/>
      <c r="WNA941" s="82"/>
      <c r="WNB941" s="82"/>
      <c r="WNC941" s="82"/>
      <c r="WND941" s="82"/>
      <c r="WNE941" s="82"/>
      <c r="WNF941" s="82"/>
      <c r="WNG941" s="82"/>
      <c r="WNH941" s="82"/>
      <c r="WNI941" s="82"/>
      <c r="WNJ941" s="82"/>
      <c r="WNK941" s="82"/>
      <c r="WNL941" s="82"/>
      <c r="WNM941" s="82"/>
      <c r="WNN941" s="82"/>
      <c r="WNO941" s="82"/>
      <c r="WNP941" s="82"/>
      <c r="WNQ941" s="82"/>
      <c r="WNR941" s="82"/>
      <c r="WNS941" s="82"/>
      <c r="WNT941" s="82"/>
      <c r="WNU941" s="82"/>
      <c r="WNV941" s="82"/>
      <c r="WNW941" s="82"/>
      <c r="WNX941" s="82"/>
      <c r="WNY941" s="82"/>
      <c r="WNZ941" s="82"/>
      <c r="WOA941" s="82"/>
      <c r="WOB941" s="82"/>
      <c r="WOC941" s="82"/>
      <c r="WOD941" s="82"/>
      <c r="WOE941" s="82"/>
      <c r="WOF941" s="82"/>
      <c r="WOG941" s="82"/>
      <c r="WOH941" s="82"/>
      <c r="WOI941" s="82"/>
      <c r="WOJ941" s="82"/>
      <c r="WOK941" s="82"/>
      <c r="WOL941" s="82"/>
      <c r="WOM941" s="82"/>
      <c r="WON941" s="82"/>
      <c r="WOO941" s="82"/>
      <c r="WOP941" s="82"/>
      <c r="WOQ941" s="82"/>
      <c r="WOR941" s="82"/>
      <c r="WOS941" s="82"/>
      <c r="WOT941" s="82"/>
      <c r="WOU941" s="82"/>
      <c r="WOV941" s="82"/>
      <c r="WOW941" s="82"/>
      <c r="WOX941" s="82"/>
      <c r="WOY941" s="82"/>
      <c r="WOZ941" s="82"/>
      <c r="WPA941" s="82"/>
      <c r="WPB941" s="82"/>
      <c r="WPC941" s="82"/>
      <c r="WPD941" s="82"/>
      <c r="WPE941" s="82"/>
      <c r="WPF941" s="82"/>
      <c r="WPG941" s="82"/>
      <c r="WPH941" s="82"/>
      <c r="WPI941" s="82"/>
      <c r="WPJ941" s="82"/>
      <c r="WPK941" s="82"/>
      <c r="WPL941" s="82"/>
      <c r="WPM941" s="82"/>
      <c r="WPN941" s="82"/>
      <c r="WPO941" s="82"/>
      <c r="WPP941" s="82"/>
      <c r="WPQ941" s="82"/>
      <c r="WPR941" s="82"/>
      <c r="WPS941" s="82"/>
      <c r="WPT941" s="82"/>
      <c r="WPU941" s="82"/>
      <c r="WPV941" s="82"/>
      <c r="WPW941" s="82"/>
      <c r="WPX941" s="82"/>
      <c r="WPY941" s="82"/>
      <c r="WPZ941" s="82"/>
      <c r="WQA941" s="82"/>
      <c r="WQB941" s="82"/>
      <c r="WQC941" s="82"/>
      <c r="WQD941" s="82"/>
      <c r="WQE941" s="82"/>
      <c r="WQF941" s="82"/>
      <c r="WQG941" s="82"/>
      <c r="WQH941" s="82"/>
      <c r="WQI941" s="82"/>
      <c r="WQJ941" s="82"/>
      <c r="WQK941" s="82"/>
      <c r="WQL941" s="82"/>
      <c r="WQM941" s="82"/>
      <c r="WQN941" s="82"/>
      <c r="WQO941" s="82"/>
      <c r="WQP941" s="82"/>
      <c r="WQQ941" s="82"/>
      <c r="WQR941" s="82"/>
      <c r="WQS941" s="82"/>
      <c r="WQT941" s="82"/>
      <c r="WQU941" s="82"/>
      <c r="WQV941" s="82"/>
      <c r="WQW941" s="82"/>
      <c r="WQX941" s="82"/>
      <c r="WQY941" s="82"/>
      <c r="WQZ941" s="82"/>
      <c r="WRA941" s="82"/>
      <c r="WRB941" s="82"/>
      <c r="WRC941" s="82"/>
      <c r="WRD941" s="82"/>
      <c r="WRE941" s="82"/>
      <c r="WRF941" s="82"/>
      <c r="WRG941" s="82"/>
      <c r="WRH941" s="82"/>
      <c r="WRI941" s="82"/>
      <c r="WRJ941" s="82"/>
      <c r="WRK941" s="82"/>
      <c r="WRL941" s="82"/>
      <c r="WRM941" s="82"/>
      <c r="WRN941" s="82"/>
      <c r="WRO941" s="82"/>
      <c r="WRP941" s="82"/>
      <c r="WRQ941" s="82"/>
      <c r="WRR941" s="82"/>
      <c r="WRS941" s="82"/>
      <c r="WRT941" s="82"/>
      <c r="WRU941" s="82"/>
      <c r="WRV941" s="82"/>
      <c r="WRW941" s="82"/>
      <c r="WRX941" s="82"/>
      <c r="WRY941" s="82"/>
      <c r="WRZ941" s="82"/>
      <c r="WSA941" s="82"/>
      <c r="WSB941" s="82"/>
      <c r="WSC941" s="82"/>
      <c r="WSD941" s="82"/>
      <c r="WSE941" s="82"/>
      <c r="WSF941" s="82"/>
      <c r="WSG941" s="82"/>
      <c r="WSH941" s="82"/>
      <c r="WSI941" s="82"/>
      <c r="WSJ941" s="82"/>
      <c r="WSK941" s="82"/>
      <c r="WSL941" s="82"/>
      <c r="WSM941" s="82"/>
      <c r="WSN941" s="82"/>
      <c r="WSO941" s="82"/>
      <c r="WSP941" s="82"/>
      <c r="WSQ941" s="82"/>
      <c r="WSR941" s="82"/>
      <c r="WSS941" s="82"/>
      <c r="WST941" s="82"/>
      <c r="WSU941" s="82"/>
      <c r="WSV941" s="82"/>
      <c r="WSW941" s="82"/>
      <c r="WSX941" s="82"/>
      <c r="WSY941" s="82"/>
      <c r="WSZ941" s="82"/>
      <c r="WTA941" s="82"/>
      <c r="WTB941" s="82"/>
      <c r="WTC941" s="82"/>
      <c r="WTD941" s="82"/>
      <c r="WTE941" s="82"/>
      <c r="WTF941" s="82"/>
      <c r="WTG941" s="82"/>
      <c r="WTH941" s="82"/>
      <c r="WTI941" s="82"/>
      <c r="WTJ941" s="82"/>
      <c r="WTK941" s="82"/>
      <c r="WTL941" s="82"/>
      <c r="WTM941" s="82"/>
      <c r="WTN941" s="82"/>
      <c r="WTO941" s="82"/>
      <c r="WTP941" s="82"/>
      <c r="WTQ941" s="82"/>
      <c r="WTR941" s="82"/>
      <c r="WTS941" s="82"/>
      <c r="WTT941" s="82"/>
      <c r="WTU941" s="82"/>
      <c r="WTV941" s="82"/>
      <c r="WTW941" s="82"/>
      <c r="WTX941" s="82"/>
      <c r="WTY941" s="82"/>
      <c r="WTZ941" s="82"/>
      <c r="WUA941" s="82"/>
      <c r="WUB941" s="82"/>
      <c r="WUC941" s="82"/>
      <c r="WUD941" s="82"/>
      <c r="WUE941" s="82"/>
      <c r="WUF941" s="82"/>
      <c r="WUG941" s="82"/>
      <c r="WUH941" s="82"/>
      <c r="WUI941" s="82"/>
      <c r="WUJ941" s="82"/>
      <c r="WUK941" s="82"/>
      <c r="WUL941" s="82"/>
      <c r="WUM941" s="82"/>
      <c r="WUN941" s="82"/>
      <c r="WUO941" s="82"/>
      <c r="WUP941" s="82"/>
      <c r="WUQ941" s="82"/>
      <c r="WUR941" s="82"/>
      <c r="WUS941" s="82"/>
      <c r="WUT941" s="82"/>
      <c r="WUU941" s="82"/>
      <c r="WUV941" s="82"/>
      <c r="WUW941" s="82"/>
      <c r="WUX941" s="82"/>
      <c r="WUY941" s="82"/>
      <c r="WUZ941" s="82"/>
      <c r="WVA941" s="82"/>
      <c r="WVB941" s="82"/>
      <c r="WVC941" s="82"/>
      <c r="WVD941" s="82"/>
      <c r="WVE941" s="82"/>
      <c r="WVF941" s="82"/>
      <c r="WVG941" s="82"/>
      <c r="WVH941" s="82"/>
      <c r="WVI941" s="82"/>
      <c r="WVJ941" s="82"/>
      <c r="WVK941" s="82"/>
      <c r="WVL941" s="82"/>
      <c r="WVM941" s="82"/>
      <c r="WVN941" s="82"/>
      <c r="WVO941" s="82"/>
      <c r="WVP941" s="82"/>
      <c r="WVQ941" s="82"/>
      <c r="WVR941" s="82"/>
      <c r="WVS941" s="82"/>
      <c r="WVT941" s="82"/>
      <c r="WVU941" s="82"/>
      <c r="WVV941" s="82"/>
      <c r="WVW941" s="82"/>
      <c r="WVX941" s="82"/>
      <c r="WVY941" s="82"/>
      <c r="WVZ941" s="82"/>
      <c r="WWA941" s="82"/>
      <c r="WWB941" s="82"/>
      <c r="WWC941" s="82"/>
      <c r="WWD941" s="82"/>
      <c r="WWE941" s="82"/>
      <c r="WWF941" s="82"/>
      <c r="WWG941" s="82"/>
      <c r="WWH941" s="82"/>
      <c r="WWI941" s="82"/>
      <c r="WWJ941" s="82"/>
      <c r="WWK941" s="82"/>
      <c r="WWL941" s="82"/>
      <c r="WWM941" s="82"/>
      <c r="WWN941" s="82"/>
      <c r="WWO941" s="82"/>
      <c r="WWP941" s="82"/>
      <c r="WWQ941" s="82"/>
      <c r="WWR941" s="82"/>
      <c r="WWS941" s="82"/>
      <c r="WWT941" s="82"/>
      <c r="WWU941" s="82"/>
      <c r="WWV941" s="82"/>
      <c r="WWW941" s="82"/>
      <c r="WWX941" s="82"/>
      <c r="WWY941" s="82"/>
      <c r="WWZ941" s="82"/>
      <c r="WXA941" s="82"/>
      <c r="WXB941" s="82"/>
      <c r="WXC941" s="82"/>
      <c r="WXD941" s="82"/>
      <c r="WXE941" s="82"/>
      <c r="WXF941" s="82"/>
      <c r="WXG941" s="82"/>
      <c r="WXH941" s="82"/>
      <c r="WXI941" s="82"/>
      <c r="WXJ941" s="82"/>
      <c r="WXK941" s="82"/>
      <c r="WXL941" s="82"/>
      <c r="WXM941" s="82"/>
      <c r="WXN941" s="82"/>
      <c r="WXO941" s="82"/>
      <c r="WXP941" s="82"/>
      <c r="WXQ941" s="82"/>
      <c r="WXR941" s="82"/>
      <c r="WXS941" s="82"/>
      <c r="WXT941" s="82"/>
      <c r="WXU941" s="82"/>
      <c r="WXV941" s="82"/>
      <c r="WXW941" s="82"/>
      <c r="WXX941" s="82"/>
      <c r="WXY941" s="82"/>
      <c r="WXZ941" s="82"/>
      <c r="WYA941" s="82"/>
      <c r="WYB941" s="82"/>
      <c r="WYC941" s="82"/>
      <c r="WYD941" s="82"/>
      <c r="WYE941" s="82"/>
      <c r="WYF941" s="82"/>
      <c r="WYG941" s="82"/>
      <c r="WYH941" s="82"/>
      <c r="WYI941" s="82"/>
      <c r="WYJ941" s="82"/>
      <c r="WYK941" s="82"/>
      <c r="WYL941" s="82"/>
      <c r="WYM941" s="82"/>
      <c r="WYN941" s="82"/>
      <c r="WYO941" s="82"/>
      <c r="WYP941" s="82"/>
      <c r="WYQ941" s="82"/>
      <c r="WYR941" s="82"/>
      <c r="WYS941" s="82"/>
      <c r="WYT941" s="82"/>
      <c r="WYU941" s="82"/>
      <c r="WYV941" s="82"/>
      <c r="WYW941" s="82"/>
      <c r="WYX941" s="82"/>
      <c r="WYY941" s="82"/>
      <c r="WYZ941" s="82"/>
      <c r="WZA941" s="82"/>
      <c r="WZB941" s="82"/>
      <c r="WZC941" s="82"/>
      <c r="WZD941" s="82"/>
      <c r="WZE941" s="82"/>
      <c r="WZF941" s="82"/>
      <c r="WZG941" s="82"/>
      <c r="WZH941" s="82"/>
      <c r="WZI941" s="82"/>
      <c r="WZJ941" s="82"/>
      <c r="WZK941" s="82"/>
      <c r="WZL941" s="82"/>
      <c r="WZM941" s="82"/>
      <c r="WZN941" s="82"/>
      <c r="WZO941" s="82"/>
      <c r="WZP941" s="82"/>
      <c r="WZQ941" s="82"/>
      <c r="WZR941" s="82"/>
      <c r="WZS941" s="82"/>
      <c r="WZT941" s="82"/>
      <c r="WZU941" s="82"/>
      <c r="WZV941" s="82"/>
      <c r="WZW941" s="82"/>
      <c r="WZX941" s="82"/>
      <c r="WZY941" s="82"/>
      <c r="WZZ941" s="82"/>
      <c r="XAA941" s="82"/>
      <c r="XAB941" s="82"/>
      <c r="XAC941" s="82"/>
      <c r="XAD941" s="82"/>
      <c r="XAE941" s="82"/>
      <c r="XAF941" s="82"/>
      <c r="XAG941" s="82"/>
      <c r="XAH941" s="82"/>
      <c r="XAI941" s="82"/>
      <c r="XAJ941" s="82"/>
      <c r="XAK941" s="82"/>
      <c r="XAL941" s="82"/>
      <c r="XAM941" s="82"/>
      <c r="XAN941" s="82"/>
      <c r="XAO941" s="82"/>
      <c r="XAP941" s="82"/>
      <c r="XAQ941" s="82"/>
      <c r="XAR941" s="82"/>
      <c r="XAS941" s="82"/>
      <c r="XAT941" s="82"/>
      <c r="XAU941" s="82"/>
      <c r="XAV941" s="82"/>
      <c r="XAW941" s="82"/>
      <c r="XAX941" s="82"/>
      <c r="XAY941" s="82"/>
      <c r="XAZ941" s="82"/>
      <c r="XBA941" s="82"/>
      <c r="XBB941" s="82"/>
      <c r="XBC941" s="82"/>
      <c r="XBD941" s="82"/>
      <c r="XBE941" s="82"/>
      <c r="XBF941" s="82"/>
      <c r="XBG941" s="82"/>
      <c r="XBH941" s="82"/>
      <c r="XBI941" s="82"/>
      <c r="XBJ941" s="82"/>
      <c r="XBK941" s="82"/>
      <c r="XBL941" s="82"/>
      <c r="XBM941" s="82"/>
      <c r="XBN941" s="82"/>
      <c r="XBO941" s="82"/>
      <c r="XBP941" s="82"/>
      <c r="XBQ941" s="82"/>
      <c r="XBR941" s="82"/>
      <c r="XBS941" s="82"/>
      <c r="XBT941" s="82"/>
      <c r="XBU941" s="82"/>
      <c r="XBV941" s="82"/>
      <c r="XBW941" s="82"/>
      <c r="XBX941" s="82"/>
      <c r="XBY941" s="82"/>
      <c r="XBZ941" s="82"/>
      <c r="XCA941" s="82"/>
      <c r="XCB941" s="82"/>
      <c r="XCC941" s="82"/>
      <c r="XCD941" s="82"/>
      <c r="XCE941" s="82"/>
      <c r="XCF941" s="82"/>
      <c r="XCG941" s="82"/>
      <c r="XCH941" s="82"/>
      <c r="XCI941" s="82"/>
      <c r="XCJ941" s="82"/>
      <c r="XCK941" s="82"/>
      <c r="XCL941" s="82"/>
      <c r="XCM941" s="82"/>
      <c r="XCN941" s="82"/>
      <c r="XCO941" s="82"/>
      <c r="XCP941" s="82"/>
      <c r="XCQ941" s="82"/>
      <c r="XCR941" s="82"/>
      <c r="XCS941" s="82"/>
      <c r="XCT941" s="82"/>
      <c r="XCU941" s="82"/>
      <c r="XCV941" s="82"/>
      <c r="XCW941" s="82"/>
      <c r="XCX941" s="82"/>
      <c r="XCY941" s="82"/>
      <c r="XCZ941" s="82"/>
      <c r="XDA941" s="82"/>
      <c r="XDB941" s="82"/>
      <c r="XDC941" s="82"/>
      <c r="XDD941" s="82"/>
      <c r="XDE941" s="82"/>
      <c r="XDF941" s="82"/>
      <c r="XDG941" s="82"/>
      <c r="XDH941" s="82"/>
      <c r="XDI941" s="82"/>
      <c r="XDJ941" s="82"/>
      <c r="XDK941" s="82"/>
      <c r="XDL941" s="82"/>
      <c r="XDM941" s="82"/>
      <c r="XDN941" s="82"/>
      <c r="XDO941" s="82"/>
      <c r="XDP941" s="82"/>
    </row>
    <row r="942" spans="1:16344" s="28" customFormat="1" ht="60" customHeight="1">
      <c r="A942" s="181">
        <v>7</v>
      </c>
      <c r="B942" s="89" t="s">
        <v>71</v>
      </c>
      <c r="C942" s="228" t="s">
        <v>540</v>
      </c>
      <c r="D942" s="92" t="s">
        <v>1380</v>
      </c>
      <c r="E942" s="1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2"/>
      <c r="AI942" s="82"/>
      <c r="AJ942" s="82"/>
      <c r="AK942" s="82"/>
      <c r="AL942" s="82"/>
      <c r="AM942" s="82"/>
      <c r="AN942" s="82"/>
      <c r="AO942" s="82"/>
      <c r="AP942" s="82"/>
      <c r="AQ942" s="82"/>
      <c r="AR942" s="82"/>
      <c r="AS942" s="82"/>
      <c r="AT942" s="82"/>
      <c r="AU942" s="82"/>
      <c r="AV942" s="82"/>
      <c r="AW942" s="82"/>
      <c r="AX942" s="82"/>
      <c r="AY942" s="82"/>
      <c r="AZ942" s="82"/>
      <c r="BA942" s="82"/>
      <c r="BB942" s="82"/>
      <c r="BC942" s="82"/>
      <c r="BD942" s="82"/>
      <c r="BE942" s="82"/>
      <c r="BF942" s="82"/>
      <c r="BG942" s="82"/>
      <c r="BH942" s="82"/>
      <c r="BI942" s="82"/>
      <c r="BJ942" s="82"/>
      <c r="BK942" s="82"/>
      <c r="BL942" s="82"/>
      <c r="BM942" s="82"/>
      <c r="BN942" s="82"/>
      <c r="BO942" s="82"/>
      <c r="BP942" s="82"/>
      <c r="BQ942" s="82"/>
      <c r="BR942" s="82"/>
      <c r="BS942" s="82"/>
      <c r="BT942" s="82"/>
      <c r="BU942" s="82"/>
      <c r="BV942" s="82"/>
      <c r="BW942" s="82"/>
      <c r="BX942" s="82"/>
      <c r="BY942" s="82"/>
      <c r="BZ942" s="82"/>
      <c r="CA942" s="82"/>
      <c r="CB942" s="82"/>
      <c r="CC942" s="82"/>
      <c r="CD942" s="82"/>
      <c r="CE942" s="82"/>
      <c r="CF942" s="82"/>
      <c r="CG942" s="82"/>
      <c r="CH942" s="82"/>
      <c r="CI942" s="82"/>
      <c r="CJ942" s="82"/>
      <c r="CK942" s="82"/>
      <c r="CL942" s="82"/>
      <c r="CM942" s="82"/>
      <c r="CN942" s="82"/>
      <c r="CO942" s="82"/>
      <c r="CP942" s="82"/>
      <c r="CQ942" s="82"/>
      <c r="CR942" s="82"/>
      <c r="CS942" s="82"/>
      <c r="CT942" s="82"/>
      <c r="CU942" s="82"/>
      <c r="CV942" s="82"/>
      <c r="CW942" s="82"/>
      <c r="CX942" s="82"/>
      <c r="CY942" s="82"/>
      <c r="CZ942" s="82"/>
      <c r="DA942" s="82"/>
      <c r="DB942" s="82"/>
      <c r="DC942" s="82"/>
      <c r="DD942" s="82"/>
      <c r="DE942" s="82"/>
      <c r="DF942" s="82"/>
      <c r="DG942" s="82"/>
      <c r="DH942" s="82"/>
      <c r="DI942" s="82"/>
      <c r="DJ942" s="82"/>
      <c r="DK942" s="82"/>
      <c r="DL942" s="82"/>
      <c r="DM942" s="82"/>
      <c r="DN942" s="82"/>
      <c r="DO942" s="82"/>
      <c r="DP942" s="82"/>
      <c r="DQ942" s="82"/>
      <c r="DR942" s="82"/>
      <c r="DS942" s="82"/>
      <c r="DT942" s="82"/>
      <c r="DU942" s="82"/>
      <c r="DV942" s="82"/>
      <c r="DW942" s="82"/>
      <c r="DX942" s="82"/>
      <c r="DY942" s="82"/>
      <c r="DZ942" s="82"/>
      <c r="EA942" s="82"/>
      <c r="EB942" s="82"/>
      <c r="EC942" s="82"/>
      <c r="ED942" s="82"/>
      <c r="EE942" s="82"/>
      <c r="EF942" s="82"/>
      <c r="EG942" s="82"/>
      <c r="EH942" s="82"/>
      <c r="EI942" s="82"/>
      <c r="EJ942" s="82"/>
      <c r="EK942" s="82"/>
      <c r="EL942" s="82"/>
      <c r="EM942" s="82"/>
      <c r="EN942" s="82"/>
      <c r="EO942" s="82"/>
      <c r="EP942" s="82"/>
      <c r="EQ942" s="82"/>
      <c r="ER942" s="82"/>
      <c r="ES942" s="82"/>
      <c r="ET942" s="82"/>
      <c r="EU942" s="82"/>
      <c r="EV942" s="82"/>
      <c r="EW942" s="82"/>
      <c r="EX942" s="82"/>
      <c r="EY942" s="82"/>
      <c r="EZ942" s="82"/>
      <c r="FA942" s="82"/>
      <c r="FB942" s="82"/>
      <c r="FC942" s="82"/>
      <c r="FD942" s="82"/>
      <c r="FE942" s="82"/>
      <c r="FF942" s="82"/>
      <c r="FG942" s="82"/>
      <c r="FH942" s="82"/>
      <c r="FI942" s="82"/>
      <c r="FJ942" s="82"/>
      <c r="FK942" s="82"/>
      <c r="FL942" s="82"/>
      <c r="FM942" s="82"/>
      <c r="FN942" s="82"/>
      <c r="FO942" s="82"/>
      <c r="FP942" s="82"/>
      <c r="FQ942" s="82"/>
      <c r="FR942" s="82"/>
      <c r="FS942" s="82"/>
      <c r="FT942" s="82"/>
      <c r="FU942" s="82"/>
      <c r="FV942" s="82"/>
      <c r="FW942" s="82"/>
      <c r="FX942" s="82"/>
      <c r="FY942" s="82"/>
      <c r="FZ942" s="82"/>
      <c r="GA942" s="82"/>
      <c r="GB942" s="82"/>
      <c r="GC942" s="82"/>
      <c r="GD942" s="82"/>
      <c r="GE942" s="82"/>
      <c r="GF942" s="82"/>
      <c r="GG942" s="82"/>
      <c r="GH942" s="82"/>
      <c r="GI942" s="82"/>
      <c r="GJ942" s="82"/>
      <c r="GK942" s="82"/>
      <c r="GL942" s="82"/>
      <c r="GM942" s="82"/>
      <c r="GN942" s="82"/>
      <c r="GO942" s="82"/>
      <c r="GP942" s="82"/>
      <c r="GQ942" s="82"/>
      <c r="GR942" s="82"/>
      <c r="GS942" s="82"/>
      <c r="GT942" s="82"/>
      <c r="GU942" s="82"/>
      <c r="GV942" s="82"/>
      <c r="GW942" s="82"/>
      <c r="GX942" s="82"/>
      <c r="GY942" s="82"/>
      <c r="GZ942" s="82"/>
      <c r="HA942" s="82"/>
      <c r="HB942" s="82"/>
      <c r="HC942" s="82"/>
      <c r="HD942" s="82"/>
      <c r="HE942" s="82"/>
      <c r="HF942" s="82"/>
      <c r="HG942" s="82"/>
      <c r="HH942" s="82"/>
      <c r="HI942" s="82"/>
      <c r="HJ942" s="82"/>
      <c r="HK942" s="82"/>
      <c r="HL942" s="82"/>
      <c r="HM942" s="82"/>
      <c r="HN942" s="82"/>
      <c r="HO942" s="82"/>
      <c r="HP942" s="82"/>
      <c r="HQ942" s="82"/>
      <c r="HR942" s="82"/>
      <c r="HS942" s="82"/>
      <c r="HT942" s="82"/>
      <c r="HU942" s="82"/>
      <c r="HV942" s="82"/>
      <c r="HW942" s="82"/>
      <c r="HX942" s="82"/>
      <c r="HY942" s="82"/>
      <c r="HZ942" s="82"/>
      <c r="IA942" s="82"/>
      <c r="IB942" s="82"/>
      <c r="IC942" s="82"/>
      <c r="ID942" s="82"/>
      <c r="IE942" s="82"/>
      <c r="IF942" s="82"/>
      <c r="IG942" s="82"/>
      <c r="IH942" s="82"/>
      <c r="II942" s="82"/>
      <c r="IJ942" s="82"/>
      <c r="IK942" s="82"/>
      <c r="IL942" s="82"/>
      <c r="IM942" s="82"/>
      <c r="IN942" s="82"/>
      <c r="IO942" s="82"/>
      <c r="IP942" s="82"/>
      <c r="IQ942" s="82"/>
      <c r="IR942" s="82"/>
      <c r="IS942" s="82"/>
      <c r="IT942" s="82"/>
      <c r="IU942" s="82"/>
      <c r="IV942" s="82"/>
      <c r="IW942" s="82"/>
      <c r="IX942" s="82"/>
      <c r="IY942" s="82"/>
      <c r="IZ942" s="82"/>
      <c r="JA942" s="82"/>
      <c r="JB942" s="82"/>
      <c r="JC942" s="82"/>
      <c r="JD942" s="82"/>
      <c r="JE942" s="82"/>
      <c r="JF942" s="82"/>
      <c r="JG942" s="82"/>
      <c r="JH942" s="82"/>
      <c r="JI942" s="82"/>
      <c r="JJ942" s="82"/>
      <c r="JK942" s="82"/>
      <c r="JL942" s="82"/>
      <c r="JM942" s="82"/>
      <c r="JN942" s="82"/>
      <c r="JO942" s="82"/>
      <c r="JP942" s="82"/>
      <c r="JQ942" s="82"/>
      <c r="JR942" s="82"/>
      <c r="JS942" s="82"/>
      <c r="JT942" s="82"/>
      <c r="JU942" s="82"/>
      <c r="JV942" s="82"/>
      <c r="JW942" s="82"/>
      <c r="JX942" s="82"/>
      <c r="JY942" s="82"/>
      <c r="JZ942" s="82"/>
      <c r="KA942" s="82"/>
      <c r="KB942" s="82"/>
      <c r="KC942" s="82"/>
      <c r="KD942" s="82"/>
      <c r="KE942" s="82"/>
      <c r="KF942" s="82"/>
      <c r="KG942" s="82"/>
      <c r="KH942" s="82"/>
      <c r="KI942" s="82"/>
      <c r="KJ942" s="82"/>
      <c r="KK942" s="82"/>
      <c r="KL942" s="82"/>
      <c r="KM942" s="82"/>
      <c r="KN942" s="82"/>
      <c r="KO942" s="82"/>
      <c r="KP942" s="82"/>
      <c r="KQ942" s="82"/>
      <c r="KR942" s="82"/>
      <c r="KS942" s="82"/>
      <c r="KT942" s="82"/>
      <c r="KU942" s="82"/>
      <c r="KV942" s="82"/>
      <c r="KW942" s="82"/>
      <c r="KX942" s="82"/>
      <c r="KY942" s="82"/>
      <c r="KZ942" s="82"/>
      <c r="LA942" s="82"/>
      <c r="LB942" s="82"/>
      <c r="LC942" s="82"/>
      <c r="LD942" s="82"/>
      <c r="LE942" s="82"/>
      <c r="LF942" s="82"/>
      <c r="LG942" s="82"/>
      <c r="LH942" s="82"/>
      <c r="LI942" s="82"/>
      <c r="LJ942" s="82"/>
      <c r="LK942" s="82"/>
      <c r="LL942" s="82"/>
      <c r="LM942" s="82"/>
      <c r="LN942" s="82"/>
      <c r="LO942" s="82"/>
      <c r="LP942" s="82"/>
      <c r="LQ942" s="82"/>
      <c r="LR942" s="82"/>
      <c r="LS942" s="82"/>
      <c r="LT942" s="82"/>
      <c r="LU942" s="82"/>
      <c r="LV942" s="82"/>
      <c r="LW942" s="82"/>
      <c r="LX942" s="82"/>
      <c r="LY942" s="82"/>
      <c r="LZ942" s="82"/>
      <c r="MA942" s="82"/>
      <c r="MB942" s="82"/>
      <c r="MC942" s="82"/>
      <c r="MD942" s="82"/>
      <c r="ME942" s="82"/>
      <c r="MF942" s="82"/>
      <c r="MG942" s="82"/>
      <c r="MH942" s="82"/>
      <c r="MI942" s="82"/>
      <c r="MJ942" s="82"/>
      <c r="MK942" s="82"/>
      <c r="ML942" s="82"/>
      <c r="MM942" s="82"/>
      <c r="MN942" s="82"/>
      <c r="MO942" s="82"/>
      <c r="MP942" s="82"/>
      <c r="MQ942" s="82"/>
      <c r="MR942" s="82"/>
      <c r="MS942" s="82"/>
      <c r="MT942" s="82"/>
      <c r="MU942" s="82"/>
      <c r="MV942" s="82"/>
      <c r="MW942" s="82"/>
      <c r="MX942" s="82"/>
      <c r="MY942" s="82"/>
      <c r="MZ942" s="82"/>
      <c r="NA942" s="82"/>
      <c r="NB942" s="82"/>
      <c r="NC942" s="82"/>
      <c r="ND942" s="82"/>
      <c r="NE942" s="82"/>
      <c r="NF942" s="82"/>
      <c r="NG942" s="82"/>
      <c r="NH942" s="82"/>
      <c r="NI942" s="82"/>
      <c r="NJ942" s="82"/>
      <c r="NK942" s="82"/>
      <c r="NL942" s="82"/>
      <c r="NM942" s="82"/>
      <c r="NN942" s="82"/>
      <c r="NO942" s="82"/>
      <c r="NP942" s="82"/>
      <c r="NQ942" s="82"/>
      <c r="NR942" s="82"/>
      <c r="NS942" s="82"/>
      <c r="NT942" s="82"/>
      <c r="NU942" s="82"/>
      <c r="NV942" s="82"/>
      <c r="NW942" s="82"/>
      <c r="NX942" s="82"/>
      <c r="NY942" s="82"/>
      <c r="NZ942" s="82"/>
      <c r="OA942" s="82"/>
      <c r="OB942" s="82"/>
      <c r="OC942" s="82"/>
      <c r="OD942" s="82"/>
      <c r="OE942" s="82"/>
      <c r="OF942" s="82"/>
      <c r="OG942" s="82"/>
      <c r="OH942" s="82"/>
      <c r="OI942" s="82"/>
      <c r="OJ942" s="82"/>
      <c r="OK942" s="82"/>
      <c r="OL942" s="82"/>
      <c r="OM942" s="82"/>
      <c r="ON942" s="82"/>
      <c r="OO942" s="82"/>
      <c r="OP942" s="82"/>
      <c r="OQ942" s="82"/>
      <c r="OR942" s="82"/>
      <c r="OS942" s="82"/>
      <c r="OT942" s="82"/>
      <c r="OU942" s="82"/>
      <c r="OV942" s="82"/>
      <c r="OW942" s="82"/>
      <c r="OX942" s="82"/>
      <c r="OY942" s="82"/>
      <c r="OZ942" s="82"/>
      <c r="PA942" s="82"/>
      <c r="PB942" s="82"/>
      <c r="PC942" s="82"/>
      <c r="PD942" s="82"/>
      <c r="PE942" s="82"/>
      <c r="PF942" s="82"/>
      <c r="PG942" s="82"/>
      <c r="PH942" s="82"/>
      <c r="PI942" s="82"/>
      <c r="PJ942" s="82"/>
      <c r="PK942" s="82"/>
      <c r="PL942" s="82"/>
      <c r="PM942" s="82"/>
      <c r="PN942" s="82"/>
      <c r="PO942" s="82"/>
      <c r="PP942" s="82"/>
      <c r="PQ942" s="82"/>
      <c r="PR942" s="82"/>
      <c r="PS942" s="82"/>
      <c r="PT942" s="82"/>
      <c r="PU942" s="82"/>
      <c r="PV942" s="82"/>
      <c r="PW942" s="82"/>
      <c r="PX942" s="82"/>
      <c r="PY942" s="82"/>
      <c r="PZ942" s="82"/>
      <c r="QA942" s="82"/>
      <c r="QB942" s="82"/>
      <c r="QC942" s="82"/>
      <c r="QD942" s="82"/>
      <c r="QE942" s="82"/>
      <c r="QF942" s="82"/>
      <c r="QG942" s="82"/>
      <c r="QH942" s="82"/>
      <c r="QI942" s="82"/>
      <c r="QJ942" s="82"/>
      <c r="QK942" s="82"/>
      <c r="QL942" s="82"/>
      <c r="QM942" s="82"/>
      <c r="QN942" s="82"/>
      <c r="QO942" s="82"/>
      <c r="QP942" s="82"/>
      <c r="QQ942" s="82"/>
      <c r="QR942" s="82"/>
      <c r="QS942" s="82"/>
      <c r="QT942" s="82"/>
      <c r="QU942" s="82"/>
      <c r="QV942" s="82"/>
      <c r="QW942" s="82"/>
      <c r="QX942" s="82"/>
      <c r="QY942" s="82"/>
      <c r="QZ942" s="82"/>
      <c r="RA942" s="82"/>
      <c r="RB942" s="82"/>
      <c r="RC942" s="82"/>
      <c r="RD942" s="82"/>
      <c r="RE942" s="82"/>
      <c r="RF942" s="82"/>
      <c r="RG942" s="82"/>
      <c r="RH942" s="82"/>
      <c r="RI942" s="82"/>
      <c r="RJ942" s="82"/>
      <c r="RK942" s="82"/>
      <c r="RL942" s="82"/>
      <c r="RM942" s="82"/>
      <c r="RN942" s="82"/>
      <c r="RO942" s="82"/>
      <c r="RP942" s="82"/>
      <c r="RQ942" s="82"/>
      <c r="RR942" s="82"/>
      <c r="RS942" s="82"/>
      <c r="RT942" s="82"/>
      <c r="RU942" s="82"/>
      <c r="RV942" s="82"/>
      <c r="RW942" s="82"/>
      <c r="RX942" s="82"/>
      <c r="RY942" s="82"/>
      <c r="RZ942" s="82"/>
      <c r="SA942" s="82"/>
      <c r="SB942" s="82"/>
      <c r="SC942" s="82"/>
      <c r="SD942" s="82"/>
      <c r="SE942" s="82"/>
      <c r="SF942" s="82"/>
      <c r="SG942" s="82"/>
      <c r="SH942" s="82"/>
      <c r="SI942" s="82"/>
      <c r="SJ942" s="82"/>
      <c r="SK942" s="82"/>
      <c r="SL942" s="82"/>
      <c r="SM942" s="82"/>
      <c r="SN942" s="82"/>
      <c r="SO942" s="82"/>
      <c r="SP942" s="82"/>
      <c r="SQ942" s="82"/>
      <c r="SR942" s="82"/>
      <c r="SS942" s="82"/>
      <c r="ST942" s="82"/>
      <c r="SU942" s="82"/>
      <c r="SV942" s="82"/>
      <c r="SW942" s="82"/>
      <c r="SX942" s="82"/>
      <c r="SY942" s="82"/>
      <c r="SZ942" s="82"/>
      <c r="TA942" s="82"/>
      <c r="TB942" s="82"/>
      <c r="TC942" s="82"/>
      <c r="TD942" s="82"/>
      <c r="TE942" s="82"/>
      <c r="TF942" s="82"/>
      <c r="TG942" s="82"/>
      <c r="TH942" s="82"/>
      <c r="TI942" s="82"/>
      <c r="TJ942" s="82"/>
      <c r="TK942" s="82"/>
      <c r="TL942" s="82"/>
      <c r="TM942" s="82"/>
      <c r="TN942" s="82"/>
      <c r="TO942" s="82"/>
      <c r="TP942" s="82"/>
      <c r="TQ942" s="82"/>
      <c r="TR942" s="82"/>
      <c r="TS942" s="82"/>
      <c r="TT942" s="82"/>
      <c r="TU942" s="82"/>
      <c r="TV942" s="82"/>
      <c r="TW942" s="82"/>
      <c r="TX942" s="82"/>
      <c r="TY942" s="82"/>
      <c r="TZ942" s="82"/>
      <c r="UA942" s="82"/>
      <c r="UB942" s="82"/>
      <c r="UC942" s="82"/>
      <c r="UD942" s="82"/>
      <c r="UE942" s="82"/>
      <c r="UF942" s="82"/>
      <c r="UG942" s="82"/>
      <c r="UH942" s="82"/>
      <c r="UI942" s="82"/>
      <c r="UJ942" s="82"/>
      <c r="UK942" s="82"/>
      <c r="UL942" s="82"/>
      <c r="UM942" s="82"/>
      <c r="UN942" s="82"/>
      <c r="UO942" s="82"/>
      <c r="UP942" s="82"/>
      <c r="UQ942" s="82"/>
      <c r="UR942" s="82"/>
      <c r="US942" s="82"/>
      <c r="UT942" s="82"/>
      <c r="UU942" s="82"/>
      <c r="UV942" s="82"/>
      <c r="UW942" s="82"/>
      <c r="UX942" s="82"/>
      <c r="UY942" s="82"/>
      <c r="UZ942" s="82"/>
      <c r="VA942" s="82"/>
      <c r="VB942" s="82"/>
      <c r="VC942" s="82"/>
      <c r="VD942" s="82"/>
      <c r="VE942" s="82"/>
      <c r="VF942" s="82"/>
      <c r="VG942" s="82"/>
      <c r="VH942" s="82"/>
      <c r="VI942" s="82"/>
      <c r="VJ942" s="82"/>
      <c r="VK942" s="82"/>
      <c r="VL942" s="82"/>
      <c r="VM942" s="82"/>
      <c r="VN942" s="82"/>
      <c r="VO942" s="82"/>
      <c r="VP942" s="82"/>
      <c r="VQ942" s="82"/>
      <c r="VR942" s="82"/>
      <c r="VS942" s="82"/>
      <c r="VT942" s="82"/>
      <c r="VU942" s="82"/>
      <c r="VV942" s="82"/>
      <c r="VW942" s="82"/>
      <c r="VX942" s="82"/>
      <c r="VY942" s="82"/>
      <c r="VZ942" s="82"/>
      <c r="WA942" s="82"/>
      <c r="WB942" s="82"/>
      <c r="WC942" s="82"/>
      <c r="WD942" s="82"/>
      <c r="WE942" s="82"/>
      <c r="WF942" s="82"/>
      <c r="WG942" s="82"/>
      <c r="WH942" s="82"/>
      <c r="WI942" s="82"/>
      <c r="WJ942" s="82"/>
      <c r="WK942" s="82"/>
      <c r="WL942" s="82"/>
      <c r="WM942" s="82"/>
      <c r="WN942" s="82"/>
      <c r="WO942" s="82"/>
      <c r="WP942" s="82"/>
      <c r="WQ942" s="82"/>
      <c r="WR942" s="82"/>
      <c r="WS942" s="82"/>
      <c r="WT942" s="82"/>
      <c r="WU942" s="82"/>
      <c r="WV942" s="82"/>
      <c r="WW942" s="82"/>
      <c r="WX942" s="82"/>
      <c r="WY942" s="82"/>
      <c r="WZ942" s="82"/>
      <c r="XA942" s="82"/>
      <c r="XB942" s="82"/>
      <c r="XC942" s="82"/>
      <c r="XD942" s="82"/>
      <c r="XE942" s="82"/>
      <c r="XF942" s="82"/>
      <c r="XG942" s="82"/>
      <c r="XH942" s="82"/>
      <c r="XI942" s="82"/>
      <c r="XJ942" s="82"/>
      <c r="XK942" s="82"/>
      <c r="XL942" s="82"/>
      <c r="XM942" s="82"/>
      <c r="XN942" s="82"/>
      <c r="XO942" s="82"/>
      <c r="XP942" s="82"/>
      <c r="XQ942" s="82"/>
      <c r="XR942" s="82"/>
      <c r="XS942" s="82"/>
      <c r="XT942" s="82"/>
      <c r="XU942" s="82"/>
      <c r="XV942" s="82"/>
      <c r="XW942" s="82"/>
      <c r="XX942" s="82"/>
      <c r="XY942" s="82"/>
      <c r="XZ942" s="82"/>
      <c r="YA942" s="82"/>
      <c r="YB942" s="82"/>
      <c r="YC942" s="82"/>
      <c r="YD942" s="82"/>
      <c r="YE942" s="82"/>
      <c r="YF942" s="82"/>
      <c r="YG942" s="82"/>
      <c r="YH942" s="82"/>
      <c r="YI942" s="82"/>
      <c r="YJ942" s="82"/>
      <c r="YK942" s="82"/>
      <c r="YL942" s="82"/>
      <c r="YM942" s="82"/>
      <c r="YN942" s="82"/>
      <c r="YO942" s="82"/>
      <c r="YP942" s="82"/>
      <c r="YQ942" s="82"/>
      <c r="YR942" s="82"/>
      <c r="YS942" s="82"/>
      <c r="YT942" s="82"/>
      <c r="YU942" s="82"/>
      <c r="YV942" s="82"/>
      <c r="YW942" s="82"/>
      <c r="YX942" s="82"/>
      <c r="YY942" s="82"/>
      <c r="YZ942" s="82"/>
      <c r="ZA942" s="82"/>
      <c r="ZB942" s="82"/>
      <c r="ZC942" s="82"/>
      <c r="ZD942" s="82"/>
      <c r="ZE942" s="82"/>
      <c r="ZF942" s="82"/>
      <c r="ZG942" s="82"/>
      <c r="ZH942" s="82"/>
      <c r="ZI942" s="82"/>
      <c r="ZJ942" s="82"/>
      <c r="ZK942" s="82"/>
      <c r="ZL942" s="82"/>
      <c r="ZM942" s="82"/>
      <c r="ZN942" s="82"/>
      <c r="ZO942" s="82"/>
      <c r="ZP942" s="82"/>
      <c r="ZQ942" s="82"/>
      <c r="ZR942" s="82"/>
      <c r="ZS942" s="82"/>
      <c r="ZT942" s="82"/>
      <c r="ZU942" s="82"/>
      <c r="ZV942" s="82"/>
      <c r="ZW942" s="82"/>
      <c r="ZX942" s="82"/>
      <c r="ZY942" s="82"/>
      <c r="ZZ942" s="82"/>
      <c r="AAA942" s="82"/>
      <c r="AAB942" s="82"/>
      <c r="AAC942" s="82"/>
      <c r="AAD942" s="82"/>
      <c r="AAE942" s="82"/>
      <c r="AAF942" s="82"/>
      <c r="AAG942" s="82"/>
      <c r="AAH942" s="82"/>
      <c r="AAI942" s="82"/>
      <c r="AAJ942" s="82"/>
      <c r="AAK942" s="82"/>
      <c r="AAL942" s="82"/>
      <c r="AAM942" s="82"/>
      <c r="AAN942" s="82"/>
      <c r="AAO942" s="82"/>
      <c r="AAP942" s="82"/>
      <c r="AAQ942" s="82"/>
      <c r="AAR942" s="82"/>
      <c r="AAS942" s="82"/>
      <c r="AAT942" s="82"/>
      <c r="AAU942" s="82"/>
      <c r="AAV942" s="82"/>
      <c r="AAW942" s="82"/>
      <c r="AAX942" s="82"/>
      <c r="AAY942" s="82"/>
      <c r="AAZ942" s="82"/>
      <c r="ABA942" s="82"/>
      <c r="ABB942" s="82"/>
      <c r="ABC942" s="82"/>
      <c r="ABD942" s="82"/>
      <c r="ABE942" s="82"/>
      <c r="ABF942" s="82"/>
      <c r="ABG942" s="82"/>
      <c r="ABH942" s="82"/>
      <c r="ABI942" s="82"/>
      <c r="ABJ942" s="82"/>
      <c r="ABK942" s="82"/>
      <c r="ABL942" s="82"/>
      <c r="ABM942" s="82"/>
      <c r="ABN942" s="82"/>
      <c r="ABO942" s="82"/>
      <c r="ABP942" s="82"/>
      <c r="ABQ942" s="82"/>
      <c r="ABR942" s="82"/>
      <c r="ABS942" s="82"/>
      <c r="ABT942" s="82"/>
      <c r="ABU942" s="82"/>
      <c r="ABV942" s="82"/>
      <c r="ABW942" s="82"/>
      <c r="ABX942" s="82"/>
      <c r="ABY942" s="82"/>
      <c r="ABZ942" s="82"/>
      <c r="ACA942" s="82"/>
      <c r="ACB942" s="82"/>
      <c r="ACC942" s="82"/>
      <c r="ACD942" s="82"/>
      <c r="ACE942" s="82"/>
      <c r="ACF942" s="82"/>
      <c r="ACG942" s="82"/>
      <c r="ACH942" s="82"/>
      <c r="ACI942" s="82"/>
      <c r="ACJ942" s="82"/>
      <c r="ACK942" s="82"/>
      <c r="ACL942" s="82"/>
      <c r="ACM942" s="82"/>
      <c r="ACN942" s="82"/>
      <c r="ACO942" s="82"/>
      <c r="ACP942" s="82"/>
      <c r="ACQ942" s="82"/>
      <c r="ACR942" s="82"/>
      <c r="ACS942" s="82"/>
      <c r="ACT942" s="82"/>
      <c r="ACU942" s="82"/>
      <c r="ACV942" s="82"/>
      <c r="ACW942" s="82"/>
      <c r="ACX942" s="82"/>
      <c r="ACY942" s="82"/>
      <c r="ACZ942" s="82"/>
      <c r="ADA942" s="82"/>
      <c r="ADB942" s="82"/>
      <c r="ADC942" s="82"/>
      <c r="ADD942" s="82"/>
      <c r="ADE942" s="82"/>
      <c r="ADF942" s="82"/>
      <c r="ADG942" s="82"/>
      <c r="ADH942" s="82"/>
      <c r="ADI942" s="82"/>
      <c r="ADJ942" s="82"/>
      <c r="ADK942" s="82"/>
      <c r="ADL942" s="82"/>
      <c r="ADM942" s="82"/>
      <c r="ADN942" s="82"/>
      <c r="ADO942" s="82"/>
      <c r="ADP942" s="82"/>
      <c r="ADQ942" s="82"/>
      <c r="ADR942" s="82"/>
      <c r="ADS942" s="82"/>
      <c r="ADT942" s="82"/>
      <c r="ADU942" s="82"/>
      <c r="ADV942" s="82"/>
      <c r="ADW942" s="82"/>
      <c r="ADX942" s="82"/>
      <c r="ADY942" s="82"/>
      <c r="ADZ942" s="82"/>
      <c r="AEA942" s="82"/>
      <c r="AEB942" s="82"/>
      <c r="AEC942" s="82"/>
      <c r="AED942" s="82"/>
      <c r="AEE942" s="82"/>
      <c r="AEF942" s="82"/>
      <c r="AEG942" s="82"/>
      <c r="AEH942" s="82"/>
      <c r="AEI942" s="82"/>
      <c r="AEJ942" s="82"/>
      <c r="AEK942" s="82"/>
      <c r="AEL942" s="82"/>
      <c r="AEM942" s="82"/>
      <c r="AEN942" s="82"/>
      <c r="AEO942" s="82"/>
      <c r="AEP942" s="82"/>
      <c r="AEQ942" s="82"/>
      <c r="AER942" s="82"/>
      <c r="AES942" s="82"/>
      <c r="AET942" s="82"/>
      <c r="AEU942" s="82"/>
      <c r="AEV942" s="82"/>
      <c r="AEW942" s="82"/>
      <c r="AEX942" s="82"/>
      <c r="AEY942" s="82"/>
      <c r="AEZ942" s="82"/>
      <c r="AFA942" s="82"/>
      <c r="AFB942" s="82"/>
      <c r="AFC942" s="82"/>
      <c r="AFD942" s="82"/>
      <c r="AFE942" s="82"/>
      <c r="AFF942" s="82"/>
      <c r="AFG942" s="82"/>
      <c r="AFH942" s="82"/>
      <c r="AFI942" s="82"/>
      <c r="AFJ942" s="82"/>
      <c r="AFK942" s="82"/>
      <c r="AFL942" s="82"/>
      <c r="AFM942" s="82"/>
      <c r="AFN942" s="82"/>
      <c r="AFO942" s="82"/>
      <c r="AFP942" s="82"/>
      <c r="AFQ942" s="82"/>
      <c r="AFR942" s="82"/>
      <c r="AFS942" s="82"/>
      <c r="AFT942" s="82"/>
      <c r="AFU942" s="82"/>
      <c r="AFV942" s="82"/>
      <c r="AFW942" s="82"/>
      <c r="AFX942" s="82"/>
      <c r="AFY942" s="82"/>
      <c r="AFZ942" s="82"/>
      <c r="AGA942" s="82"/>
      <c r="AGB942" s="82"/>
      <c r="AGC942" s="82"/>
      <c r="AGD942" s="82"/>
      <c r="AGE942" s="82"/>
      <c r="AGF942" s="82"/>
      <c r="AGG942" s="82"/>
      <c r="AGH942" s="82"/>
      <c r="AGI942" s="82"/>
      <c r="AGJ942" s="82"/>
      <c r="AGK942" s="82"/>
      <c r="AGL942" s="82"/>
      <c r="AGM942" s="82"/>
      <c r="AGN942" s="82"/>
      <c r="AGO942" s="82"/>
      <c r="AGP942" s="82"/>
      <c r="AGQ942" s="82"/>
      <c r="AGR942" s="82"/>
      <c r="AGS942" s="82"/>
      <c r="AGT942" s="82"/>
      <c r="AGU942" s="82"/>
      <c r="AGV942" s="82"/>
      <c r="AGW942" s="82"/>
      <c r="AGX942" s="82"/>
      <c r="AGY942" s="82"/>
      <c r="AGZ942" s="82"/>
      <c r="AHA942" s="82"/>
      <c r="AHB942" s="82"/>
      <c r="AHC942" s="82"/>
      <c r="AHD942" s="82"/>
      <c r="AHE942" s="82"/>
      <c r="AHF942" s="82"/>
      <c r="AHG942" s="82"/>
      <c r="AHH942" s="82"/>
      <c r="AHI942" s="82"/>
      <c r="AHJ942" s="82"/>
      <c r="AHK942" s="82"/>
      <c r="AHL942" s="82"/>
      <c r="AHM942" s="82"/>
      <c r="AHN942" s="82"/>
      <c r="AHO942" s="82"/>
      <c r="AHP942" s="82"/>
      <c r="AHQ942" s="82"/>
      <c r="AHR942" s="82"/>
      <c r="AHS942" s="82"/>
      <c r="AHT942" s="82"/>
      <c r="AHU942" s="82"/>
      <c r="AHV942" s="82"/>
      <c r="AHW942" s="82"/>
      <c r="AHX942" s="82"/>
      <c r="AHY942" s="82"/>
      <c r="AHZ942" s="82"/>
      <c r="AIA942" s="82"/>
      <c r="AIB942" s="82"/>
      <c r="AIC942" s="82"/>
      <c r="AID942" s="82"/>
      <c r="AIE942" s="82"/>
      <c r="AIF942" s="82"/>
      <c r="AIG942" s="82"/>
      <c r="AIH942" s="82"/>
      <c r="AII942" s="82"/>
      <c r="AIJ942" s="82"/>
      <c r="AIK942" s="82"/>
      <c r="AIL942" s="82"/>
      <c r="AIM942" s="82"/>
      <c r="AIN942" s="82"/>
      <c r="AIO942" s="82"/>
      <c r="AIP942" s="82"/>
      <c r="AIQ942" s="82"/>
      <c r="AIR942" s="82"/>
      <c r="AIS942" s="82"/>
      <c r="AIT942" s="82"/>
      <c r="AIU942" s="82"/>
      <c r="AIV942" s="82"/>
      <c r="AIW942" s="82"/>
      <c r="AIX942" s="82"/>
      <c r="AIY942" s="82"/>
      <c r="AIZ942" s="82"/>
      <c r="AJA942" s="82"/>
      <c r="AJB942" s="82"/>
      <c r="AJC942" s="82"/>
      <c r="AJD942" s="82"/>
      <c r="AJE942" s="82"/>
      <c r="AJF942" s="82"/>
      <c r="AJG942" s="82"/>
      <c r="AJH942" s="82"/>
      <c r="AJI942" s="82"/>
      <c r="AJJ942" s="82"/>
      <c r="AJK942" s="82"/>
      <c r="AJL942" s="82"/>
      <c r="AJM942" s="82"/>
      <c r="AJN942" s="82"/>
      <c r="AJO942" s="82"/>
      <c r="AJP942" s="82"/>
      <c r="AJQ942" s="82"/>
      <c r="AJR942" s="82"/>
      <c r="AJS942" s="82"/>
      <c r="AJT942" s="82"/>
      <c r="AJU942" s="82"/>
      <c r="AJV942" s="82"/>
      <c r="AJW942" s="82"/>
      <c r="AJX942" s="82"/>
      <c r="AJY942" s="82"/>
      <c r="AJZ942" s="82"/>
      <c r="AKA942" s="82"/>
      <c r="AKB942" s="82"/>
      <c r="AKC942" s="82"/>
      <c r="AKD942" s="82"/>
      <c r="AKE942" s="82"/>
      <c r="AKF942" s="82"/>
      <c r="AKG942" s="82"/>
      <c r="AKH942" s="82"/>
      <c r="AKI942" s="82"/>
      <c r="AKJ942" s="82"/>
      <c r="AKK942" s="82"/>
      <c r="AKL942" s="82"/>
      <c r="AKM942" s="82"/>
      <c r="AKN942" s="82"/>
      <c r="AKO942" s="82"/>
      <c r="AKP942" s="82"/>
      <c r="AKQ942" s="82"/>
      <c r="AKR942" s="82"/>
      <c r="AKS942" s="82"/>
      <c r="AKT942" s="82"/>
      <c r="AKU942" s="82"/>
      <c r="AKV942" s="82"/>
      <c r="AKW942" s="82"/>
      <c r="AKX942" s="82"/>
      <c r="AKY942" s="82"/>
      <c r="AKZ942" s="82"/>
      <c r="ALA942" s="82"/>
      <c r="ALB942" s="82"/>
      <c r="ALC942" s="82"/>
      <c r="ALD942" s="82"/>
      <c r="ALE942" s="82"/>
      <c r="ALF942" s="82"/>
      <c r="ALG942" s="82"/>
      <c r="ALH942" s="82"/>
      <c r="ALI942" s="82"/>
      <c r="ALJ942" s="82"/>
      <c r="ALK942" s="82"/>
      <c r="ALL942" s="82"/>
      <c r="ALM942" s="82"/>
      <c r="ALN942" s="82"/>
      <c r="ALO942" s="82"/>
      <c r="ALP942" s="82"/>
      <c r="ALQ942" s="82"/>
      <c r="ALR942" s="82"/>
      <c r="ALS942" s="82"/>
      <c r="ALT942" s="82"/>
      <c r="ALU942" s="82"/>
      <c r="ALV942" s="82"/>
      <c r="ALW942" s="82"/>
      <c r="ALX942" s="82"/>
      <c r="ALY942" s="82"/>
      <c r="ALZ942" s="82"/>
      <c r="AMA942" s="82"/>
      <c r="AMB942" s="82"/>
      <c r="AMC942" s="82"/>
      <c r="AMD942" s="82"/>
      <c r="AME942" s="82"/>
      <c r="AMF942" s="82"/>
      <c r="AMG942" s="82"/>
      <c r="AMH942" s="82"/>
      <c r="AMI942" s="82"/>
      <c r="AMJ942" s="82"/>
      <c r="AMK942" s="82"/>
      <c r="AML942" s="82"/>
      <c r="AMM942" s="82"/>
      <c r="AMN942" s="82"/>
      <c r="AMO942" s="82"/>
      <c r="AMP942" s="82"/>
      <c r="AMQ942" s="82"/>
      <c r="AMR942" s="82"/>
      <c r="AMS942" s="82"/>
      <c r="AMT942" s="82"/>
      <c r="AMU942" s="82"/>
      <c r="AMV942" s="82"/>
      <c r="AMW942" s="82"/>
      <c r="AMX942" s="82"/>
      <c r="AMY942" s="82"/>
      <c r="AMZ942" s="82"/>
      <c r="ANA942" s="82"/>
      <c r="ANB942" s="82"/>
      <c r="ANC942" s="82"/>
      <c r="AND942" s="82"/>
      <c r="ANE942" s="82"/>
      <c r="ANF942" s="82"/>
      <c r="ANG942" s="82"/>
      <c r="ANH942" s="82"/>
      <c r="ANI942" s="82"/>
      <c r="ANJ942" s="82"/>
      <c r="ANK942" s="82"/>
      <c r="ANL942" s="82"/>
      <c r="ANM942" s="82"/>
      <c r="ANN942" s="82"/>
      <c r="ANO942" s="82"/>
      <c r="ANP942" s="82"/>
      <c r="ANQ942" s="82"/>
      <c r="ANR942" s="82"/>
      <c r="ANS942" s="82"/>
      <c r="ANT942" s="82"/>
      <c r="ANU942" s="82"/>
      <c r="ANV942" s="82"/>
      <c r="ANW942" s="82"/>
      <c r="ANX942" s="82"/>
      <c r="ANY942" s="82"/>
      <c r="ANZ942" s="82"/>
      <c r="AOA942" s="82"/>
      <c r="AOB942" s="82"/>
      <c r="AOC942" s="82"/>
      <c r="AOD942" s="82"/>
      <c r="AOE942" s="82"/>
      <c r="AOF942" s="82"/>
      <c r="AOG942" s="82"/>
      <c r="AOH942" s="82"/>
      <c r="AOI942" s="82"/>
      <c r="AOJ942" s="82"/>
      <c r="AOK942" s="82"/>
      <c r="AOL942" s="82"/>
      <c r="AOM942" s="82"/>
      <c r="AON942" s="82"/>
      <c r="AOO942" s="82"/>
      <c r="AOP942" s="82"/>
      <c r="AOQ942" s="82"/>
      <c r="AOR942" s="82"/>
      <c r="AOS942" s="82"/>
      <c r="AOT942" s="82"/>
      <c r="AOU942" s="82"/>
      <c r="AOV942" s="82"/>
      <c r="AOW942" s="82"/>
      <c r="AOX942" s="82"/>
      <c r="AOY942" s="82"/>
      <c r="AOZ942" s="82"/>
      <c r="APA942" s="82"/>
      <c r="APB942" s="82"/>
      <c r="APC942" s="82"/>
      <c r="APD942" s="82"/>
      <c r="APE942" s="82"/>
      <c r="APF942" s="82"/>
      <c r="APG942" s="82"/>
      <c r="APH942" s="82"/>
      <c r="API942" s="82"/>
      <c r="APJ942" s="82"/>
      <c r="APK942" s="82"/>
      <c r="APL942" s="82"/>
      <c r="APM942" s="82"/>
      <c r="APN942" s="82"/>
      <c r="APO942" s="82"/>
      <c r="APP942" s="82"/>
      <c r="APQ942" s="82"/>
      <c r="APR942" s="82"/>
      <c r="APS942" s="82"/>
      <c r="APT942" s="82"/>
      <c r="APU942" s="82"/>
      <c r="APV942" s="82"/>
      <c r="APW942" s="82"/>
      <c r="APX942" s="82"/>
      <c r="APY942" s="82"/>
      <c r="APZ942" s="82"/>
      <c r="AQA942" s="82"/>
      <c r="AQB942" s="82"/>
      <c r="AQC942" s="82"/>
      <c r="AQD942" s="82"/>
      <c r="AQE942" s="82"/>
      <c r="AQF942" s="82"/>
      <c r="AQG942" s="82"/>
      <c r="AQH942" s="82"/>
      <c r="AQI942" s="82"/>
      <c r="AQJ942" s="82"/>
      <c r="AQK942" s="82"/>
      <c r="AQL942" s="82"/>
      <c r="AQM942" s="82"/>
      <c r="AQN942" s="82"/>
      <c r="AQO942" s="82"/>
      <c r="AQP942" s="82"/>
      <c r="AQQ942" s="82"/>
      <c r="AQR942" s="82"/>
      <c r="AQS942" s="82"/>
      <c r="AQT942" s="82"/>
      <c r="AQU942" s="82"/>
      <c r="AQV942" s="82"/>
      <c r="AQW942" s="82"/>
      <c r="AQX942" s="82"/>
      <c r="AQY942" s="82"/>
      <c r="AQZ942" s="82"/>
      <c r="ARA942" s="82"/>
      <c r="ARB942" s="82"/>
      <c r="ARC942" s="82"/>
      <c r="ARD942" s="82"/>
      <c r="ARE942" s="82"/>
      <c r="ARF942" s="82"/>
      <c r="ARG942" s="82"/>
      <c r="ARH942" s="82"/>
      <c r="ARI942" s="82"/>
      <c r="ARJ942" s="82"/>
      <c r="ARK942" s="82"/>
      <c r="ARL942" s="82"/>
      <c r="ARM942" s="82"/>
      <c r="ARN942" s="82"/>
      <c r="ARO942" s="82"/>
      <c r="ARP942" s="82"/>
      <c r="ARQ942" s="82"/>
      <c r="ARR942" s="82"/>
      <c r="ARS942" s="82"/>
      <c r="ART942" s="82"/>
      <c r="ARU942" s="82"/>
      <c r="ARV942" s="82"/>
      <c r="ARW942" s="82"/>
      <c r="ARX942" s="82"/>
      <c r="ARY942" s="82"/>
      <c r="ARZ942" s="82"/>
      <c r="ASA942" s="82"/>
      <c r="ASB942" s="82"/>
      <c r="ASC942" s="82"/>
      <c r="ASD942" s="82"/>
      <c r="ASE942" s="82"/>
      <c r="ASF942" s="82"/>
      <c r="ASG942" s="82"/>
      <c r="ASH942" s="82"/>
      <c r="ASI942" s="82"/>
      <c r="ASJ942" s="82"/>
      <c r="ASK942" s="82"/>
      <c r="ASL942" s="82"/>
      <c r="ASM942" s="82"/>
      <c r="ASN942" s="82"/>
      <c r="ASO942" s="82"/>
      <c r="ASP942" s="82"/>
      <c r="ASQ942" s="82"/>
      <c r="ASR942" s="82"/>
      <c r="ASS942" s="82"/>
      <c r="AST942" s="82"/>
      <c r="ASU942" s="82"/>
      <c r="ASV942" s="82"/>
      <c r="ASW942" s="82"/>
      <c r="ASX942" s="82"/>
      <c r="ASY942" s="82"/>
      <c r="ASZ942" s="82"/>
      <c r="ATA942" s="82"/>
      <c r="ATB942" s="82"/>
      <c r="ATC942" s="82"/>
      <c r="ATD942" s="82"/>
      <c r="ATE942" s="82"/>
      <c r="ATF942" s="82"/>
      <c r="ATG942" s="82"/>
      <c r="ATH942" s="82"/>
      <c r="ATI942" s="82"/>
      <c r="ATJ942" s="82"/>
      <c r="ATK942" s="82"/>
      <c r="ATL942" s="82"/>
      <c r="ATM942" s="82"/>
      <c r="ATN942" s="82"/>
      <c r="ATO942" s="82"/>
      <c r="ATP942" s="82"/>
      <c r="ATQ942" s="82"/>
      <c r="ATR942" s="82"/>
      <c r="ATS942" s="82"/>
      <c r="ATT942" s="82"/>
      <c r="ATU942" s="82"/>
      <c r="ATV942" s="82"/>
      <c r="ATW942" s="82"/>
      <c r="ATX942" s="82"/>
      <c r="ATY942" s="82"/>
      <c r="ATZ942" s="82"/>
      <c r="AUA942" s="82"/>
      <c r="AUB942" s="82"/>
      <c r="AUC942" s="82"/>
      <c r="AUD942" s="82"/>
      <c r="AUE942" s="82"/>
      <c r="AUF942" s="82"/>
      <c r="AUG942" s="82"/>
      <c r="AUH942" s="82"/>
      <c r="AUI942" s="82"/>
      <c r="AUJ942" s="82"/>
      <c r="AUK942" s="82"/>
      <c r="AUL942" s="82"/>
      <c r="AUM942" s="82"/>
      <c r="AUN942" s="82"/>
      <c r="AUO942" s="82"/>
      <c r="AUP942" s="82"/>
      <c r="AUQ942" s="82"/>
      <c r="AUR942" s="82"/>
      <c r="AUS942" s="82"/>
      <c r="AUT942" s="82"/>
      <c r="AUU942" s="82"/>
      <c r="AUV942" s="82"/>
      <c r="AUW942" s="82"/>
      <c r="AUX942" s="82"/>
      <c r="AUY942" s="82"/>
      <c r="AUZ942" s="82"/>
      <c r="AVA942" s="82"/>
      <c r="AVB942" s="82"/>
      <c r="AVC942" s="82"/>
      <c r="AVD942" s="82"/>
      <c r="AVE942" s="82"/>
      <c r="AVF942" s="82"/>
      <c r="AVG942" s="82"/>
      <c r="AVH942" s="82"/>
      <c r="AVI942" s="82"/>
      <c r="AVJ942" s="82"/>
      <c r="AVK942" s="82"/>
      <c r="AVL942" s="82"/>
      <c r="AVM942" s="82"/>
      <c r="AVN942" s="82"/>
      <c r="AVO942" s="82"/>
      <c r="AVP942" s="82"/>
      <c r="AVQ942" s="82"/>
      <c r="AVR942" s="82"/>
      <c r="AVS942" s="82"/>
      <c r="AVT942" s="82"/>
      <c r="AVU942" s="82"/>
      <c r="AVV942" s="82"/>
      <c r="AVW942" s="82"/>
      <c r="AVX942" s="82"/>
      <c r="AVY942" s="82"/>
      <c r="AVZ942" s="82"/>
      <c r="AWA942" s="82"/>
      <c r="AWB942" s="82"/>
      <c r="AWC942" s="82"/>
      <c r="AWD942" s="82"/>
      <c r="AWE942" s="82"/>
      <c r="AWF942" s="82"/>
      <c r="AWG942" s="82"/>
      <c r="AWH942" s="82"/>
      <c r="AWI942" s="82"/>
      <c r="AWJ942" s="82"/>
      <c r="AWK942" s="82"/>
      <c r="AWL942" s="82"/>
      <c r="AWM942" s="82"/>
      <c r="AWN942" s="82"/>
      <c r="AWO942" s="82"/>
      <c r="AWP942" s="82"/>
      <c r="AWQ942" s="82"/>
      <c r="AWR942" s="82"/>
      <c r="AWS942" s="82"/>
      <c r="AWT942" s="82"/>
      <c r="AWU942" s="82"/>
      <c r="AWV942" s="82"/>
      <c r="AWW942" s="82"/>
      <c r="AWX942" s="82"/>
      <c r="AWY942" s="82"/>
      <c r="AWZ942" s="82"/>
      <c r="AXA942" s="82"/>
      <c r="AXB942" s="82"/>
      <c r="AXC942" s="82"/>
      <c r="AXD942" s="82"/>
      <c r="AXE942" s="82"/>
      <c r="AXF942" s="82"/>
      <c r="AXG942" s="82"/>
      <c r="AXH942" s="82"/>
      <c r="AXI942" s="82"/>
      <c r="AXJ942" s="82"/>
      <c r="AXK942" s="82"/>
      <c r="AXL942" s="82"/>
      <c r="AXM942" s="82"/>
      <c r="AXN942" s="82"/>
      <c r="AXO942" s="82"/>
      <c r="AXP942" s="82"/>
      <c r="AXQ942" s="82"/>
      <c r="AXR942" s="82"/>
      <c r="AXS942" s="82"/>
      <c r="AXT942" s="82"/>
      <c r="AXU942" s="82"/>
      <c r="AXV942" s="82"/>
      <c r="AXW942" s="82"/>
      <c r="AXX942" s="82"/>
      <c r="AXY942" s="82"/>
      <c r="AXZ942" s="82"/>
      <c r="AYA942" s="82"/>
      <c r="AYB942" s="82"/>
      <c r="AYC942" s="82"/>
      <c r="AYD942" s="82"/>
      <c r="AYE942" s="82"/>
      <c r="AYF942" s="82"/>
      <c r="AYG942" s="82"/>
      <c r="AYH942" s="82"/>
      <c r="AYI942" s="82"/>
      <c r="AYJ942" s="82"/>
      <c r="AYK942" s="82"/>
      <c r="AYL942" s="82"/>
      <c r="AYM942" s="82"/>
      <c r="AYN942" s="82"/>
      <c r="AYO942" s="82"/>
      <c r="AYP942" s="82"/>
      <c r="AYQ942" s="82"/>
      <c r="AYR942" s="82"/>
      <c r="AYS942" s="82"/>
      <c r="AYT942" s="82"/>
      <c r="AYU942" s="82"/>
      <c r="AYV942" s="82"/>
      <c r="AYW942" s="82"/>
      <c r="AYX942" s="82"/>
      <c r="AYY942" s="82"/>
      <c r="AYZ942" s="82"/>
      <c r="AZA942" s="82"/>
      <c r="AZB942" s="82"/>
      <c r="AZC942" s="82"/>
      <c r="AZD942" s="82"/>
      <c r="AZE942" s="82"/>
      <c r="AZF942" s="82"/>
      <c r="AZG942" s="82"/>
      <c r="AZH942" s="82"/>
      <c r="AZI942" s="82"/>
      <c r="AZJ942" s="82"/>
      <c r="AZK942" s="82"/>
      <c r="AZL942" s="82"/>
      <c r="AZM942" s="82"/>
      <c r="AZN942" s="82"/>
      <c r="AZO942" s="82"/>
      <c r="AZP942" s="82"/>
      <c r="AZQ942" s="82"/>
      <c r="AZR942" s="82"/>
      <c r="AZS942" s="82"/>
      <c r="AZT942" s="82"/>
      <c r="AZU942" s="82"/>
      <c r="AZV942" s="82"/>
      <c r="AZW942" s="82"/>
      <c r="AZX942" s="82"/>
      <c r="AZY942" s="82"/>
      <c r="AZZ942" s="82"/>
      <c r="BAA942" s="82"/>
      <c r="BAB942" s="82"/>
      <c r="BAC942" s="82"/>
      <c r="BAD942" s="82"/>
      <c r="BAE942" s="82"/>
      <c r="BAF942" s="82"/>
      <c r="BAG942" s="82"/>
      <c r="BAH942" s="82"/>
      <c r="BAI942" s="82"/>
      <c r="BAJ942" s="82"/>
      <c r="BAK942" s="82"/>
      <c r="BAL942" s="82"/>
      <c r="BAM942" s="82"/>
      <c r="BAN942" s="82"/>
      <c r="BAO942" s="82"/>
      <c r="BAP942" s="82"/>
      <c r="BAQ942" s="82"/>
      <c r="BAR942" s="82"/>
      <c r="BAS942" s="82"/>
      <c r="BAT942" s="82"/>
      <c r="BAU942" s="82"/>
      <c r="BAV942" s="82"/>
      <c r="BAW942" s="82"/>
      <c r="BAX942" s="82"/>
      <c r="BAY942" s="82"/>
      <c r="BAZ942" s="82"/>
      <c r="BBA942" s="82"/>
      <c r="BBB942" s="82"/>
      <c r="BBC942" s="82"/>
      <c r="BBD942" s="82"/>
      <c r="BBE942" s="82"/>
      <c r="BBF942" s="82"/>
      <c r="BBG942" s="82"/>
      <c r="BBH942" s="82"/>
      <c r="BBI942" s="82"/>
      <c r="BBJ942" s="82"/>
      <c r="BBK942" s="82"/>
      <c r="BBL942" s="82"/>
      <c r="BBM942" s="82"/>
      <c r="BBN942" s="82"/>
      <c r="BBO942" s="82"/>
      <c r="BBP942" s="82"/>
      <c r="BBQ942" s="82"/>
      <c r="BBR942" s="82"/>
      <c r="BBS942" s="82"/>
      <c r="BBT942" s="82"/>
      <c r="BBU942" s="82"/>
      <c r="BBV942" s="82"/>
      <c r="BBW942" s="82"/>
      <c r="BBX942" s="82"/>
      <c r="BBY942" s="82"/>
      <c r="BBZ942" s="82"/>
      <c r="BCA942" s="82"/>
      <c r="BCB942" s="82"/>
      <c r="BCC942" s="82"/>
      <c r="BCD942" s="82"/>
      <c r="BCE942" s="82"/>
      <c r="BCF942" s="82"/>
      <c r="BCG942" s="82"/>
      <c r="BCH942" s="82"/>
      <c r="BCI942" s="82"/>
      <c r="BCJ942" s="82"/>
      <c r="BCK942" s="82"/>
      <c r="BCL942" s="82"/>
      <c r="BCM942" s="82"/>
      <c r="BCN942" s="82"/>
      <c r="BCO942" s="82"/>
      <c r="BCP942" s="82"/>
      <c r="BCQ942" s="82"/>
      <c r="BCR942" s="82"/>
      <c r="BCS942" s="82"/>
      <c r="BCT942" s="82"/>
      <c r="BCU942" s="82"/>
      <c r="BCV942" s="82"/>
      <c r="BCW942" s="82"/>
      <c r="BCX942" s="82"/>
      <c r="BCY942" s="82"/>
      <c r="BCZ942" s="82"/>
      <c r="BDA942" s="82"/>
      <c r="BDB942" s="82"/>
      <c r="BDC942" s="82"/>
      <c r="BDD942" s="82"/>
      <c r="BDE942" s="82"/>
      <c r="BDF942" s="82"/>
      <c r="BDG942" s="82"/>
      <c r="BDH942" s="82"/>
      <c r="BDI942" s="82"/>
      <c r="BDJ942" s="82"/>
      <c r="BDK942" s="82"/>
      <c r="BDL942" s="82"/>
      <c r="BDM942" s="82"/>
      <c r="BDN942" s="82"/>
      <c r="BDO942" s="82"/>
      <c r="BDP942" s="82"/>
      <c r="BDQ942" s="82"/>
      <c r="BDR942" s="82"/>
      <c r="BDS942" s="82"/>
      <c r="BDT942" s="82"/>
      <c r="BDU942" s="82"/>
      <c r="BDV942" s="82"/>
      <c r="BDW942" s="82"/>
      <c r="BDX942" s="82"/>
      <c r="BDY942" s="82"/>
      <c r="BDZ942" s="82"/>
      <c r="BEA942" s="82"/>
      <c r="BEB942" s="82"/>
      <c r="BEC942" s="82"/>
      <c r="BED942" s="82"/>
      <c r="BEE942" s="82"/>
      <c r="BEF942" s="82"/>
      <c r="BEG942" s="82"/>
      <c r="BEH942" s="82"/>
      <c r="BEI942" s="82"/>
      <c r="BEJ942" s="82"/>
      <c r="BEK942" s="82"/>
      <c r="BEL942" s="82"/>
      <c r="BEM942" s="82"/>
      <c r="BEN942" s="82"/>
      <c r="BEO942" s="82"/>
      <c r="BEP942" s="82"/>
      <c r="BEQ942" s="82"/>
      <c r="BER942" s="82"/>
      <c r="BES942" s="82"/>
      <c r="BET942" s="82"/>
      <c r="BEU942" s="82"/>
      <c r="BEV942" s="82"/>
      <c r="BEW942" s="82"/>
      <c r="BEX942" s="82"/>
      <c r="BEY942" s="82"/>
      <c r="BEZ942" s="82"/>
      <c r="BFA942" s="82"/>
      <c r="BFB942" s="82"/>
      <c r="BFC942" s="82"/>
      <c r="BFD942" s="82"/>
      <c r="BFE942" s="82"/>
      <c r="BFF942" s="82"/>
      <c r="BFG942" s="82"/>
      <c r="BFH942" s="82"/>
      <c r="BFI942" s="82"/>
      <c r="BFJ942" s="82"/>
      <c r="BFK942" s="82"/>
      <c r="BFL942" s="82"/>
      <c r="BFM942" s="82"/>
      <c r="BFN942" s="82"/>
      <c r="BFO942" s="82"/>
      <c r="BFP942" s="82"/>
      <c r="BFQ942" s="82"/>
      <c r="BFR942" s="82"/>
      <c r="BFS942" s="82"/>
      <c r="BFT942" s="82"/>
      <c r="BFU942" s="82"/>
      <c r="BFV942" s="82"/>
      <c r="BFW942" s="82"/>
      <c r="BFX942" s="82"/>
      <c r="BFY942" s="82"/>
      <c r="BFZ942" s="82"/>
      <c r="BGA942" s="82"/>
      <c r="BGB942" s="82"/>
      <c r="BGC942" s="82"/>
      <c r="BGD942" s="82"/>
      <c r="BGE942" s="82"/>
      <c r="BGF942" s="82"/>
      <c r="BGG942" s="82"/>
      <c r="BGH942" s="82"/>
      <c r="BGI942" s="82"/>
      <c r="BGJ942" s="82"/>
      <c r="BGK942" s="82"/>
      <c r="BGL942" s="82"/>
      <c r="BGM942" s="82"/>
      <c r="BGN942" s="82"/>
      <c r="BGO942" s="82"/>
      <c r="BGP942" s="82"/>
      <c r="BGQ942" s="82"/>
      <c r="BGR942" s="82"/>
      <c r="BGS942" s="82"/>
      <c r="BGT942" s="82"/>
      <c r="BGU942" s="82"/>
      <c r="BGV942" s="82"/>
      <c r="BGW942" s="82"/>
      <c r="BGX942" s="82"/>
      <c r="BGY942" s="82"/>
      <c r="BGZ942" s="82"/>
      <c r="BHA942" s="82"/>
      <c r="BHB942" s="82"/>
      <c r="BHC942" s="82"/>
      <c r="BHD942" s="82"/>
      <c r="BHE942" s="82"/>
      <c r="BHF942" s="82"/>
      <c r="BHG942" s="82"/>
      <c r="BHH942" s="82"/>
      <c r="BHI942" s="82"/>
      <c r="BHJ942" s="82"/>
      <c r="BHK942" s="82"/>
      <c r="BHL942" s="82"/>
      <c r="BHM942" s="82"/>
      <c r="BHN942" s="82"/>
      <c r="BHO942" s="82"/>
      <c r="BHP942" s="82"/>
      <c r="BHQ942" s="82"/>
      <c r="BHR942" s="82"/>
      <c r="BHS942" s="82"/>
      <c r="BHT942" s="82"/>
      <c r="BHU942" s="82"/>
      <c r="BHV942" s="82"/>
      <c r="BHW942" s="82"/>
      <c r="BHX942" s="82"/>
      <c r="BHY942" s="82"/>
      <c r="BHZ942" s="82"/>
      <c r="BIA942" s="82"/>
      <c r="BIB942" s="82"/>
      <c r="BIC942" s="82"/>
      <c r="BID942" s="82"/>
      <c r="BIE942" s="82"/>
      <c r="BIF942" s="82"/>
      <c r="BIG942" s="82"/>
      <c r="BIH942" s="82"/>
      <c r="BII942" s="82"/>
      <c r="BIJ942" s="82"/>
      <c r="BIK942" s="82"/>
      <c r="BIL942" s="82"/>
      <c r="BIM942" s="82"/>
      <c r="BIN942" s="82"/>
      <c r="BIO942" s="82"/>
      <c r="BIP942" s="82"/>
      <c r="BIQ942" s="82"/>
      <c r="BIR942" s="82"/>
      <c r="BIS942" s="82"/>
      <c r="BIT942" s="82"/>
      <c r="BIU942" s="82"/>
      <c r="BIV942" s="82"/>
      <c r="BIW942" s="82"/>
      <c r="BIX942" s="82"/>
      <c r="BIY942" s="82"/>
      <c r="BIZ942" s="82"/>
      <c r="BJA942" s="82"/>
      <c r="BJB942" s="82"/>
      <c r="BJC942" s="82"/>
      <c r="BJD942" s="82"/>
      <c r="BJE942" s="82"/>
      <c r="BJF942" s="82"/>
      <c r="BJG942" s="82"/>
      <c r="BJH942" s="82"/>
      <c r="BJI942" s="82"/>
      <c r="BJJ942" s="82"/>
      <c r="BJK942" s="82"/>
      <c r="BJL942" s="82"/>
      <c r="BJM942" s="82"/>
      <c r="BJN942" s="82"/>
      <c r="BJO942" s="82"/>
      <c r="BJP942" s="82"/>
      <c r="BJQ942" s="82"/>
      <c r="BJR942" s="82"/>
      <c r="BJS942" s="82"/>
      <c r="BJT942" s="82"/>
      <c r="BJU942" s="82"/>
      <c r="BJV942" s="82"/>
      <c r="BJW942" s="82"/>
      <c r="BJX942" s="82"/>
      <c r="BJY942" s="82"/>
      <c r="BJZ942" s="82"/>
      <c r="BKA942" s="82"/>
      <c r="BKB942" s="82"/>
      <c r="BKC942" s="82"/>
      <c r="BKD942" s="82"/>
      <c r="BKE942" s="82"/>
      <c r="BKF942" s="82"/>
      <c r="BKG942" s="82"/>
      <c r="BKH942" s="82"/>
      <c r="BKI942" s="82"/>
      <c r="BKJ942" s="82"/>
      <c r="BKK942" s="82"/>
      <c r="BKL942" s="82"/>
      <c r="BKM942" s="82"/>
      <c r="BKN942" s="82"/>
      <c r="BKO942" s="82"/>
      <c r="BKP942" s="82"/>
      <c r="BKQ942" s="82"/>
      <c r="BKR942" s="82"/>
      <c r="BKS942" s="82"/>
      <c r="BKT942" s="82"/>
      <c r="BKU942" s="82"/>
      <c r="BKV942" s="82"/>
      <c r="BKW942" s="82"/>
      <c r="BKX942" s="82"/>
      <c r="BKY942" s="82"/>
      <c r="BKZ942" s="82"/>
      <c r="BLA942" s="82"/>
      <c r="BLB942" s="82"/>
      <c r="BLC942" s="82"/>
      <c r="BLD942" s="82"/>
      <c r="BLE942" s="82"/>
      <c r="BLF942" s="82"/>
      <c r="BLG942" s="82"/>
      <c r="BLH942" s="82"/>
      <c r="BLI942" s="82"/>
      <c r="BLJ942" s="82"/>
      <c r="BLK942" s="82"/>
      <c r="BLL942" s="82"/>
      <c r="BLM942" s="82"/>
      <c r="BLN942" s="82"/>
      <c r="BLO942" s="82"/>
      <c r="BLP942" s="82"/>
      <c r="BLQ942" s="82"/>
      <c r="BLR942" s="82"/>
      <c r="BLS942" s="82"/>
      <c r="BLT942" s="82"/>
      <c r="BLU942" s="82"/>
      <c r="BLV942" s="82"/>
      <c r="BLW942" s="82"/>
      <c r="BLX942" s="82"/>
      <c r="BLY942" s="82"/>
      <c r="BLZ942" s="82"/>
      <c r="BMA942" s="82"/>
      <c r="BMB942" s="82"/>
      <c r="BMC942" s="82"/>
      <c r="BMD942" s="82"/>
      <c r="BME942" s="82"/>
      <c r="BMF942" s="82"/>
      <c r="BMG942" s="82"/>
      <c r="BMH942" s="82"/>
      <c r="BMI942" s="82"/>
      <c r="BMJ942" s="82"/>
      <c r="BMK942" s="82"/>
      <c r="BML942" s="82"/>
      <c r="BMM942" s="82"/>
      <c r="BMN942" s="82"/>
      <c r="BMO942" s="82"/>
      <c r="BMP942" s="82"/>
      <c r="BMQ942" s="82"/>
      <c r="BMR942" s="82"/>
      <c r="BMS942" s="82"/>
      <c r="BMT942" s="82"/>
      <c r="BMU942" s="82"/>
      <c r="BMV942" s="82"/>
      <c r="BMW942" s="82"/>
      <c r="BMX942" s="82"/>
      <c r="BMY942" s="82"/>
      <c r="BMZ942" s="82"/>
      <c r="BNA942" s="82"/>
      <c r="BNB942" s="82"/>
      <c r="BNC942" s="82"/>
      <c r="BND942" s="82"/>
      <c r="BNE942" s="82"/>
      <c r="BNF942" s="82"/>
      <c r="BNG942" s="82"/>
      <c r="BNH942" s="82"/>
      <c r="BNI942" s="82"/>
      <c r="BNJ942" s="82"/>
      <c r="BNK942" s="82"/>
      <c r="BNL942" s="82"/>
      <c r="BNM942" s="82"/>
      <c r="BNN942" s="82"/>
      <c r="BNO942" s="82"/>
      <c r="BNP942" s="82"/>
      <c r="BNQ942" s="82"/>
      <c r="BNR942" s="82"/>
      <c r="BNS942" s="82"/>
      <c r="BNT942" s="82"/>
      <c r="BNU942" s="82"/>
      <c r="BNV942" s="82"/>
      <c r="BNW942" s="82"/>
      <c r="BNX942" s="82"/>
      <c r="BNY942" s="82"/>
      <c r="BNZ942" s="82"/>
      <c r="BOA942" s="82"/>
      <c r="BOB942" s="82"/>
      <c r="BOC942" s="82"/>
      <c r="BOD942" s="82"/>
      <c r="BOE942" s="82"/>
      <c r="BOF942" s="82"/>
      <c r="BOG942" s="82"/>
      <c r="BOH942" s="82"/>
      <c r="BOI942" s="82"/>
      <c r="BOJ942" s="82"/>
      <c r="BOK942" s="82"/>
      <c r="BOL942" s="82"/>
      <c r="BOM942" s="82"/>
      <c r="BON942" s="82"/>
      <c r="BOO942" s="82"/>
      <c r="BOP942" s="82"/>
      <c r="BOQ942" s="82"/>
      <c r="BOR942" s="82"/>
      <c r="BOS942" s="82"/>
      <c r="BOT942" s="82"/>
      <c r="BOU942" s="82"/>
      <c r="BOV942" s="82"/>
      <c r="BOW942" s="82"/>
      <c r="BOX942" s="82"/>
      <c r="BOY942" s="82"/>
      <c r="BOZ942" s="82"/>
      <c r="BPA942" s="82"/>
      <c r="BPB942" s="82"/>
      <c r="BPC942" s="82"/>
      <c r="BPD942" s="82"/>
      <c r="BPE942" s="82"/>
      <c r="BPF942" s="82"/>
      <c r="BPG942" s="82"/>
      <c r="BPH942" s="82"/>
      <c r="BPI942" s="82"/>
      <c r="BPJ942" s="82"/>
      <c r="BPK942" s="82"/>
      <c r="BPL942" s="82"/>
      <c r="BPM942" s="82"/>
      <c r="BPN942" s="82"/>
      <c r="BPO942" s="82"/>
      <c r="BPP942" s="82"/>
      <c r="BPQ942" s="82"/>
      <c r="BPR942" s="82"/>
      <c r="BPS942" s="82"/>
      <c r="BPT942" s="82"/>
      <c r="BPU942" s="82"/>
      <c r="BPV942" s="82"/>
      <c r="BPW942" s="82"/>
      <c r="BPX942" s="82"/>
      <c r="BPY942" s="82"/>
      <c r="BPZ942" s="82"/>
      <c r="BQA942" s="82"/>
      <c r="BQB942" s="82"/>
      <c r="BQC942" s="82"/>
      <c r="BQD942" s="82"/>
      <c r="BQE942" s="82"/>
      <c r="BQF942" s="82"/>
      <c r="BQG942" s="82"/>
      <c r="BQH942" s="82"/>
      <c r="BQI942" s="82"/>
      <c r="BQJ942" s="82"/>
      <c r="BQK942" s="82"/>
      <c r="BQL942" s="82"/>
      <c r="BQM942" s="82"/>
      <c r="BQN942" s="82"/>
      <c r="BQO942" s="82"/>
      <c r="BQP942" s="82"/>
      <c r="BQQ942" s="82"/>
      <c r="BQR942" s="82"/>
      <c r="BQS942" s="82"/>
      <c r="BQT942" s="82"/>
      <c r="BQU942" s="82"/>
      <c r="BQV942" s="82"/>
      <c r="BQW942" s="82"/>
      <c r="BQX942" s="82"/>
      <c r="BQY942" s="82"/>
      <c r="BQZ942" s="82"/>
      <c r="BRA942" s="82"/>
      <c r="BRB942" s="82"/>
      <c r="BRC942" s="82"/>
      <c r="BRD942" s="82"/>
      <c r="BRE942" s="82"/>
      <c r="BRF942" s="82"/>
      <c r="BRG942" s="82"/>
      <c r="BRH942" s="82"/>
      <c r="BRI942" s="82"/>
      <c r="BRJ942" s="82"/>
      <c r="BRK942" s="82"/>
      <c r="BRL942" s="82"/>
      <c r="BRM942" s="82"/>
      <c r="BRN942" s="82"/>
      <c r="BRO942" s="82"/>
      <c r="BRP942" s="82"/>
      <c r="BRQ942" s="82"/>
      <c r="BRR942" s="82"/>
      <c r="BRS942" s="82"/>
      <c r="BRT942" s="82"/>
      <c r="BRU942" s="82"/>
      <c r="BRV942" s="82"/>
      <c r="BRW942" s="82"/>
      <c r="BRX942" s="82"/>
      <c r="BRY942" s="82"/>
      <c r="BRZ942" s="82"/>
      <c r="BSA942" s="82"/>
      <c r="BSB942" s="82"/>
      <c r="BSC942" s="82"/>
      <c r="BSD942" s="82"/>
      <c r="BSE942" s="82"/>
      <c r="BSF942" s="82"/>
      <c r="BSG942" s="82"/>
      <c r="BSH942" s="82"/>
      <c r="BSI942" s="82"/>
      <c r="BSJ942" s="82"/>
      <c r="BSK942" s="82"/>
      <c r="BSL942" s="82"/>
      <c r="BSM942" s="82"/>
      <c r="BSN942" s="82"/>
      <c r="BSO942" s="82"/>
      <c r="BSP942" s="82"/>
      <c r="BSQ942" s="82"/>
      <c r="BSR942" s="82"/>
      <c r="BSS942" s="82"/>
      <c r="BST942" s="82"/>
      <c r="BSU942" s="82"/>
      <c r="BSV942" s="82"/>
      <c r="BSW942" s="82"/>
      <c r="BSX942" s="82"/>
      <c r="BSY942" s="82"/>
      <c r="BSZ942" s="82"/>
      <c r="BTA942" s="82"/>
      <c r="BTB942" s="82"/>
      <c r="BTC942" s="82"/>
      <c r="BTD942" s="82"/>
      <c r="BTE942" s="82"/>
      <c r="BTF942" s="82"/>
      <c r="BTG942" s="82"/>
      <c r="BTH942" s="82"/>
      <c r="BTI942" s="82"/>
      <c r="BTJ942" s="82"/>
      <c r="BTK942" s="82"/>
      <c r="BTL942" s="82"/>
      <c r="BTM942" s="82"/>
      <c r="BTN942" s="82"/>
      <c r="BTO942" s="82"/>
      <c r="BTP942" s="82"/>
      <c r="BTQ942" s="82"/>
      <c r="BTR942" s="82"/>
      <c r="BTS942" s="82"/>
      <c r="BTT942" s="82"/>
      <c r="BTU942" s="82"/>
      <c r="BTV942" s="82"/>
      <c r="BTW942" s="82"/>
      <c r="BTX942" s="82"/>
      <c r="BTY942" s="82"/>
      <c r="BTZ942" s="82"/>
      <c r="BUA942" s="82"/>
      <c r="BUB942" s="82"/>
      <c r="BUC942" s="82"/>
      <c r="BUD942" s="82"/>
      <c r="BUE942" s="82"/>
      <c r="BUF942" s="82"/>
      <c r="BUG942" s="82"/>
      <c r="BUH942" s="82"/>
      <c r="BUI942" s="82"/>
      <c r="BUJ942" s="82"/>
      <c r="BUK942" s="82"/>
      <c r="BUL942" s="82"/>
      <c r="BUM942" s="82"/>
      <c r="BUN942" s="82"/>
      <c r="BUO942" s="82"/>
      <c r="BUP942" s="82"/>
      <c r="BUQ942" s="82"/>
      <c r="BUR942" s="82"/>
      <c r="BUS942" s="82"/>
      <c r="BUT942" s="82"/>
      <c r="BUU942" s="82"/>
      <c r="BUV942" s="82"/>
      <c r="BUW942" s="82"/>
      <c r="BUX942" s="82"/>
      <c r="BUY942" s="82"/>
      <c r="BUZ942" s="82"/>
      <c r="BVA942" s="82"/>
      <c r="BVB942" s="82"/>
      <c r="BVC942" s="82"/>
      <c r="BVD942" s="82"/>
      <c r="BVE942" s="82"/>
      <c r="BVF942" s="82"/>
      <c r="BVG942" s="82"/>
      <c r="BVH942" s="82"/>
      <c r="BVI942" s="82"/>
      <c r="BVJ942" s="82"/>
      <c r="BVK942" s="82"/>
      <c r="BVL942" s="82"/>
      <c r="BVM942" s="82"/>
      <c r="BVN942" s="82"/>
      <c r="BVO942" s="82"/>
      <c r="BVP942" s="82"/>
      <c r="BVQ942" s="82"/>
      <c r="BVR942" s="82"/>
      <c r="BVS942" s="82"/>
      <c r="BVT942" s="82"/>
      <c r="BVU942" s="82"/>
      <c r="BVV942" s="82"/>
      <c r="BVW942" s="82"/>
      <c r="BVX942" s="82"/>
      <c r="BVY942" s="82"/>
      <c r="BVZ942" s="82"/>
      <c r="BWA942" s="82"/>
      <c r="BWB942" s="82"/>
      <c r="BWC942" s="82"/>
      <c r="BWD942" s="82"/>
      <c r="BWE942" s="82"/>
      <c r="BWF942" s="82"/>
      <c r="BWG942" s="82"/>
      <c r="BWH942" s="82"/>
      <c r="BWI942" s="82"/>
      <c r="BWJ942" s="82"/>
      <c r="BWK942" s="82"/>
      <c r="BWL942" s="82"/>
      <c r="BWM942" s="82"/>
      <c r="BWN942" s="82"/>
      <c r="BWO942" s="82"/>
      <c r="BWP942" s="82"/>
      <c r="BWQ942" s="82"/>
      <c r="BWR942" s="82"/>
      <c r="BWS942" s="82"/>
      <c r="BWT942" s="82"/>
      <c r="BWU942" s="82"/>
      <c r="BWV942" s="82"/>
      <c r="BWW942" s="82"/>
      <c r="BWX942" s="82"/>
      <c r="BWY942" s="82"/>
      <c r="BWZ942" s="82"/>
      <c r="BXA942" s="82"/>
      <c r="BXB942" s="82"/>
      <c r="BXC942" s="82"/>
      <c r="BXD942" s="82"/>
      <c r="BXE942" s="82"/>
      <c r="BXF942" s="82"/>
      <c r="BXG942" s="82"/>
      <c r="BXH942" s="82"/>
      <c r="BXI942" s="82"/>
      <c r="BXJ942" s="82"/>
      <c r="BXK942" s="82"/>
      <c r="BXL942" s="82"/>
      <c r="BXM942" s="82"/>
      <c r="BXN942" s="82"/>
      <c r="BXO942" s="82"/>
      <c r="BXP942" s="82"/>
      <c r="BXQ942" s="82"/>
      <c r="BXR942" s="82"/>
      <c r="BXS942" s="82"/>
      <c r="BXT942" s="82"/>
      <c r="BXU942" s="82"/>
      <c r="BXV942" s="82"/>
      <c r="BXW942" s="82"/>
      <c r="BXX942" s="82"/>
      <c r="BXY942" s="82"/>
      <c r="BXZ942" s="82"/>
      <c r="BYA942" s="82"/>
      <c r="BYB942" s="82"/>
      <c r="BYC942" s="82"/>
      <c r="BYD942" s="82"/>
      <c r="BYE942" s="82"/>
      <c r="BYF942" s="82"/>
      <c r="BYG942" s="82"/>
      <c r="BYH942" s="82"/>
      <c r="BYI942" s="82"/>
      <c r="BYJ942" s="82"/>
      <c r="BYK942" s="82"/>
      <c r="BYL942" s="82"/>
      <c r="BYM942" s="82"/>
      <c r="BYN942" s="82"/>
      <c r="BYO942" s="82"/>
      <c r="BYP942" s="82"/>
      <c r="BYQ942" s="82"/>
      <c r="BYR942" s="82"/>
      <c r="BYS942" s="82"/>
      <c r="BYT942" s="82"/>
      <c r="BYU942" s="82"/>
      <c r="BYV942" s="82"/>
      <c r="BYW942" s="82"/>
      <c r="BYX942" s="82"/>
      <c r="BYY942" s="82"/>
      <c r="BYZ942" s="82"/>
      <c r="BZA942" s="82"/>
      <c r="BZB942" s="82"/>
      <c r="BZC942" s="82"/>
      <c r="BZD942" s="82"/>
      <c r="BZE942" s="82"/>
      <c r="BZF942" s="82"/>
      <c r="BZG942" s="82"/>
      <c r="BZH942" s="82"/>
      <c r="BZI942" s="82"/>
      <c r="BZJ942" s="82"/>
      <c r="BZK942" s="82"/>
      <c r="BZL942" s="82"/>
      <c r="BZM942" s="82"/>
      <c r="BZN942" s="82"/>
      <c r="BZO942" s="82"/>
      <c r="BZP942" s="82"/>
      <c r="BZQ942" s="82"/>
      <c r="BZR942" s="82"/>
      <c r="BZS942" s="82"/>
      <c r="BZT942" s="82"/>
      <c r="BZU942" s="82"/>
      <c r="BZV942" s="82"/>
      <c r="BZW942" s="82"/>
      <c r="BZX942" s="82"/>
      <c r="BZY942" s="82"/>
      <c r="BZZ942" s="82"/>
      <c r="CAA942" s="82"/>
      <c r="CAB942" s="82"/>
      <c r="CAC942" s="82"/>
      <c r="CAD942" s="82"/>
      <c r="CAE942" s="82"/>
      <c r="CAF942" s="82"/>
      <c r="CAG942" s="82"/>
      <c r="CAH942" s="82"/>
      <c r="CAI942" s="82"/>
      <c r="CAJ942" s="82"/>
      <c r="CAK942" s="82"/>
      <c r="CAL942" s="82"/>
      <c r="CAM942" s="82"/>
      <c r="CAN942" s="82"/>
      <c r="CAO942" s="82"/>
      <c r="CAP942" s="82"/>
      <c r="CAQ942" s="82"/>
      <c r="CAR942" s="82"/>
      <c r="CAS942" s="82"/>
      <c r="CAT942" s="82"/>
      <c r="CAU942" s="82"/>
      <c r="CAV942" s="82"/>
      <c r="CAW942" s="82"/>
      <c r="CAX942" s="82"/>
      <c r="CAY942" s="82"/>
      <c r="CAZ942" s="82"/>
      <c r="CBA942" s="82"/>
      <c r="CBB942" s="82"/>
      <c r="CBC942" s="82"/>
      <c r="CBD942" s="82"/>
      <c r="CBE942" s="82"/>
      <c r="CBF942" s="82"/>
      <c r="CBG942" s="82"/>
      <c r="CBH942" s="82"/>
      <c r="CBI942" s="82"/>
      <c r="CBJ942" s="82"/>
      <c r="CBK942" s="82"/>
      <c r="CBL942" s="82"/>
      <c r="CBM942" s="82"/>
      <c r="CBN942" s="82"/>
      <c r="CBO942" s="82"/>
      <c r="CBP942" s="82"/>
      <c r="CBQ942" s="82"/>
      <c r="CBR942" s="82"/>
      <c r="CBS942" s="82"/>
      <c r="CBT942" s="82"/>
      <c r="CBU942" s="82"/>
      <c r="CBV942" s="82"/>
      <c r="CBW942" s="82"/>
      <c r="CBX942" s="82"/>
      <c r="CBY942" s="82"/>
      <c r="CBZ942" s="82"/>
      <c r="CCA942" s="82"/>
      <c r="CCB942" s="82"/>
      <c r="CCC942" s="82"/>
      <c r="CCD942" s="82"/>
      <c r="CCE942" s="82"/>
      <c r="CCF942" s="82"/>
      <c r="CCG942" s="82"/>
      <c r="CCH942" s="82"/>
      <c r="CCI942" s="82"/>
      <c r="CCJ942" s="82"/>
      <c r="CCK942" s="82"/>
      <c r="CCL942" s="82"/>
      <c r="CCM942" s="82"/>
      <c r="CCN942" s="82"/>
      <c r="CCO942" s="82"/>
      <c r="CCP942" s="82"/>
      <c r="CCQ942" s="82"/>
      <c r="CCR942" s="82"/>
      <c r="CCS942" s="82"/>
      <c r="CCT942" s="82"/>
      <c r="CCU942" s="82"/>
      <c r="CCV942" s="82"/>
      <c r="CCW942" s="82"/>
      <c r="CCX942" s="82"/>
      <c r="CCY942" s="82"/>
      <c r="CCZ942" s="82"/>
      <c r="CDA942" s="82"/>
      <c r="CDB942" s="82"/>
      <c r="CDC942" s="82"/>
      <c r="CDD942" s="82"/>
      <c r="CDE942" s="82"/>
      <c r="CDF942" s="82"/>
      <c r="CDG942" s="82"/>
      <c r="CDH942" s="82"/>
      <c r="CDI942" s="82"/>
      <c r="CDJ942" s="82"/>
      <c r="CDK942" s="82"/>
      <c r="CDL942" s="82"/>
      <c r="CDM942" s="82"/>
      <c r="CDN942" s="82"/>
      <c r="CDO942" s="82"/>
      <c r="CDP942" s="82"/>
      <c r="CDQ942" s="82"/>
      <c r="CDR942" s="82"/>
      <c r="CDS942" s="82"/>
      <c r="CDT942" s="82"/>
      <c r="CDU942" s="82"/>
      <c r="CDV942" s="82"/>
      <c r="CDW942" s="82"/>
      <c r="CDX942" s="82"/>
      <c r="CDY942" s="82"/>
      <c r="CDZ942" s="82"/>
      <c r="CEA942" s="82"/>
      <c r="CEB942" s="82"/>
      <c r="CEC942" s="82"/>
      <c r="CED942" s="82"/>
      <c r="CEE942" s="82"/>
      <c r="CEF942" s="82"/>
      <c r="CEG942" s="82"/>
      <c r="CEH942" s="82"/>
      <c r="CEI942" s="82"/>
      <c r="CEJ942" s="82"/>
      <c r="CEK942" s="82"/>
      <c r="CEL942" s="82"/>
      <c r="CEM942" s="82"/>
      <c r="CEN942" s="82"/>
      <c r="CEO942" s="82"/>
      <c r="CEP942" s="82"/>
      <c r="CEQ942" s="82"/>
      <c r="CER942" s="82"/>
      <c r="CES942" s="82"/>
      <c r="CET942" s="82"/>
      <c r="CEU942" s="82"/>
      <c r="CEV942" s="82"/>
      <c r="CEW942" s="82"/>
      <c r="CEX942" s="82"/>
      <c r="CEY942" s="82"/>
      <c r="CEZ942" s="82"/>
      <c r="CFA942" s="82"/>
      <c r="CFB942" s="82"/>
      <c r="CFC942" s="82"/>
      <c r="CFD942" s="82"/>
      <c r="CFE942" s="82"/>
      <c r="CFF942" s="82"/>
      <c r="CFG942" s="82"/>
      <c r="CFH942" s="82"/>
      <c r="CFI942" s="82"/>
      <c r="CFJ942" s="82"/>
      <c r="CFK942" s="82"/>
      <c r="CFL942" s="82"/>
      <c r="CFM942" s="82"/>
      <c r="CFN942" s="82"/>
      <c r="CFO942" s="82"/>
      <c r="CFP942" s="82"/>
      <c r="CFQ942" s="82"/>
      <c r="CFR942" s="82"/>
      <c r="CFS942" s="82"/>
      <c r="CFT942" s="82"/>
      <c r="CFU942" s="82"/>
      <c r="CFV942" s="82"/>
      <c r="CFW942" s="82"/>
      <c r="CFX942" s="82"/>
      <c r="CFY942" s="82"/>
      <c r="CFZ942" s="82"/>
      <c r="CGA942" s="82"/>
      <c r="CGB942" s="82"/>
      <c r="CGC942" s="82"/>
      <c r="CGD942" s="82"/>
      <c r="CGE942" s="82"/>
      <c r="CGF942" s="82"/>
      <c r="CGG942" s="82"/>
      <c r="CGH942" s="82"/>
      <c r="CGI942" s="82"/>
      <c r="CGJ942" s="82"/>
      <c r="CGK942" s="82"/>
      <c r="CGL942" s="82"/>
      <c r="CGM942" s="82"/>
      <c r="CGN942" s="82"/>
      <c r="CGO942" s="82"/>
      <c r="CGP942" s="82"/>
      <c r="CGQ942" s="82"/>
      <c r="CGR942" s="82"/>
      <c r="CGS942" s="82"/>
      <c r="CGT942" s="82"/>
      <c r="CGU942" s="82"/>
      <c r="CGV942" s="82"/>
      <c r="CGW942" s="82"/>
      <c r="CGX942" s="82"/>
      <c r="CGY942" s="82"/>
      <c r="CGZ942" s="82"/>
      <c r="CHA942" s="82"/>
      <c r="CHB942" s="82"/>
      <c r="CHC942" s="82"/>
      <c r="CHD942" s="82"/>
      <c r="CHE942" s="82"/>
      <c r="CHF942" s="82"/>
      <c r="CHG942" s="82"/>
      <c r="CHH942" s="82"/>
      <c r="CHI942" s="82"/>
      <c r="CHJ942" s="82"/>
      <c r="CHK942" s="82"/>
      <c r="CHL942" s="82"/>
      <c r="CHM942" s="82"/>
      <c r="CHN942" s="82"/>
      <c r="CHO942" s="82"/>
      <c r="CHP942" s="82"/>
      <c r="CHQ942" s="82"/>
      <c r="CHR942" s="82"/>
      <c r="CHS942" s="82"/>
      <c r="CHT942" s="82"/>
      <c r="CHU942" s="82"/>
      <c r="CHV942" s="82"/>
      <c r="CHW942" s="82"/>
      <c r="CHX942" s="82"/>
      <c r="CHY942" s="82"/>
      <c r="CHZ942" s="82"/>
      <c r="CIA942" s="82"/>
      <c r="CIB942" s="82"/>
      <c r="CIC942" s="82"/>
      <c r="CID942" s="82"/>
      <c r="CIE942" s="82"/>
      <c r="CIF942" s="82"/>
      <c r="CIG942" s="82"/>
      <c r="CIH942" s="82"/>
      <c r="CII942" s="82"/>
      <c r="CIJ942" s="82"/>
      <c r="CIK942" s="82"/>
      <c r="CIL942" s="82"/>
      <c r="CIM942" s="82"/>
      <c r="CIN942" s="82"/>
      <c r="CIO942" s="82"/>
      <c r="CIP942" s="82"/>
      <c r="CIQ942" s="82"/>
      <c r="CIR942" s="82"/>
      <c r="CIS942" s="82"/>
      <c r="CIT942" s="82"/>
      <c r="CIU942" s="82"/>
      <c r="CIV942" s="82"/>
      <c r="CIW942" s="82"/>
      <c r="CIX942" s="82"/>
      <c r="CIY942" s="82"/>
      <c r="CIZ942" s="82"/>
      <c r="CJA942" s="82"/>
      <c r="CJB942" s="82"/>
      <c r="CJC942" s="82"/>
      <c r="CJD942" s="82"/>
      <c r="CJE942" s="82"/>
      <c r="CJF942" s="82"/>
      <c r="CJG942" s="82"/>
      <c r="CJH942" s="82"/>
      <c r="CJI942" s="82"/>
      <c r="CJJ942" s="82"/>
      <c r="CJK942" s="82"/>
      <c r="CJL942" s="82"/>
      <c r="CJM942" s="82"/>
      <c r="CJN942" s="82"/>
      <c r="CJO942" s="82"/>
      <c r="CJP942" s="82"/>
      <c r="CJQ942" s="82"/>
      <c r="CJR942" s="82"/>
      <c r="CJS942" s="82"/>
      <c r="CJT942" s="82"/>
      <c r="CJU942" s="82"/>
      <c r="CJV942" s="82"/>
      <c r="CJW942" s="82"/>
      <c r="CJX942" s="82"/>
      <c r="CJY942" s="82"/>
      <c r="CJZ942" s="82"/>
      <c r="CKA942" s="82"/>
      <c r="CKB942" s="82"/>
      <c r="CKC942" s="82"/>
      <c r="CKD942" s="82"/>
      <c r="CKE942" s="82"/>
      <c r="CKF942" s="82"/>
      <c r="CKG942" s="82"/>
      <c r="CKH942" s="82"/>
      <c r="CKI942" s="82"/>
      <c r="CKJ942" s="82"/>
      <c r="CKK942" s="82"/>
      <c r="CKL942" s="82"/>
      <c r="CKM942" s="82"/>
      <c r="CKN942" s="82"/>
      <c r="CKO942" s="82"/>
      <c r="CKP942" s="82"/>
      <c r="CKQ942" s="82"/>
      <c r="CKR942" s="82"/>
      <c r="CKS942" s="82"/>
      <c r="CKT942" s="82"/>
      <c r="CKU942" s="82"/>
      <c r="CKV942" s="82"/>
      <c r="CKW942" s="82"/>
      <c r="CKX942" s="82"/>
      <c r="CKY942" s="82"/>
      <c r="CKZ942" s="82"/>
      <c r="CLA942" s="82"/>
      <c r="CLB942" s="82"/>
      <c r="CLC942" s="82"/>
      <c r="CLD942" s="82"/>
      <c r="CLE942" s="82"/>
      <c r="CLF942" s="82"/>
      <c r="CLG942" s="82"/>
      <c r="CLH942" s="82"/>
      <c r="CLI942" s="82"/>
      <c r="CLJ942" s="82"/>
      <c r="CLK942" s="82"/>
      <c r="CLL942" s="82"/>
      <c r="CLM942" s="82"/>
      <c r="CLN942" s="82"/>
      <c r="CLO942" s="82"/>
      <c r="CLP942" s="82"/>
      <c r="CLQ942" s="82"/>
      <c r="CLR942" s="82"/>
      <c r="CLS942" s="82"/>
      <c r="CLT942" s="82"/>
      <c r="CLU942" s="82"/>
      <c r="CLV942" s="82"/>
      <c r="CLW942" s="82"/>
      <c r="CLX942" s="82"/>
      <c r="CLY942" s="82"/>
      <c r="CLZ942" s="82"/>
      <c r="CMA942" s="82"/>
      <c r="CMB942" s="82"/>
      <c r="CMC942" s="82"/>
      <c r="CMD942" s="82"/>
      <c r="CME942" s="82"/>
      <c r="CMF942" s="82"/>
      <c r="CMG942" s="82"/>
      <c r="CMH942" s="82"/>
      <c r="CMI942" s="82"/>
      <c r="CMJ942" s="82"/>
      <c r="CMK942" s="82"/>
      <c r="CML942" s="82"/>
      <c r="CMM942" s="82"/>
      <c r="CMN942" s="82"/>
      <c r="CMO942" s="82"/>
      <c r="CMP942" s="82"/>
      <c r="CMQ942" s="82"/>
      <c r="CMR942" s="82"/>
      <c r="CMS942" s="82"/>
      <c r="CMT942" s="82"/>
      <c r="CMU942" s="82"/>
      <c r="CMV942" s="82"/>
      <c r="CMW942" s="82"/>
      <c r="CMX942" s="82"/>
      <c r="CMY942" s="82"/>
      <c r="CMZ942" s="82"/>
      <c r="CNA942" s="82"/>
      <c r="CNB942" s="82"/>
      <c r="CNC942" s="82"/>
      <c r="CND942" s="82"/>
      <c r="CNE942" s="82"/>
      <c r="CNF942" s="82"/>
      <c r="CNG942" s="82"/>
      <c r="CNH942" s="82"/>
      <c r="CNI942" s="82"/>
      <c r="CNJ942" s="82"/>
      <c r="CNK942" s="82"/>
      <c r="CNL942" s="82"/>
      <c r="CNM942" s="82"/>
      <c r="CNN942" s="82"/>
      <c r="CNO942" s="82"/>
      <c r="CNP942" s="82"/>
      <c r="CNQ942" s="82"/>
      <c r="CNR942" s="82"/>
      <c r="CNS942" s="82"/>
      <c r="CNT942" s="82"/>
      <c r="CNU942" s="82"/>
      <c r="CNV942" s="82"/>
      <c r="CNW942" s="82"/>
      <c r="CNX942" s="82"/>
      <c r="CNY942" s="82"/>
      <c r="CNZ942" s="82"/>
      <c r="COA942" s="82"/>
      <c r="COB942" s="82"/>
      <c r="COC942" s="82"/>
      <c r="COD942" s="82"/>
      <c r="COE942" s="82"/>
      <c r="COF942" s="82"/>
      <c r="COG942" s="82"/>
      <c r="COH942" s="82"/>
      <c r="COI942" s="82"/>
      <c r="COJ942" s="82"/>
      <c r="COK942" s="82"/>
      <c r="COL942" s="82"/>
      <c r="COM942" s="82"/>
      <c r="CON942" s="82"/>
      <c r="COO942" s="82"/>
      <c r="COP942" s="82"/>
      <c r="COQ942" s="82"/>
      <c r="COR942" s="82"/>
      <c r="COS942" s="82"/>
      <c r="COT942" s="82"/>
      <c r="COU942" s="82"/>
      <c r="COV942" s="82"/>
      <c r="COW942" s="82"/>
      <c r="COX942" s="82"/>
      <c r="COY942" s="82"/>
      <c r="COZ942" s="82"/>
      <c r="CPA942" s="82"/>
      <c r="CPB942" s="82"/>
      <c r="CPC942" s="82"/>
      <c r="CPD942" s="82"/>
      <c r="CPE942" s="82"/>
      <c r="CPF942" s="82"/>
      <c r="CPG942" s="82"/>
      <c r="CPH942" s="82"/>
      <c r="CPI942" s="82"/>
      <c r="CPJ942" s="82"/>
      <c r="CPK942" s="82"/>
      <c r="CPL942" s="82"/>
      <c r="CPM942" s="82"/>
      <c r="CPN942" s="82"/>
      <c r="CPO942" s="82"/>
      <c r="CPP942" s="82"/>
      <c r="CPQ942" s="82"/>
      <c r="CPR942" s="82"/>
      <c r="CPS942" s="82"/>
      <c r="CPT942" s="82"/>
      <c r="CPU942" s="82"/>
      <c r="CPV942" s="82"/>
      <c r="CPW942" s="82"/>
      <c r="CPX942" s="82"/>
      <c r="CPY942" s="82"/>
      <c r="CPZ942" s="82"/>
      <c r="CQA942" s="82"/>
      <c r="CQB942" s="82"/>
      <c r="CQC942" s="82"/>
      <c r="CQD942" s="82"/>
      <c r="CQE942" s="82"/>
      <c r="CQF942" s="82"/>
      <c r="CQG942" s="82"/>
      <c r="CQH942" s="82"/>
      <c r="CQI942" s="82"/>
      <c r="CQJ942" s="82"/>
      <c r="CQK942" s="82"/>
      <c r="CQL942" s="82"/>
      <c r="CQM942" s="82"/>
      <c r="CQN942" s="82"/>
      <c r="CQO942" s="82"/>
      <c r="CQP942" s="82"/>
      <c r="CQQ942" s="82"/>
      <c r="CQR942" s="82"/>
      <c r="CQS942" s="82"/>
      <c r="CQT942" s="82"/>
      <c r="CQU942" s="82"/>
      <c r="CQV942" s="82"/>
      <c r="CQW942" s="82"/>
      <c r="CQX942" s="82"/>
      <c r="CQY942" s="82"/>
      <c r="CQZ942" s="82"/>
      <c r="CRA942" s="82"/>
      <c r="CRB942" s="82"/>
      <c r="CRC942" s="82"/>
      <c r="CRD942" s="82"/>
      <c r="CRE942" s="82"/>
      <c r="CRF942" s="82"/>
      <c r="CRG942" s="82"/>
      <c r="CRH942" s="82"/>
      <c r="CRI942" s="82"/>
      <c r="CRJ942" s="82"/>
      <c r="CRK942" s="82"/>
      <c r="CRL942" s="82"/>
      <c r="CRM942" s="82"/>
      <c r="CRN942" s="82"/>
      <c r="CRO942" s="82"/>
      <c r="CRP942" s="82"/>
      <c r="CRQ942" s="82"/>
      <c r="CRR942" s="82"/>
      <c r="CRS942" s="82"/>
      <c r="CRT942" s="82"/>
      <c r="CRU942" s="82"/>
      <c r="CRV942" s="82"/>
      <c r="CRW942" s="82"/>
      <c r="CRX942" s="82"/>
      <c r="CRY942" s="82"/>
      <c r="CRZ942" s="82"/>
      <c r="CSA942" s="82"/>
      <c r="CSB942" s="82"/>
      <c r="CSC942" s="82"/>
      <c r="CSD942" s="82"/>
      <c r="CSE942" s="82"/>
      <c r="CSF942" s="82"/>
      <c r="CSG942" s="82"/>
      <c r="CSH942" s="82"/>
      <c r="CSI942" s="82"/>
      <c r="CSJ942" s="82"/>
      <c r="CSK942" s="82"/>
      <c r="CSL942" s="82"/>
      <c r="CSM942" s="82"/>
      <c r="CSN942" s="82"/>
      <c r="CSO942" s="82"/>
      <c r="CSP942" s="82"/>
      <c r="CSQ942" s="82"/>
      <c r="CSR942" s="82"/>
      <c r="CSS942" s="82"/>
      <c r="CST942" s="82"/>
      <c r="CSU942" s="82"/>
      <c r="CSV942" s="82"/>
      <c r="CSW942" s="82"/>
      <c r="CSX942" s="82"/>
      <c r="CSY942" s="82"/>
      <c r="CSZ942" s="82"/>
      <c r="CTA942" s="82"/>
      <c r="CTB942" s="82"/>
      <c r="CTC942" s="82"/>
      <c r="CTD942" s="82"/>
      <c r="CTE942" s="82"/>
      <c r="CTF942" s="82"/>
      <c r="CTG942" s="82"/>
      <c r="CTH942" s="82"/>
      <c r="CTI942" s="82"/>
      <c r="CTJ942" s="82"/>
      <c r="CTK942" s="82"/>
      <c r="CTL942" s="82"/>
      <c r="CTM942" s="82"/>
      <c r="CTN942" s="82"/>
      <c r="CTO942" s="82"/>
      <c r="CTP942" s="82"/>
      <c r="CTQ942" s="82"/>
      <c r="CTR942" s="82"/>
      <c r="CTS942" s="82"/>
      <c r="CTT942" s="82"/>
      <c r="CTU942" s="82"/>
      <c r="CTV942" s="82"/>
      <c r="CTW942" s="82"/>
      <c r="CTX942" s="82"/>
      <c r="CTY942" s="82"/>
      <c r="CTZ942" s="82"/>
      <c r="CUA942" s="82"/>
      <c r="CUB942" s="82"/>
      <c r="CUC942" s="82"/>
      <c r="CUD942" s="82"/>
      <c r="CUE942" s="82"/>
      <c r="CUF942" s="82"/>
      <c r="CUG942" s="82"/>
      <c r="CUH942" s="82"/>
      <c r="CUI942" s="82"/>
      <c r="CUJ942" s="82"/>
      <c r="CUK942" s="82"/>
      <c r="CUL942" s="82"/>
      <c r="CUM942" s="82"/>
      <c r="CUN942" s="82"/>
      <c r="CUO942" s="82"/>
      <c r="CUP942" s="82"/>
      <c r="CUQ942" s="82"/>
      <c r="CUR942" s="82"/>
      <c r="CUS942" s="82"/>
      <c r="CUT942" s="82"/>
      <c r="CUU942" s="82"/>
      <c r="CUV942" s="82"/>
      <c r="CUW942" s="82"/>
      <c r="CUX942" s="82"/>
      <c r="CUY942" s="82"/>
      <c r="CUZ942" s="82"/>
      <c r="CVA942" s="82"/>
      <c r="CVB942" s="82"/>
      <c r="CVC942" s="82"/>
      <c r="CVD942" s="82"/>
      <c r="CVE942" s="82"/>
      <c r="CVF942" s="82"/>
      <c r="CVG942" s="82"/>
      <c r="CVH942" s="82"/>
      <c r="CVI942" s="82"/>
      <c r="CVJ942" s="82"/>
      <c r="CVK942" s="82"/>
      <c r="CVL942" s="82"/>
      <c r="CVM942" s="82"/>
      <c r="CVN942" s="82"/>
      <c r="CVO942" s="82"/>
      <c r="CVP942" s="82"/>
      <c r="CVQ942" s="82"/>
      <c r="CVR942" s="82"/>
      <c r="CVS942" s="82"/>
      <c r="CVT942" s="82"/>
      <c r="CVU942" s="82"/>
      <c r="CVV942" s="82"/>
      <c r="CVW942" s="82"/>
      <c r="CVX942" s="82"/>
      <c r="CVY942" s="82"/>
      <c r="CVZ942" s="82"/>
      <c r="CWA942" s="82"/>
      <c r="CWB942" s="82"/>
      <c r="CWC942" s="82"/>
      <c r="CWD942" s="82"/>
      <c r="CWE942" s="82"/>
      <c r="CWF942" s="82"/>
      <c r="CWG942" s="82"/>
      <c r="CWH942" s="82"/>
      <c r="CWI942" s="82"/>
      <c r="CWJ942" s="82"/>
      <c r="CWK942" s="82"/>
      <c r="CWL942" s="82"/>
      <c r="CWM942" s="82"/>
      <c r="CWN942" s="82"/>
      <c r="CWO942" s="82"/>
      <c r="CWP942" s="82"/>
      <c r="CWQ942" s="82"/>
      <c r="CWR942" s="82"/>
      <c r="CWS942" s="82"/>
      <c r="CWT942" s="82"/>
      <c r="CWU942" s="82"/>
      <c r="CWV942" s="82"/>
      <c r="CWW942" s="82"/>
      <c r="CWX942" s="82"/>
      <c r="CWY942" s="82"/>
      <c r="CWZ942" s="82"/>
      <c r="CXA942" s="82"/>
      <c r="CXB942" s="82"/>
      <c r="CXC942" s="82"/>
      <c r="CXD942" s="82"/>
      <c r="CXE942" s="82"/>
      <c r="CXF942" s="82"/>
      <c r="CXG942" s="82"/>
      <c r="CXH942" s="82"/>
      <c r="CXI942" s="82"/>
      <c r="CXJ942" s="82"/>
      <c r="CXK942" s="82"/>
      <c r="CXL942" s="82"/>
      <c r="CXM942" s="82"/>
      <c r="CXN942" s="82"/>
      <c r="CXO942" s="82"/>
      <c r="CXP942" s="82"/>
      <c r="CXQ942" s="82"/>
      <c r="CXR942" s="82"/>
      <c r="CXS942" s="82"/>
      <c r="CXT942" s="82"/>
      <c r="CXU942" s="82"/>
      <c r="CXV942" s="82"/>
      <c r="CXW942" s="82"/>
      <c r="CXX942" s="82"/>
      <c r="CXY942" s="82"/>
      <c r="CXZ942" s="82"/>
      <c r="CYA942" s="82"/>
      <c r="CYB942" s="82"/>
      <c r="CYC942" s="82"/>
      <c r="CYD942" s="82"/>
      <c r="CYE942" s="82"/>
      <c r="CYF942" s="82"/>
      <c r="CYG942" s="82"/>
      <c r="CYH942" s="82"/>
      <c r="CYI942" s="82"/>
      <c r="CYJ942" s="82"/>
      <c r="CYK942" s="82"/>
      <c r="CYL942" s="82"/>
      <c r="CYM942" s="82"/>
      <c r="CYN942" s="82"/>
      <c r="CYO942" s="82"/>
      <c r="CYP942" s="82"/>
      <c r="CYQ942" s="82"/>
      <c r="CYR942" s="82"/>
      <c r="CYS942" s="82"/>
      <c r="CYT942" s="82"/>
      <c r="CYU942" s="82"/>
      <c r="CYV942" s="82"/>
      <c r="CYW942" s="82"/>
      <c r="CYX942" s="82"/>
      <c r="CYY942" s="82"/>
      <c r="CYZ942" s="82"/>
      <c r="CZA942" s="82"/>
      <c r="CZB942" s="82"/>
      <c r="CZC942" s="82"/>
      <c r="CZD942" s="82"/>
      <c r="CZE942" s="82"/>
      <c r="CZF942" s="82"/>
      <c r="CZG942" s="82"/>
      <c r="CZH942" s="82"/>
      <c r="CZI942" s="82"/>
      <c r="CZJ942" s="82"/>
      <c r="CZK942" s="82"/>
      <c r="CZL942" s="82"/>
      <c r="CZM942" s="82"/>
      <c r="CZN942" s="82"/>
      <c r="CZO942" s="82"/>
      <c r="CZP942" s="82"/>
      <c r="CZQ942" s="82"/>
      <c r="CZR942" s="82"/>
      <c r="CZS942" s="82"/>
      <c r="CZT942" s="82"/>
      <c r="CZU942" s="82"/>
      <c r="CZV942" s="82"/>
      <c r="CZW942" s="82"/>
      <c r="CZX942" s="82"/>
      <c r="CZY942" s="82"/>
      <c r="CZZ942" s="82"/>
      <c r="DAA942" s="82"/>
      <c r="DAB942" s="82"/>
      <c r="DAC942" s="82"/>
      <c r="DAD942" s="82"/>
      <c r="DAE942" s="82"/>
      <c r="DAF942" s="82"/>
      <c r="DAG942" s="82"/>
      <c r="DAH942" s="82"/>
      <c r="DAI942" s="82"/>
      <c r="DAJ942" s="82"/>
      <c r="DAK942" s="82"/>
      <c r="DAL942" s="82"/>
      <c r="DAM942" s="82"/>
      <c r="DAN942" s="82"/>
      <c r="DAO942" s="82"/>
      <c r="DAP942" s="82"/>
      <c r="DAQ942" s="82"/>
      <c r="DAR942" s="82"/>
      <c r="DAS942" s="82"/>
      <c r="DAT942" s="82"/>
      <c r="DAU942" s="82"/>
      <c r="DAV942" s="82"/>
      <c r="DAW942" s="82"/>
      <c r="DAX942" s="82"/>
      <c r="DAY942" s="82"/>
      <c r="DAZ942" s="82"/>
      <c r="DBA942" s="82"/>
      <c r="DBB942" s="82"/>
      <c r="DBC942" s="82"/>
      <c r="DBD942" s="82"/>
      <c r="DBE942" s="82"/>
      <c r="DBF942" s="82"/>
      <c r="DBG942" s="82"/>
      <c r="DBH942" s="82"/>
      <c r="DBI942" s="82"/>
      <c r="DBJ942" s="82"/>
      <c r="DBK942" s="82"/>
      <c r="DBL942" s="82"/>
      <c r="DBM942" s="82"/>
      <c r="DBN942" s="82"/>
      <c r="DBO942" s="82"/>
      <c r="DBP942" s="82"/>
      <c r="DBQ942" s="82"/>
      <c r="DBR942" s="82"/>
      <c r="DBS942" s="82"/>
      <c r="DBT942" s="82"/>
      <c r="DBU942" s="82"/>
      <c r="DBV942" s="82"/>
      <c r="DBW942" s="82"/>
      <c r="DBX942" s="82"/>
      <c r="DBY942" s="82"/>
      <c r="DBZ942" s="82"/>
      <c r="DCA942" s="82"/>
      <c r="DCB942" s="82"/>
      <c r="DCC942" s="82"/>
      <c r="DCD942" s="82"/>
      <c r="DCE942" s="82"/>
      <c r="DCF942" s="82"/>
      <c r="DCG942" s="82"/>
      <c r="DCH942" s="82"/>
      <c r="DCI942" s="82"/>
      <c r="DCJ942" s="82"/>
      <c r="DCK942" s="82"/>
      <c r="DCL942" s="82"/>
      <c r="DCM942" s="82"/>
      <c r="DCN942" s="82"/>
      <c r="DCO942" s="82"/>
      <c r="DCP942" s="82"/>
      <c r="DCQ942" s="82"/>
      <c r="DCR942" s="82"/>
      <c r="DCS942" s="82"/>
      <c r="DCT942" s="82"/>
      <c r="DCU942" s="82"/>
      <c r="DCV942" s="82"/>
      <c r="DCW942" s="82"/>
      <c r="DCX942" s="82"/>
      <c r="DCY942" s="82"/>
      <c r="DCZ942" s="82"/>
      <c r="DDA942" s="82"/>
      <c r="DDB942" s="82"/>
      <c r="DDC942" s="82"/>
      <c r="DDD942" s="82"/>
      <c r="DDE942" s="82"/>
      <c r="DDF942" s="82"/>
      <c r="DDG942" s="82"/>
      <c r="DDH942" s="82"/>
      <c r="DDI942" s="82"/>
      <c r="DDJ942" s="82"/>
      <c r="DDK942" s="82"/>
      <c r="DDL942" s="82"/>
      <c r="DDM942" s="82"/>
      <c r="DDN942" s="82"/>
      <c r="DDO942" s="82"/>
      <c r="DDP942" s="82"/>
      <c r="DDQ942" s="82"/>
      <c r="DDR942" s="82"/>
      <c r="DDS942" s="82"/>
      <c r="DDT942" s="82"/>
      <c r="DDU942" s="82"/>
      <c r="DDV942" s="82"/>
      <c r="DDW942" s="82"/>
      <c r="DDX942" s="82"/>
      <c r="DDY942" s="82"/>
      <c r="DDZ942" s="82"/>
      <c r="DEA942" s="82"/>
      <c r="DEB942" s="82"/>
      <c r="DEC942" s="82"/>
      <c r="DED942" s="82"/>
      <c r="DEE942" s="82"/>
      <c r="DEF942" s="82"/>
      <c r="DEG942" s="82"/>
      <c r="DEH942" s="82"/>
      <c r="DEI942" s="82"/>
      <c r="DEJ942" s="82"/>
      <c r="DEK942" s="82"/>
      <c r="DEL942" s="82"/>
      <c r="DEM942" s="82"/>
      <c r="DEN942" s="82"/>
      <c r="DEO942" s="82"/>
      <c r="DEP942" s="82"/>
      <c r="DEQ942" s="82"/>
      <c r="DER942" s="82"/>
      <c r="DES942" s="82"/>
      <c r="DET942" s="82"/>
      <c r="DEU942" s="82"/>
      <c r="DEV942" s="82"/>
      <c r="DEW942" s="82"/>
      <c r="DEX942" s="82"/>
      <c r="DEY942" s="82"/>
      <c r="DEZ942" s="82"/>
      <c r="DFA942" s="82"/>
      <c r="DFB942" s="82"/>
      <c r="DFC942" s="82"/>
      <c r="DFD942" s="82"/>
      <c r="DFE942" s="82"/>
      <c r="DFF942" s="82"/>
      <c r="DFG942" s="82"/>
      <c r="DFH942" s="82"/>
      <c r="DFI942" s="82"/>
      <c r="DFJ942" s="82"/>
      <c r="DFK942" s="82"/>
      <c r="DFL942" s="82"/>
      <c r="DFM942" s="82"/>
      <c r="DFN942" s="82"/>
      <c r="DFO942" s="82"/>
      <c r="DFP942" s="82"/>
      <c r="DFQ942" s="82"/>
      <c r="DFR942" s="82"/>
      <c r="DFS942" s="82"/>
      <c r="DFT942" s="82"/>
      <c r="DFU942" s="82"/>
      <c r="DFV942" s="82"/>
      <c r="DFW942" s="82"/>
      <c r="DFX942" s="82"/>
      <c r="DFY942" s="82"/>
      <c r="DFZ942" s="82"/>
      <c r="DGA942" s="82"/>
      <c r="DGB942" s="82"/>
      <c r="DGC942" s="82"/>
      <c r="DGD942" s="82"/>
      <c r="DGE942" s="82"/>
      <c r="DGF942" s="82"/>
      <c r="DGG942" s="82"/>
      <c r="DGH942" s="82"/>
      <c r="DGI942" s="82"/>
      <c r="DGJ942" s="82"/>
      <c r="DGK942" s="82"/>
      <c r="DGL942" s="82"/>
      <c r="DGM942" s="82"/>
      <c r="DGN942" s="82"/>
      <c r="DGO942" s="82"/>
      <c r="DGP942" s="82"/>
      <c r="DGQ942" s="82"/>
      <c r="DGR942" s="82"/>
      <c r="DGS942" s="82"/>
      <c r="DGT942" s="82"/>
      <c r="DGU942" s="82"/>
      <c r="DGV942" s="82"/>
      <c r="DGW942" s="82"/>
      <c r="DGX942" s="82"/>
      <c r="DGY942" s="82"/>
      <c r="DGZ942" s="82"/>
      <c r="DHA942" s="82"/>
      <c r="DHB942" s="82"/>
      <c r="DHC942" s="82"/>
      <c r="DHD942" s="82"/>
      <c r="DHE942" s="82"/>
      <c r="DHF942" s="82"/>
      <c r="DHG942" s="82"/>
      <c r="DHH942" s="82"/>
      <c r="DHI942" s="82"/>
      <c r="DHJ942" s="82"/>
      <c r="DHK942" s="82"/>
      <c r="DHL942" s="82"/>
      <c r="DHM942" s="82"/>
      <c r="DHN942" s="82"/>
      <c r="DHO942" s="82"/>
      <c r="DHP942" s="82"/>
      <c r="DHQ942" s="82"/>
      <c r="DHR942" s="82"/>
      <c r="DHS942" s="82"/>
      <c r="DHT942" s="82"/>
      <c r="DHU942" s="82"/>
      <c r="DHV942" s="82"/>
      <c r="DHW942" s="82"/>
      <c r="DHX942" s="82"/>
      <c r="DHY942" s="82"/>
      <c r="DHZ942" s="82"/>
      <c r="DIA942" s="82"/>
      <c r="DIB942" s="82"/>
      <c r="DIC942" s="82"/>
      <c r="DID942" s="82"/>
      <c r="DIE942" s="82"/>
      <c r="DIF942" s="82"/>
      <c r="DIG942" s="82"/>
      <c r="DIH942" s="82"/>
      <c r="DII942" s="82"/>
      <c r="DIJ942" s="82"/>
      <c r="DIK942" s="82"/>
      <c r="DIL942" s="82"/>
      <c r="DIM942" s="82"/>
      <c r="DIN942" s="82"/>
      <c r="DIO942" s="82"/>
      <c r="DIP942" s="82"/>
      <c r="DIQ942" s="82"/>
      <c r="DIR942" s="82"/>
      <c r="DIS942" s="82"/>
      <c r="DIT942" s="82"/>
      <c r="DIU942" s="82"/>
      <c r="DIV942" s="82"/>
      <c r="DIW942" s="82"/>
      <c r="DIX942" s="82"/>
      <c r="DIY942" s="82"/>
      <c r="DIZ942" s="82"/>
      <c r="DJA942" s="82"/>
      <c r="DJB942" s="82"/>
      <c r="DJC942" s="82"/>
      <c r="DJD942" s="82"/>
      <c r="DJE942" s="82"/>
      <c r="DJF942" s="82"/>
      <c r="DJG942" s="82"/>
      <c r="DJH942" s="82"/>
      <c r="DJI942" s="82"/>
      <c r="DJJ942" s="82"/>
      <c r="DJK942" s="82"/>
      <c r="DJL942" s="82"/>
      <c r="DJM942" s="82"/>
      <c r="DJN942" s="82"/>
      <c r="DJO942" s="82"/>
      <c r="DJP942" s="82"/>
      <c r="DJQ942" s="82"/>
      <c r="DJR942" s="82"/>
      <c r="DJS942" s="82"/>
      <c r="DJT942" s="82"/>
      <c r="DJU942" s="82"/>
      <c r="DJV942" s="82"/>
      <c r="DJW942" s="82"/>
      <c r="DJX942" s="82"/>
      <c r="DJY942" s="82"/>
      <c r="DJZ942" s="82"/>
      <c r="DKA942" s="82"/>
      <c r="DKB942" s="82"/>
      <c r="DKC942" s="82"/>
      <c r="DKD942" s="82"/>
      <c r="DKE942" s="82"/>
      <c r="DKF942" s="82"/>
      <c r="DKG942" s="82"/>
      <c r="DKH942" s="82"/>
      <c r="DKI942" s="82"/>
      <c r="DKJ942" s="82"/>
      <c r="DKK942" s="82"/>
      <c r="DKL942" s="82"/>
      <c r="DKM942" s="82"/>
      <c r="DKN942" s="82"/>
      <c r="DKO942" s="82"/>
      <c r="DKP942" s="82"/>
      <c r="DKQ942" s="82"/>
      <c r="DKR942" s="82"/>
      <c r="DKS942" s="82"/>
      <c r="DKT942" s="82"/>
      <c r="DKU942" s="82"/>
      <c r="DKV942" s="82"/>
      <c r="DKW942" s="82"/>
      <c r="DKX942" s="82"/>
      <c r="DKY942" s="82"/>
      <c r="DKZ942" s="82"/>
      <c r="DLA942" s="82"/>
      <c r="DLB942" s="82"/>
      <c r="DLC942" s="82"/>
      <c r="DLD942" s="82"/>
      <c r="DLE942" s="82"/>
      <c r="DLF942" s="82"/>
      <c r="DLG942" s="82"/>
      <c r="DLH942" s="82"/>
      <c r="DLI942" s="82"/>
      <c r="DLJ942" s="82"/>
      <c r="DLK942" s="82"/>
      <c r="DLL942" s="82"/>
      <c r="DLM942" s="82"/>
      <c r="DLN942" s="82"/>
      <c r="DLO942" s="82"/>
      <c r="DLP942" s="82"/>
      <c r="DLQ942" s="82"/>
      <c r="DLR942" s="82"/>
      <c r="DLS942" s="82"/>
      <c r="DLT942" s="82"/>
      <c r="DLU942" s="82"/>
      <c r="DLV942" s="82"/>
      <c r="DLW942" s="82"/>
      <c r="DLX942" s="82"/>
      <c r="DLY942" s="82"/>
      <c r="DLZ942" s="82"/>
      <c r="DMA942" s="82"/>
      <c r="DMB942" s="82"/>
      <c r="DMC942" s="82"/>
      <c r="DMD942" s="82"/>
      <c r="DME942" s="82"/>
      <c r="DMF942" s="82"/>
      <c r="DMG942" s="82"/>
      <c r="DMH942" s="82"/>
      <c r="DMI942" s="82"/>
      <c r="DMJ942" s="82"/>
      <c r="DMK942" s="82"/>
      <c r="DML942" s="82"/>
      <c r="DMM942" s="82"/>
      <c r="DMN942" s="82"/>
      <c r="DMO942" s="82"/>
      <c r="DMP942" s="82"/>
      <c r="DMQ942" s="82"/>
      <c r="DMR942" s="82"/>
      <c r="DMS942" s="82"/>
      <c r="DMT942" s="82"/>
      <c r="DMU942" s="82"/>
      <c r="DMV942" s="82"/>
      <c r="DMW942" s="82"/>
      <c r="DMX942" s="82"/>
      <c r="DMY942" s="82"/>
      <c r="DMZ942" s="82"/>
      <c r="DNA942" s="82"/>
      <c r="DNB942" s="82"/>
      <c r="DNC942" s="82"/>
      <c r="DND942" s="82"/>
      <c r="DNE942" s="82"/>
      <c r="DNF942" s="82"/>
      <c r="DNG942" s="82"/>
      <c r="DNH942" s="82"/>
      <c r="DNI942" s="82"/>
      <c r="DNJ942" s="82"/>
      <c r="DNK942" s="82"/>
      <c r="DNL942" s="82"/>
      <c r="DNM942" s="82"/>
      <c r="DNN942" s="82"/>
      <c r="DNO942" s="82"/>
      <c r="DNP942" s="82"/>
      <c r="DNQ942" s="82"/>
      <c r="DNR942" s="82"/>
      <c r="DNS942" s="82"/>
      <c r="DNT942" s="82"/>
      <c r="DNU942" s="82"/>
      <c r="DNV942" s="82"/>
      <c r="DNW942" s="82"/>
      <c r="DNX942" s="82"/>
      <c r="DNY942" s="82"/>
      <c r="DNZ942" s="82"/>
      <c r="DOA942" s="82"/>
      <c r="DOB942" s="82"/>
      <c r="DOC942" s="82"/>
      <c r="DOD942" s="82"/>
      <c r="DOE942" s="82"/>
      <c r="DOF942" s="82"/>
      <c r="DOG942" s="82"/>
      <c r="DOH942" s="82"/>
      <c r="DOI942" s="82"/>
      <c r="DOJ942" s="82"/>
      <c r="DOK942" s="82"/>
      <c r="DOL942" s="82"/>
      <c r="DOM942" s="82"/>
      <c r="DON942" s="82"/>
      <c r="DOO942" s="82"/>
      <c r="DOP942" s="82"/>
      <c r="DOQ942" s="82"/>
      <c r="DOR942" s="82"/>
      <c r="DOS942" s="82"/>
      <c r="DOT942" s="82"/>
      <c r="DOU942" s="82"/>
      <c r="DOV942" s="82"/>
      <c r="DOW942" s="82"/>
      <c r="DOX942" s="82"/>
      <c r="DOY942" s="82"/>
      <c r="DOZ942" s="82"/>
      <c r="DPA942" s="82"/>
      <c r="DPB942" s="82"/>
      <c r="DPC942" s="82"/>
      <c r="DPD942" s="82"/>
      <c r="DPE942" s="82"/>
      <c r="DPF942" s="82"/>
      <c r="DPG942" s="82"/>
      <c r="DPH942" s="82"/>
      <c r="DPI942" s="82"/>
      <c r="DPJ942" s="82"/>
      <c r="DPK942" s="82"/>
      <c r="DPL942" s="82"/>
      <c r="DPM942" s="82"/>
      <c r="DPN942" s="82"/>
      <c r="DPO942" s="82"/>
      <c r="DPP942" s="82"/>
      <c r="DPQ942" s="82"/>
      <c r="DPR942" s="82"/>
      <c r="DPS942" s="82"/>
      <c r="DPT942" s="82"/>
      <c r="DPU942" s="82"/>
      <c r="DPV942" s="82"/>
      <c r="DPW942" s="82"/>
      <c r="DPX942" s="82"/>
      <c r="DPY942" s="82"/>
      <c r="DPZ942" s="82"/>
      <c r="DQA942" s="82"/>
      <c r="DQB942" s="82"/>
      <c r="DQC942" s="82"/>
      <c r="DQD942" s="82"/>
      <c r="DQE942" s="82"/>
      <c r="DQF942" s="82"/>
      <c r="DQG942" s="82"/>
      <c r="DQH942" s="82"/>
      <c r="DQI942" s="82"/>
      <c r="DQJ942" s="82"/>
      <c r="DQK942" s="82"/>
      <c r="DQL942" s="82"/>
      <c r="DQM942" s="82"/>
      <c r="DQN942" s="82"/>
      <c r="DQO942" s="82"/>
      <c r="DQP942" s="82"/>
      <c r="DQQ942" s="82"/>
      <c r="DQR942" s="82"/>
      <c r="DQS942" s="82"/>
      <c r="DQT942" s="82"/>
      <c r="DQU942" s="82"/>
      <c r="DQV942" s="82"/>
      <c r="DQW942" s="82"/>
      <c r="DQX942" s="82"/>
      <c r="DQY942" s="82"/>
      <c r="DQZ942" s="82"/>
      <c r="DRA942" s="82"/>
      <c r="DRB942" s="82"/>
      <c r="DRC942" s="82"/>
      <c r="DRD942" s="82"/>
      <c r="DRE942" s="82"/>
      <c r="DRF942" s="82"/>
      <c r="DRG942" s="82"/>
      <c r="DRH942" s="82"/>
      <c r="DRI942" s="82"/>
      <c r="DRJ942" s="82"/>
      <c r="DRK942" s="82"/>
      <c r="DRL942" s="82"/>
      <c r="DRM942" s="82"/>
      <c r="DRN942" s="82"/>
      <c r="DRO942" s="82"/>
      <c r="DRP942" s="82"/>
      <c r="DRQ942" s="82"/>
      <c r="DRR942" s="82"/>
      <c r="DRS942" s="82"/>
      <c r="DRT942" s="82"/>
      <c r="DRU942" s="82"/>
      <c r="DRV942" s="82"/>
      <c r="DRW942" s="82"/>
      <c r="DRX942" s="82"/>
      <c r="DRY942" s="82"/>
      <c r="DRZ942" s="82"/>
      <c r="DSA942" s="82"/>
      <c r="DSB942" s="82"/>
      <c r="DSC942" s="82"/>
      <c r="DSD942" s="82"/>
      <c r="DSE942" s="82"/>
      <c r="DSF942" s="82"/>
      <c r="DSG942" s="82"/>
      <c r="DSH942" s="82"/>
      <c r="DSI942" s="82"/>
      <c r="DSJ942" s="82"/>
      <c r="DSK942" s="82"/>
      <c r="DSL942" s="82"/>
      <c r="DSM942" s="82"/>
      <c r="DSN942" s="82"/>
      <c r="DSO942" s="82"/>
      <c r="DSP942" s="82"/>
      <c r="DSQ942" s="82"/>
      <c r="DSR942" s="82"/>
      <c r="DSS942" s="82"/>
      <c r="DST942" s="82"/>
      <c r="DSU942" s="82"/>
      <c r="DSV942" s="82"/>
      <c r="DSW942" s="82"/>
      <c r="DSX942" s="82"/>
      <c r="DSY942" s="82"/>
      <c r="DSZ942" s="82"/>
      <c r="DTA942" s="82"/>
      <c r="DTB942" s="82"/>
      <c r="DTC942" s="82"/>
      <c r="DTD942" s="82"/>
      <c r="DTE942" s="82"/>
      <c r="DTF942" s="82"/>
      <c r="DTG942" s="82"/>
      <c r="DTH942" s="82"/>
      <c r="DTI942" s="82"/>
      <c r="DTJ942" s="82"/>
      <c r="DTK942" s="82"/>
      <c r="DTL942" s="82"/>
      <c r="DTM942" s="82"/>
      <c r="DTN942" s="82"/>
      <c r="DTO942" s="82"/>
      <c r="DTP942" s="82"/>
      <c r="DTQ942" s="82"/>
      <c r="DTR942" s="82"/>
      <c r="DTS942" s="82"/>
      <c r="DTT942" s="82"/>
      <c r="DTU942" s="82"/>
      <c r="DTV942" s="82"/>
      <c r="DTW942" s="82"/>
      <c r="DTX942" s="82"/>
      <c r="DTY942" s="82"/>
      <c r="DTZ942" s="82"/>
      <c r="DUA942" s="82"/>
      <c r="DUB942" s="82"/>
      <c r="DUC942" s="82"/>
      <c r="DUD942" s="82"/>
      <c r="DUE942" s="82"/>
      <c r="DUF942" s="82"/>
      <c r="DUG942" s="82"/>
      <c r="DUH942" s="82"/>
      <c r="DUI942" s="82"/>
      <c r="DUJ942" s="82"/>
      <c r="DUK942" s="82"/>
      <c r="DUL942" s="82"/>
      <c r="DUM942" s="82"/>
      <c r="DUN942" s="82"/>
      <c r="DUO942" s="82"/>
      <c r="DUP942" s="82"/>
      <c r="DUQ942" s="82"/>
      <c r="DUR942" s="82"/>
      <c r="DUS942" s="82"/>
      <c r="DUT942" s="82"/>
      <c r="DUU942" s="82"/>
      <c r="DUV942" s="82"/>
      <c r="DUW942" s="82"/>
      <c r="DUX942" s="82"/>
      <c r="DUY942" s="82"/>
      <c r="DUZ942" s="82"/>
      <c r="DVA942" s="82"/>
      <c r="DVB942" s="82"/>
      <c r="DVC942" s="82"/>
      <c r="DVD942" s="82"/>
      <c r="DVE942" s="82"/>
      <c r="DVF942" s="82"/>
      <c r="DVG942" s="82"/>
      <c r="DVH942" s="82"/>
      <c r="DVI942" s="82"/>
      <c r="DVJ942" s="82"/>
      <c r="DVK942" s="82"/>
      <c r="DVL942" s="82"/>
      <c r="DVM942" s="82"/>
      <c r="DVN942" s="82"/>
      <c r="DVO942" s="82"/>
      <c r="DVP942" s="82"/>
      <c r="DVQ942" s="82"/>
      <c r="DVR942" s="82"/>
      <c r="DVS942" s="82"/>
      <c r="DVT942" s="82"/>
      <c r="DVU942" s="82"/>
      <c r="DVV942" s="82"/>
      <c r="DVW942" s="82"/>
      <c r="DVX942" s="82"/>
      <c r="DVY942" s="82"/>
      <c r="DVZ942" s="82"/>
      <c r="DWA942" s="82"/>
      <c r="DWB942" s="82"/>
      <c r="DWC942" s="82"/>
      <c r="DWD942" s="82"/>
      <c r="DWE942" s="82"/>
      <c r="DWF942" s="82"/>
      <c r="DWG942" s="82"/>
      <c r="DWH942" s="82"/>
      <c r="DWI942" s="82"/>
      <c r="DWJ942" s="82"/>
      <c r="DWK942" s="82"/>
      <c r="DWL942" s="82"/>
      <c r="DWM942" s="82"/>
      <c r="DWN942" s="82"/>
      <c r="DWO942" s="82"/>
      <c r="DWP942" s="82"/>
      <c r="DWQ942" s="82"/>
      <c r="DWR942" s="82"/>
      <c r="DWS942" s="82"/>
      <c r="DWT942" s="82"/>
      <c r="DWU942" s="82"/>
      <c r="DWV942" s="82"/>
      <c r="DWW942" s="82"/>
      <c r="DWX942" s="82"/>
      <c r="DWY942" s="82"/>
      <c r="DWZ942" s="82"/>
      <c r="DXA942" s="82"/>
      <c r="DXB942" s="82"/>
      <c r="DXC942" s="82"/>
      <c r="DXD942" s="82"/>
      <c r="DXE942" s="82"/>
      <c r="DXF942" s="82"/>
      <c r="DXG942" s="82"/>
      <c r="DXH942" s="82"/>
      <c r="DXI942" s="82"/>
      <c r="DXJ942" s="82"/>
      <c r="DXK942" s="82"/>
      <c r="DXL942" s="82"/>
      <c r="DXM942" s="82"/>
      <c r="DXN942" s="82"/>
      <c r="DXO942" s="82"/>
      <c r="DXP942" s="82"/>
      <c r="DXQ942" s="82"/>
      <c r="DXR942" s="82"/>
      <c r="DXS942" s="82"/>
      <c r="DXT942" s="82"/>
      <c r="DXU942" s="82"/>
      <c r="DXV942" s="82"/>
      <c r="DXW942" s="82"/>
      <c r="DXX942" s="82"/>
      <c r="DXY942" s="82"/>
      <c r="DXZ942" s="82"/>
      <c r="DYA942" s="82"/>
      <c r="DYB942" s="82"/>
      <c r="DYC942" s="82"/>
      <c r="DYD942" s="82"/>
      <c r="DYE942" s="82"/>
      <c r="DYF942" s="82"/>
      <c r="DYG942" s="82"/>
      <c r="DYH942" s="82"/>
      <c r="DYI942" s="82"/>
      <c r="DYJ942" s="82"/>
      <c r="DYK942" s="82"/>
      <c r="DYL942" s="82"/>
      <c r="DYM942" s="82"/>
      <c r="DYN942" s="82"/>
      <c r="DYO942" s="82"/>
      <c r="DYP942" s="82"/>
      <c r="DYQ942" s="82"/>
      <c r="DYR942" s="82"/>
      <c r="DYS942" s="82"/>
      <c r="DYT942" s="82"/>
      <c r="DYU942" s="82"/>
      <c r="DYV942" s="82"/>
      <c r="DYW942" s="82"/>
      <c r="DYX942" s="82"/>
      <c r="DYY942" s="82"/>
      <c r="DYZ942" s="82"/>
      <c r="DZA942" s="82"/>
      <c r="DZB942" s="82"/>
      <c r="DZC942" s="82"/>
      <c r="DZD942" s="82"/>
      <c r="DZE942" s="82"/>
      <c r="DZF942" s="82"/>
      <c r="DZG942" s="82"/>
      <c r="DZH942" s="82"/>
      <c r="DZI942" s="82"/>
      <c r="DZJ942" s="82"/>
      <c r="DZK942" s="82"/>
      <c r="DZL942" s="82"/>
      <c r="DZM942" s="82"/>
      <c r="DZN942" s="82"/>
      <c r="DZO942" s="82"/>
      <c r="DZP942" s="82"/>
      <c r="DZQ942" s="82"/>
      <c r="DZR942" s="82"/>
      <c r="DZS942" s="82"/>
      <c r="DZT942" s="82"/>
      <c r="DZU942" s="82"/>
      <c r="DZV942" s="82"/>
      <c r="DZW942" s="82"/>
      <c r="DZX942" s="82"/>
      <c r="DZY942" s="82"/>
      <c r="DZZ942" s="82"/>
      <c r="EAA942" s="82"/>
      <c r="EAB942" s="82"/>
      <c r="EAC942" s="82"/>
      <c r="EAD942" s="82"/>
      <c r="EAE942" s="82"/>
      <c r="EAF942" s="82"/>
      <c r="EAG942" s="82"/>
      <c r="EAH942" s="82"/>
      <c r="EAI942" s="82"/>
      <c r="EAJ942" s="82"/>
      <c r="EAK942" s="82"/>
      <c r="EAL942" s="82"/>
      <c r="EAM942" s="82"/>
      <c r="EAN942" s="82"/>
      <c r="EAO942" s="82"/>
      <c r="EAP942" s="82"/>
      <c r="EAQ942" s="82"/>
      <c r="EAR942" s="82"/>
      <c r="EAS942" s="82"/>
      <c r="EAT942" s="82"/>
      <c r="EAU942" s="82"/>
      <c r="EAV942" s="82"/>
      <c r="EAW942" s="82"/>
      <c r="EAX942" s="82"/>
      <c r="EAY942" s="82"/>
      <c r="EAZ942" s="82"/>
      <c r="EBA942" s="82"/>
      <c r="EBB942" s="82"/>
      <c r="EBC942" s="82"/>
      <c r="EBD942" s="82"/>
      <c r="EBE942" s="82"/>
      <c r="EBF942" s="82"/>
      <c r="EBG942" s="82"/>
      <c r="EBH942" s="82"/>
      <c r="EBI942" s="82"/>
      <c r="EBJ942" s="82"/>
      <c r="EBK942" s="82"/>
      <c r="EBL942" s="82"/>
      <c r="EBM942" s="82"/>
      <c r="EBN942" s="82"/>
      <c r="EBO942" s="82"/>
      <c r="EBP942" s="82"/>
      <c r="EBQ942" s="82"/>
      <c r="EBR942" s="82"/>
      <c r="EBS942" s="82"/>
      <c r="EBT942" s="82"/>
      <c r="EBU942" s="82"/>
      <c r="EBV942" s="82"/>
      <c r="EBW942" s="82"/>
      <c r="EBX942" s="82"/>
      <c r="EBY942" s="82"/>
      <c r="EBZ942" s="82"/>
      <c r="ECA942" s="82"/>
      <c r="ECB942" s="82"/>
      <c r="ECC942" s="82"/>
      <c r="ECD942" s="82"/>
      <c r="ECE942" s="82"/>
      <c r="ECF942" s="82"/>
      <c r="ECG942" s="82"/>
      <c r="ECH942" s="82"/>
      <c r="ECI942" s="82"/>
      <c r="ECJ942" s="82"/>
      <c r="ECK942" s="82"/>
      <c r="ECL942" s="82"/>
      <c r="ECM942" s="82"/>
      <c r="ECN942" s="82"/>
      <c r="ECO942" s="82"/>
      <c r="ECP942" s="82"/>
      <c r="ECQ942" s="82"/>
      <c r="ECR942" s="82"/>
      <c r="ECS942" s="82"/>
      <c r="ECT942" s="82"/>
      <c r="ECU942" s="82"/>
      <c r="ECV942" s="82"/>
      <c r="ECW942" s="82"/>
      <c r="ECX942" s="82"/>
      <c r="ECY942" s="82"/>
      <c r="ECZ942" s="82"/>
      <c r="EDA942" s="82"/>
      <c r="EDB942" s="82"/>
      <c r="EDC942" s="82"/>
      <c r="EDD942" s="82"/>
      <c r="EDE942" s="82"/>
      <c r="EDF942" s="82"/>
      <c r="EDG942" s="82"/>
      <c r="EDH942" s="82"/>
      <c r="EDI942" s="82"/>
      <c r="EDJ942" s="82"/>
      <c r="EDK942" s="82"/>
      <c r="EDL942" s="82"/>
      <c r="EDM942" s="82"/>
      <c r="EDN942" s="82"/>
      <c r="EDO942" s="82"/>
      <c r="EDP942" s="82"/>
      <c r="EDQ942" s="82"/>
      <c r="EDR942" s="82"/>
      <c r="EDS942" s="82"/>
      <c r="EDT942" s="82"/>
      <c r="EDU942" s="82"/>
      <c r="EDV942" s="82"/>
      <c r="EDW942" s="82"/>
      <c r="EDX942" s="82"/>
      <c r="EDY942" s="82"/>
      <c r="EDZ942" s="82"/>
      <c r="EEA942" s="82"/>
      <c r="EEB942" s="82"/>
      <c r="EEC942" s="82"/>
      <c r="EED942" s="82"/>
      <c r="EEE942" s="82"/>
      <c r="EEF942" s="82"/>
      <c r="EEG942" s="82"/>
      <c r="EEH942" s="82"/>
      <c r="EEI942" s="82"/>
      <c r="EEJ942" s="82"/>
      <c r="EEK942" s="82"/>
      <c r="EEL942" s="82"/>
      <c r="EEM942" s="82"/>
      <c r="EEN942" s="82"/>
      <c r="EEO942" s="82"/>
      <c r="EEP942" s="82"/>
      <c r="EEQ942" s="82"/>
      <c r="EER942" s="82"/>
      <c r="EES942" s="82"/>
      <c r="EET942" s="82"/>
      <c r="EEU942" s="82"/>
      <c r="EEV942" s="82"/>
      <c r="EEW942" s="82"/>
      <c r="EEX942" s="82"/>
      <c r="EEY942" s="82"/>
      <c r="EEZ942" s="82"/>
      <c r="EFA942" s="82"/>
      <c r="EFB942" s="82"/>
      <c r="EFC942" s="82"/>
      <c r="EFD942" s="82"/>
      <c r="EFE942" s="82"/>
      <c r="EFF942" s="82"/>
      <c r="EFG942" s="82"/>
      <c r="EFH942" s="82"/>
      <c r="EFI942" s="82"/>
      <c r="EFJ942" s="82"/>
      <c r="EFK942" s="82"/>
      <c r="EFL942" s="82"/>
      <c r="EFM942" s="82"/>
      <c r="EFN942" s="82"/>
      <c r="EFO942" s="82"/>
      <c r="EFP942" s="82"/>
      <c r="EFQ942" s="82"/>
      <c r="EFR942" s="82"/>
      <c r="EFS942" s="82"/>
      <c r="EFT942" s="82"/>
      <c r="EFU942" s="82"/>
      <c r="EFV942" s="82"/>
      <c r="EFW942" s="82"/>
      <c r="EFX942" s="82"/>
      <c r="EFY942" s="82"/>
      <c r="EFZ942" s="82"/>
      <c r="EGA942" s="82"/>
      <c r="EGB942" s="82"/>
      <c r="EGC942" s="82"/>
      <c r="EGD942" s="82"/>
      <c r="EGE942" s="82"/>
      <c r="EGF942" s="82"/>
      <c r="EGG942" s="82"/>
      <c r="EGH942" s="82"/>
      <c r="EGI942" s="82"/>
      <c r="EGJ942" s="82"/>
      <c r="EGK942" s="82"/>
      <c r="EGL942" s="82"/>
      <c r="EGM942" s="82"/>
      <c r="EGN942" s="82"/>
      <c r="EGO942" s="82"/>
      <c r="EGP942" s="82"/>
      <c r="EGQ942" s="82"/>
      <c r="EGR942" s="82"/>
      <c r="EGS942" s="82"/>
      <c r="EGT942" s="82"/>
      <c r="EGU942" s="82"/>
      <c r="EGV942" s="82"/>
      <c r="EGW942" s="82"/>
      <c r="EGX942" s="82"/>
      <c r="EGY942" s="82"/>
      <c r="EGZ942" s="82"/>
      <c r="EHA942" s="82"/>
      <c r="EHB942" s="82"/>
      <c r="EHC942" s="82"/>
      <c r="EHD942" s="82"/>
      <c r="EHE942" s="82"/>
      <c r="EHF942" s="82"/>
      <c r="EHG942" s="82"/>
      <c r="EHH942" s="82"/>
      <c r="EHI942" s="82"/>
      <c r="EHJ942" s="82"/>
      <c r="EHK942" s="82"/>
      <c r="EHL942" s="82"/>
      <c r="EHM942" s="82"/>
      <c r="EHN942" s="82"/>
      <c r="EHO942" s="82"/>
      <c r="EHP942" s="82"/>
      <c r="EHQ942" s="82"/>
      <c r="EHR942" s="82"/>
      <c r="EHS942" s="82"/>
      <c r="EHT942" s="82"/>
      <c r="EHU942" s="82"/>
      <c r="EHV942" s="82"/>
      <c r="EHW942" s="82"/>
      <c r="EHX942" s="82"/>
      <c r="EHY942" s="82"/>
      <c r="EHZ942" s="82"/>
      <c r="EIA942" s="82"/>
      <c r="EIB942" s="82"/>
      <c r="EIC942" s="82"/>
      <c r="EID942" s="82"/>
      <c r="EIE942" s="82"/>
      <c r="EIF942" s="82"/>
      <c r="EIG942" s="82"/>
      <c r="EIH942" s="82"/>
      <c r="EII942" s="82"/>
      <c r="EIJ942" s="82"/>
      <c r="EIK942" s="82"/>
      <c r="EIL942" s="82"/>
      <c r="EIM942" s="82"/>
      <c r="EIN942" s="82"/>
      <c r="EIO942" s="82"/>
      <c r="EIP942" s="82"/>
      <c r="EIQ942" s="82"/>
      <c r="EIR942" s="82"/>
      <c r="EIS942" s="82"/>
      <c r="EIT942" s="82"/>
      <c r="EIU942" s="82"/>
      <c r="EIV942" s="82"/>
      <c r="EIW942" s="82"/>
      <c r="EIX942" s="82"/>
      <c r="EIY942" s="82"/>
      <c r="EIZ942" s="82"/>
      <c r="EJA942" s="82"/>
      <c r="EJB942" s="82"/>
      <c r="EJC942" s="82"/>
      <c r="EJD942" s="82"/>
      <c r="EJE942" s="82"/>
      <c r="EJF942" s="82"/>
      <c r="EJG942" s="82"/>
      <c r="EJH942" s="82"/>
      <c r="EJI942" s="82"/>
      <c r="EJJ942" s="82"/>
      <c r="EJK942" s="82"/>
      <c r="EJL942" s="82"/>
      <c r="EJM942" s="82"/>
      <c r="EJN942" s="82"/>
      <c r="EJO942" s="82"/>
      <c r="EJP942" s="82"/>
      <c r="EJQ942" s="82"/>
      <c r="EJR942" s="82"/>
      <c r="EJS942" s="82"/>
      <c r="EJT942" s="82"/>
      <c r="EJU942" s="82"/>
      <c r="EJV942" s="82"/>
      <c r="EJW942" s="82"/>
      <c r="EJX942" s="82"/>
      <c r="EJY942" s="82"/>
      <c r="EJZ942" s="82"/>
      <c r="EKA942" s="82"/>
      <c r="EKB942" s="82"/>
      <c r="EKC942" s="82"/>
      <c r="EKD942" s="82"/>
      <c r="EKE942" s="82"/>
      <c r="EKF942" s="82"/>
      <c r="EKG942" s="82"/>
      <c r="EKH942" s="82"/>
      <c r="EKI942" s="82"/>
      <c r="EKJ942" s="82"/>
      <c r="EKK942" s="82"/>
      <c r="EKL942" s="82"/>
      <c r="EKM942" s="82"/>
      <c r="EKN942" s="82"/>
      <c r="EKO942" s="82"/>
      <c r="EKP942" s="82"/>
      <c r="EKQ942" s="82"/>
      <c r="EKR942" s="82"/>
      <c r="EKS942" s="82"/>
      <c r="EKT942" s="82"/>
      <c r="EKU942" s="82"/>
      <c r="EKV942" s="82"/>
      <c r="EKW942" s="82"/>
      <c r="EKX942" s="82"/>
      <c r="EKY942" s="82"/>
      <c r="EKZ942" s="82"/>
      <c r="ELA942" s="82"/>
      <c r="ELB942" s="82"/>
      <c r="ELC942" s="82"/>
      <c r="ELD942" s="82"/>
      <c r="ELE942" s="82"/>
      <c r="ELF942" s="82"/>
      <c r="ELG942" s="82"/>
      <c r="ELH942" s="82"/>
      <c r="ELI942" s="82"/>
      <c r="ELJ942" s="82"/>
      <c r="ELK942" s="82"/>
      <c r="ELL942" s="82"/>
      <c r="ELM942" s="82"/>
      <c r="ELN942" s="82"/>
      <c r="ELO942" s="82"/>
      <c r="ELP942" s="82"/>
      <c r="ELQ942" s="82"/>
      <c r="ELR942" s="82"/>
      <c r="ELS942" s="82"/>
      <c r="ELT942" s="82"/>
      <c r="ELU942" s="82"/>
      <c r="ELV942" s="82"/>
      <c r="ELW942" s="82"/>
      <c r="ELX942" s="82"/>
      <c r="ELY942" s="82"/>
      <c r="ELZ942" s="82"/>
      <c r="EMA942" s="82"/>
      <c r="EMB942" s="82"/>
      <c r="EMC942" s="82"/>
      <c r="EMD942" s="82"/>
      <c r="EME942" s="82"/>
      <c r="EMF942" s="82"/>
      <c r="EMG942" s="82"/>
      <c r="EMH942" s="82"/>
      <c r="EMI942" s="82"/>
      <c r="EMJ942" s="82"/>
      <c r="EMK942" s="82"/>
      <c r="EML942" s="82"/>
      <c r="EMM942" s="82"/>
      <c r="EMN942" s="82"/>
      <c r="EMO942" s="82"/>
      <c r="EMP942" s="82"/>
      <c r="EMQ942" s="82"/>
      <c r="EMR942" s="82"/>
      <c r="EMS942" s="82"/>
      <c r="EMT942" s="82"/>
      <c r="EMU942" s="82"/>
      <c r="EMV942" s="82"/>
      <c r="EMW942" s="82"/>
      <c r="EMX942" s="82"/>
      <c r="EMY942" s="82"/>
      <c r="EMZ942" s="82"/>
      <c r="ENA942" s="82"/>
      <c r="ENB942" s="82"/>
      <c r="ENC942" s="82"/>
      <c r="END942" s="82"/>
      <c r="ENE942" s="82"/>
      <c r="ENF942" s="82"/>
      <c r="ENG942" s="82"/>
      <c r="ENH942" s="82"/>
      <c r="ENI942" s="82"/>
      <c r="ENJ942" s="82"/>
      <c r="ENK942" s="82"/>
      <c r="ENL942" s="82"/>
      <c r="ENM942" s="82"/>
      <c r="ENN942" s="82"/>
      <c r="ENO942" s="82"/>
      <c r="ENP942" s="82"/>
      <c r="ENQ942" s="82"/>
      <c r="ENR942" s="82"/>
      <c r="ENS942" s="82"/>
      <c r="ENT942" s="82"/>
      <c r="ENU942" s="82"/>
      <c r="ENV942" s="82"/>
      <c r="ENW942" s="82"/>
      <c r="ENX942" s="82"/>
      <c r="ENY942" s="82"/>
      <c r="ENZ942" s="82"/>
      <c r="EOA942" s="82"/>
      <c r="EOB942" s="82"/>
      <c r="EOC942" s="82"/>
      <c r="EOD942" s="82"/>
      <c r="EOE942" s="82"/>
      <c r="EOF942" s="82"/>
      <c r="EOG942" s="82"/>
      <c r="EOH942" s="82"/>
      <c r="EOI942" s="82"/>
      <c r="EOJ942" s="82"/>
      <c r="EOK942" s="82"/>
      <c r="EOL942" s="82"/>
      <c r="EOM942" s="82"/>
      <c r="EON942" s="82"/>
      <c r="EOO942" s="82"/>
      <c r="EOP942" s="82"/>
      <c r="EOQ942" s="82"/>
      <c r="EOR942" s="82"/>
      <c r="EOS942" s="82"/>
      <c r="EOT942" s="82"/>
      <c r="EOU942" s="82"/>
      <c r="EOV942" s="82"/>
      <c r="EOW942" s="82"/>
      <c r="EOX942" s="82"/>
      <c r="EOY942" s="82"/>
      <c r="EOZ942" s="82"/>
      <c r="EPA942" s="82"/>
      <c r="EPB942" s="82"/>
      <c r="EPC942" s="82"/>
      <c r="EPD942" s="82"/>
      <c r="EPE942" s="82"/>
      <c r="EPF942" s="82"/>
      <c r="EPG942" s="82"/>
      <c r="EPH942" s="82"/>
      <c r="EPI942" s="82"/>
      <c r="EPJ942" s="82"/>
      <c r="EPK942" s="82"/>
      <c r="EPL942" s="82"/>
      <c r="EPM942" s="82"/>
      <c r="EPN942" s="82"/>
      <c r="EPO942" s="82"/>
      <c r="EPP942" s="82"/>
      <c r="EPQ942" s="82"/>
      <c r="EPR942" s="82"/>
      <c r="EPS942" s="82"/>
      <c r="EPT942" s="82"/>
      <c r="EPU942" s="82"/>
      <c r="EPV942" s="82"/>
      <c r="EPW942" s="82"/>
      <c r="EPX942" s="82"/>
      <c r="EPY942" s="82"/>
      <c r="EPZ942" s="82"/>
      <c r="EQA942" s="82"/>
      <c r="EQB942" s="82"/>
      <c r="EQC942" s="82"/>
      <c r="EQD942" s="82"/>
      <c r="EQE942" s="82"/>
      <c r="EQF942" s="82"/>
      <c r="EQG942" s="82"/>
      <c r="EQH942" s="82"/>
      <c r="EQI942" s="82"/>
      <c r="EQJ942" s="82"/>
      <c r="EQK942" s="82"/>
      <c r="EQL942" s="82"/>
      <c r="EQM942" s="82"/>
      <c r="EQN942" s="82"/>
      <c r="EQO942" s="82"/>
      <c r="EQP942" s="82"/>
      <c r="EQQ942" s="82"/>
      <c r="EQR942" s="82"/>
      <c r="EQS942" s="82"/>
      <c r="EQT942" s="82"/>
      <c r="EQU942" s="82"/>
      <c r="EQV942" s="82"/>
      <c r="EQW942" s="82"/>
      <c r="EQX942" s="82"/>
      <c r="EQY942" s="82"/>
      <c r="EQZ942" s="82"/>
      <c r="ERA942" s="82"/>
      <c r="ERB942" s="82"/>
      <c r="ERC942" s="82"/>
      <c r="ERD942" s="82"/>
      <c r="ERE942" s="82"/>
      <c r="ERF942" s="82"/>
      <c r="ERG942" s="82"/>
      <c r="ERH942" s="82"/>
      <c r="ERI942" s="82"/>
      <c r="ERJ942" s="82"/>
      <c r="ERK942" s="82"/>
      <c r="ERL942" s="82"/>
      <c r="ERM942" s="82"/>
      <c r="ERN942" s="82"/>
      <c r="ERO942" s="82"/>
      <c r="ERP942" s="82"/>
      <c r="ERQ942" s="82"/>
      <c r="ERR942" s="82"/>
      <c r="ERS942" s="82"/>
      <c r="ERT942" s="82"/>
      <c r="ERU942" s="82"/>
      <c r="ERV942" s="82"/>
      <c r="ERW942" s="82"/>
      <c r="ERX942" s="82"/>
      <c r="ERY942" s="82"/>
      <c r="ERZ942" s="82"/>
      <c r="ESA942" s="82"/>
      <c r="ESB942" s="82"/>
      <c r="ESC942" s="82"/>
      <c r="ESD942" s="82"/>
      <c r="ESE942" s="82"/>
      <c r="ESF942" s="82"/>
      <c r="ESG942" s="82"/>
      <c r="ESH942" s="82"/>
      <c r="ESI942" s="82"/>
      <c r="ESJ942" s="82"/>
      <c r="ESK942" s="82"/>
      <c r="ESL942" s="82"/>
      <c r="ESM942" s="82"/>
      <c r="ESN942" s="82"/>
      <c r="ESO942" s="82"/>
      <c r="ESP942" s="82"/>
      <c r="ESQ942" s="82"/>
      <c r="ESR942" s="82"/>
      <c r="ESS942" s="82"/>
      <c r="EST942" s="82"/>
      <c r="ESU942" s="82"/>
      <c r="ESV942" s="82"/>
      <c r="ESW942" s="82"/>
      <c r="ESX942" s="82"/>
      <c r="ESY942" s="82"/>
      <c r="ESZ942" s="82"/>
      <c r="ETA942" s="82"/>
      <c r="ETB942" s="82"/>
      <c r="ETC942" s="82"/>
      <c r="ETD942" s="82"/>
      <c r="ETE942" s="82"/>
      <c r="ETF942" s="82"/>
      <c r="ETG942" s="82"/>
      <c r="ETH942" s="82"/>
      <c r="ETI942" s="82"/>
      <c r="ETJ942" s="82"/>
      <c r="ETK942" s="82"/>
      <c r="ETL942" s="82"/>
      <c r="ETM942" s="82"/>
      <c r="ETN942" s="82"/>
      <c r="ETO942" s="82"/>
      <c r="ETP942" s="82"/>
      <c r="ETQ942" s="82"/>
      <c r="ETR942" s="82"/>
      <c r="ETS942" s="82"/>
      <c r="ETT942" s="82"/>
      <c r="ETU942" s="82"/>
      <c r="ETV942" s="82"/>
      <c r="ETW942" s="82"/>
      <c r="ETX942" s="82"/>
      <c r="ETY942" s="82"/>
      <c r="ETZ942" s="82"/>
      <c r="EUA942" s="82"/>
      <c r="EUB942" s="82"/>
      <c r="EUC942" s="82"/>
      <c r="EUD942" s="82"/>
      <c r="EUE942" s="82"/>
      <c r="EUF942" s="82"/>
      <c r="EUG942" s="82"/>
      <c r="EUH942" s="82"/>
      <c r="EUI942" s="82"/>
      <c r="EUJ942" s="82"/>
      <c r="EUK942" s="82"/>
      <c r="EUL942" s="82"/>
      <c r="EUM942" s="82"/>
      <c r="EUN942" s="82"/>
      <c r="EUO942" s="82"/>
      <c r="EUP942" s="82"/>
      <c r="EUQ942" s="82"/>
      <c r="EUR942" s="82"/>
      <c r="EUS942" s="82"/>
      <c r="EUT942" s="82"/>
      <c r="EUU942" s="82"/>
      <c r="EUV942" s="82"/>
      <c r="EUW942" s="82"/>
      <c r="EUX942" s="82"/>
      <c r="EUY942" s="82"/>
      <c r="EUZ942" s="82"/>
      <c r="EVA942" s="82"/>
      <c r="EVB942" s="82"/>
      <c r="EVC942" s="82"/>
      <c r="EVD942" s="82"/>
      <c r="EVE942" s="82"/>
      <c r="EVF942" s="82"/>
      <c r="EVG942" s="82"/>
      <c r="EVH942" s="82"/>
      <c r="EVI942" s="82"/>
      <c r="EVJ942" s="82"/>
      <c r="EVK942" s="82"/>
      <c r="EVL942" s="82"/>
      <c r="EVM942" s="82"/>
      <c r="EVN942" s="82"/>
      <c r="EVO942" s="82"/>
      <c r="EVP942" s="82"/>
      <c r="EVQ942" s="82"/>
      <c r="EVR942" s="82"/>
      <c r="EVS942" s="82"/>
      <c r="EVT942" s="82"/>
      <c r="EVU942" s="82"/>
      <c r="EVV942" s="82"/>
      <c r="EVW942" s="82"/>
      <c r="EVX942" s="82"/>
      <c r="EVY942" s="82"/>
      <c r="EVZ942" s="82"/>
      <c r="EWA942" s="82"/>
      <c r="EWB942" s="82"/>
      <c r="EWC942" s="82"/>
      <c r="EWD942" s="82"/>
      <c r="EWE942" s="82"/>
      <c r="EWF942" s="82"/>
      <c r="EWG942" s="82"/>
      <c r="EWH942" s="82"/>
      <c r="EWI942" s="82"/>
      <c r="EWJ942" s="82"/>
      <c r="EWK942" s="82"/>
      <c r="EWL942" s="82"/>
      <c r="EWM942" s="82"/>
      <c r="EWN942" s="82"/>
      <c r="EWO942" s="82"/>
      <c r="EWP942" s="82"/>
      <c r="EWQ942" s="82"/>
      <c r="EWR942" s="82"/>
      <c r="EWS942" s="82"/>
      <c r="EWT942" s="82"/>
      <c r="EWU942" s="82"/>
      <c r="EWV942" s="82"/>
      <c r="EWW942" s="82"/>
      <c r="EWX942" s="82"/>
      <c r="EWY942" s="82"/>
      <c r="EWZ942" s="82"/>
      <c r="EXA942" s="82"/>
      <c r="EXB942" s="82"/>
      <c r="EXC942" s="82"/>
      <c r="EXD942" s="82"/>
      <c r="EXE942" s="82"/>
      <c r="EXF942" s="82"/>
      <c r="EXG942" s="82"/>
      <c r="EXH942" s="82"/>
      <c r="EXI942" s="82"/>
      <c r="EXJ942" s="82"/>
      <c r="EXK942" s="82"/>
      <c r="EXL942" s="82"/>
      <c r="EXM942" s="82"/>
      <c r="EXN942" s="82"/>
      <c r="EXO942" s="82"/>
      <c r="EXP942" s="82"/>
      <c r="EXQ942" s="82"/>
      <c r="EXR942" s="82"/>
      <c r="EXS942" s="82"/>
      <c r="EXT942" s="82"/>
      <c r="EXU942" s="82"/>
      <c r="EXV942" s="82"/>
      <c r="EXW942" s="82"/>
      <c r="EXX942" s="82"/>
      <c r="EXY942" s="82"/>
      <c r="EXZ942" s="82"/>
      <c r="EYA942" s="82"/>
      <c r="EYB942" s="82"/>
      <c r="EYC942" s="82"/>
      <c r="EYD942" s="82"/>
      <c r="EYE942" s="82"/>
      <c r="EYF942" s="82"/>
      <c r="EYG942" s="82"/>
      <c r="EYH942" s="82"/>
      <c r="EYI942" s="82"/>
      <c r="EYJ942" s="82"/>
      <c r="EYK942" s="82"/>
      <c r="EYL942" s="82"/>
      <c r="EYM942" s="82"/>
      <c r="EYN942" s="82"/>
      <c r="EYO942" s="82"/>
      <c r="EYP942" s="82"/>
      <c r="EYQ942" s="82"/>
      <c r="EYR942" s="82"/>
      <c r="EYS942" s="82"/>
      <c r="EYT942" s="82"/>
      <c r="EYU942" s="82"/>
      <c r="EYV942" s="82"/>
      <c r="EYW942" s="82"/>
      <c r="EYX942" s="82"/>
      <c r="EYY942" s="82"/>
      <c r="EYZ942" s="82"/>
      <c r="EZA942" s="82"/>
      <c r="EZB942" s="82"/>
      <c r="EZC942" s="82"/>
      <c r="EZD942" s="82"/>
      <c r="EZE942" s="82"/>
      <c r="EZF942" s="82"/>
      <c r="EZG942" s="82"/>
      <c r="EZH942" s="82"/>
      <c r="EZI942" s="82"/>
      <c r="EZJ942" s="82"/>
      <c r="EZK942" s="82"/>
      <c r="EZL942" s="82"/>
      <c r="EZM942" s="82"/>
      <c r="EZN942" s="82"/>
      <c r="EZO942" s="82"/>
      <c r="EZP942" s="82"/>
      <c r="EZQ942" s="82"/>
      <c r="EZR942" s="82"/>
      <c r="EZS942" s="82"/>
      <c r="EZT942" s="82"/>
      <c r="EZU942" s="82"/>
      <c r="EZV942" s="82"/>
      <c r="EZW942" s="82"/>
      <c r="EZX942" s="82"/>
      <c r="EZY942" s="82"/>
      <c r="EZZ942" s="82"/>
      <c r="FAA942" s="82"/>
      <c r="FAB942" s="82"/>
      <c r="FAC942" s="82"/>
      <c r="FAD942" s="82"/>
      <c r="FAE942" s="82"/>
      <c r="FAF942" s="82"/>
      <c r="FAG942" s="82"/>
      <c r="FAH942" s="82"/>
      <c r="FAI942" s="82"/>
      <c r="FAJ942" s="82"/>
      <c r="FAK942" s="82"/>
      <c r="FAL942" s="82"/>
      <c r="FAM942" s="82"/>
      <c r="FAN942" s="82"/>
      <c r="FAO942" s="82"/>
      <c r="FAP942" s="82"/>
      <c r="FAQ942" s="82"/>
      <c r="FAR942" s="82"/>
      <c r="FAS942" s="82"/>
      <c r="FAT942" s="82"/>
      <c r="FAU942" s="82"/>
      <c r="FAV942" s="82"/>
      <c r="FAW942" s="82"/>
      <c r="FAX942" s="82"/>
      <c r="FAY942" s="82"/>
      <c r="FAZ942" s="82"/>
      <c r="FBA942" s="82"/>
      <c r="FBB942" s="82"/>
      <c r="FBC942" s="82"/>
      <c r="FBD942" s="82"/>
      <c r="FBE942" s="82"/>
      <c r="FBF942" s="82"/>
      <c r="FBG942" s="82"/>
      <c r="FBH942" s="82"/>
      <c r="FBI942" s="82"/>
      <c r="FBJ942" s="82"/>
      <c r="FBK942" s="82"/>
      <c r="FBL942" s="82"/>
      <c r="FBM942" s="82"/>
      <c r="FBN942" s="82"/>
      <c r="FBO942" s="82"/>
      <c r="FBP942" s="82"/>
      <c r="FBQ942" s="82"/>
      <c r="FBR942" s="82"/>
      <c r="FBS942" s="82"/>
      <c r="FBT942" s="82"/>
      <c r="FBU942" s="82"/>
      <c r="FBV942" s="82"/>
      <c r="FBW942" s="82"/>
      <c r="FBX942" s="82"/>
      <c r="FBY942" s="82"/>
      <c r="FBZ942" s="82"/>
      <c r="FCA942" s="82"/>
      <c r="FCB942" s="82"/>
      <c r="FCC942" s="82"/>
      <c r="FCD942" s="82"/>
      <c r="FCE942" s="82"/>
      <c r="FCF942" s="82"/>
      <c r="FCG942" s="82"/>
      <c r="FCH942" s="82"/>
      <c r="FCI942" s="82"/>
      <c r="FCJ942" s="82"/>
      <c r="FCK942" s="82"/>
      <c r="FCL942" s="82"/>
      <c r="FCM942" s="82"/>
      <c r="FCN942" s="82"/>
      <c r="FCO942" s="82"/>
      <c r="FCP942" s="82"/>
      <c r="FCQ942" s="82"/>
      <c r="FCR942" s="82"/>
      <c r="FCS942" s="82"/>
      <c r="FCT942" s="82"/>
      <c r="FCU942" s="82"/>
      <c r="FCV942" s="82"/>
      <c r="FCW942" s="82"/>
      <c r="FCX942" s="82"/>
      <c r="FCY942" s="82"/>
      <c r="FCZ942" s="82"/>
      <c r="FDA942" s="82"/>
      <c r="FDB942" s="82"/>
      <c r="FDC942" s="82"/>
      <c r="FDD942" s="82"/>
      <c r="FDE942" s="82"/>
      <c r="FDF942" s="82"/>
      <c r="FDG942" s="82"/>
      <c r="FDH942" s="82"/>
      <c r="FDI942" s="82"/>
      <c r="FDJ942" s="82"/>
      <c r="FDK942" s="82"/>
      <c r="FDL942" s="82"/>
      <c r="FDM942" s="82"/>
      <c r="FDN942" s="82"/>
      <c r="FDO942" s="82"/>
      <c r="FDP942" s="82"/>
      <c r="FDQ942" s="82"/>
      <c r="FDR942" s="82"/>
      <c r="FDS942" s="82"/>
      <c r="FDT942" s="82"/>
      <c r="FDU942" s="82"/>
      <c r="FDV942" s="82"/>
      <c r="FDW942" s="82"/>
      <c r="FDX942" s="82"/>
      <c r="FDY942" s="82"/>
      <c r="FDZ942" s="82"/>
      <c r="FEA942" s="82"/>
      <c r="FEB942" s="82"/>
      <c r="FEC942" s="82"/>
      <c r="FED942" s="82"/>
      <c r="FEE942" s="82"/>
      <c r="FEF942" s="82"/>
      <c r="FEG942" s="82"/>
      <c r="FEH942" s="82"/>
      <c r="FEI942" s="82"/>
      <c r="FEJ942" s="82"/>
      <c r="FEK942" s="82"/>
      <c r="FEL942" s="82"/>
      <c r="FEM942" s="82"/>
      <c r="FEN942" s="82"/>
      <c r="FEO942" s="82"/>
      <c r="FEP942" s="82"/>
      <c r="FEQ942" s="82"/>
      <c r="FER942" s="82"/>
      <c r="FES942" s="82"/>
      <c r="FET942" s="82"/>
      <c r="FEU942" s="82"/>
      <c r="FEV942" s="82"/>
      <c r="FEW942" s="82"/>
      <c r="FEX942" s="82"/>
      <c r="FEY942" s="82"/>
      <c r="FEZ942" s="82"/>
      <c r="FFA942" s="82"/>
      <c r="FFB942" s="82"/>
      <c r="FFC942" s="82"/>
      <c r="FFD942" s="82"/>
      <c r="FFE942" s="82"/>
      <c r="FFF942" s="82"/>
      <c r="FFG942" s="82"/>
      <c r="FFH942" s="82"/>
      <c r="FFI942" s="82"/>
      <c r="FFJ942" s="82"/>
      <c r="FFK942" s="82"/>
      <c r="FFL942" s="82"/>
      <c r="FFM942" s="82"/>
      <c r="FFN942" s="82"/>
      <c r="FFO942" s="82"/>
      <c r="FFP942" s="82"/>
      <c r="FFQ942" s="82"/>
      <c r="FFR942" s="82"/>
      <c r="FFS942" s="82"/>
      <c r="FFT942" s="82"/>
      <c r="FFU942" s="82"/>
      <c r="FFV942" s="82"/>
      <c r="FFW942" s="82"/>
      <c r="FFX942" s="82"/>
      <c r="FFY942" s="82"/>
      <c r="FFZ942" s="82"/>
      <c r="FGA942" s="82"/>
      <c r="FGB942" s="82"/>
      <c r="FGC942" s="82"/>
      <c r="FGD942" s="82"/>
      <c r="FGE942" s="82"/>
      <c r="FGF942" s="82"/>
      <c r="FGG942" s="82"/>
      <c r="FGH942" s="82"/>
      <c r="FGI942" s="82"/>
      <c r="FGJ942" s="82"/>
      <c r="FGK942" s="82"/>
      <c r="FGL942" s="82"/>
      <c r="FGM942" s="82"/>
      <c r="FGN942" s="82"/>
      <c r="FGO942" s="82"/>
      <c r="FGP942" s="82"/>
      <c r="FGQ942" s="82"/>
      <c r="FGR942" s="82"/>
      <c r="FGS942" s="82"/>
      <c r="FGT942" s="82"/>
      <c r="FGU942" s="82"/>
      <c r="FGV942" s="82"/>
      <c r="FGW942" s="82"/>
      <c r="FGX942" s="82"/>
      <c r="FGY942" s="82"/>
      <c r="FGZ942" s="82"/>
      <c r="FHA942" s="82"/>
      <c r="FHB942" s="82"/>
      <c r="FHC942" s="82"/>
      <c r="FHD942" s="82"/>
      <c r="FHE942" s="82"/>
      <c r="FHF942" s="82"/>
      <c r="FHG942" s="82"/>
      <c r="FHH942" s="82"/>
      <c r="FHI942" s="82"/>
      <c r="FHJ942" s="82"/>
      <c r="FHK942" s="82"/>
      <c r="FHL942" s="82"/>
      <c r="FHM942" s="82"/>
      <c r="FHN942" s="82"/>
      <c r="FHO942" s="82"/>
      <c r="FHP942" s="82"/>
      <c r="FHQ942" s="82"/>
      <c r="FHR942" s="82"/>
      <c r="FHS942" s="82"/>
      <c r="FHT942" s="82"/>
      <c r="FHU942" s="82"/>
      <c r="FHV942" s="82"/>
      <c r="FHW942" s="82"/>
      <c r="FHX942" s="82"/>
      <c r="FHY942" s="82"/>
      <c r="FHZ942" s="82"/>
      <c r="FIA942" s="82"/>
      <c r="FIB942" s="82"/>
      <c r="FIC942" s="82"/>
      <c r="FID942" s="82"/>
      <c r="FIE942" s="82"/>
      <c r="FIF942" s="82"/>
      <c r="FIG942" s="82"/>
      <c r="FIH942" s="82"/>
      <c r="FII942" s="82"/>
      <c r="FIJ942" s="82"/>
      <c r="FIK942" s="82"/>
      <c r="FIL942" s="82"/>
      <c r="FIM942" s="82"/>
      <c r="FIN942" s="82"/>
      <c r="FIO942" s="82"/>
      <c r="FIP942" s="82"/>
      <c r="FIQ942" s="82"/>
      <c r="FIR942" s="82"/>
      <c r="FIS942" s="82"/>
      <c r="FIT942" s="82"/>
      <c r="FIU942" s="82"/>
      <c r="FIV942" s="82"/>
      <c r="FIW942" s="82"/>
      <c r="FIX942" s="82"/>
      <c r="FIY942" s="82"/>
      <c r="FIZ942" s="82"/>
      <c r="FJA942" s="82"/>
      <c r="FJB942" s="82"/>
      <c r="FJC942" s="82"/>
      <c r="FJD942" s="82"/>
      <c r="FJE942" s="82"/>
      <c r="FJF942" s="82"/>
      <c r="FJG942" s="82"/>
      <c r="FJH942" s="82"/>
      <c r="FJI942" s="82"/>
      <c r="FJJ942" s="82"/>
      <c r="FJK942" s="82"/>
      <c r="FJL942" s="82"/>
      <c r="FJM942" s="82"/>
      <c r="FJN942" s="82"/>
      <c r="FJO942" s="82"/>
      <c r="FJP942" s="82"/>
      <c r="FJQ942" s="82"/>
      <c r="FJR942" s="82"/>
      <c r="FJS942" s="82"/>
      <c r="FJT942" s="82"/>
      <c r="FJU942" s="82"/>
      <c r="FJV942" s="82"/>
      <c r="FJW942" s="82"/>
      <c r="FJX942" s="82"/>
      <c r="FJY942" s="82"/>
      <c r="FJZ942" s="82"/>
      <c r="FKA942" s="82"/>
      <c r="FKB942" s="82"/>
      <c r="FKC942" s="82"/>
      <c r="FKD942" s="82"/>
      <c r="FKE942" s="82"/>
      <c r="FKF942" s="82"/>
      <c r="FKG942" s="82"/>
      <c r="FKH942" s="82"/>
      <c r="FKI942" s="82"/>
      <c r="FKJ942" s="82"/>
      <c r="FKK942" s="82"/>
      <c r="FKL942" s="82"/>
      <c r="FKM942" s="82"/>
      <c r="FKN942" s="82"/>
      <c r="FKO942" s="82"/>
      <c r="FKP942" s="82"/>
      <c r="FKQ942" s="82"/>
      <c r="FKR942" s="82"/>
      <c r="FKS942" s="82"/>
      <c r="FKT942" s="82"/>
      <c r="FKU942" s="82"/>
      <c r="FKV942" s="82"/>
      <c r="FKW942" s="82"/>
      <c r="FKX942" s="82"/>
      <c r="FKY942" s="82"/>
      <c r="FKZ942" s="82"/>
      <c r="FLA942" s="82"/>
      <c r="FLB942" s="82"/>
      <c r="FLC942" s="82"/>
      <c r="FLD942" s="82"/>
      <c r="FLE942" s="82"/>
      <c r="FLF942" s="82"/>
      <c r="FLG942" s="82"/>
      <c r="FLH942" s="82"/>
      <c r="FLI942" s="82"/>
      <c r="FLJ942" s="82"/>
      <c r="FLK942" s="82"/>
      <c r="FLL942" s="82"/>
      <c r="FLM942" s="82"/>
      <c r="FLN942" s="82"/>
      <c r="FLO942" s="82"/>
      <c r="FLP942" s="82"/>
      <c r="FLQ942" s="82"/>
      <c r="FLR942" s="82"/>
      <c r="FLS942" s="82"/>
      <c r="FLT942" s="82"/>
      <c r="FLU942" s="82"/>
      <c r="FLV942" s="82"/>
      <c r="FLW942" s="82"/>
      <c r="FLX942" s="82"/>
      <c r="FLY942" s="82"/>
      <c r="FLZ942" s="82"/>
      <c r="FMA942" s="82"/>
      <c r="FMB942" s="82"/>
      <c r="FMC942" s="82"/>
      <c r="FMD942" s="82"/>
      <c r="FME942" s="82"/>
      <c r="FMF942" s="82"/>
      <c r="FMG942" s="82"/>
      <c r="FMH942" s="82"/>
      <c r="FMI942" s="82"/>
      <c r="FMJ942" s="82"/>
      <c r="FMK942" s="82"/>
      <c r="FML942" s="82"/>
      <c r="FMM942" s="82"/>
      <c r="FMN942" s="82"/>
      <c r="FMO942" s="82"/>
      <c r="FMP942" s="82"/>
      <c r="FMQ942" s="82"/>
      <c r="FMR942" s="82"/>
      <c r="FMS942" s="82"/>
      <c r="FMT942" s="82"/>
      <c r="FMU942" s="82"/>
      <c r="FMV942" s="82"/>
      <c r="FMW942" s="82"/>
      <c r="FMX942" s="82"/>
      <c r="FMY942" s="82"/>
      <c r="FMZ942" s="82"/>
      <c r="FNA942" s="82"/>
      <c r="FNB942" s="82"/>
      <c r="FNC942" s="82"/>
      <c r="FND942" s="82"/>
      <c r="FNE942" s="82"/>
      <c r="FNF942" s="82"/>
      <c r="FNG942" s="82"/>
      <c r="FNH942" s="82"/>
      <c r="FNI942" s="82"/>
      <c r="FNJ942" s="82"/>
      <c r="FNK942" s="82"/>
      <c r="FNL942" s="82"/>
      <c r="FNM942" s="82"/>
      <c r="FNN942" s="82"/>
      <c r="FNO942" s="82"/>
      <c r="FNP942" s="82"/>
      <c r="FNQ942" s="82"/>
      <c r="FNR942" s="82"/>
      <c r="FNS942" s="82"/>
      <c r="FNT942" s="82"/>
      <c r="FNU942" s="82"/>
      <c r="FNV942" s="82"/>
      <c r="FNW942" s="82"/>
      <c r="FNX942" s="82"/>
      <c r="FNY942" s="82"/>
      <c r="FNZ942" s="82"/>
      <c r="FOA942" s="82"/>
      <c r="FOB942" s="82"/>
      <c r="FOC942" s="82"/>
      <c r="FOD942" s="82"/>
      <c r="FOE942" s="82"/>
      <c r="FOF942" s="82"/>
      <c r="FOG942" s="82"/>
      <c r="FOH942" s="82"/>
      <c r="FOI942" s="82"/>
      <c r="FOJ942" s="82"/>
      <c r="FOK942" s="82"/>
      <c r="FOL942" s="82"/>
      <c r="FOM942" s="82"/>
      <c r="FON942" s="82"/>
      <c r="FOO942" s="82"/>
      <c r="FOP942" s="82"/>
      <c r="FOQ942" s="82"/>
      <c r="FOR942" s="82"/>
      <c r="FOS942" s="82"/>
      <c r="FOT942" s="82"/>
      <c r="FOU942" s="82"/>
      <c r="FOV942" s="82"/>
      <c r="FOW942" s="82"/>
      <c r="FOX942" s="82"/>
      <c r="FOY942" s="82"/>
      <c r="FOZ942" s="82"/>
      <c r="FPA942" s="82"/>
      <c r="FPB942" s="82"/>
      <c r="FPC942" s="82"/>
      <c r="FPD942" s="82"/>
      <c r="FPE942" s="82"/>
      <c r="FPF942" s="82"/>
      <c r="FPG942" s="82"/>
      <c r="FPH942" s="82"/>
      <c r="FPI942" s="82"/>
      <c r="FPJ942" s="82"/>
      <c r="FPK942" s="82"/>
      <c r="FPL942" s="82"/>
      <c r="FPM942" s="82"/>
      <c r="FPN942" s="82"/>
      <c r="FPO942" s="82"/>
      <c r="FPP942" s="82"/>
      <c r="FPQ942" s="82"/>
      <c r="FPR942" s="82"/>
      <c r="FPS942" s="82"/>
      <c r="FPT942" s="82"/>
      <c r="FPU942" s="82"/>
      <c r="FPV942" s="82"/>
      <c r="FPW942" s="82"/>
      <c r="FPX942" s="82"/>
      <c r="FPY942" s="82"/>
      <c r="FPZ942" s="82"/>
      <c r="FQA942" s="82"/>
      <c r="FQB942" s="82"/>
      <c r="FQC942" s="82"/>
      <c r="FQD942" s="82"/>
      <c r="FQE942" s="82"/>
      <c r="FQF942" s="82"/>
      <c r="FQG942" s="82"/>
      <c r="FQH942" s="82"/>
      <c r="FQI942" s="82"/>
      <c r="FQJ942" s="82"/>
      <c r="FQK942" s="82"/>
      <c r="FQL942" s="82"/>
      <c r="FQM942" s="82"/>
      <c r="FQN942" s="82"/>
      <c r="FQO942" s="82"/>
      <c r="FQP942" s="82"/>
      <c r="FQQ942" s="82"/>
      <c r="FQR942" s="82"/>
      <c r="FQS942" s="82"/>
      <c r="FQT942" s="82"/>
      <c r="FQU942" s="82"/>
      <c r="FQV942" s="82"/>
      <c r="FQW942" s="82"/>
      <c r="FQX942" s="82"/>
      <c r="FQY942" s="82"/>
      <c r="FQZ942" s="82"/>
      <c r="FRA942" s="82"/>
      <c r="FRB942" s="82"/>
      <c r="FRC942" s="82"/>
      <c r="FRD942" s="82"/>
      <c r="FRE942" s="82"/>
      <c r="FRF942" s="82"/>
      <c r="FRG942" s="82"/>
      <c r="FRH942" s="82"/>
      <c r="FRI942" s="82"/>
      <c r="FRJ942" s="82"/>
      <c r="FRK942" s="82"/>
      <c r="FRL942" s="82"/>
      <c r="FRM942" s="82"/>
      <c r="FRN942" s="82"/>
      <c r="FRO942" s="82"/>
      <c r="FRP942" s="82"/>
      <c r="FRQ942" s="82"/>
      <c r="FRR942" s="82"/>
      <c r="FRS942" s="82"/>
      <c r="FRT942" s="82"/>
      <c r="FRU942" s="82"/>
      <c r="FRV942" s="82"/>
      <c r="FRW942" s="82"/>
      <c r="FRX942" s="82"/>
      <c r="FRY942" s="82"/>
      <c r="FRZ942" s="82"/>
      <c r="FSA942" s="82"/>
      <c r="FSB942" s="82"/>
      <c r="FSC942" s="82"/>
      <c r="FSD942" s="82"/>
      <c r="FSE942" s="82"/>
      <c r="FSF942" s="82"/>
      <c r="FSG942" s="82"/>
      <c r="FSH942" s="82"/>
      <c r="FSI942" s="82"/>
      <c r="FSJ942" s="82"/>
      <c r="FSK942" s="82"/>
      <c r="FSL942" s="82"/>
      <c r="FSM942" s="82"/>
      <c r="FSN942" s="82"/>
      <c r="FSO942" s="82"/>
      <c r="FSP942" s="82"/>
      <c r="FSQ942" s="82"/>
      <c r="FSR942" s="82"/>
      <c r="FSS942" s="82"/>
      <c r="FST942" s="82"/>
      <c r="FSU942" s="82"/>
      <c r="FSV942" s="82"/>
      <c r="FSW942" s="82"/>
      <c r="FSX942" s="82"/>
      <c r="FSY942" s="82"/>
      <c r="FSZ942" s="82"/>
      <c r="FTA942" s="82"/>
      <c r="FTB942" s="82"/>
      <c r="FTC942" s="82"/>
      <c r="FTD942" s="82"/>
      <c r="FTE942" s="82"/>
      <c r="FTF942" s="82"/>
      <c r="FTG942" s="82"/>
      <c r="FTH942" s="82"/>
      <c r="FTI942" s="82"/>
      <c r="FTJ942" s="82"/>
      <c r="FTK942" s="82"/>
      <c r="FTL942" s="82"/>
      <c r="FTM942" s="82"/>
      <c r="FTN942" s="82"/>
      <c r="FTO942" s="82"/>
      <c r="FTP942" s="82"/>
      <c r="FTQ942" s="82"/>
      <c r="FTR942" s="82"/>
      <c r="FTS942" s="82"/>
      <c r="FTT942" s="82"/>
      <c r="FTU942" s="82"/>
      <c r="FTV942" s="82"/>
      <c r="FTW942" s="82"/>
      <c r="FTX942" s="82"/>
      <c r="FTY942" s="82"/>
      <c r="FTZ942" s="82"/>
      <c r="FUA942" s="82"/>
      <c r="FUB942" s="82"/>
      <c r="FUC942" s="82"/>
      <c r="FUD942" s="82"/>
      <c r="FUE942" s="82"/>
      <c r="FUF942" s="82"/>
      <c r="FUG942" s="82"/>
      <c r="FUH942" s="82"/>
      <c r="FUI942" s="82"/>
      <c r="FUJ942" s="82"/>
      <c r="FUK942" s="82"/>
      <c r="FUL942" s="82"/>
      <c r="FUM942" s="82"/>
      <c r="FUN942" s="82"/>
      <c r="FUO942" s="82"/>
      <c r="FUP942" s="82"/>
      <c r="FUQ942" s="82"/>
      <c r="FUR942" s="82"/>
      <c r="FUS942" s="82"/>
      <c r="FUT942" s="82"/>
      <c r="FUU942" s="82"/>
      <c r="FUV942" s="82"/>
      <c r="FUW942" s="82"/>
      <c r="FUX942" s="82"/>
      <c r="FUY942" s="82"/>
      <c r="FUZ942" s="82"/>
      <c r="FVA942" s="82"/>
      <c r="FVB942" s="82"/>
      <c r="FVC942" s="82"/>
      <c r="FVD942" s="82"/>
      <c r="FVE942" s="82"/>
      <c r="FVF942" s="82"/>
      <c r="FVG942" s="82"/>
      <c r="FVH942" s="82"/>
      <c r="FVI942" s="82"/>
      <c r="FVJ942" s="82"/>
      <c r="FVK942" s="82"/>
      <c r="FVL942" s="82"/>
      <c r="FVM942" s="82"/>
      <c r="FVN942" s="82"/>
      <c r="FVO942" s="82"/>
      <c r="FVP942" s="82"/>
      <c r="FVQ942" s="82"/>
      <c r="FVR942" s="82"/>
      <c r="FVS942" s="82"/>
      <c r="FVT942" s="82"/>
      <c r="FVU942" s="82"/>
      <c r="FVV942" s="82"/>
      <c r="FVW942" s="82"/>
      <c r="FVX942" s="82"/>
      <c r="FVY942" s="82"/>
      <c r="FVZ942" s="82"/>
      <c r="FWA942" s="82"/>
      <c r="FWB942" s="82"/>
      <c r="FWC942" s="82"/>
      <c r="FWD942" s="82"/>
      <c r="FWE942" s="82"/>
      <c r="FWF942" s="82"/>
      <c r="FWG942" s="82"/>
      <c r="FWH942" s="82"/>
      <c r="FWI942" s="82"/>
      <c r="FWJ942" s="82"/>
      <c r="FWK942" s="82"/>
      <c r="FWL942" s="82"/>
      <c r="FWM942" s="82"/>
      <c r="FWN942" s="82"/>
      <c r="FWO942" s="82"/>
      <c r="FWP942" s="82"/>
      <c r="FWQ942" s="82"/>
      <c r="FWR942" s="82"/>
      <c r="FWS942" s="82"/>
      <c r="FWT942" s="82"/>
      <c r="FWU942" s="82"/>
      <c r="FWV942" s="82"/>
      <c r="FWW942" s="82"/>
      <c r="FWX942" s="82"/>
      <c r="FWY942" s="82"/>
      <c r="FWZ942" s="82"/>
      <c r="FXA942" s="82"/>
      <c r="FXB942" s="82"/>
      <c r="FXC942" s="82"/>
      <c r="FXD942" s="82"/>
      <c r="FXE942" s="82"/>
      <c r="FXF942" s="82"/>
      <c r="FXG942" s="82"/>
      <c r="FXH942" s="82"/>
      <c r="FXI942" s="82"/>
      <c r="FXJ942" s="82"/>
      <c r="FXK942" s="82"/>
      <c r="FXL942" s="82"/>
      <c r="FXM942" s="82"/>
      <c r="FXN942" s="82"/>
      <c r="FXO942" s="82"/>
      <c r="FXP942" s="82"/>
      <c r="FXQ942" s="82"/>
      <c r="FXR942" s="82"/>
      <c r="FXS942" s="82"/>
      <c r="FXT942" s="82"/>
      <c r="FXU942" s="82"/>
      <c r="FXV942" s="82"/>
      <c r="FXW942" s="82"/>
      <c r="FXX942" s="82"/>
      <c r="FXY942" s="82"/>
      <c r="FXZ942" s="82"/>
      <c r="FYA942" s="82"/>
      <c r="FYB942" s="82"/>
      <c r="FYC942" s="82"/>
      <c r="FYD942" s="82"/>
      <c r="FYE942" s="82"/>
      <c r="FYF942" s="82"/>
      <c r="FYG942" s="82"/>
      <c r="FYH942" s="82"/>
      <c r="FYI942" s="82"/>
      <c r="FYJ942" s="82"/>
      <c r="FYK942" s="82"/>
      <c r="FYL942" s="82"/>
      <c r="FYM942" s="82"/>
      <c r="FYN942" s="82"/>
      <c r="FYO942" s="82"/>
      <c r="FYP942" s="82"/>
      <c r="FYQ942" s="82"/>
      <c r="FYR942" s="82"/>
      <c r="FYS942" s="82"/>
      <c r="FYT942" s="82"/>
      <c r="FYU942" s="82"/>
      <c r="FYV942" s="82"/>
      <c r="FYW942" s="82"/>
      <c r="FYX942" s="82"/>
      <c r="FYY942" s="82"/>
      <c r="FYZ942" s="82"/>
      <c r="FZA942" s="82"/>
      <c r="FZB942" s="82"/>
      <c r="FZC942" s="82"/>
      <c r="FZD942" s="82"/>
      <c r="FZE942" s="82"/>
      <c r="FZF942" s="82"/>
      <c r="FZG942" s="82"/>
      <c r="FZH942" s="82"/>
      <c r="FZI942" s="82"/>
      <c r="FZJ942" s="82"/>
      <c r="FZK942" s="82"/>
      <c r="FZL942" s="82"/>
      <c r="FZM942" s="82"/>
      <c r="FZN942" s="82"/>
      <c r="FZO942" s="82"/>
      <c r="FZP942" s="82"/>
      <c r="FZQ942" s="82"/>
      <c r="FZR942" s="82"/>
      <c r="FZS942" s="82"/>
      <c r="FZT942" s="82"/>
      <c r="FZU942" s="82"/>
      <c r="FZV942" s="82"/>
      <c r="FZW942" s="82"/>
      <c r="FZX942" s="82"/>
      <c r="FZY942" s="82"/>
      <c r="FZZ942" s="82"/>
      <c r="GAA942" s="82"/>
      <c r="GAB942" s="82"/>
      <c r="GAC942" s="82"/>
      <c r="GAD942" s="82"/>
      <c r="GAE942" s="82"/>
      <c r="GAF942" s="82"/>
      <c r="GAG942" s="82"/>
      <c r="GAH942" s="82"/>
      <c r="GAI942" s="82"/>
      <c r="GAJ942" s="82"/>
      <c r="GAK942" s="82"/>
      <c r="GAL942" s="82"/>
      <c r="GAM942" s="82"/>
      <c r="GAN942" s="82"/>
      <c r="GAO942" s="82"/>
      <c r="GAP942" s="82"/>
      <c r="GAQ942" s="82"/>
      <c r="GAR942" s="82"/>
      <c r="GAS942" s="82"/>
      <c r="GAT942" s="82"/>
      <c r="GAU942" s="82"/>
      <c r="GAV942" s="82"/>
      <c r="GAW942" s="82"/>
      <c r="GAX942" s="82"/>
      <c r="GAY942" s="82"/>
      <c r="GAZ942" s="82"/>
      <c r="GBA942" s="82"/>
      <c r="GBB942" s="82"/>
      <c r="GBC942" s="82"/>
      <c r="GBD942" s="82"/>
      <c r="GBE942" s="82"/>
      <c r="GBF942" s="82"/>
      <c r="GBG942" s="82"/>
      <c r="GBH942" s="82"/>
      <c r="GBI942" s="82"/>
      <c r="GBJ942" s="82"/>
      <c r="GBK942" s="82"/>
      <c r="GBL942" s="82"/>
      <c r="GBM942" s="82"/>
      <c r="GBN942" s="82"/>
      <c r="GBO942" s="82"/>
      <c r="GBP942" s="82"/>
      <c r="GBQ942" s="82"/>
      <c r="GBR942" s="82"/>
      <c r="GBS942" s="82"/>
      <c r="GBT942" s="82"/>
      <c r="GBU942" s="82"/>
      <c r="GBV942" s="82"/>
      <c r="GBW942" s="82"/>
      <c r="GBX942" s="82"/>
      <c r="GBY942" s="82"/>
      <c r="GBZ942" s="82"/>
      <c r="GCA942" s="82"/>
      <c r="GCB942" s="82"/>
      <c r="GCC942" s="82"/>
      <c r="GCD942" s="82"/>
      <c r="GCE942" s="82"/>
      <c r="GCF942" s="82"/>
      <c r="GCG942" s="82"/>
      <c r="GCH942" s="82"/>
      <c r="GCI942" s="82"/>
      <c r="GCJ942" s="82"/>
      <c r="GCK942" s="82"/>
      <c r="GCL942" s="82"/>
      <c r="GCM942" s="82"/>
      <c r="GCN942" s="82"/>
      <c r="GCO942" s="82"/>
      <c r="GCP942" s="82"/>
      <c r="GCQ942" s="82"/>
      <c r="GCR942" s="82"/>
      <c r="GCS942" s="82"/>
      <c r="GCT942" s="82"/>
      <c r="GCU942" s="82"/>
      <c r="GCV942" s="82"/>
      <c r="GCW942" s="82"/>
      <c r="GCX942" s="82"/>
      <c r="GCY942" s="82"/>
      <c r="GCZ942" s="82"/>
      <c r="GDA942" s="82"/>
      <c r="GDB942" s="82"/>
      <c r="GDC942" s="82"/>
      <c r="GDD942" s="82"/>
      <c r="GDE942" s="82"/>
      <c r="GDF942" s="82"/>
      <c r="GDG942" s="82"/>
      <c r="GDH942" s="82"/>
      <c r="GDI942" s="82"/>
      <c r="GDJ942" s="82"/>
      <c r="GDK942" s="82"/>
      <c r="GDL942" s="82"/>
      <c r="GDM942" s="82"/>
      <c r="GDN942" s="82"/>
      <c r="GDO942" s="82"/>
      <c r="GDP942" s="82"/>
      <c r="GDQ942" s="82"/>
      <c r="GDR942" s="82"/>
      <c r="GDS942" s="82"/>
      <c r="GDT942" s="82"/>
      <c r="GDU942" s="82"/>
      <c r="GDV942" s="82"/>
      <c r="GDW942" s="82"/>
      <c r="GDX942" s="82"/>
      <c r="GDY942" s="82"/>
      <c r="GDZ942" s="82"/>
      <c r="GEA942" s="82"/>
      <c r="GEB942" s="82"/>
      <c r="GEC942" s="82"/>
      <c r="GED942" s="82"/>
      <c r="GEE942" s="82"/>
      <c r="GEF942" s="82"/>
      <c r="GEG942" s="82"/>
      <c r="GEH942" s="82"/>
      <c r="GEI942" s="82"/>
      <c r="GEJ942" s="82"/>
      <c r="GEK942" s="82"/>
      <c r="GEL942" s="82"/>
      <c r="GEM942" s="82"/>
      <c r="GEN942" s="82"/>
      <c r="GEO942" s="82"/>
      <c r="GEP942" s="82"/>
      <c r="GEQ942" s="82"/>
      <c r="GER942" s="82"/>
      <c r="GES942" s="82"/>
      <c r="GET942" s="82"/>
      <c r="GEU942" s="82"/>
      <c r="GEV942" s="82"/>
      <c r="GEW942" s="82"/>
      <c r="GEX942" s="82"/>
      <c r="GEY942" s="82"/>
      <c r="GEZ942" s="82"/>
      <c r="GFA942" s="82"/>
      <c r="GFB942" s="82"/>
      <c r="GFC942" s="82"/>
      <c r="GFD942" s="82"/>
      <c r="GFE942" s="82"/>
      <c r="GFF942" s="82"/>
      <c r="GFG942" s="82"/>
      <c r="GFH942" s="82"/>
      <c r="GFI942" s="82"/>
      <c r="GFJ942" s="82"/>
      <c r="GFK942" s="82"/>
      <c r="GFL942" s="82"/>
      <c r="GFM942" s="82"/>
      <c r="GFN942" s="82"/>
      <c r="GFO942" s="82"/>
      <c r="GFP942" s="82"/>
      <c r="GFQ942" s="82"/>
      <c r="GFR942" s="82"/>
      <c r="GFS942" s="82"/>
      <c r="GFT942" s="82"/>
      <c r="GFU942" s="82"/>
      <c r="GFV942" s="82"/>
      <c r="GFW942" s="82"/>
      <c r="GFX942" s="82"/>
      <c r="GFY942" s="82"/>
      <c r="GFZ942" s="82"/>
      <c r="GGA942" s="82"/>
      <c r="GGB942" s="82"/>
      <c r="GGC942" s="82"/>
      <c r="GGD942" s="82"/>
      <c r="GGE942" s="82"/>
      <c r="GGF942" s="82"/>
      <c r="GGG942" s="82"/>
      <c r="GGH942" s="82"/>
      <c r="GGI942" s="82"/>
      <c r="GGJ942" s="82"/>
      <c r="GGK942" s="82"/>
      <c r="GGL942" s="82"/>
      <c r="GGM942" s="82"/>
      <c r="GGN942" s="82"/>
      <c r="GGO942" s="82"/>
      <c r="GGP942" s="82"/>
      <c r="GGQ942" s="82"/>
      <c r="GGR942" s="82"/>
      <c r="GGS942" s="82"/>
      <c r="GGT942" s="82"/>
      <c r="GGU942" s="82"/>
      <c r="GGV942" s="82"/>
      <c r="GGW942" s="82"/>
      <c r="GGX942" s="82"/>
      <c r="GGY942" s="82"/>
      <c r="GGZ942" s="82"/>
      <c r="GHA942" s="82"/>
      <c r="GHB942" s="82"/>
      <c r="GHC942" s="82"/>
      <c r="GHD942" s="82"/>
      <c r="GHE942" s="82"/>
      <c r="GHF942" s="82"/>
      <c r="GHG942" s="82"/>
      <c r="GHH942" s="82"/>
      <c r="GHI942" s="82"/>
      <c r="GHJ942" s="82"/>
      <c r="GHK942" s="82"/>
      <c r="GHL942" s="82"/>
      <c r="GHM942" s="82"/>
      <c r="GHN942" s="82"/>
      <c r="GHO942" s="82"/>
      <c r="GHP942" s="82"/>
      <c r="GHQ942" s="82"/>
      <c r="GHR942" s="82"/>
      <c r="GHS942" s="82"/>
      <c r="GHT942" s="82"/>
      <c r="GHU942" s="82"/>
      <c r="GHV942" s="82"/>
      <c r="GHW942" s="82"/>
      <c r="GHX942" s="82"/>
      <c r="GHY942" s="82"/>
      <c r="GHZ942" s="82"/>
      <c r="GIA942" s="82"/>
      <c r="GIB942" s="82"/>
      <c r="GIC942" s="82"/>
      <c r="GID942" s="82"/>
      <c r="GIE942" s="82"/>
      <c r="GIF942" s="82"/>
      <c r="GIG942" s="82"/>
      <c r="GIH942" s="82"/>
      <c r="GII942" s="82"/>
      <c r="GIJ942" s="82"/>
      <c r="GIK942" s="82"/>
      <c r="GIL942" s="82"/>
      <c r="GIM942" s="82"/>
      <c r="GIN942" s="82"/>
      <c r="GIO942" s="82"/>
      <c r="GIP942" s="82"/>
      <c r="GIQ942" s="82"/>
      <c r="GIR942" s="82"/>
      <c r="GIS942" s="82"/>
      <c r="GIT942" s="82"/>
      <c r="GIU942" s="82"/>
      <c r="GIV942" s="82"/>
      <c r="GIW942" s="82"/>
      <c r="GIX942" s="82"/>
      <c r="GIY942" s="82"/>
      <c r="GIZ942" s="82"/>
      <c r="GJA942" s="82"/>
      <c r="GJB942" s="82"/>
      <c r="GJC942" s="82"/>
      <c r="GJD942" s="82"/>
      <c r="GJE942" s="82"/>
      <c r="GJF942" s="82"/>
      <c r="GJG942" s="82"/>
      <c r="GJH942" s="82"/>
      <c r="GJI942" s="82"/>
      <c r="GJJ942" s="82"/>
      <c r="GJK942" s="82"/>
      <c r="GJL942" s="82"/>
      <c r="GJM942" s="82"/>
      <c r="GJN942" s="82"/>
      <c r="GJO942" s="82"/>
      <c r="GJP942" s="82"/>
      <c r="GJQ942" s="82"/>
      <c r="GJR942" s="82"/>
      <c r="GJS942" s="82"/>
      <c r="GJT942" s="82"/>
      <c r="GJU942" s="82"/>
      <c r="GJV942" s="82"/>
      <c r="GJW942" s="82"/>
      <c r="GJX942" s="82"/>
      <c r="GJY942" s="82"/>
      <c r="GJZ942" s="82"/>
      <c r="GKA942" s="82"/>
      <c r="GKB942" s="82"/>
      <c r="GKC942" s="82"/>
      <c r="GKD942" s="82"/>
      <c r="GKE942" s="82"/>
      <c r="GKF942" s="82"/>
      <c r="GKG942" s="82"/>
      <c r="GKH942" s="82"/>
      <c r="GKI942" s="82"/>
      <c r="GKJ942" s="82"/>
      <c r="GKK942" s="82"/>
      <c r="GKL942" s="82"/>
      <c r="GKM942" s="82"/>
      <c r="GKN942" s="82"/>
      <c r="GKO942" s="82"/>
      <c r="GKP942" s="82"/>
      <c r="GKQ942" s="82"/>
      <c r="GKR942" s="82"/>
      <c r="GKS942" s="82"/>
      <c r="GKT942" s="82"/>
      <c r="GKU942" s="82"/>
      <c r="GKV942" s="82"/>
      <c r="GKW942" s="82"/>
      <c r="GKX942" s="82"/>
      <c r="GKY942" s="82"/>
      <c r="GKZ942" s="82"/>
      <c r="GLA942" s="82"/>
      <c r="GLB942" s="82"/>
      <c r="GLC942" s="82"/>
      <c r="GLD942" s="82"/>
      <c r="GLE942" s="82"/>
      <c r="GLF942" s="82"/>
      <c r="GLG942" s="82"/>
      <c r="GLH942" s="82"/>
      <c r="GLI942" s="82"/>
      <c r="GLJ942" s="82"/>
      <c r="GLK942" s="82"/>
      <c r="GLL942" s="82"/>
      <c r="GLM942" s="82"/>
      <c r="GLN942" s="82"/>
      <c r="GLO942" s="82"/>
      <c r="GLP942" s="82"/>
      <c r="GLQ942" s="82"/>
      <c r="GLR942" s="82"/>
      <c r="GLS942" s="82"/>
      <c r="GLT942" s="82"/>
      <c r="GLU942" s="82"/>
      <c r="GLV942" s="82"/>
      <c r="GLW942" s="82"/>
      <c r="GLX942" s="82"/>
      <c r="GLY942" s="82"/>
      <c r="GLZ942" s="82"/>
      <c r="GMA942" s="82"/>
      <c r="GMB942" s="82"/>
      <c r="GMC942" s="82"/>
      <c r="GMD942" s="82"/>
      <c r="GME942" s="82"/>
      <c r="GMF942" s="82"/>
      <c r="GMG942" s="82"/>
      <c r="GMH942" s="82"/>
      <c r="GMI942" s="82"/>
      <c r="GMJ942" s="82"/>
      <c r="GMK942" s="82"/>
      <c r="GML942" s="82"/>
      <c r="GMM942" s="82"/>
      <c r="GMN942" s="82"/>
      <c r="GMO942" s="82"/>
      <c r="GMP942" s="82"/>
      <c r="GMQ942" s="82"/>
      <c r="GMR942" s="82"/>
      <c r="GMS942" s="82"/>
      <c r="GMT942" s="82"/>
      <c r="GMU942" s="82"/>
      <c r="GMV942" s="82"/>
      <c r="GMW942" s="82"/>
      <c r="GMX942" s="82"/>
      <c r="GMY942" s="82"/>
      <c r="GMZ942" s="82"/>
      <c r="GNA942" s="82"/>
      <c r="GNB942" s="82"/>
      <c r="GNC942" s="82"/>
      <c r="GND942" s="82"/>
      <c r="GNE942" s="82"/>
      <c r="GNF942" s="82"/>
      <c r="GNG942" s="82"/>
      <c r="GNH942" s="82"/>
      <c r="GNI942" s="82"/>
      <c r="GNJ942" s="82"/>
      <c r="GNK942" s="82"/>
      <c r="GNL942" s="82"/>
      <c r="GNM942" s="82"/>
      <c r="GNN942" s="82"/>
      <c r="GNO942" s="82"/>
      <c r="GNP942" s="82"/>
      <c r="GNQ942" s="82"/>
      <c r="GNR942" s="82"/>
      <c r="GNS942" s="82"/>
      <c r="GNT942" s="82"/>
      <c r="GNU942" s="82"/>
      <c r="GNV942" s="82"/>
      <c r="GNW942" s="82"/>
      <c r="GNX942" s="82"/>
      <c r="GNY942" s="82"/>
      <c r="GNZ942" s="82"/>
      <c r="GOA942" s="82"/>
      <c r="GOB942" s="82"/>
      <c r="GOC942" s="82"/>
      <c r="GOD942" s="82"/>
      <c r="GOE942" s="82"/>
      <c r="GOF942" s="82"/>
      <c r="GOG942" s="82"/>
      <c r="GOH942" s="82"/>
      <c r="GOI942" s="82"/>
      <c r="GOJ942" s="82"/>
      <c r="GOK942" s="82"/>
      <c r="GOL942" s="82"/>
      <c r="GOM942" s="82"/>
      <c r="GON942" s="82"/>
      <c r="GOO942" s="82"/>
      <c r="GOP942" s="82"/>
      <c r="GOQ942" s="82"/>
      <c r="GOR942" s="82"/>
      <c r="GOS942" s="82"/>
      <c r="GOT942" s="82"/>
      <c r="GOU942" s="82"/>
      <c r="GOV942" s="82"/>
      <c r="GOW942" s="82"/>
      <c r="GOX942" s="82"/>
      <c r="GOY942" s="82"/>
      <c r="GOZ942" s="82"/>
      <c r="GPA942" s="82"/>
      <c r="GPB942" s="82"/>
      <c r="GPC942" s="82"/>
      <c r="GPD942" s="82"/>
      <c r="GPE942" s="82"/>
      <c r="GPF942" s="82"/>
      <c r="GPG942" s="82"/>
      <c r="GPH942" s="82"/>
      <c r="GPI942" s="82"/>
      <c r="GPJ942" s="82"/>
      <c r="GPK942" s="82"/>
      <c r="GPL942" s="82"/>
      <c r="GPM942" s="82"/>
      <c r="GPN942" s="82"/>
      <c r="GPO942" s="82"/>
      <c r="GPP942" s="82"/>
      <c r="GPQ942" s="82"/>
      <c r="GPR942" s="82"/>
      <c r="GPS942" s="82"/>
      <c r="GPT942" s="82"/>
      <c r="GPU942" s="82"/>
      <c r="GPV942" s="82"/>
      <c r="GPW942" s="82"/>
      <c r="GPX942" s="82"/>
      <c r="GPY942" s="82"/>
      <c r="GPZ942" s="82"/>
      <c r="GQA942" s="82"/>
      <c r="GQB942" s="82"/>
      <c r="GQC942" s="82"/>
      <c r="GQD942" s="82"/>
      <c r="GQE942" s="82"/>
      <c r="GQF942" s="82"/>
      <c r="GQG942" s="82"/>
      <c r="GQH942" s="82"/>
      <c r="GQI942" s="82"/>
      <c r="GQJ942" s="82"/>
      <c r="GQK942" s="82"/>
      <c r="GQL942" s="82"/>
      <c r="GQM942" s="82"/>
      <c r="GQN942" s="82"/>
      <c r="GQO942" s="82"/>
      <c r="GQP942" s="82"/>
      <c r="GQQ942" s="82"/>
      <c r="GQR942" s="82"/>
      <c r="GQS942" s="82"/>
      <c r="GQT942" s="82"/>
      <c r="GQU942" s="82"/>
      <c r="GQV942" s="82"/>
      <c r="GQW942" s="82"/>
      <c r="GQX942" s="82"/>
      <c r="GQY942" s="82"/>
      <c r="GQZ942" s="82"/>
      <c r="GRA942" s="82"/>
      <c r="GRB942" s="82"/>
      <c r="GRC942" s="82"/>
      <c r="GRD942" s="82"/>
      <c r="GRE942" s="82"/>
      <c r="GRF942" s="82"/>
      <c r="GRG942" s="82"/>
      <c r="GRH942" s="82"/>
      <c r="GRI942" s="82"/>
      <c r="GRJ942" s="82"/>
      <c r="GRK942" s="82"/>
      <c r="GRL942" s="82"/>
      <c r="GRM942" s="82"/>
      <c r="GRN942" s="82"/>
      <c r="GRO942" s="82"/>
      <c r="GRP942" s="82"/>
      <c r="GRQ942" s="82"/>
      <c r="GRR942" s="82"/>
      <c r="GRS942" s="82"/>
      <c r="GRT942" s="82"/>
      <c r="GRU942" s="82"/>
      <c r="GRV942" s="82"/>
      <c r="GRW942" s="82"/>
      <c r="GRX942" s="82"/>
      <c r="GRY942" s="82"/>
      <c r="GRZ942" s="82"/>
      <c r="GSA942" s="82"/>
      <c r="GSB942" s="82"/>
      <c r="GSC942" s="82"/>
      <c r="GSD942" s="82"/>
      <c r="GSE942" s="82"/>
      <c r="GSF942" s="82"/>
      <c r="GSG942" s="82"/>
      <c r="GSH942" s="82"/>
      <c r="GSI942" s="82"/>
      <c r="GSJ942" s="82"/>
      <c r="GSK942" s="82"/>
      <c r="GSL942" s="82"/>
      <c r="GSM942" s="82"/>
      <c r="GSN942" s="82"/>
      <c r="GSO942" s="82"/>
      <c r="GSP942" s="82"/>
      <c r="GSQ942" s="82"/>
      <c r="GSR942" s="82"/>
      <c r="GSS942" s="82"/>
      <c r="GST942" s="82"/>
      <c r="GSU942" s="82"/>
      <c r="GSV942" s="82"/>
      <c r="GSW942" s="82"/>
      <c r="GSX942" s="82"/>
      <c r="GSY942" s="82"/>
      <c r="GSZ942" s="82"/>
      <c r="GTA942" s="82"/>
      <c r="GTB942" s="82"/>
      <c r="GTC942" s="82"/>
      <c r="GTD942" s="82"/>
      <c r="GTE942" s="82"/>
      <c r="GTF942" s="82"/>
      <c r="GTG942" s="82"/>
      <c r="GTH942" s="82"/>
      <c r="GTI942" s="82"/>
      <c r="GTJ942" s="82"/>
      <c r="GTK942" s="82"/>
      <c r="GTL942" s="82"/>
      <c r="GTM942" s="82"/>
      <c r="GTN942" s="82"/>
      <c r="GTO942" s="82"/>
      <c r="GTP942" s="82"/>
      <c r="GTQ942" s="82"/>
      <c r="GTR942" s="82"/>
      <c r="GTS942" s="82"/>
      <c r="GTT942" s="82"/>
      <c r="GTU942" s="82"/>
      <c r="GTV942" s="82"/>
      <c r="GTW942" s="82"/>
      <c r="GTX942" s="82"/>
      <c r="GTY942" s="82"/>
      <c r="GTZ942" s="82"/>
      <c r="GUA942" s="82"/>
      <c r="GUB942" s="82"/>
      <c r="GUC942" s="82"/>
      <c r="GUD942" s="82"/>
      <c r="GUE942" s="82"/>
      <c r="GUF942" s="82"/>
      <c r="GUG942" s="82"/>
      <c r="GUH942" s="82"/>
      <c r="GUI942" s="82"/>
      <c r="GUJ942" s="82"/>
      <c r="GUK942" s="82"/>
      <c r="GUL942" s="82"/>
      <c r="GUM942" s="82"/>
      <c r="GUN942" s="82"/>
      <c r="GUO942" s="82"/>
      <c r="GUP942" s="82"/>
      <c r="GUQ942" s="82"/>
      <c r="GUR942" s="82"/>
      <c r="GUS942" s="82"/>
      <c r="GUT942" s="82"/>
      <c r="GUU942" s="82"/>
      <c r="GUV942" s="82"/>
      <c r="GUW942" s="82"/>
      <c r="GUX942" s="82"/>
      <c r="GUY942" s="82"/>
      <c r="GUZ942" s="82"/>
      <c r="GVA942" s="82"/>
      <c r="GVB942" s="82"/>
      <c r="GVC942" s="82"/>
      <c r="GVD942" s="82"/>
      <c r="GVE942" s="82"/>
      <c r="GVF942" s="82"/>
      <c r="GVG942" s="82"/>
      <c r="GVH942" s="82"/>
      <c r="GVI942" s="82"/>
      <c r="GVJ942" s="82"/>
      <c r="GVK942" s="82"/>
      <c r="GVL942" s="82"/>
      <c r="GVM942" s="82"/>
      <c r="GVN942" s="82"/>
      <c r="GVO942" s="82"/>
      <c r="GVP942" s="82"/>
      <c r="GVQ942" s="82"/>
      <c r="GVR942" s="82"/>
      <c r="GVS942" s="82"/>
      <c r="GVT942" s="82"/>
      <c r="GVU942" s="82"/>
      <c r="GVV942" s="82"/>
      <c r="GVW942" s="82"/>
      <c r="GVX942" s="82"/>
      <c r="GVY942" s="82"/>
      <c r="GVZ942" s="82"/>
      <c r="GWA942" s="82"/>
      <c r="GWB942" s="82"/>
      <c r="GWC942" s="82"/>
      <c r="GWD942" s="82"/>
      <c r="GWE942" s="82"/>
      <c r="GWF942" s="82"/>
      <c r="GWG942" s="82"/>
      <c r="GWH942" s="82"/>
      <c r="GWI942" s="82"/>
      <c r="GWJ942" s="82"/>
      <c r="GWK942" s="82"/>
      <c r="GWL942" s="82"/>
      <c r="GWM942" s="82"/>
      <c r="GWN942" s="82"/>
      <c r="GWO942" s="82"/>
      <c r="GWP942" s="82"/>
      <c r="GWQ942" s="82"/>
      <c r="GWR942" s="82"/>
      <c r="GWS942" s="82"/>
      <c r="GWT942" s="82"/>
      <c r="GWU942" s="82"/>
      <c r="GWV942" s="82"/>
      <c r="GWW942" s="82"/>
      <c r="GWX942" s="82"/>
      <c r="GWY942" s="82"/>
      <c r="GWZ942" s="82"/>
      <c r="GXA942" s="82"/>
      <c r="GXB942" s="82"/>
      <c r="GXC942" s="82"/>
      <c r="GXD942" s="82"/>
      <c r="GXE942" s="82"/>
      <c r="GXF942" s="82"/>
      <c r="GXG942" s="82"/>
      <c r="GXH942" s="82"/>
      <c r="GXI942" s="82"/>
      <c r="GXJ942" s="82"/>
      <c r="GXK942" s="82"/>
      <c r="GXL942" s="82"/>
      <c r="GXM942" s="82"/>
      <c r="GXN942" s="82"/>
      <c r="GXO942" s="82"/>
      <c r="GXP942" s="82"/>
      <c r="GXQ942" s="82"/>
      <c r="GXR942" s="82"/>
      <c r="GXS942" s="82"/>
      <c r="GXT942" s="82"/>
      <c r="GXU942" s="82"/>
      <c r="GXV942" s="82"/>
      <c r="GXW942" s="82"/>
      <c r="GXX942" s="82"/>
      <c r="GXY942" s="82"/>
      <c r="GXZ942" s="82"/>
      <c r="GYA942" s="82"/>
      <c r="GYB942" s="82"/>
      <c r="GYC942" s="82"/>
      <c r="GYD942" s="82"/>
      <c r="GYE942" s="82"/>
      <c r="GYF942" s="82"/>
      <c r="GYG942" s="82"/>
      <c r="GYH942" s="82"/>
      <c r="GYI942" s="82"/>
      <c r="GYJ942" s="82"/>
      <c r="GYK942" s="82"/>
      <c r="GYL942" s="82"/>
      <c r="GYM942" s="82"/>
      <c r="GYN942" s="82"/>
      <c r="GYO942" s="82"/>
      <c r="GYP942" s="82"/>
      <c r="GYQ942" s="82"/>
      <c r="GYR942" s="82"/>
      <c r="GYS942" s="82"/>
      <c r="GYT942" s="82"/>
      <c r="GYU942" s="82"/>
      <c r="GYV942" s="82"/>
      <c r="GYW942" s="82"/>
      <c r="GYX942" s="82"/>
      <c r="GYY942" s="82"/>
      <c r="GYZ942" s="82"/>
      <c r="GZA942" s="82"/>
      <c r="GZB942" s="82"/>
      <c r="GZC942" s="82"/>
      <c r="GZD942" s="82"/>
      <c r="GZE942" s="82"/>
      <c r="GZF942" s="82"/>
      <c r="GZG942" s="82"/>
      <c r="GZH942" s="82"/>
      <c r="GZI942" s="82"/>
      <c r="GZJ942" s="82"/>
      <c r="GZK942" s="82"/>
      <c r="GZL942" s="82"/>
      <c r="GZM942" s="82"/>
      <c r="GZN942" s="82"/>
      <c r="GZO942" s="82"/>
      <c r="GZP942" s="82"/>
      <c r="GZQ942" s="82"/>
      <c r="GZR942" s="82"/>
      <c r="GZS942" s="82"/>
      <c r="GZT942" s="82"/>
      <c r="GZU942" s="82"/>
      <c r="GZV942" s="82"/>
      <c r="GZW942" s="82"/>
      <c r="GZX942" s="82"/>
      <c r="GZY942" s="82"/>
      <c r="GZZ942" s="82"/>
      <c r="HAA942" s="82"/>
      <c r="HAB942" s="82"/>
      <c r="HAC942" s="82"/>
      <c r="HAD942" s="82"/>
      <c r="HAE942" s="82"/>
      <c r="HAF942" s="82"/>
      <c r="HAG942" s="82"/>
      <c r="HAH942" s="82"/>
      <c r="HAI942" s="82"/>
      <c r="HAJ942" s="82"/>
      <c r="HAK942" s="82"/>
      <c r="HAL942" s="82"/>
      <c r="HAM942" s="82"/>
      <c r="HAN942" s="82"/>
      <c r="HAO942" s="82"/>
      <c r="HAP942" s="82"/>
      <c r="HAQ942" s="82"/>
      <c r="HAR942" s="82"/>
      <c r="HAS942" s="82"/>
      <c r="HAT942" s="82"/>
      <c r="HAU942" s="82"/>
      <c r="HAV942" s="82"/>
      <c r="HAW942" s="82"/>
      <c r="HAX942" s="82"/>
      <c r="HAY942" s="82"/>
      <c r="HAZ942" s="82"/>
      <c r="HBA942" s="82"/>
      <c r="HBB942" s="82"/>
      <c r="HBC942" s="82"/>
      <c r="HBD942" s="82"/>
      <c r="HBE942" s="82"/>
      <c r="HBF942" s="82"/>
      <c r="HBG942" s="82"/>
      <c r="HBH942" s="82"/>
      <c r="HBI942" s="82"/>
      <c r="HBJ942" s="82"/>
      <c r="HBK942" s="82"/>
      <c r="HBL942" s="82"/>
      <c r="HBM942" s="82"/>
      <c r="HBN942" s="82"/>
      <c r="HBO942" s="82"/>
      <c r="HBP942" s="82"/>
      <c r="HBQ942" s="82"/>
      <c r="HBR942" s="82"/>
      <c r="HBS942" s="82"/>
      <c r="HBT942" s="82"/>
      <c r="HBU942" s="82"/>
      <c r="HBV942" s="82"/>
      <c r="HBW942" s="82"/>
      <c r="HBX942" s="82"/>
      <c r="HBY942" s="82"/>
      <c r="HBZ942" s="82"/>
      <c r="HCA942" s="82"/>
      <c r="HCB942" s="82"/>
      <c r="HCC942" s="82"/>
      <c r="HCD942" s="82"/>
      <c r="HCE942" s="82"/>
      <c r="HCF942" s="82"/>
      <c r="HCG942" s="82"/>
      <c r="HCH942" s="82"/>
      <c r="HCI942" s="82"/>
      <c r="HCJ942" s="82"/>
      <c r="HCK942" s="82"/>
      <c r="HCL942" s="82"/>
      <c r="HCM942" s="82"/>
      <c r="HCN942" s="82"/>
      <c r="HCO942" s="82"/>
      <c r="HCP942" s="82"/>
      <c r="HCQ942" s="82"/>
      <c r="HCR942" s="82"/>
      <c r="HCS942" s="82"/>
      <c r="HCT942" s="82"/>
      <c r="HCU942" s="82"/>
      <c r="HCV942" s="82"/>
      <c r="HCW942" s="82"/>
      <c r="HCX942" s="82"/>
      <c r="HCY942" s="82"/>
      <c r="HCZ942" s="82"/>
      <c r="HDA942" s="82"/>
      <c r="HDB942" s="82"/>
      <c r="HDC942" s="82"/>
      <c r="HDD942" s="82"/>
      <c r="HDE942" s="82"/>
      <c r="HDF942" s="82"/>
      <c r="HDG942" s="82"/>
      <c r="HDH942" s="82"/>
      <c r="HDI942" s="82"/>
      <c r="HDJ942" s="82"/>
      <c r="HDK942" s="82"/>
      <c r="HDL942" s="82"/>
      <c r="HDM942" s="82"/>
      <c r="HDN942" s="82"/>
      <c r="HDO942" s="82"/>
      <c r="HDP942" s="82"/>
      <c r="HDQ942" s="82"/>
      <c r="HDR942" s="82"/>
      <c r="HDS942" s="82"/>
      <c r="HDT942" s="82"/>
      <c r="HDU942" s="82"/>
      <c r="HDV942" s="82"/>
      <c r="HDW942" s="82"/>
      <c r="HDX942" s="82"/>
      <c r="HDY942" s="82"/>
      <c r="HDZ942" s="82"/>
      <c r="HEA942" s="82"/>
      <c r="HEB942" s="82"/>
      <c r="HEC942" s="82"/>
      <c r="HED942" s="82"/>
      <c r="HEE942" s="82"/>
      <c r="HEF942" s="82"/>
      <c r="HEG942" s="82"/>
      <c r="HEH942" s="82"/>
      <c r="HEI942" s="82"/>
      <c r="HEJ942" s="82"/>
      <c r="HEK942" s="82"/>
      <c r="HEL942" s="82"/>
      <c r="HEM942" s="82"/>
      <c r="HEN942" s="82"/>
      <c r="HEO942" s="82"/>
      <c r="HEP942" s="82"/>
      <c r="HEQ942" s="82"/>
      <c r="HER942" s="82"/>
      <c r="HES942" s="82"/>
      <c r="HET942" s="82"/>
      <c r="HEU942" s="82"/>
      <c r="HEV942" s="82"/>
      <c r="HEW942" s="82"/>
      <c r="HEX942" s="82"/>
      <c r="HEY942" s="82"/>
      <c r="HEZ942" s="82"/>
      <c r="HFA942" s="82"/>
      <c r="HFB942" s="82"/>
      <c r="HFC942" s="82"/>
      <c r="HFD942" s="82"/>
      <c r="HFE942" s="82"/>
      <c r="HFF942" s="82"/>
      <c r="HFG942" s="82"/>
      <c r="HFH942" s="82"/>
      <c r="HFI942" s="82"/>
      <c r="HFJ942" s="82"/>
      <c r="HFK942" s="82"/>
      <c r="HFL942" s="82"/>
      <c r="HFM942" s="82"/>
      <c r="HFN942" s="82"/>
      <c r="HFO942" s="82"/>
      <c r="HFP942" s="82"/>
      <c r="HFQ942" s="82"/>
      <c r="HFR942" s="82"/>
      <c r="HFS942" s="82"/>
      <c r="HFT942" s="82"/>
      <c r="HFU942" s="82"/>
      <c r="HFV942" s="82"/>
      <c r="HFW942" s="82"/>
      <c r="HFX942" s="82"/>
      <c r="HFY942" s="82"/>
      <c r="HFZ942" s="82"/>
      <c r="HGA942" s="82"/>
      <c r="HGB942" s="82"/>
      <c r="HGC942" s="82"/>
      <c r="HGD942" s="82"/>
      <c r="HGE942" s="82"/>
      <c r="HGF942" s="82"/>
      <c r="HGG942" s="82"/>
      <c r="HGH942" s="82"/>
      <c r="HGI942" s="82"/>
      <c r="HGJ942" s="82"/>
      <c r="HGK942" s="82"/>
      <c r="HGL942" s="82"/>
      <c r="HGM942" s="82"/>
      <c r="HGN942" s="82"/>
      <c r="HGO942" s="82"/>
      <c r="HGP942" s="82"/>
      <c r="HGQ942" s="82"/>
      <c r="HGR942" s="82"/>
      <c r="HGS942" s="82"/>
      <c r="HGT942" s="82"/>
      <c r="HGU942" s="82"/>
      <c r="HGV942" s="82"/>
      <c r="HGW942" s="82"/>
      <c r="HGX942" s="82"/>
      <c r="HGY942" s="82"/>
      <c r="HGZ942" s="82"/>
      <c r="HHA942" s="82"/>
      <c r="HHB942" s="82"/>
      <c r="HHC942" s="82"/>
      <c r="HHD942" s="82"/>
      <c r="HHE942" s="82"/>
      <c r="HHF942" s="82"/>
      <c r="HHG942" s="82"/>
      <c r="HHH942" s="82"/>
      <c r="HHI942" s="82"/>
      <c r="HHJ942" s="82"/>
      <c r="HHK942" s="82"/>
      <c r="HHL942" s="82"/>
      <c r="HHM942" s="82"/>
      <c r="HHN942" s="82"/>
      <c r="HHO942" s="82"/>
      <c r="HHP942" s="82"/>
      <c r="HHQ942" s="82"/>
      <c r="HHR942" s="82"/>
      <c r="HHS942" s="82"/>
      <c r="HHT942" s="82"/>
      <c r="HHU942" s="82"/>
      <c r="HHV942" s="82"/>
      <c r="HHW942" s="82"/>
      <c r="HHX942" s="82"/>
      <c r="HHY942" s="82"/>
      <c r="HHZ942" s="82"/>
      <c r="HIA942" s="82"/>
      <c r="HIB942" s="82"/>
      <c r="HIC942" s="82"/>
      <c r="HID942" s="82"/>
      <c r="HIE942" s="82"/>
      <c r="HIF942" s="82"/>
      <c r="HIG942" s="82"/>
      <c r="HIH942" s="82"/>
      <c r="HII942" s="82"/>
      <c r="HIJ942" s="82"/>
      <c r="HIK942" s="82"/>
      <c r="HIL942" s="82"/>
      <c r="HIM942" s="82"/>
      <c r="HIN942" s="82"/>
      <c r="HIO942" s="82"/>
      <c r="HIP942" s="82"/>
      <c r="HIQ942" s="82"/>
      <c r="HIR942" s="82"/>
      <c r="HIS942" s="82"/>
      <c r="HIT942" s="82"/>
      <c r="HIU942" s="82"/>
      <c r="HIV942" s="82"/>
      <c r="HIW942" s="82"/>
      <c r="HIX942" s="82"/>
      <c r="HIY942" s="82"/>
      <c r="HIZ942" s="82"/>
      <c r="HJA942" s="82"/>
      <c r="HJB942" s="82"/>
      <c r="HJC942" s="82"/>
      <c r="HJD942" s="82"/>
      <c r="HJE942" s="82"/>
      <c r="HJF942" s="82"/>
      <c r="HJG942" s="82"/>
      <c r="HJH942" s="82"/>
      <c r="HJI942" s="82"/>
      <c r="HJJ942" s="82"/>
      <c r="HJK942" s="82"/>
      <c r="HJL942" s="82"/>
      <c r="HJM942" s="82"/>
      <c r="HJN942" s="82"/>
      <c r="HJO942" s="82"/>
      <c r="HJP942" s="82"/>
      <c r="HJQ942" s="82"/>
      <c r="HJR942" s="82"/>
      <c r="HJS942" s="82"/>
      <c r="HJT942" s="82"/>
      <c r="HJU942" s="82"/>
      <c r="HJV942" s="82"/>
      <c r="HJW942" s="82"/>
      <c r="HJX942" s="82"/>
      <c r="HJY942" s="82"/>
      <c r="HJZ942" s="82"/>
      <c r="HKA942" s="82"/>
      <c r="HKB942" s="82"/>
      <c r="HKC942" s="82"/>
      <c r="HKD942" s="82"/>
      <c r="HKE942" s="82"/>
      <c r="HKF942" s="82"/>
      <c r="HKG942" s="82"/>
      <c r="HKH942" s="82"/>
      <c r="HKI942" s="82"/>
      <c r="HKJ942" s="82"/>
      <c r="HKK942" s="82"/>
      <c r="HKL942" s="82"/>
      <c r="HKM942" s="82"/>
      <c r="HKN942" s="82"/>
      <c r="HKO942" s="82"/>
      <c r="HKP942" s="82"/>
      <c r="HKQ942" s="82"/>
      <c r="HKR942" s="82"/>
      <c r="HKS942" s="82"/>
      <c r="HKT942" s="82"/>
      <c r="HKU942" s="82"/>
      <c r="HKV942" s="82"/>
      <c r="HKW942" s="82"/>
      <c r="HKX942" s="82"/>
      <c r="HKY942" s="82"/>
      <c r="HKZ942" s="82"/>
      <c r="HLA942" s="82"/>
      <c r="HLB942" s="82"/>
      <c r="HLC942" s="82"/>
      <c r="HLD942" s="82"/>
      <c r="HLE942" s="82"/>
      <c r="HLF942" s="82"/>
      <c r="HLG942" s="82"/>
      <c r="HLH942" s="82"/>
      <c r="HLI942" s="82"/>
      <c r="HLJ942" s="82"/>
      <c r="HLK942" s="82"/>
      <c r="HLL942" s="82"/>
      <c r="HLM942" s="82"/>
      <c r="HLN942" s="82"/>
      <c r="HLO942" s="82"/>
      <c r="HLP942" s="82"/>
      <c r="HLQ942" s="82"/>
      <c r="HLR942" s="82"/>
      <c r="HLS942" s="82"/>
      <c r="HLT942" s="82"/>
      <c r="HLU942" s="82"/>
      <c r="HLV942" s="82"/>
      <c r="HLW942" s="82"/>
      <c r="HLX942" s="82"/>
      <c r="HLY942" s="82"/>
      <c r="HLZ942" s="82"/>
      <c r="HMA942" s="82"/>
      <c r="HMB942" s="82"/>
      <c r="HMC942" s="82"/>
      <c r="HMD942" s="82"/>
      <c r="HME942" s="82"/>
      <c r="HMF942" s="82"/>
      <c r="HMG942" s="82"/>
      <c r="HMH942" s="82"/>
      <c r="HMI942" s="82"/>
      <c r="HMJ942" s="82"/>
      <c r="HMK942" s="82"/>
      <c r="HML942" s="82"/>
      <c r="HMM942" s="82"/>
      <c r="HMN942" s="82"/>
      <c r="HMO942" s="82"/>
      <c r="HMP942" s="82"/>
      <c r="HMQ942" s="82"/>
      <c r="HMR942" s="82"/>
      <c r="HMS942" s="82"/>
      <c r="HMT942" s="82"/>
      <c r="HMU942" s="82"/>
      <c r="HMV942" s="82"/>
      <c r="HMW942" s="82"/>
      <c r="HMX942" s="82"/>
      <c r="HMY942" s="82"/>
      <c r="HMZ942" s="82"/>
      <c r="HNA942" s="82"/>
      <c r="HNB942" s="82"/>
      <c r="HNC942" s="82"/>
      <c r="HND942" s="82"/>
      <c r="HNE942" s="82"/>
      <c r="HNF942" s="82"/>
      <c r="HNG942" s="82"/>
      <c r="HNH942" s="82"/>
      <c r="HNI942" s="82"/>
      <c r="HNJ942" s="82"/>
      <c r="HNK942" s="82"/>
      <c r="HNL942" s="82"/>
      <c r="HNM942" s="82"/>
      <c r="HNN942" s="82"/>
      <c r="HNO942" s="82"/>
      <c r="HNP942" s="82"/>
      <c r="HNQ942" s="82"/>
      <c r="HNR942" s="82"/>
      <c r="HNS942" s="82"/>
      <c r="HNT942" s="82"/>
      <c r="HNU942" s="82"/>
      <c r="HNV942" s="82"/>
      <c r="HNW942" s="82"/>
      <c r="HNX942" s="82"/>
      <c r="HNY942" s="82"/>
      <c r="HNZ942" s="82"/>
      <c r="HOA942" s="82"/>
      <c r="HOB942" s="82"/>
      <c r="HOC942" s="82"/>
      <c r="HOD942" s="82"/>
      <c r="HOE942" s="82"/>
      <c r="HOF942" s="82"/>
      <c r="HOG942" s="82"/>
      <c r="HOH942" s="82"/>
      <c r="HOI942" s="82"/>
      <c r="HOJ942" s="82"/>
      <c r="HOK942" s="82"/>
      <c r="HOL942" s="82"/>
      <c r="HOM942" s="82"/>
      <c r="HON942" s="82"/>
      <c r="HOO942" s="82"/>
      <c r="HOP942" s="82"/>
      <c r="HOQ942" s="82"/>
      <c r="HOR942" s="82"/>
      <c r="HOS942" s="82"/>
      <c r="HOT942" s="82"/>
      <c r="HOU942" s="82"/>
      <c r="HOV942" s="82"/>
      <c r="HOW942" s="82"/>
      <c r="HOX942" s="82"/>
      <c r="HOY942" s="82"/>
      <c r="HOZ942" s="82"/>
      <c r="HPA942" s="82"/>
      <c r="HPB942" s="82"/>
      <c r="HPC942" s="82"/>
      <c r="HPD942" s="82"/>
      <c r="HPE942" s="82"/>
      <c r="HPF942" s="82"/>
      <c r="HPG942" s="82"/>
      <c r="HPH942" s="82"/>
      <c r="HPI942" s="82"/>
      <c r="HPJ942" s="82"/>
      <c r="HPK942" s="82"/>
      <c r="HPL942" s="82"/>
      <c r="HPM942" s="82"/>
      <c r="HPN942" s="82"/>
      <c r="HPO942" s="82"/>
      <c r="HPP942" s="82"/>
      <c r="HPQ942" s="82"/>
      <c r="HPR942" s="82"/>
      <c r="HPS942" s="82"/>
      <c r="HPT942" s="82"/>
      <c r="HPU942" s="82"/>
      <c r="HPV942" s="82"/>
      <c r="HPW942" s="82"/>
      <c r="HPX942" s="82"/>
      <c r="HPY942" s="82"/>
      <c r="HPZ942" s="82"/>
      <c r="HQA942" s="82"/>
      <c r="HQB942" s="82"/>
      <c r="HQC942" s="82"/>
      <c r="HQD942" s="82"/>
      <c r="HQE942" s="82"/>
      <c r="HQF942" s="82"/>
      <c r="HQG942" s="82"/>
      <c r="HQH942" s="82"/>
      <c r="HQI942" s="82"/>
      <c r="HQJ942" s="82"/>
      <c r="HQK942" s="82"/>
      <c r="HQL942" s="82"/>
      <c r="HQM942" s="82"/>
      <c r="HQN942" s="82"/>
      <c r="HQO942" s="82"/>
      <c r="HQP942" s="82"/>
      <c r="HQQ942" s="82"/>
      <c r="HQR942" s="82"/>
      <c r="HQS942" s="82"/>
      <c r="HQT942" s="82"/>
      <c r="HQU942" s="82"/>
      <c r="HQV942" s="82"/>
      <c r="HQW942" s="82"/>
      <c r="HQX942" s="82"/>
      <c r="HQY942" s="82"/>
      <c r="HQZ942" s="82"/>
      <c r="HRA942" s="82"/>
      <c r="HRB942" s="82"/>
      <c r="HRC942" s="82"/>
      <c r="HRD942" s="82"/>
      <c r="HRE942" s="82"/>
      <c r="HRF942" s="82"/>
      <c r="HRG942" s="82"/>
      <c r="HRH942" s="82"/>
      <c r="HRI942" s="82"/>
      <c r="HRJ942" s="82"/>
      <c r="HRK942" s="82"/>
      <c r="HRL942" s="82"/>
      <c r="HRM942" s="82"/>
      <c r="HRN942" s="82"/>
      <c r="HRO942" s="82"/>
      <c r="HRP942" s="82"/>
      <c r="HRQ942" s="82"/>
      <c r="HRR942" s="82"/>
      <c r="HRS942" s="82"/>
      <c r="HRT942" s="82"/>
      <c r="HRU942" s="82"/>
      <c r="HRV942" s="82"/>
      <c r="HRW942" s="82"/>
      <c r="HRX942" s="82"/>
      <c r="HRY942" s="82"/>
      <c r="HRZ942" s="82"/>
      <c r="HSA942" s="82"/>
      <c r="HSB942" s="82"/>
      <c r="HSC942" s="82"/>
      <c r="HSD942" s="82"/>
      <c r="HSE942" s="82"/>
      <c r="HSF942" s="82"/>
      <c r="HSG942" s="82"/>
      <c r="HSH942" s="82"/>
      <c r="HSI942" s="82"/>
      <c r="HSJ942" s="82"/>
      <c r="HSK942" s="82"/>
      <c r="HSL942" s="82"/>
      <c r="HSM942" s="82"/>
      <c r="HSN942" s="82"/>
      <c r="HSO942" s="82"/>
      <c r="HSP942" s="82"/>
      <c r="HSQ942" s="82"/>
      <c r="HSR942" s="82"/>
      <c r="HSS942" s="82"/>
      <c r="HST942" s="82"/>
      <c r="HSU942" s="82"/>
      <c r="HSV942" s="82"/>
      <c r="HSW942" s="82"/>
      <c r="HSX942" s="82"/>
      <c r="HSY942" s="82"/>
      <c r="HSZ942" s="82"/>
      <c r="HTA942" s="82"/>
      <c r="HTB942" s="82"/>
      <c r="HTC942" s="82"/>
      <c r="HTD942" s="82"/>
      <c r="HTE942" s="82"/>
      <c r="HTF942" s="82"/>
      <c r="HTG942" s="82"/>
      <c r="HTH942" s="82"/>
      <c r="HTI942" s="82"/>
      <c r="HTJ942" s="82"/>
      <c r="HTK942" s="82"/>
      <c r="HTL942" s="82"/>
      <c r="HTM942" s="82"/>
      <c r="HTN942" s="82"/>
      <c r="HTO942" s="82"/>
      <c r="HTP942" s="82"/>
      <c r="HTQ942" s="82"/>
      <c r="HTR942" s="82"/>
      <c r="HTS942" s="82"/>
      <c r="HTT942" s="82"/>
      <c r="HTU942" s="82"/>
      <c r="HTV942" s="82"/>
      <c r="HTW942" s="82"/>
      <c r="HTX942" s="82"/>
      <c r="HTY942" s="82"/>
      <c r="HTZ942" s="82"/>
      <c r="HUA942" s="82"/>
      <c r="HUB942" s="82"/>
      <c r="HUC942" s="82"/>
      <c r="HUD942" s="82"/>
      <c r="HUE942" s="82"/>
      <c r="HUF942" s="82"/>
      <c r="HUG942" s="82"/>
      <c r="HUH942" s="82"/>
      <c r="HUI942" s="82"/>
      <c r="HUJ942" s="82"/>
      <c r="HUK942" s="82"/>
      <c r="HUL942" s="82"/>
      <c r="HUM942" s="82"/>
      <c r="HUN942" s="82"/>
      <c r="HUO942" s="82"/>
      <c r="HUP942" s="82"/>
      <c r="HUQ942" s="82"/>
      <c r="HUR942" s="82"/>
      <c r="HUS942" s="82"/>
      <c r="HUT942" s="82"/>
      <c r="HUU942" s="82"/>
      <c r="HUV942" s="82"/>
      <c r="HUW942" s="82"/>
      <c r="HUX942" s="82"/>
      <c r="HUY942" s="82"/>
      <c r="HUZ942" s="82"/>
      <c r="HVA942" s="82"/>
      <c r="HVB942" s="82"/>
      <c r="HVC942" s="82"/>
      <c r="HVD942" s="82"/>
      <c r="HVE942" s="82"/>
      <c r="HVF942" s="82"/>
      <c r="HVG942" s="82"/>
      <c r="HVH942" s="82"/>
      <c r="HVI942" s="82"/>
      <c r="HVJ942" s="82"/>
      <c r="HVK942" s="82"/>
      <c r="HVL942" s="82"/>
      <c r="HVM942" s="82"/>
      <c r="HVN942" s="82"/>
      <c r="HVO942" s="82"/>
      <c r="HVP942" s="82"/>
      <c r="HVQ942" s="82"/>
      <c r="HVR942" s="82"/>
      <c r="HVS942" s="82"/>
      <c r="HVT942" s="82"/>
      <c r="HVU942" s="82"/>
      <c r="HVV942" s="82"/>
      <c r="HVW942" s="82"/>
      <c r="HVX942" s="82"/>
      <c r="HVY942" s="82"/>
      <c r="HVZ942" s="82"/>
      <c r="HWA942" s="82"/>
      <c r="HWB942" s="82"/>
      <c r="HWC942" s="82"/>
      <c r="HWD942" s="82"/>
      <c r="HWE942" s="82"/>
      <c r="HWF942" s="82"/>
      <c r="HWG942" s="82"/>
      <c r="HWH942" s="82"/>
      <c r="HWI942" s="82"/>
      <c r="HWJ942" s="82"/>
      <c r="HWK942" s="82"/>
      <c r="HWL942" s="82"/>
      <c r="HWM942" s="82"/>
      <c r="HWN942" s="82"/>
      <c r="HWO942" s="82"/>
      <c r="HWP942" s="82"/>
      <c r="HWQ942" s="82"/>
      <c r="HWR942" s="82"/>
      <c r="HWS942" s="82"/>
      <c r="HWT942" s="82"/>
      <c r="HWU942" s="82"/>
      <c r="HWV942" s="82"/>
      <c r="HWW942" s="82"/>
      <c r="HWX942" s="82"/>
      <c r="HWY942" s="82"/>
      <c r="HWZ942" s="82"/>
      <c r="HXA942" s="82"/>
      <c r="HXB942" s="82"/>
      <c r="HXC942" s="82"/>
      <c r="HXD942" s="82"/>
      <c r="HXE942" s="82"/>
      <c r="HXF942" s="82"/>
      <c r="HXG942" s="82"/>
      <c r="HXH942" s="82"/>
      <c r="HXI942" s="82"/>
      <c r="HXJ942" s="82"/>
      <c r="HXK942" s="82"/>
      <c r="HXL942" s="82"/>
      <c r="HXM942" s="82"/>
      <c r="HXN942" s="82"/>
      <c r="HXO942" s="82"/>
      <c r="HXP942" s="82"/>
      <c r="HXQ942" s="82"/>
      <c r="HXR942" s="82"/>
      <c r="HXS942" s="82"/>
      <c r="HXT942" s="82"/>
      <c r="HXU942" s="82"/>
      <c r="HXV942" s="82"/>
      <c r="HXW942" s="82"/>
      <c r="HXX942" s="82"/>
      <c r="HXY942" s="82"/>
      <c r="HXZ942" s="82"/>
      <c r="HYA942" s="82"/>
      <c r="HYB942" s="82"/>
      <c r="HYC942" s="82"/>
      <c r="HYD942" s="82"/>
      <c r="HYE942" s="82"/>
      <c r="HYF942" s="82"/>
      <c r="HYG942" s="82"/>
      <c r="HYH942" s="82"/>
      <c r="HYI942" s="82"/>
      <c r="HYJ942" s="82"/>
      <c r="HYK942" s="82"/>
      <c r="HYL942" s="82"/>
      <c r="HYM942" s="82"/>
      <c r="HYN942" s="82"/>
      <c r="HYO942" s="82"/>
      <c r="HYP942" s="82"/>
      <c r="HYQ942" s="82"/>
      <c r="HYR942" s="82"/>
      <c r="HYS942" s="82"/>
      <c r="HYT942" s="82"/>
      <c r="HYU942" s="82"/>
      <c r="HYV942" s="82"/>
      <c r="HYW942" s="82"/>
      <c r="HYX942" s="82"/>
      <c r="HYY942" s="82"/>
      <c r="HYZ942" s="82"/>
      <c r="HZA942" s="82"/>
      <c r="HZB942" s="82"/>
      <c r="HZC942" s="82"/>
      <c r="HZD942" s="82"/>
      <c r="HZE942" s="82"/>
      <c r="HZF942" s="82"/>
      <c r="HZG942" s="82"/>
      <c r="HZH942" s="82"/>
      <c r="HZI942" s="82"/>
      <c r="HZJ942" s="82"/>
      <c r="HZK942" s="82"/>
      <c r="HZL942" s="82"/>
      <c r="HZM942" s="82"/>
      <c r="HZN942" s="82"/>
      <c r="HZO942" s="82"/>
      <c r="HZP942" s="82"/>
      <c r="HZQ942" s="82"/>
      <c r="HZR942" s="82"/>
      <c r="HZS942" s="82"/>
      <c r="HZT942" s="82"/>
      <c r="HZU942" s="82"/>
      <c r="HZV942" s="82"/>
      <c r="HZW942" s="82"/>
      <c r="HZX942" s="82"/>
      <c r="HZY942" s="82"/>
      <c r="HZZ942" s="82"/>
      <c r="IAA942" s="82"/>
      <c r="IAB942" s="82"/>
      <c r="IAC942" s="82"/>
      <c r="IAD942" s="82"/>
      <c r="IAE942" s="82"/>
      <c r="IAF942" s="82"/>
      <c r="IAG942" s="82"/>
      <c r="IAH942" s="82"/>
      <c r="IAI942" s="82"/>
      <c r="IAJ942" s="82"/>
      <c r="IAK942" s="82"/>
      <c r="IAL942" s="82"/>
      <c r="IAM942" s="82"/>
      <c r="IAN942" s="82"/>
      <c r="IAO942" s="82"/>
      <c r="IAP942" s="82"/>
      <c r="IAQ942" s="82"/>
      <c r="IAR942" s="82"/>
      <c r="IAS942" s="82"/>
      <c r="IAT942" s="82"/>
      <c r="IAU942" s="82"/>
      <c r="IAV942" s="82"/>
      <c r="IAW942" s="82"/>
      <c r="IAX942" s="82"/>
      <c r="IAY942" s="82"/>
      <c r="IAZ942" s="82"/>
      <c r="IBA942" s="82"/>
      <c r="IBB942" s="82"/>
      <c r="IBC942" s="82"/>
      <c r="IBD942" s="82"/>
      <c r="IBE942" s="82"/>
      <c r="IBF942" s="82"/>
      <c r="IBG942" s="82"/>
      <c r="IBH942" s="82"/>
      <c r="IBI942" s="82"/>
      <c r="IBJ942" s="82"/>
      <c r="IBK942" s="82"/>
      <c r="IBL942" s="82"/>
      <c r="IBM942" s="82"/>
      <c r="IBN942" s="82"/>
      <c r="IBO942" s="82"/>
      <c r="IBP942" s="82"/>
      <c r="IBQ942" s="82"/>
      <c r="IBR942" s="82"/>
      <c r="IBS942" s="82"/>
      <c r="IBT942" s="82"/>
      <c r="IBU942" s="82"/>
      <c r="IBV942" s="82"/>
      <c r="IBW942" s="82"/>
      <c r="IBX942" s="82"/>
      <c r="IBY942" s="82"/>
      <c r="IBZ942" s="82"/>
      <c r="ICA942" s="82"/>
      <c r="ICB942" s="82"/>
      <c r="ICC942" s="82"/>
      <c r="ICD942" s="82"/>
      <c r="ICE942" s="82"/>
      <c r="ICF942" s="82"/>
      <c r="ICG942" s="82"/>
      <c r="ICH942" s="82"/>
      <c r="ICI942" s="82"/>
      <c r="ICJ942" s="82"/>
      <c r="ICK942" s="82"/>
      <c r="ICL942" s="82"/>
      <c r="ICM942" s="82"/>
      <c r="ICN942" s="82"/>
      <c r="ICO942" s="82"/>
      <c r="ICP942" s="82"/>
      <c r="ICQ942" s="82"/>
      <c r="ICR942" s="82"/>
      <c r="ICS942" s="82"/>
      <c r="ICT942" s="82"/>
      <c r="ICU942" s="82"/>
      <c r="ICV942" s="82"/>
      <c r="ICW942" s="82"/>
      <c r="ICX942" s="82"/>
      <c r="ICY942" s="82"/>
      <c r="ICZ942" s="82"/>
      <c r="IDA942" s="82"/>
      <c r="IDB942" s="82"/>
      <c r="IDC942" s="82"/>
      <c r="IDD942" s="82"/>
      <c r="IDE942" s="82"/>
      <c r="IDF942" s="82"/>
      <c r="IDG942" s="82"/>
      <c r="IDH942" s="82"/>
      <c r="IDI942" s="82"/>
      <c r="IDJ942" s="82"/>
      <c r="IDK942" s="82"/>
      <c r="IDL942" s="82"/>
      <c r="IDM942" s="82"/>
      <c r="IDN942" s="82"/>
      <c r="IDO942" s="82"/>
      <c r="IDP942" s="82"/>
      <c r="IDQ942" s="82"/>
      <c r="IDR942" s="82"/>
      <c r="IDS942" s="82"/>
      <c r="IDT942" s="82"/>
      <c r="IDU942" s="82"/>
      <c r="IDV942" s="82"/>
      <c r="IDW942" s="82"/>
      <c r="IDX942" s="82"/>
      <c r="IDY942" s="82"/>
      <c r="IDZ942" s="82"/>
      <c r="IEA942" s="82"/>
      <c r="IEB942" s="82"/>
      <c r="IEC942" s="82"/>
      <c r="IED942" s="82"/>
      <c r="IEE942" s="82"/>
      <c r="IEF942" s="82"/>
      <c r="IEG942" s="82"/>
      <c r="IEH942" s="82"/>
      <c r="IEI942" s="82"/>
      <c r="IEJ942" s="82"/>
      <c r="IEK942" s="82"/>
      <c r="IEL942" s="82"/>
      <c r="IEM942" s="82"/>
      <c r="IEN942" s="82"/>
      <c r="IEO942" s="82"/>
      <c r="IEP942" s="82"/>
      <c r="IEQ942" s="82"/>
      <c r="IER942" s="82"/>
      <c r="IES942" s="82"/>
      <c r="IET942" s="82"/>
      <c r="IEU942" s="82"/>
      <c r="IEV942" s="82"/>
      <c r="IEW942" s="82"/>
      <c r="IEX942" s="82"/>
      <c r="IEY942" s="82"/>
      <c r="IEZ942" s="82"/>
      <c r="IFA942" s="82"/>
      <c r="IFB942" s="82"/>
      <c r="IFC942" s="82"/>
      <c r="IFD942" s="82"/>
      <c r="IFE942" s="82"/>
      <c r="IFF942" s="82"/>
      <c r="IFG942" s="82"/>
      <c r="IFH942" s="82"/>
      <c r="IFI942" s="82"/>
      <c r="IFJ942" s="82"/>
      <c r="IFK942" s="82"/>
      <c r="IFL942" s="82"/>
      <c r="IFM942" s="82"/>
      <c r="IFN942" s="82"/>
      <c r="IFO942" s="82"/>
      <c r="IFP942" s="82"/>
      <c r="IFQ942" s="82"/>
      <c r="IFR942" s="82"/>
      <c r="IFS942" s="82"/>
      <c r="IFT942" s="82"/>
      <c r="IFU942" s="82"/>
      <c r="IFV942" s="82"/>
      <c r="IFW942" s="82"/>
      <c r="IFX942" s="82"/>
      <c r="IFY942" s="82"/>
      <c r="IFZ942" s="82"/>
      <c r="IGA942" s="82"/>
      <c r="IGB942" s="82"/>
      <c r="IGC942" s="82"/>
      <c r="IGD942" s="82"/>
      <c r="IGE942" s="82"/>
      <c r="IGF942" s="82"/>
      <c r="IGG942" s="82"/>
      <c r="IGH942" s="82"/>
      <c r="IGI942" s="82"/>
      <c r="IGJ942" s="82"/>
      <c r="IGK942" s="82"/>
      <c r="IGL942" s="82"/>
      <c r="IGM942" s="82"/>
      <c r="IGN942" s="82"/>
      <c r="IGO942" s="82"/>
      <c r="IGP942" s="82"/>
      <c r="IGQ942" s="82"/>
      <c r="IGR942" s="82"/>
      <c r="IGS942" s="82"/>
      <c r="IGT942" s="82"/>
      <c r="IGU942" s="82"/>
      <c r="IGV942" s="82"/>
      <c r="IGW942" s="82"/>
      <c r="IGX942" s="82"/>
      <c r="IGY942" s="82"/>
      <c r="IGZ942" s="82"/>
      <c r="IHA942" s="82"/>
      <c r="IHB942" s="82"/>
      <c r="IHC942" s="82"/>
      <c r="IHD942" s="82"/>
      <c r="IHE942" s="82"/>
      <c r="IHF942" s="82"/>
      <c r="IHG942" s="82"/>
      <c r="IHH942" s="82"/>
      <c r="IHI942" s="82"/>
      <c r="IHJ942" s="82"/>
      <c r="IHK942" s="82"/>
      <c r="IHL942" s="82"/>
      <c r="IHM942" s="82"/>
      <c r="IHN942" s="82"/>
      <c r="IHO942" s="82"/>
      <c r="IHP942" s="82"/>
      <c r="IHQ942" s="82"/>
      <c r="IHR942" s="82"/>
      <c r="IHS942" s="82"/>
      <c r="IHT942" s="82"/>
      <c r="IHU942" s="82"/>
      <c r="IHV942" s="82"/>
      <c r="IHW942" s="82"/>
      <c r="IHX942" s="82"/>
      <c r="IHY942" s="82"/>
      <c r="IHZ942" s="82"/>
      <c r="IIA942" s="82"/>
      <c r="IIB942" s="82"/>
      <c r="IIC942" s="82"/>
      <c r="IID942" s="82"/>
      <c r="IIE942" s="82"/>
      <c r="IIF942" s="82"/>
      <c r="IIG942" s="82"/>
      <c r="IIH942" s="82"/>
      <c r="III942" s="82"/>
      <c r="IIJ942" s="82"/>
      <c r="IIK942" s="82"/>
      <c r="IIL942" s="82"/>
      <c r="IIM942" s="82"/>
      <c r="IIN942" s="82"/>
      <c r="IIO942" s="82"/>
      <c r="IIP942" s="82"/>
      <c r="IIQ942" s="82"/>
      <c r="IIR942" s="82"/>
      <c r="IIS942" s="82"/>
      <c r="IIT942" s="82"/>
      <c r="IIU942" s="82"/>
      <c r="IIV942" s="82"/>
      <c r="IIW942" s="82"/>
      <c r="IIX942" s="82"/>
      <c r="IIY942" s="82"/>
      <c r="IIZ942" s="82"/>
      <c r="IJA942" s="82"/>
      <c r="IJB942" s="82"/>
      <c r="IJC942" s="82"/>
      <c r="IJD942" s="82"/>
      <c r="IJE942" s="82"/>
      <c r="IJF942" s="82"/>
      <c r="IJG942" s="82"/>
      <c r="IJH942" s="82"/>
      <c r="IJI942" s="82"/>
      <c r="IJJ942" s="82"/>
      <c r="IJK942" s="82"/>
      <c r="IJL942" s="82"/>
      <c r="IJM942" s="82"/>
      <c r="IJN942" s="82"/>
      <c r="IJO942" s="82"/>
      <c r="IJP942" s="82"/>
      <c r="IJQ942" s="82"/>
      <c r="IJR942" s="82"/>
      <c r="IJS942" s="82"/>
      <c r="IJT942" s="82"/>
      <c r="IJU942" s="82"/>
      <c r="IJV942" s="82"/>
      <c r="IJW942" s="82"/>
      <c r="IJX942" s="82"/>
      <c r="IJY942" s="82"/>
      <c r="IJZ942" s="82"/>
      <c r="IKA942" s="82"/>
      <c r="IKB942" s="82"/>
      <c r="IKC942" s="82"/>
      <c r="IKD942" s="82"/>
      <c r="IKE942" s="82"/>
      <c r="IKF942" s="82"/>
      <c r="IKG942" s="82"/>
      <c r="IKH942" s="82"/>
      <c r="IKI942" s="82"/>
      <c r="IKJ942" s="82"/>
      <c r="IKK942" s="82"/>
      <c r="IKL942" s="82"/>
      <c r="IKM942" s="82"/>
      <c r="IKN942" s="82"/>
      <c r="IKO942" s="82"/>
      <c r="IKP942" s="82"/>
      <c r="IKQ942" s="82"/>
      <c r="IKR942" s="82"/>
      <c r="IKS942" s="82"/>
      <c r="IKT942" s="82"/>
      <c r="IKU942" s="82"/>
      <c r="IKV942" s="82"/>
      <c r="IKW942" s="82"/>
      <c r="IKX942" s="82"/>
      <c r="IKY942" s="82"/>
      <c r="IKZ942" s="82"/>
      <c r="ILA942" s="82"/>
      <c r="ILB942" s="82"/>
      <c r="ILC942" s="82"/>
      <c r="ILD942" s="82"/>
      <c r="ILE942" s="82"/>
      <c r="ILF942" s="82"/>
      <c r="ILG942" s="82"/>
      <c r="ILH942" s="82"/>
      <c r="ILI942" s="82"/>
      <c r="ILJ942" s="82"/>
      <c r="ILK942" s="82"/>
      <c r="ILL942" s="82"/>
      <c r="ILM942" s="82"/>
      <c r="ILN942" s="82"/>
      <c r="ILO942" s="82"/>
      <c r="ILP942" s="82"/>
      <c r="ILQ942" s="82"/>
      <c r="ILR942" s="82"/>
      <c r="ILS942" s="82"/>
      <c r="ILT942" s="82"/>
      <c r="ILU942" s="82"/>
      <c r="ILV942" s="82"/>
      <c r="ILW942" s="82"/>
      <c r="ILX942" s="82"/>
      <c r="ILY942" s="82"/>
      <c r="ILZ942" s="82"/>
      <c r="IMA942" s="82"/>
      <c r="IMB942" s="82"/>
      <c r="IMC942" s="82"/>
      <c r="IMD942" s="82"/>
      <c r="IME942" s="82"/>
      <c r="IMF942" s="82"/>
      <c r="IMG942" s="82"/>
      <c r="IMH942" s="82"/>
      <c r="IMI942" s="82"/>
      <c r="IMJ942" s="82"/>
      <c r="IMK942" s="82"/>
      <c r="IML942" s="82"/>
      <c r="IMM942" s="82"/>
      <c r="IMN942" s="82"/>
      <c r="IMO942" s="82"/>
      <c r="IMP942" s="82"/>
      <c r="IMQ942" s="82"/>
      <c r="IMR942" s="82"/>
      <c r="IMS942" s="82"/>
      <c r="IMT942" s="82"/>
      <c r="IMU942" s="82"/>
      <c r="IMV942" s="82"/>
      <c r="IMW942" s="82"/>
      <c r="IMX942" s="82"/>
      <c r="IMY942" s="82"/>
      <c r="IMZ942" s="82"/>
      <c r="INA942" s="82"/>
      <c r="INB942" s="82"/>
      <c r="INC942" s="82"/>
      <c r="IND942" s="82"/>
      <c r="INE942" s="82"/>
      <c r="INF942" s="82"/>
      <c r="ING942" s="82"/>
      <c r="INH942" s="82"/>
      <c r="INI942" s="82"/>
      <c r="INJ942" s="82"/>
      <c r="INK942" s="82"/>
      <c r="INL942" s="82"/>
      <c r="INM942" s="82"/>
      <c r="INN942" s="82"/>
      <c r="INO942" s="82"/>
      <c r="INP942" s="82"/>
      <c r="INQ942" s="82"/>
      <c r="INR942" s="82"/>
      <c r="INS942" s="82"/>
      <c r="INT942" s="82"/>
      <c r="INU942" s="82"/>
      <c r="INV942" s="82"/>
      <c r="INW942" s="82"/>
      <c r="INX942" s="82"/>
      <c r="INY942" s="82"/>
      <c r="INZ942" s="82"/>
      <c r="IOA942" s="82"/>
      <c r="IOB942" s="82"/>
      <c r="IOC942" s="82"/>
      <c r="IOD942" s="82"/>
      <c r="IOE942" s="82"/>
      <c r="IOF942" s="82"/>
      <c r="IOG942" s="82"/>
      <c r="IOH942" s="82"/>
      <c r="IOI942" s="82"/>
      <c r="IOJ942" s="82"/>
      <c r="IOK942" s="82"/>
      <c r="IOL942" s="82"/>
      <c r="IOM942" s="82"/>
      <c r="ION942" s="82"/>
      <c r="IOO942" s="82"/>
      <c r="IOP942" s="82"/>
      <c r="IOQ942" s="82"/>
      <c r="IOR942" s="82"/>
      <c r="IOS942" s="82"/>
      <c r="IOT942" s="82"/>
      <c r="IOU942" s="82"/>
      <c r="IOV942" s="82"/>
      <c r="IOW942" s="82"/>
      <c r="IOX942" s="82"/>
      <c r="IOY942" s="82"/>
      <c r="IOZ942" s="82"/>
      <c r="IPA942" s="82"/>
      <c r="IPB942" s="82"/>
      <c r="IPC942" s="82"/>
      <c r="IPD942" s="82"/>
      <c r="IPE942" s="82"/>
      <c r="IPF942" s="82"/>
      <c r="IPG942" s="82"/>
      <c r="IPH942" s="82"/>
      <c r="IPI942" s="82"/>
      <c r="IPJ942" s="82"/>
      <c r="IPK942" s="82"/>
      <c r="IPL942" s="82"/>
      <c r="IPM942" s="82"/>
      <c r="IPN942" s="82"/>
      <c r="IPO942" s="82"/>
      <c r="IPP942" s="82"/>
      <c r="IPQ942" s="82"/>
      <c r="IPR942" s="82"/>
      <c r="IPS942" s="82"/>
      <c r="IPT942" s="82"/>
      <c r="IPU942" s="82"/>
      <c r="IPV942" s="82"/>
      <c r="IPW942" s="82"/>
      <c r="IPX942" s="82"/>
      <c r="IPY942" s="82"/>
      <c r="IPZ942" s="82"/>
      <c r="IQA942" s="82"/>
      <c r="IQB942" s="82"/>
      <c r="IQC942" s="82"/>
      <c r="IQD942" s="82"/>
      <c r="IQE942" s="82"/>
      <c r="IQF942" s="82"/>
      <c r="IQG942" s="82"/>
      <c r="IQH942" s="82"/>
      <c r="IQI942" s="82"/>
      <c r="IQJ942" s="82"/>
      <c r="IQK942" s="82"/>
      <c r="IQL942" s="82"/>
      <c r="IQM942" s="82"/>
      <c r="IQN942" s="82"/>
      <c r="IQO942" s="82"/>
      <c r="IQP942" s="82"/>
      <c r="IQQ942" s="82"/>
      <c r="IQR942" s="82"/>
      <c r="IQS942" s="82"/>
      <c r="IQT942" s="82"/>
      <c r="IQU942" s="82"/>
      <c r="IQV942" s="82"/>
      <c r="IQW942" s="82"/>
      <c r="IQX942" s="82"/>
      <c r="IQY942" s="82"/>
      <c r="IQZ942" s="82"/>
      <c r="IRA942" s="82"/>
      <c r="IRB942" s="82"/>
      <c r="IRC942" s="82"/>
      <c r="IRD942" s="82"/>
      <c r="IRE942" s="82"/>
      <c r="IRF942" s="82"/>
      <c r="IRG942" s="82"/>
      <c r="IRH942" s="82"/>
      <c r="IRI942" s="82"/>
      <c r="IRJ942" s="82"/>
      <c r="IRK942" s="82"/>
      <c r="IRL942" s="82"/>
      <c r="IRM942" s="82"/>
      <c r="IRN942" s="82"/>
      <c r="IRO942" s="82"/>
      <c r="IRP942" s="82"/>
      <c r="IRQ942" s="82"/>
      <c r="IRR942" s="82"/>
      <c r="IRS942" s="82"/>
      <c r="IRT942" s="82"/>
      <c r="IRU942" s="82"/>
      <c r="IRV942" s="82"/>
      <c r="IRW942" s="82"/>
      <c r="IRX942" s="82"/>
      <c r="IRY942" s="82"/>
      <c r="IRZ942" s="82"/>
      <c r="ISA942" s="82"/>
      <c r="ISB942" s="82"/>
      <c r="ISC942" s="82"/>
      <c r="ISD942" s="82"/>
      <c r="ISE942" s="82"/>
      <c r="ISF942" s="82"/>
      <c r="ISG942" s="82"/>
      <c r="ISH942" s="82"/>
      <c r="ISI942" s="82"/>
      <c r="ISJ942" s="82"/>
      <c r="ISK942" s="82"/>
      <c r="ISL942" s="82"/>
      <c r="ISM942" s="82"/>
      <c r="ISN942" s="82"/>
      <c r="ISO942" s="82"/>
      <c r="ISP942" s="82"/>
      <c r="ISQ942" s="82"/>
      <c r="ISR942" s="82"/>
      <c r="ISS942" s="82"/>
      <c r="IST942" s="82"/>
      <c r="ISU942" s="82"/>
      <c r="ISV942" s="82"/>
      <c r="ISW942" s="82"/>
      <c r="ISX942" s="82"/>
      <c r="ISY942" s="82"/>
      <c r="ISZ942" s="82"/>
      <c r="ITA942" s="82"/>
      <c r="ITB942" s="82"/>
      <c r="ITC942" s="82"/>
      <c r="ITD942" s="82"/>
      <c r="ITE942" s="82"/>
      <c r="ITF942" s="82"/>
      <c r="ITG942" s="82"/>
      <c r="ITH942" s="82"/>
      <c r="ITI942" s="82"/>
      <c r="ITJ942" s="82"/>
      <c r="ITK942" s="82"/>
      <c r="ITL942" s="82"/>
      <c r="ITM942" s="82"/>
      <c r="ITN942" s="82"/>
      <c r="ITO942" s="82"/>
      <c r="ITP942" s="82"/>
      <c r="ITQ942" s="82"/>
      <c r="ITR942" s="82"/>
      <c r="ITS942" s="82"/>
      <c r="ITT942" s="82"/>
      <c r="ITU942" s="82"/>
      <c r="ITV942" s="82"/>
      <c r="ITW942" s="82"/>
      <c r="ITX942" s="82"/>
      <c r="ITY942" s="82"/>
      <c r="ITZ942" s="82"/>
      <c r="IUA942" s="82"/>
      <c r="IUB942" s="82"/>
      <c r="IUC942" s="82"/>
      <c r="IUD942" s="82"/>
      <c r="IUE942" s="82"/>
      <c r="IUF942" s="82"/>
      <c r="IUG942" s="82"/>
      <c r="IUH942" s="82"/>
      <c r="IUI942" s="82"/>
      <c r="IUJ942" s="82"/>
      <c r="IUK942" s="82"/>
      <c r="IUL942" s="82"/>
      <c r="IUM942" s="82"/>
      <c r="IUN942" s="82"/>
      <c r="IUO942" s="82"/>
      <c r="IUP942" s="82"/>
      <c r="IUQ942" s="82"/>
      <c r="IUR942" s="82"/>
      <c r="IUS942" s="82"/>
      <c r="IUT942" s="82"/>
      <c r="IUU942" s="82"/>
      <c r="IUV942" s="82"/>
      <c r="IUW942" s="82"/>
      <c r="IUX942" s="82"/>
      <c r="IUY942" s="82"/>
      <c r="IUZ942" s="82"/>
      <c r="IVA942" s="82"/>
      <c r="IVB942" s="82"/>
      <c r="IVC942" s="82"/>
      <c r="IVD942" s="82"/>
      <c r="IVE942" s="82"/>
      <c r="IVF942" s="82"/>
      <c r="IVG942" s="82"/>
      <c r="IVH942" s="82"/>
      <c r="IVI942" s="82"/>
      <c r="IVJ942" s="82"/>
      <c r="IVK942" s="82"/>
      <c r="IVL942" s="82"/>
      <c r="IVM942" s="82"/>
      <c r="IVN942" s="82"/>
      <c r="IVO942" s="82"/>
      <c r="IVP942" s="82"/>
      <c r="IVQ942" s="82"/>
      <c r="IVR942" s="82"/>
      <c r="IVS942" s="82"/>
      <c r="IVT942" s="82"/>
      <c r="IVU942" s="82"/>
      <c r="IVV942" s="82"/>
      <c r="IVW942" s="82"/>
      <c r="IVX942" s="82"/>
      <c r="IVY942" s="82"/>
      <c r="IVZ942" s="82"/>
      <c r="IWA942" s="82"/>
      <c r="IWB942" s="82"/>
      <c r="IWC942" s="82"/>
      <c r="IWD942" s="82"/>
      <c r="IWE942" s="82"/>
      <c r="IWF942" s="82"/>
      <c r="IWG942" s="82"/>
      <c r="IWH942" s="82"/>
      <c r="IWI942" s="82"/>
      <c r="IWJ942" s="82"/>
      <c r="IWK942" s="82"/>
      <c r="IWL942" s="82"/>
      <c r="IWM942" s="82"/>
      <c r="IWN942" s="82"/>
      <c r="IWO942" s="82"/>
      <c r="IWP942" s="82"/>
      <c r="IWQ942" s="82"/>
      <c r="IWR942" s="82"/>
      <c r="IWS942" s="82"/>
      <c r="IWT942" s="82"/>
      <c r="IWU942" s="82"/>
      <c r="IWV942" s="82"/>
      <c r="IWW942" s="82"/>
      <c r="IWX942" s="82"/>
      <c r="IWY942" s="82"/>
      <c r="IWZ942" s="82"/>
      <c r="IXA942" s="82"/>
      <c r="IXB942" s="82"/>
      <c r="IXC942" s="82"/>
      <c r="IXD942" s="82"/>
      <c r="IXE942" s="82"/>
      <c r="IXF942" s="82"/>
      <c r="IXG942" s="82"/>
      <c r="IXH942" s="82"/>
      <c r="IXI942" s="82"/>
      <c r="IXJ942" s="82"/>
      <c r="IXK942" s="82"/>
      <c r="IXL942" s="82"/>
      <c r="IXM942" s="82"/>
      <c r="IXN942" s="82"/>
      <c r="IXO942" s="82"/>
      <c r="IXP942" s="82"/>
      <c r="IXQ942" s="82"/>
      <c r="IXR942" s="82"/>
      <c r="IXS942" s="82"/>
      <c r="IXT942" s="82"/>
      <c r="IXU942" s="82"/>
      <c r="IXV942" s="82"/>
      <c r="IXW942" s="82"/>
      <c r="IXX942" s="82"/>
      <c r="IXY942" s="82"/>
      <c r="IXZ942" s="82"/>
      <c r="IYA942" s="82"/>
      <c r="IYB942" s="82"/>
      <c r="IYC942" s="82"/>
      <c r="IYD942" s="82"/>
      <c r="IYE942" s="82"/>
      <c r="IYF942" s="82"/>
      <c r="IYG942" s="82"/>
      <c r="IYH942" s="82"/>
      <c r="IYI942" s="82"/>
      <c r="IYJ942" s="82"/>
      <c r="IYK942" s="82"/>
      <c r="IYL942" s="82"/>
      <c r="IYM942" s="82"/>
      <c r="IYN942" s="82"/>
      <c r="IYO942" s="82"/>
      <c r="IYP942" s="82"/>
      <c r="IYQ942" s="82"/>
      <c r="IYR942" s="82"/>
      <c r="IYS942" s="82"/>
      <c r="IYT942" s="82"/>
      <c r="IYU942" s="82"/>
      <c r="IYV942" s="82"/>
      <c r="IYW942" s="82"/>
      <c r="IYX942" s="82"/>
      <c r="IYY942" s="82"/>
      <c r="IYZ942" s="82"/>
      <c r="IZA942" s="82"/>
      <c r="IZB942" s="82"/>
      <c r="IZC942" s="82"/>
      <c r="IZD942" s="82"/>
      <c r="IZE942" s="82"/>
      <c r="IZF942" s="82"/>
      <c r="IZG942" s="82"/>
      <c r="IZH942" s="82"/>
      <c r="IZI942" s="82"/>
      <c r="IZJ942" s="82"/>
      <c r="IZK942" s="82"/>
      <c r="IZL942" s="82"/>
      <c r="IZM942" s="82"/>
      <c r="IZN942" s="82"/>
      <c r="IZO942" s="82"/>
      <c r="IZP942" s="82"/>
      <c r="IZQ942" s="82"/>
      <c r="IZR942" s="82"/>
      <c r="IZS942" s="82"/>
      <c r="IZT942" s="82"/>
      <c r="IZU942" s="82"/>
      <c r="IZV942" s="82"/>
      <c r="IZW942" s="82"/>
      <c r="IZX942" s="82"/>
      <c r="IZY942" s="82"/>
      <c r="IZZ942" s="82"/>
      <c r="JAA942" s="82"/>
      <c r="JAB942" s="82"/>
      <c r="JAC942" s="82"/>
      <c r="JAD942" s="82"/>
      <c r="JAE942" s="82"/>
      <c r="JAF942" s="82"/>
      <c r="JAG942" s="82"/>
      <c r="JAH942" s="82"/>
      <c r="JAI942" s="82"/>
      <c r="JAJ942" s="82"/>
      <c r="JAK942" s="82"/>
      <c r="JAL942" s="82"/>
      <c r="JAM942" s="82"/>
      <c r="JAN942" s="82"/>
      <c r="JAO942" s="82"/>
      <c r="JAP942" s="82"/>
      <c r="JAQ942" s="82"/>
      <c r="JAR942" s="82"/>
      <c r="JAS942" s="82"/>
      <c r="JAT942" s="82"/>
      <c r="JAU942" s="82"/>
      <c r="JAV942" s="82"/>
      <c r="JAW942" s="82"/>
      <c r="JAX942" s="82"/>
      <c r="JAY942" s="82"/>
      <c r="JAZ942" s="82"/>
      <c r="JBA942" s="82"/>
      <c r="JBB942" s="82"/>
      <c r="JBC942" s="82"/>
      <c r="JBD942" s="82"/>
      <c r="JBE942" s="82"/>
      <c r="JBF942" s="82"/>
      <c r="JBG942" s="82"/>
      <c r="JBH942" s="82"/>
      <c r="JBI942" s="82"/>
      <c r="JBJ942" s="82"/>
      <c r="JBK942" s="82"/>
      <c r="JBL942" s="82"/>
      <c r="JBM942" s="82"/>
      <c r="JBN942" s="82"/>
      <c r="JBO942" s="82"/>
      <c r="JBP942" s="82"/>
      <c r="JBQ942" s="82"/>
      <c r="JBR942" s="82"/>
      <c r="JBS942" s="82"/>
      <c r="JBT942" s="82"/>
      <c r="JBU942" s="82"/>
      <c r="JBV942" s="82"/>
      <c r="JBW942" s="82"/>
      <c r="JBX942" s="82"/>
      <c r="JBY942" s="82"/>
      <c r="JBZ942" s="82"/>
      <c r="JCA942" s="82"/>
      <c r="JCB942" s="82"/>
      <c r="JCC942" s="82"/>
      <c r="JCD942" s="82"/>
      <c r="JCE942" s="82"/>
      <c r="JCF942" s="82"/>
      <c r="JCG942" s="82"/>
      <c r="JCH942" s="82"/>
      <c r="JCI942" s="82"/>
      <c r="JCJ942" s="82"/>
      <c r="JCK942" s="82"/>
      <c r="JCL942" s="82"/>
      <c r="JCM942" s="82"/>
      <c r="JCN942" s="82"/>
      <c r="JCO942" s="82"/>
      <c r="JCP942" s="82"/>
      <c r="JCQ942" s="82"/>
      <c r="JCR942" s="82"/>
      <c r="JCS942" s="82"/>
      <c r="JCT942" s="82"/>
      <c r="JCU942" s="82"/>
      <c r="JCV942" s="82"/>
      <c r="JCW942" s="82"/>
      <c r="JCX942" s="82"/>
      <c r="JCY942" s="82"/>
      <c r="JCZ942" s="82"/>
      <c r="JDA942" s="82"/>
      <c r="JDB942" s="82"/>
      <c r="JDC942" s="82"/>
      <c r="JDD942" s="82"/>
      <c r="JDE942" s="82"/>
      <c r="JDF942" s="82"/>
      <c r="JDG942" s="82"/>
      <c r="JDH942" s="82"/>
      <c r="JDI942" s="82"/>
      <c r="JDJ942" s="82"/>
      <c r="JDK942" s="82"/>
      <c r="JDL942" s="82"/>
      <c r="JDM942" s="82"/>
      <c r="JDN942" s="82"/>
      <c r="JDO942" s="82"/>
      <c r="JDP942" s="82"/>
      <c r="JDQ942" s="82"/>
      <c r="JDR942" s="82"/>
      <c r="JDS942" s="82"/>
      <c r="JDT942" s="82"/>
      <c r="JDU942" s="82"/>
      <c r="JDV942" s="82"/>
      <c r="JDW942" s="82"/>
      <c r="JDX942" s="82"/>
      <c r="JDY942" s="82"/>
      <c r="JDZ942" s="82"/>
      <c r="JEA942" s="82"/>
      <c r="JEB942" s="82"/>
      <c r="JEC942" s="82"/>
      <c r="JED942" s="82"/>
      <c r="JEE942" s="82"/>
      <c r="JEF942" s="82"/>
      <c r="JEG942" s="82"/>
      <c r="JEH942" s="82"/>
      <c r="JEI942" s="82"/>
      <c r="JEJ942" s="82"/>
      <c r="JEK942" s="82"/>
      <c r="JEL942" s="82"/>
      <c r="JEM942" s="82"/>
      <c r="JEN942" s="82"/>
      <c r="JEO942" s="82"/>
      <c r="JEP942" s="82"/>
      <c r="JEQ942" s="82"/>
      <c r="JER942" s="82"/>
      <c r="JES942" s="82"/>
      <c r="JET942" s="82"/>
      <c r="JEU942" s="82"/>
      <c r="JEV942" s="82"/>
      <c r="JEW942" s="82"/>
      <c r="JEX942" s="82"/>
      <c r="JEY942" s="82"/>
      <c r="JEZ942" s="82"/>
      <c r="JFA942" s="82"/>
      <c r="JFB942" s="82"/>
      <c r="JFC942" s="82"/>
      <c r="JFD942" s="82"/>
      <c r="JFE942" s="82"/>
      <c r="JFF942" s="82"/>
      <c r="JFG942" s="82"/>
      <c r="JFH942" s="82"/>
      <c r="JFI942" s="82"/>
      <c r="JFJ942" s="82"/>
      <c r="JFK942" s="82"/>
      <c r="JFL942" s="82"/>
      <c r="JFM942" s="82"/>
      <c r="JFN942" s="82"/>
      <c r="JFO942" s="82"/>
      <c r="JFP942" s="82"/>
      <c r="JFQ942" s="82"/>
      <c r="JFR942" s="82"/>
      <c r="JFS942" s="82"/>
      <c r="JFT942" s="82"/>
      <c r="JFU942" s="82"/>
      <c r="JFV942" s="82"/>
      <c r="JFW942" s="82"/>
      <c r="JFX942" s="82"/>
      <c r="JFY942" s="82"/>
      <c r="JFZ942" s="82"/>
      <c r="JGA942" s="82"/>
      <c r="JGB942" s="82"/>
      <c r="JGC942" s="82"/>
      <c r="JGD942" s="82"/>
      <c r="JGE942" s="82"/>
      <c r="JGF942" s="82"/>
      <c r="JGG942" s="82"/>
      <c r="JGH942" s="82"/>
      <c r="JGI942" s="82"/>
      <c r="JGJ942" s="82"/>
      <c r="JGK942" s="82"/>
      <c r="JGL942" s="82"/>
      <c r="JGM942" s="82"/>
      <c r="JGN942" s="82"/>
      <c r="JGO942" s="82"/>
      <c r="JGP942" s="82"/>
      <c r="JGQ942" s="82"/>
      <c r="JGR942" s="82"/>
      <c r="JGS942" s="82"/>
      <c r="JGT942" s="82"/>
      <c r="JGU942" s="82"/>
      <c r="JGV942" s="82"/>
      <c r="JGW942" s="82"/>
      <c r="JGX942" s="82"/>
      <c r="JGY942" s="82"/>
      <c r="JGZ942" s="82"/>
      <c r="JHA942" s="82"/>
      <c r="JHB942" s="82"/>
      <c r="JHC942" s="82"/>
      <c r="JHD942" s="82"/>
      <c r="JHE942" s="82"/>
      <c r="JHF942" s="82"/>
      <c r="JHG942" s="82"/>
      <c r="JHH942" s="82"/>
      <c r="JHI942" s="82"/>
      <c r="JHJ942" s="82"/>
      <c r="JHK942" s="82"/>
      <c r="JHL942" s="82"/>
      <c r="JHM942" s="82"/>
      <c r="JHN942" s="82"/>
      <c r="JHO942" s="82"/>
      <c r="JHP942" s="82"/>
      <c r="JHQ942" s="82"/>
      <c r="JHR942" s="82"/>
      <c r="JHS942" s="82"/>
      <c r="JHT942" s="82"/>
      <c r="JHU942" s="82"/>
      <c r="JHV942" s="82"/>
      <c r="JHW942" s="82"/>
      <c r="JHX942" s="82"/>
      <c r="JHY942" s="82"/>
      <c r="JHZ942" s="82"/>
      <c r="JIA942" s="82"/>
      <c r="JIB942" s="82"/>
      <c r="JIC942" s="82"/>
      <c r="JID942" s="82"/>
      <c r="JIE942" s="82"/>
      <c r="JIF942" s="82"/>
      <c r="JIG942" s="82"/>
      <c r="JIH942" s="82"/>
      <c r="JII942" s="82"/>
      <c r="JIJ942" s="82"/>
      <c r="JIK942" s="82"/>
      <c r="JIL942" s="82"/>
      <c r="JIM942" s="82"/>
      <c r="JIN942" s="82"/>
      <c r="JIO942" s="82"/>
      <c r="JIP942" s="82"/>
      <c r="JIQ942" s="82"/>
      <c r="JIR942" s="82"/>
      <c r="JIS942" s="82"/>
      <c r="JIT942" s="82"/>
      <c r="JIU942" s="82"/>
      <c r="JIV942" s="82"/>
      <c r="JIW942" s="82"/>
      <c r="JIX942" s="82"/>
      <c r="JIY942" s="82"/>
      <c r="JIZ942" s="82"/>
      <c r="JJA942" s="82"/>
      <c r="JJB942" s="82"/>
      <c r="JJC942" s="82"/>
      <c r="JJD942" s="82"/>
      <c r="JJE942" s="82"/>
      <c r="JJF942" s="82"/>
      <c r="JJG942" s="82"/>
      <c r="JJH942" s="82"/>
      <c r="JJI942" s="82"/>
      <c r="JJJ942" s="82"/>
      <c r="JJK942" s="82"/>
      <c r="JJL942" s="82"/>
      <c r="JJM942" s="82"/>
      <c r="JJN942" s="82"/>
      <c r="JJO942" s="82"/>
      <c r="JJP942" s="82"/>
      <c r="JJQ942" s="82"/>
      <c r="JJR942" s="82"/>
      <c r="JJS942" s="82"/>
      <c r="JJT942" s="82"/>
      <c r="JJU942" s="82"/>
      <c r="JJV942" s="82"/>
      <c r="JJW942" s="82"/>
      <c r="JJX942" s="82"/>
      <c r="JJY942" s="82"/>
      <c r="JJZ942" s="82"/>
      <c r="JKA942" s="82"/>
      <c r="JKB942" s="82"/>
      <c r="JKC942" s="82"/>
      <c r="JKD942" s="82"/>
      <c r="JKE942" s="82"/>
      <c r="JKF942" s="82"/>
      <c r="JKG942" s="82"/>
      <c r="JKH942" s="82"/>
      <c r="JKI942" s="82"/>
      <c r="JKJ942" s="82"/>
      <c r="JKK942" s="82"/>
      <c r="JKL942" s="82"/>
      <c r="JKM942" s="82"/>
      <c r="JKN942" s="82"/>
      <c r="JKO942" s="82"/>
      <c r="JKP942" s="82"/>
      <c r="JKQ942" s="82"/>
      <c r="JKR942" s="82"/>
      <c r="JKS942" s="82"/>
      <c r="JKT942" s="82"/>
      <c r="JKU942" s="82"/>
      <c r="JKV942" s="82"/>
      <c r="JKW942" s="82"/>
      <c r="JKX942" s="82"/>
      <c r="JKY942" s="82"/>
      <c r="JKZ942" s="82"/>
      <c r="JLA942" s="82"/>
      <c r="JLB942" s="82"/>
      <c r="JLC942" s="82"/>
      <c r="JLD942" s="82"/>
      <c r="JLE942" s="82"/>
      <c r="JLF942" s="82"/>
      <c r="JLG942" s="82"/>
      <c r="JLH942" s="82"/>
      <c r="JLI942" s="82"/>
      <c r="JLJ942" s="82"/>
      <c r="JLK942" s="82"/>
      <c r="JLL942" s="82"/>
      <c r="JLM942" s="82"/>
      <c r="JLN942" s="82"/>
      <c r="JLO942" s="82"/>
      <c r="JLP942" s="82"/>
      <c r="JLQ942" s="82"/>
      <c r="JLR942" s="82"/>
      <c r="JLS942" s="82"/>
      <c r="JLT942" s="82"/>
      <c r="JLU942" s="82"/>
      <c r="JLV942" s="82"/>
      <c r="JLW942" s="82"/>
      <c r="JLX942" s="82"/>
      <c r="JLY942" s="82"/>
      <c r="JLZ942" s="82"/>
      <c r="JMA942" s="82"/>
      <c r="JMB942" s="82"/>
      <c r="JMC942" s="82"/>
      <c r="JMD942" s="82"/>
      <c r="JME942" s="82"/>
      <c r="JMF942" s="82"/>
      <c r="JMG942" s="82"/>
      <c r="JMH942" s="82"/>
      <c r="JMI942" s="82"/>
      <c r="JMJ942" s="82"/>
      <c r="JMK942" s="82"/>
      <c r="JML942" s="82"/>
      <c r="JMM942" s="82"/>
      <c r="JMN942" s="82"/>
      <c r="JMO942" s="82"/>
      <c r="JMP942" s="82"/>
      <c r="JMQ942" s="82"/>
      <c r="JMR942" s="82"/>
      <c r="JMS942" s="82"/>
      <c r="JMT942" s="82"/>
      <c r="JMU942" s="82"/>
      <c r="JMV942" s="82"/>
      <c r="JMW942" s="82"/>
      <c r="JMX942" s="82"/>
      <c r="JMY942" s="82"/>
      <c r="JMZ942" s="82"/>
      <c r="JNA942" s="82"/>
      <c r="JNB942" s="82"/>
      <c r="JNC942" s="82"/>
      <c r="JND942" s="82"/>
      <c r="JNE942" s="82"/>
      <c r="JNF942" s="82"/>
      <c r="JNG942" s="82"/>
      <c r="JNH942" s="82"/>
      <c r="JNI942" s="82"/>
      <c r="JNJ942" s="82"/>
      <c r="JNK942" s="82"/>
      <c r="JNL942" s="82"/>
      <c r="JNM942" s="82"/>
      <c r="JNN942" s="82"/>
      <c r="JNO942" s="82"/>
      <c r="JNP942" s="82"/>
      <c r="JNQ942" s="82"/>
      <c r="JNR942" s="82"/>
      <c r="JNS942" s="82"/>
      <c r="JNT942" s="82"/>
      <c r="JNU942" s="82"/>
      <c r="JNV942" s="82"/>
      <c r="JNW942" s="82"/>
      <c r="JNX942" s="82"/>
      <c r="JNY942" s="82"/>
      <c r="JNZ942" s="82"/>
      <c r="JOA942" s="82"/>
      <c r="JOB942" s="82"/>
      <c r="JOC942" s="82"/>
      <c r="JOD942" s="82"/>
      <c r="JOE942" s="82"/>
      <c r="JOF942" s="82"/>
      <c r="JOG942" s="82"/>
      <c r="JOH942" s="82"/>
      <c r="JOI942" s="82"/>
      <c r="JOJ942" s="82"/>
      <c r="JOK942" s="82"/>
      <c r="JOL942" s="82"/>
      <c r="JOM942" s="82"/>
      <c r="JON942" s="82"/>
      <c r="JOO942" s="82"/>
      <c r="JOP942" s="82"/>
      <c r="JOQ942" s="82"/>
      <c r="JOR942" s="82"/>
      <c r="JOS942" s="82"/>
      <c r="JOT942" s="82"/>
      <c r="JOU942" s="82"/>
      <c r="JOV942" s="82"/>
      <c r="JOW942" s="82"/>
      <c r="JOX942" s="82"/>
      <c r="JOY942" s="82"/>
      <c r="JOZ942" s="82"/>
      <c r="JPA942" s="82"/>
      <c r="JPB942" s="82"/>
      <c r="JPC942" s="82"/>
      <c r="JPD942" s="82"/>
      <c r="JPE942" s="82"/>
      <c r="JPF942" s="82"/>
      <c r="JPG942" s="82"/>
      <c r="JPH942" s="82"/>
      <c r="JPI942" s="82"/>
      <c r="JPJ942" s="82"/>
      <c r="JPK942" s="82"/>
      <c r="JPL942" s="82"/>
      <c r="JPM942" s="82"/>
      <c r="JPN942" s="82"/>
      <c r="JPO942" s="82"/>
      <c r="JPP942" s="82"/>
      <c r="JPQ942" s="82"/>
      <c r="JPR942" s="82"/>
      <c r="JPS942" s="82"/>
      <c r="JPT942" s="82"/>
      <c r="JPU942" s="82"/>
      <c r="JPV942" s="82"/>
      <c r="JPW942" s="82"/>
      <c r="JPX942" s="82"/>
      <c r="JPY942" s="82"/>
      <c r="JPZ942" s="82"/>
      <c r="JQA942" s="82"/>
      <c r="JQB942" s="82"/>
      <c r="JQC942" s="82"/>
      <c r="JQD942" s="82"/>
      <c r="JQE942" s="82"/>
      <c r="JQF942" s="82"/>
      <c r="JQG942" s="82"/>
      <c r="JQH942" s="82"/>
      <c r="JQI942" s="82"/>
      <c r="JQJ942" s="82"/>
      <c r="JQK942" s="82"/>
      <c r="JQL942" s="82"/>
      <c r="JQM942" s="82"/>
      <c r="JQN942" s="82"/>
      <c r="JQO942" s="82"/>
      <c r="JQP942" s="82"/>
      <c r="JQQ942" s="82"/>
      <c r="JQR942" s="82"/>
      <c r="JQS942" s="82"/>
      <c r="JQT942" s="82"/>
      <c r="JQU942" s="82"/>
      <c r="JQV942" s="82"/>
      <c r="JQW942" s="82"/>
      <c r="JQX942" s="82"/>
      <c r="JQY942" s="82"/>
      <c r="JQZ942" s="82"/>
      <c r="JRA942" s="82"/>
      <c r="JRB942" s="82"/>
      <c r="JRC942" s="82"/>
      <c r="JRD942" s="82"/>
      <c r="JRE942" s="82"/>
      <c r="JRF942" s="82"/>
      <c r="JRG942" s="82"/>
      <c r="JRH942" s="82"/>
      <c r="JRI942" s="82"/>
      <c r="JRJ942" s="82"/>
      <c r="JRK942" s="82"/>
      <c r="JRL942" s="82"/>
      <c r="JRM942" s="82"/>
      <c r="JRN942" s="82"/>
      <c r="JRO942" s="82"/>
      <c r="JRP942" s="82"/>
      <c r="JRQ942" s="82"/>
      <c r="JRR942" s="82"/>
      <c r="JRS942" s="82"/>
      <c r="JRT942" s="82"/>
      <c r="JRU942" s="82"/>
      <c r="JRV942" s="82"/>
      <c r="JRW942" s="82"/>
      <c r="JRX942" s="82"/>
      <c r="JRY942" s="82"/>
      <c r="JRZ942" s="82"/>
      <c r="JSA942" s="82"/>
      <c r="JSB942" s="82"/>
      <c r="JSC942" s="82"/>
      <c r="JSD942" s="82"/>
      <c r="JSE942" s="82"/>
      <c r="JSF942" s="82"/>
      <c r="JSG942" s="82"/>
      <c r="JSH942" s="82"/>
      <c r="JSI942" s="82"/>
      <c r="JSJ942" s="82"/>
      <c r="JSK942" s="82"/>
      <c r="JSL942" s="82"/>
      <c r="JSM942" s="82"/>
      <c r="JSN942" s="82"/>
      <c r="JSO942" s="82"/>
      <c r="JSP942" s="82"/>
      <c r="JSQ942" s="82"/>
      <c r="JSR942" s="82"/>
      <c r="JSS942" s="82"/>
      <c r="JST942" s="82"/>
      <c r="JSU942" s="82"/>
      <c r="JSV942" s="82"/>
      <c r="JSW942" s="82"/>
      <c r="JSX942" s="82"/>
      <c r="JSY942" s="82"/>
      <c r="JSZ942" s="82"/>
      <c r="JTA942" s="82"/>
      <c r="JTB942" s="82"/>
      <c r="JTC942" s="82"/>
      <c r="JTD942" s="82"/>
      <c r="JTE942" s="82"/>
      <c r="JTF942" s="82"/>
      <c r="JTG942" s="82"/>
      <c r="JTH942" s="82"/>
      <c r="JTI942" s="82"/>
      <c r="JTJ942" s="82"/>
      <c r="JTK942" s="82"/>
      <c r="JTL942" s="82"/>
      <c r="JTM942" s="82"/>
      <c r="JTN942" s="82"/>
      <c r="JTO942" s="82"/>
      <c r="JTP942" s="82"/>
      <c r="JTQ942" s="82"/>
      <c r="JTR942" s="82"/>
      <c r="JTS942" s="82"/>
      <c r="JTT942" s="82"/>
      <c r="JTU942" s="82"/>
      <c r="JTV942" s="82"/>
      <c r="JTW942" s="82"/>
      <c r="JTX942" s="82"/>
      <c r="JTY942" s="82"/>
      <c r="JTZ942" s="82"/>
      <c r="JUA942" s="82"/>
      <c r="JUB942" s="82"/>
      <c r="JUC942" s="82"/>
      <c r="JUD942" s="82"/>
      <c r="JUE942" s="82"/>
      <c r="JUF942" s="82"/>
      <c r="JUG942" s="82"/>
      <c r="JUH942" s="82"/>
      <c r="JUI942" s="82"/>
      <c r="JUJ942" s="82"/>
      <c r="JUK942" s="82"/>
      <c r="JUL942" s="82"/>
      <c r="JUM942" s="82"/>
      <c r="JUN942" s="82"/>
      <c r="JUO942" s="82"/>
      <c r="JUP942" s="82"/>
      <c r="JUQ942" s="82"/>
      <c r="JUR942" s="82"/>
      <c r="JUS942" s="82"/>
      <c r="JUT942" s="82"/>
      <c r="JUU942" s="82"/>
      <c r="JUV942" s="82"/>
      <c r="JUW942" s="82"/>
      <c r="JUX942" s="82"/>
      <c r="JUY942" s="82"/>
      <c r="JUZ942" s="82"/>
      <c r="JVA942" s="82"/>
      <c r="JVB942" s="82"/>
      <c r="JVC942" s="82"/>
      <c r="JVD942" s="82"/>
      <c r="JVE942" s="82"/>
      <c r="JVF942" s="82"/>
      <c r="JVG942" s="82"/>
      <c r="JVH942" s="82"/>
      <c r="JVI942" s="82"/>
      <c r="JVJ942" s="82"/>
      <c r="JVK942" s="82"/>
      <c r="JVL942" s="82"/>
      <c r="JVM942" s="82"/>
      <c r="JVN942" s="82"/>
      <c r="JVO942" s="82"/>
      <c r="JVP942" s="82"/>
      <c r="JVQ942" s="82"/>
      <c r="JVR942" s="82"/>
      <c r="JVS942" s="82"/>
      <c r="JVT942" s="82"/>
      <c r="JVU942" s="82"/>
      <c r="JVV942" s="82"/>
      <c r="JVW942" s="82"/>
      <c r="JVX942" s="82"/>
      <c r="JVY942" s="82"/>
      <c r="JVZ942" s="82"/>
      <c r="JWA942" s="82"/>
      <c r="JWB942" s="82"/>
      <c r="JWC942" s="82"/>
      <c r="JWD942" s="82"/>
      <c r="JWE942" s="82"/>
      <c r="JWF942" s="82"/>
      <c r="JWG942" s="82"/>
      <c r="JWH942" s="82"/>
      <c r="JWI942" s="82"/>
      <c r="JWJ942" s="82"/>
      <c r="JWK942" s="82"/>
      <c r="JWL942" s="82"/>
      <c r="JWM942" s="82"/>
      <c r="JWN942" s="82"/>
      <c r="JWO942" s="82"/>
      <c r="JWP942" s="82"/>
      <c r="JWQ942" s="82"/>
      <c r="JWR942" s="82"/>
      <c r="JWS942" s="82"/>
      <c r="JWT942" s="82"/>
      <c r="JWU942" s="82"/>
      <c r="JWV942" s="82"/>
      <c r="JWW942" s="82"/>
      <c r="JWX942" s="82"/>
      <c r="JWY942" s="82"/>
      <c r="JWZ942" s="82"/>
      <c r="JXA942" s="82"/>
      <c r="JXB942" s="82"/>
      <c r="JXC942" s="82"/>
      <c r="JXD942" s="82"/>
      <c r="JXE942" s="82"/>
      <c r="JXF942" s="82"/>
      <c r="JXG942" s="82"/>
      <c r="JXH942" s="82"/>
      <c r="JXI942" s="82"/>
      <c r="JXJ942" s="82"/>
      <c r="JXK942" s="82"/>
      <c r="JXL942" s="82"/>
      <c r="JXM942" s="82"/>
      <c r="JXN942" s="82"/>
      <c r="JXO942" s="82"/>
      <c r="JXP942" s="82"/>
      <c r="JXQ942" s="82"/>
      <c r="JXR942" s="82"/>
      <c r="JXS942" s="82"/>
      <c r="JXT942" s="82"/>
      <c r="JXU942" s="82"/>
      <c r="JXV942" s="82"/>
      <c r="JXW942" s="82"/>
      <c r="JXX942" s="82"/>
      <c r="JXY942" s="82"/>
      <c r="JXZ942" s="82"/>
      <c r="JYA942" s="82"/>
      <c r="JYB942" s="82"/>
      <c r="JYC942" s="82"/>
      <c r="JYD942" s="82"/>
      <c r="JYE942" s="82"/>
      <c r="JYF942" s="82"/>
      <c r="JYG942" s="82"/>
      <c r="JYH942" s="82"/>
      <c r="JYI942" s="82"/>
      <c r="JYJ942" s="82"/>
      <c r="JYK942" s="82"/>
      <c r="JYL942" s="82"/>
      <c r="JYM942" s="82"/>
      <c r="JYN942" s="82"/>
      <c r="JYO942" s="82"/>
      <c r="JYP942" s="82"/>
      <c r="JYQ942" s="82"/>
      <c r="JYR942" s="82"/>
      <c r="JYS942" s="82"/>
      <c r="JYT942" s="82"/>
      <c r="JYU942" s="82"/>
      <c r="JYV942" s="82"/>
      <c r="JYW942" s="82"/>
      <c r="JYX942" s="82"/>
      <c r="JYY942" s="82"/>
      <c r="JYZ942" s="82"/>
      <c r="JZA942" s="82"/>
      <c r="JZB942" s="82"/>
      <c r="JZC942" s="82"/>
      <c r="JZD942" s="82"/>
      <c r="JZE942" s="82"/>
      <c r="JZF942" s="82"/>
      <c r="JZG942" s="82"/>
      <c r="JZH942" s="82"/>
      <c r="JZI942" s="82"/>
      <c r="JZJ942" s="82"/>
      <c r="JZK942" s="82"/>
      <c r="JZL942" s="82"/>
      <c r="JZM942" s="82"/>
      <c r="JZN942" s="82"/>
      <c r="JZO942" s="82"/>
      <c r="JZP942" s="82"/>
      <c r="JZQ942" s="82"/>
      <c r="JZR942" s="82"/>
      <c r="JZS942" s="82"/>
      <c r="JZT942" s="82"/>
      <c r="JZU942" s="82"/>
      <c r="JZV942" s="82"/>
      <c r="JZW942" s="82"/>
      <c r="JZX942" s="82"/>
      <c r="JZY942" s="82"/>
      <c r="JZZ942" s="82"/>
      <c r="KAA942" s="82"/>
      <c r="KAB942" s="82"/>
      <c r="KAC942" s="82"/>
      <c r="KAD942" s="82"/>
      <c r="KAE942" s="82"/>
      <c r="KAF942" s="82"/>
      <c r="KAG942" s="82"/>
      <c r="KAH942" s="82"/>
      <c r="KAI942" s="82"/>
      <c r="KAJ942" s="82"/>
      <c r="KAK942" s="82"/>
      <c r="KAL942" s="82"/>
      <c r="KAM942" s="82"/>
      <c r="KAN942" s="82"/>
      <c r="KAO942" s="82"/>
      <c r="KAP942" s="82"/>
      <c r="KAQ942" s="82"/>
      <c r="KAR942" s="82"/>
      <c r="KAS942" s="82"/>
      <c r="KAT942" s="82"/>
      <c r="KAU942" s="82"/>
      <c r="KAV942" s="82"/>
      <c r="KAW942" s="82"/>
      <c r="KAX942" s="82"/>
      <c r="KAY942" s="82"/>
      <c r="KAZ942" s="82"/>
      <c r="KBA942" s="82"/>
      <c r="KBB942" s="82"/>
      <c r="KBC942" s="82"/>
      <c r="KBD942" s="82"/>
      <c r="KBE942" s="82"/>
      <c r="KBF942" s="82"/>
      <c r="KBG942" s="82"/>
      <c r="KBH942" s="82"/>
      <c r="KBI942" s="82"/>
      <c r="KBJ942" s="82"/>
      <c r="KBK942" s="82"/>
      <c r="KBL942" s="82"/>
      <c r="KBM942" s="82"/>
      <c r="KBN942" s="82"/>
      <c r="KBO942" s="82"/>
      <c r="KBP942" s="82"/>
      <c r="KBQ942" s="82"/>
      <c r="KBR942" s="82"/>
      <c r="KBS942" s="82"/>
      <c r="KBT942" s="82"/>
      <c r="KBU942" s="82"/>
      <c r="KBV942" s="82"/>
      <c r="KBW942" s="82"/>
      <c r="KBX942" s="82"/>
      <c r="KBY942" s="82"/>
      <c r="KBZ942" s="82"/>
      <c r="KCA942" s="82"/>
      <c r="KCB942" s="82"/>
      <c r="KCC942" s="82"/>
      <c r="KCD942" s="82"/>
      <c r="KCE942" s="82"/>
      <c r="KCF942" s="82"/>
      <c r="KCG942" s="82"/>
      <c r="KCH942" s="82"/>
      <c r="KCI942" s="82"/>
      <c r="KCJ942" s="82"/>
      <c r="KCK942" s="82"/>
      <c r="KCL942" s="82"/>
      <c r="KCM942" s="82"/>
      <c r="KCN942" s="82"/>
      <c r="KCO942" s="82"/>
      <c r="KCP942" s="82"/>
      <c r="KCQ942" s="82"/>
      <c r="KCR942" s="82"/>
      <c r="KCS942" s="82"/>
      <c r="KCT942" s="82"/>
      <c r="KCU942" s="82"/>
      <c r="KCV942" s="82"/>
      <c r="KCW942" s="82"/>
      <c r="KCX942" s="82"/>
      <c r="KCY942" s="82"/>
      <c r="KCZ942" s="82"/>
      <c r="KDA942" s="82"/>
      <c r="KDB942" s="82"/>
      <c r="KDC942" s="82"/>
      <c r="KDD942" s="82"/>
      <c r="KDE942" s="82"/>
      <c r="KDF942" s="82"/>
      <c r="KDG942" s="82"/>
      <c r="KDH942" s="82"/>
      <c r="KDI942" s="82"/>
      <c r="KDJ942" s="82"/>
      <c r="KDK942" s="82"/>
      <c r="KDL942" s="82"/>
      <c r="KDM942" s="82"/>
      <c r="KDN942" s="82"/>
      <c r="KDO942" s="82"/>
      <c r="KDP942" s="82"/>
      <c r="KDQ942" s="82"/>
      <c r="KDR942" s="82"/>
      <c r="KDS942" s="82"/>
      <c r="KDT942" s="82"/>
      <c r="KDU942" s="82"/>
      <c r="KDV942" s="82"/>
      <c r="KDW942" s="82"/>
      <c r="KDX942" s="82"/>
      <c r="KDY942" s="82"/>
      <c r="KDZ942" s="82"/>
      <c r="KEA942" s="82"/>
      <c r="KEB942" s="82"/>
      <c r="KEC942" s="82"/>
      <c r="KED942" s="82"/>
      <c r="KEE942" s="82"/>
      <c r="KEF942" s="82"/>
      <c r="KEG942" s="82"/>
      <c r="KEH942" s="82"/>
      <c r="KEI942" s="82"/>
      <c r="KEJ942" s="82"/>
      <c r="KEK942" s="82"/>
      <c r="KEL942" s="82"/>
      <c r="KEM942" s="82"/>
      <c r="KEN942" s="82"/>
      <c r="KEO942" s="82"/>
      <c r="KEP942" s="82"/>
      <c r="KEQ942" s="82"/>
      <c r="KER942" s="82"/>
      <c r="KES942" s="82"/>
      <c r="KET942" s="82"/>
      <c r="KEU942" s="82"/>
      <c r="KEV942" s="82"/>
      <c r="KEW942" s="82"/>
      <c r="KEX942" s="82"/>
      <c r="KEY942" s="82"/>
      <c r="KEZ942" s="82"/>
      <c r="KFA942" s="82"/>
      <c r="KFB942" s="82"/>
      <c r="KFC942" s="82"/>
      <c r="KFD942" s="82"/>
      <c r="KFE942" s="82"/>
      <c r="KFF942" s="82"/>
      <c r="KFG942" s="82"/>
      <c r="KFH942" s="82"/>
      <c r="KFI942" s="82"/>
      <c r="KFJ942" s="82"/>
      <c r="KFK942" s="82"/>
      <c r="KFL942" s="82"/>
      <c r="KFM942" s="82"/>
      <c r="KFN942" s="82"/>
      <c r="KFO942" s="82"/>
      <c r="KFP942" s="82"/>
      <c r="KFQ942" s="82"/>
      <c r="KFR942" s="82"/>
      <c r="KFS942" s="82"/>
      <c r="KFT942" s="82"/>
      <c r="KFU942" s="82"/>
      <c r="KFV942" s="82"/>
      <c r="KFW942" s="82"/>
      <c r="KFX942" s="82"/>
      <c r="KFY942" s="82"/>
      <c r="KFZ942" s="82"/>
      <c r="KGA942" s="82"/>
      <c r="KGB942" s="82"/>
      <c r="KGC942" s="82"/>
      <c r="KGD942" s="82"/>
      <c r="KGE942" s="82"/>
      <c r="KGF942" s="82"/>
      <c r="KGG942" s="82"/>
      <c r="KGH942" s="82"/>
      <c r="KGI942" s="82"/>
      <c r="KGJ942" s="82"/>
      <c r="KGK942" s="82"/>
      <c r="KGL942" s="82"/>
      <c r="KGM942" s="82"/>
      <c r="KGN942" s="82"/>
      <c r="KGO942" s="82"/>
      <c r="KGP942" s="82"/>
      <c r="KGQ942" s="82"/>
      <c r="KGR942" s="82"/>
      <c r="KGS942" s="82"/>
      <c r="KGT942" s="82"/>
      <c r="KGU942" s="82"/>
      <c r="KGV942" s="82"/>
      <c r="KGW942" s="82"/>
      <c r="KGX942" s="82"/>
      <c r="KGY942" s="82"/>
      <c r="KGZ942" s="82"/>
      <c r="KHA942" s="82"/>
      <c r="KHB942" s="82"/>
      <c r="KHC942" s="82"/>
      <c r="KHD942" s="82"/>
      <c r="KHE942" s="82"/>
      <c r="KHF942" s="82"/>
      <c r="KHG942" s="82"/>
      <c r="KHH942" s="82"/>
      <c r="KHI942" s="82"/>
      <c r="KHJ942" s="82"/>
      <c r="KHK942" s="82"/>
      <c r="KHL942" s="82"/>
      <c r="KHM942" s="82"/>
      <c r="KHN942" s="82"/>
      <c r="KHO942" s="82"/>
      <c r="KHP942" s="82"/>
      <c r="KHQ942" s="82"/>
      <c r="KHR942" s="82"/>
      <c r="KHS942" s="82"/>
      <c r="KHT942" s="82"/>
      <c r="KHU942" s="82"/>
      <c r="KHV942" s="82"/>
      <c r="KHW942" s="82"/>
      <c r="KHX942" s="82"/>
      <c r="KHY942" s="82"/>
      <c r="KHZ942" s="82"/>
      <c r="KIA942" s="82"/>
      <c r="KIB942" s="82"/>
      <c r="KIC942" s="82"/>
      <c r="KID942" s="82"/>
      <c r="KIE942" s="82"/>
      <c r="KIF942" s="82"/>
      <c r="KIG942" s="82"/>
      <c r="KIH942" s="82"/>
      <c r="KII942" s="82"/>
      <c r="KIJ942" s="82"/>
      <c r="KIK942" s="82"/>
      <c r="KIL942" s="82"/>
      <c r="KIM942" s="82"/>
      <c r="KIN942" s="82"/>
      <c r="KIO942" s="82"/>
      <c r="KIP942" s="82"/>
      <c r="KIQ942" s="82"/>
      <c r="KIR942" s="82"/>
      <c r="KIS942" s="82"/>
      <c r="KIT942" s="82"/>
      <c r="KIU942" s="82"/>
      <c r="KIV942" s="82"/>
      <c r="KIW942" s="82"/>
      <c r="KIX942" s="82"/>
      <c r="KIY942" s="82"/>
      <c r="KIZ942" s="82"/>
      <c r="KJA942" s="82"/>
      <c r="KJB942" s="82"/>
      <c r="KJC942" s="82"/>
      <c r="KJD942" s="82"/>
      <c r="KJE942" s="82"/>
      <c r="KJF942" s="82"/>
      <c r="KJG942" s="82"/>
      <c r="KJH942" s="82"/>
      <c r="KJI942" s="82"/>
      <c r="KJJ942" s="82"/>
      <c r="KJK942" s="82"/>
      <c r="KJL942" s="82"/>
      <c r="KJM942" s="82"/>
      <c r="KJN942" s="82"/>
      <c r="KJO942" s="82"/>
      <c r="KJP942" s="82"/>
      <c r="KJQ942" s="82"/>
      <c r="KJR942" s="82"/>
      <c r="KJS942" s="82"/>
      <c r="KJT942" s="82"/>
      <c r="KJU942" s="82"/>
      <c r="KJV942" s="82"/>
      <c r="KJW942" s="82"/>
      <c r="KJX942" s="82"/>
      <c r="KJY942" s="82"/>
      <c r="KJZ942" s="82"/>
      <c r="KKA942" s="82"/>
      <c r="KKB942" s="82"/>
      <c r="KKC942" s="82"/>
      <c r="KKD942" s="82"/>
      <c r="KKE942" s="82"/>
      <c r="KKF942" s="82"/>
      <c r="KKG942" s="82"/>
      <c r="KKH942" s="82"/>
      <c r="KKI942" s="82"/>
      <c r="KKJ942" s="82"/>
      <c r="KKK942" s="82"/>
      <c r="KKL942" s="82"/>
      <c r="KKM942" s="82"/>
      <c r="KKN942" s="82"/>
      <c r="KKO942" s="82"/>
      <c r="KKP942" s="82"/>
      <c r="KKQ942" s="82"/>
      <c r="KKR942" s="82"/>
      <c r="KKS942" s="82"/>
      <c r="KKT942" s="82"/>
      <c r="KKU942" s="82"/>
      <c r="KKV942" s="82"/>
      <c r="KKW942" s="82"/>
      <c r="KKX942" s="82"/>
      <c r="KKY942" s="82"/>
      <c r="KKZ942" s="82"/>
      <c r="KLA942" s="82"/>
      <c r="KLB942" s="82"/>
      <c r="KLC942" s="82"/>
      <c r="KLD942" s="82"/>
      <c r="KLE942" s="82"/>
      <c r="KLF942" s="82"/>
      <c r="KLG942" s="82"/>
      <c r="KLH942" s="82"/>
      <c r="KLI942" s="82"/>
      <c r="KLJ942" s="82"/>
      <c r="KLK942" s="82"/>
      <c r="KLL942" s="82"/>
      <c r="KLM942" s="82"/>
      <c r="KLN942" s="82"/>
      <c r="KLO942" s="82"/>
      <c r="KLP942" s="82"/>
      <c r="KLQ942" s="82"/>
      <c r="KLR942" s="82"/>
      <c r="KLS942" s="82"/>
      <c r="KLT942" s="82"/>
      <c r="KLU942" s="82"/>
      <c r="KLV942" s="82"/>
      <c r="KLW942" s="82"/>
      <c r="KLX942" s="82"/>
      <c r="KLY942" s="82"/>
      <c r="KLZ942" s="82"/>
      <c r="KMA942" s="82"/>
      <c r="KMB942" s="82"/>
      <c r="KMC942" s="82"/>
      <c r="KMD942" s="82"/>
      <c r="KME942" s="82"/>
      <c r="KMF942" s="82"/>
      <c r="KMG942" s="82"/>
      <c r="KMH942" s="82"/>
      <c r="KMI942" s="82"/>
      <c r="KMJ942" s="82"/>
      <c r="KMK942" s="82"/>
      <c r="KML942" s="82"/>
      <c r="KMM942" s="82"/>
      <c r="KMN942" s="82"/>
      <c r="KMO942" s="82"/>
      <c r="KMP942" s="82"/>
      <c r="KMQ942" s="82"/>
      <c r="KMR942" s="82"/>
      <c r="KMS942" s="82"/>
      <c r="KMT942" s="82"/>
      <c r="KMU942" s="82"/>
      <c r="KMV942" s="82"/>
      <c r="KMW942" s="82"/>
      <c r="KMX942" s="82"/>
      <c r="KMY942" s="82"/>
      <c r="KMZ942" s="82"/>
      <c r="KNA942" s="82"/>
      <c r="KNB942" s="82"/>
      <c r="KNC942" s="82"/>
      <c r="KND942" s="82"/>
      <c r="KNE942" s="82"/>
      <c r="KNF942" s="82"/>
      <c r="KNG942" s="82"/>
      <c r="KNH942" s="82"/>
      <c r="KNI942" s="82"/>
      <c r="KNJ942" s="82"/>
      <c r="KNK942" s="82"/>
      <c r="KNL942" s="82"/>
      <c r="KNM942" s="82"/>
      <c r="KNN942" s="82"/>
      <c r="KNO942" s="82"/>
      <c r="KNP942" s="82"/>
      <c r="KNQ942" s="82"/>
      <c r="KNR942" s="82"/>
      <c r="KNS942" s="82"/>
      <c r="KNT942" s="82"/>
      <c r="KNU942" s="82"/>
      <c r="KNV942" s="82"/>
      <c r="KNW942" s="82"/>
      <c r="KNX942" s="82"/>
      <c r="KNY942" s="82"/>
      <c r="KNZ942" s="82"/>
      <c r="KOA942" s="82"/>
      <c r="KOB942" s="82"/>
      <c r="KOC942" s="82"/>
      <c r="KOD942" s="82"/>
      <c r="KOE942" s="82"/>
      <c r="KOF942" s="82"/>
      <c r="KOG942" s="82"/>
      <c r="KOH942" s="82"/>
      <c r="KOI942" s="82"/>
      <c r="KOJ942" s="82"/>
      <c r="KOK942" s="82"/>
      <c r="KOL942" s="82"/>
      <c r="KOM942" s="82"/>
      <c r="KON942" s="82"/>
      <c r="KOO942" s="82"/>
      <c r="KOP942" s="82"/>
      <c r="KOQ942" s="82"/>
      <c r="KOR942" s="82"/>
      <c r="KOS942" s="82"/>
      <c r="KOT942" s="82"/>
      <c r="KOU942" s="82"/>
      <c r="KOV942" s="82"/>
      <c r="KOW942" s="82"/>
      <c r="KOX942" s="82"/>
      <c r="KOY942" s="82"/>
      <c r="KOZ942" s="82"/>
      <c r="KPA942" s="82"/>
      <c r="KPB942" s="82"/>
      <c r="KPC942" s="82"/>
      <c r="KPD942" s="82"/>
      <c r="KPE942" s="82"/>
      <c r="KPF942" s="82"/>
      <c r="KPG942" s="82"/>
      <c r="KPH942" s="82"/>
      <c r="KPI942" s="82"/>
      <c r="KPJ942" s="82"/>
      <c r="KPK942" s="82"/>
      <c r="KPL942" s="82"/>
      <c r="KPM942" s="82"/>
      <c r="KPN942" s="82"/>
      <c r="KPO942" s="82"/>
      <c r="KPP942" s="82"/>
      <c r="KPQ942" s="82"/>
      <c r="KPR942" s="82"/>
      <c r="KPS942" s="82"/>
      <c r="KPT942" s="82"/>
      <c r="KPU942" s="82"/>
      <c r="KPV942" s="82"/>
      <c r="KPW942" s="82"/>
      <c r="KPX942" s="82"/>
      <c r="KPY942" s="82"/>
      <c r="KPZ942" s="82"/>
      <c r="KQA942" s="82"/>
      <c r="KQB942" s="82"/>
      <c r="KQC942" s="82"/>
      <c r="KQD942" s="82"/>
      <c r="KQE942" s="82"/>
      <c r="KQF942" s="82"/>
      <c r="KQG942" s="82"/>
      <c r="KQH942" s="82"/>
      <c r="KQI942" s="82"/>
      <c r="KQJ942" s="82"/>
      <c r="KQK942" s="82"/>
      <c r="KQL942" s="82"/>
      <c r="KQM942" s="82"/>
      <c r="KQN942" s="82"/>
      <c r="KQO942" s="82"/>
      <c r="KQP942" s="82"/>
      <c r="KQQ942" s="82"/>
      <c r="KQR942" s="82"/>
      <c r="KQS942" s="82"/>
      <c r="KQT942" s="82"/>
      <c r="KQU942" s="82"/>
      <c r="KQV942" s="82"/>
      <c r="KQW942" s="82"/>
      <c r="KQX942" s="82"/>
      <c r="KQY942" s="82"/>
      <c r="KQZ942" s="82"/>
      <c r="KRA942" s="82"/>
      <c r="KRB942" s="82"/>
      <c r="KRC942" s="82"/>
      <c r="KRD942" s="82"/>
      <c r="KRE942" s="82"/>
      <c r="KRF942" s="82"/>
      <c r="KRG942" s="82"/>
      <c r="KRH942" s="82"/>
      <c r="KRI942" s="82"/>
      <c r="KRJ942" s="82"/>
      <c r="KRK942" s="82"/>
      <c r="KRL942" s="82"/>
      <c r="KRM942" s="82"/>
      <c r="KRN942" s="82"/>
      <c r="KRO942" s="82"/>
      <c r="KRP942" s="82"/>
      <c r="KRQ942" s="82"/>
      <c r="KRR942" s="82"/>
      <c r="KRS942" s="82"/>
      <c r="KRT942" s="82"/>
      <c r="KRU942" s="82"/>
      <c r="KRV942" s="82"/>
      <c r="KRW942" s="82"/>
      <c r="KRX942" s="82"/>
      <c r="KRY942" s="82"/>
      <c r="KRZ942" s="82"/>
      <c r="KSA942" s="82"/>
      <c r="KSB942" s="82"/>
      <c r="KSC942" s="82"/>
      <c r="KSD942" s="82"/>
      <c r="KSE942" s="82"/>
      <c r="KSF942" s="82"/>
      <c r="KSG942" s="82"/>
      <c r="KSH942" s="82"/>
      <c r="KSI942" s="82"/>
      <c r="KSJ942" s="82"/>
      <c r="KSK942" s="82"/>
      <c r="KSL942" s="82"/>
      <c r="KSM942" s="82"/>
      <c r="KSN942" s="82"/>
      <c r="KSO942" s="82"/>
      <c r="KSP942" s="82"/>
      <c r="KSQ942" s="82"/>
      <c r="KSR942" s="82"/>
      <c r="KSS942" s="82"/>
      <c r="KST942" s="82"/>
      <c r="KSU942" s="82"/>
      <c r="KSV942" s="82"/>
      <c r="KSW942" s="82"/>
      <c r="KSX942" s="82"/>
      <c r="KSY942" s="82"/>
      <c r="KSZ942" s="82"/>
      <c r="KTA942" s="82"/>
      <c r="KTB942" s="82"/>
      <c r="KTC942" s="82"/>
      <c r="KTD942" s="82"/>
      <c r="KTE942" s="82"/>
      <c r="KTF942" s="82"/>
      <c r="KTG942" s="82"/>
      <c r="KTH942" s="82"/>
      <c r="KTI942" s="82"/>
      <c r="KTJ942" s="82"/>
      <c r="KTK942" s="82"/>
      <c r="KTL942" s="82"/>
      <c r="KTM942" s="82"/>
      <c r="KTN942" s="82"/>
      <c r="KTO942" s="82"/>
      <c r="KTP942" s="82"/>
      <c r="KTQ942" s="82"/>
      <c r="KTR942" s="82"/>
      <c r="KTS942" s="82"/>
      <c r="KTT942" s="82"/>
      <c r="KTU942" s="82"/>
      <c r="KTV942" s="82"/>
      <c r="KTW942" s="82"/>
      <c r="KTX942" s="82"/>
      <c r="KTY942" s="82"/>
      <c r="KTZ942" s="82"/>
      <c r="KUA942" s="82"/>
      <c r="KUB942" s="82"/>
      <c r="KUC942" s="82"/>
      <c r="KUD942" s="82"/>
      <c r="KUE942" s="82"/>
      <c r="KUF942" s="82"/>
      <c r="KUG942" s="82"/>
      <c r="KUH942" s="82"/>
      <c r="KUI942" s="82"/>
      <c r="KUJ942" s="82"/>
      <c r="KUK942" s="82"/>
      <c r="KUL942" s="82"/>
      <c r="KUM942" s="82"/>
      <c r="KUN942" s="82"/>
      <c r="KUO942" s="82"/>
      <c r="KUP942" s="82"/>
      <c r="KUQ942" s="82"/>
      <c r="KUR942" s="82"/>
      <c r="KUS942" s="82"/>
      <c r="KUT942" s="82"/>
      <c r="KUU942" s="82"/>
      <c r="KUV942" s="82"/>
      <c r="KUW942" s="82"/>
      <c r="KUX942" s="82"/>
      <c r="KUY942" s="82"/>
      <c r="KUZ942" s="82"/>
      <c r="KVA942" s="82"/>
      <c r="KVB942" s="82"/>
      <c r="KVC942" s="82"/>
      <c r="KVD942" s="82"/>
      <c r="KVE942" s="82"/>
      <c r="KVF942" s="82"/>
      <c r="KVG942" s="82"/>
      <c r="KVH942" s="82"/>
      <c r="KVI942" s="82"/>
      <c r="KVJ942" s="82"/>
      <c r="KVK942" s="82"/>
      <c r="KVL942" s="82"/>
      <c r="KVM942" s="82"/>
      <c r="KVN942" s="82"/>
      <c r="KVO942" s="82"/>
      <c r="KVP942" s="82"/>
      <c r="KVQ942" s="82"/>
      <c r="KVR942" s="82"/>
      <c r="KVS942" s="82"/>
      <c r="KVT942" s="82"/>
      <c r="KVU942" s="82"/>
      <c r="KVV942" s="82"/>
      <c r="KVW942" s="82"/>
      <c r="KVX942" s="82"/>
      <c r="KVY942" s="82"/>
      <c r="KVZ942" s="82"/>
      <c r="KWA942" s="82"/>
      <c r="KWB942" s="82"/>
      <c r="KWC942" s="82"/>
      <c r="KWD942" s="82"/>
      <c r="KWE942" s="82"/>
      <c r="KWF942" s="82"/>
      <c r="KWG942" s="82"/>
      <c r="KWH942" s="82"/>
      <c r="KWI942" s="82"/>
      <c r="KWJ942" s="82"/>
      <c r="KWK942" s="82"/>
      <c r="KWL942" s="82"/>
      <c r="KWM942" s="82"/>
      <c r="KWN942" s="82"/>
      <c r="KWO942" s="82"/>
      <c r="KWP942" s="82"/>
      <c r="KWQ942" s="82"/>
      <c r="KWR942" s="82"/>
      <c r="KWS942" s="82"/>
      <c r="KWT942" s="82"/>
      <c r="KWU942" s="82"/>
      <c r="KWV942" s="82"/>
      <c r="KWW942" s="82"/>
      <c r="KWX942" s="82"/>
      <c r="KWY942" s="82"/>
      <c r="KWZ942" s="82"/>
      <c r="KXA942" s="82"/>
      <c r="KXB942" s="82"/>
      <c r="KXC942" s="82"/>
      <c r="KXD942" s="82"/>
      <c r="KXE942" s="82"/>
      <c r="KXF942" s="82"/>
      <c r="KXG942" s="82"/>
      <c r="KXH942" s="82"/>
      <c r="KXI942" s="82"/>
      <c r="KXJ942" s="82"/>
      <c r="KXK942" s="82"/>
      <c r="KXL942" s="82"/>
      <c r="KXM942" s="82"/>
      <c r="KXN942" s="82"/>
      <c r="KXO942" s="82"/>
      <c r="KXP942" s="82"/>
      <c r="KXQ942" s="82"/>
      <c r="KXR942" s="82"/>
      <c r="KXS942" s="82"/>
      <c r="KXT942" s="82"/>
      <c r="KXU942" s="82"/>
      <c r="KXV942" s="82"/>
      <c r="KXW942" s="82"/>
      <c r="KXX942" s="82"/>
      <c r="KXY942" s="82"/>
      <c r="KXZ942" s="82"/>
      <c r="KYA942" s="82"/>
      <c r="KYB942" s="82"/>
      <c r="KYC942" s="82"/>
      <c r="KYD942" s="82"/>
      <c r="KYE942" s="82"/>
      <c r="KYF942" s="82"/>
      <c r="KYG942" s="82"/>
      <c r="KYH942" s="82"/>
      <c r="KYI942" s="82"/>
      <c r="KYJ942" s="82"/>
      <c r="KYK942" s="82"/>
      <c r="KYL942" s="82"/>
      <c r="KYM942" s="82"/>
      <c r="KYN942" s="82"/>
      <c r="KYO942" s="82"/>
      <c r="KYP942" s="82"/>
      <c r="KYQ942" s="82"/>
      <c r="KYR942" s="82"/>
      <c r="KYS942" s="82"/>
      <c r="KYT942" s="82"/>
      <c r="KYU942" s="82"/>
      <c r="KYV942" s="82"/>
      <c r="KYW942" s="82"/>
      <c r="KYX942" s="82"/>
      <c r="KYY942" s="82"/>
      <c r="KYZ942" s="82"/>
      <c r="KZA942" s="82"/>
      <c r="KZB942" s="82"/>
      <c r="KZC942" s="82"/>
      <c r="KZD942" s="82"/>
      <c r="KZE942" s="82"/>
      <c r="KZF942" s="82"/>
      <c r="KZG942" s="82"/>
      <c r="KZH942" s="82"/>
      <c r="KZI942" s="82"/>
      <c r="KZJ942" s="82"/>
      <c r="KZK942" s="82"/>
      <c r="KZL942" s="82"/>
      <c r="KZM942" s="82"/>
      <c r="KZN942" s="82"/>
      <c r="KZO942" s="82"/>
      <c r="KZP942" s="82"/>
      <c r="KZQ942" s="82"/>
      <c r="KZR942" s="82"/>
      <c r="KZS942" s="82"/>
      <c r="KZT942" s="82"/>
      <c r="KZU942" s="82"/>
      <c r="KZV942" s="82"/>
      <c r="KZW942" s="82"/>
      <c r="KZX942" s="82"/>
      <c r="KZY942" s="82"/>
      <c r="KZZ942" s="82"/>
      <c r="LAA942" s="82"/>
      <c r="LAB942" s="82"/>
      <c r="LAC942" s="82"/>
      <c r="LAD942" s="82"/>
      <c r="LAE942" s="82"/>
      <c r="LAF942" s="82"/>
      <c r="LAG942" s="82"/>
      <c r="LAH942" s="82"/>
      <c r="LAI942" s="82"/>
      <c r="LAJ942" s="82"/>
      <c r="LAK942" s="82"/>
      <c r="LAL942" s="82"/>
      <c r="LAM942" s="82"/>
      <c r="LAN942" s="82"/>
      <c r="LAO942" s="82"/>
      <c r="LAP942" s="82"/>
      <c r="LAQ942" s="82"/>
      <c r="LAR942" s="82"/>
      <c r="LAS942" s="82"/>
      <c r="LAT942" s="82"/>
      <c r="LAU942" s="82"/>
      <c r="LAV942" s="82"/>
      <c r="LAW942" s="82"/>
      <c r="LAX942" s="82"/>
      <c r="LAY942" s="82"/>
      <c r="LAZ942" s="82"/>
      <c r="LBA942" s="82"/>
      <c r="LBB942" s="82"/>
      <c r="LBC942" s="82"/>
      <c r="LBD942" s="82"/>
      <c r="LBE942" s="82"/>
      <c r="LBF942" s="82"/>
      <c r="LBG942" s="82"/>
      <c r="LBH942" s="82"/>
      <c r="LBI942" s="82"/>
      <c r="LBJ942" s="82"/>
      <c r="LBK942" s="82"/>
      <c r="LBL942" s="82"/>
      <c r="LBM942" s="82"/>
      <c r="LBN942" s="82"/>
      <c r="LBO942" s="82"/>
      <c r="LBP942" s="82"/>
      <c r="LBQ942" s="82"/>
      <c r="LBR942" s="82"/>
      <c r="LBS942" s="82"/>
      <c r="LBT942" s="82"/>
      <c r="LBU942" s="82"/>
      <c r="LBV942" s="82"/>
      <c r="LBW942" s="82"/>
      <c r="LBX942" s="82"/>
      <c r="LBY942" s="82"/>
      <c r="LBZ942" s="82"/>
      <c r="LCA942" s="82"/>
      <c r="LCB942" s="82"/>
      <c r="LCC942" s="82"/>
      <c r="LCD942" s="82"/>
      <c r="LCE942" s="82"/>
      <c r="LCF942" s="82"/>
      <c r="LCG942" s="82"/>
      <c r="LCH942" s="82"/>
      <c r="LCI942" s="82"/>
      <c r="LCJ942" s="82"/>
      <c r="LCK942" s="82"/>
      <c r="LCL942" s="82"/>
      <c r="LCM942" s="82"/>
      <c r="LCN942" s="82"/>
      <c r="LCO942" s="82"/>
      <c r="LCP942" s="82"/>
      <c r="LCQ942" s="82"/>
      <c r="LCR942" s="82"/>
      <c r="LCS942" s="82"/>
      <c r="LCT942" s="82"/>
      <c r="LCU942" s="82"/>
      <c r="LCV942" s="82"/>
      <c r="LCW942" s="82"/>
      <c r="LCX942" s="82"/>
      <c r="LCY942" s="82"/>
      <c r="LCZ942" s="82"/>
      <c r="LDA942" s="82"/>
      <c r="LDB942" s="82"/>
      <c r="LDC942" s="82"/>
      <c r="LDD942" s="82"/>
      <c r="LDE942" s="82"/>
      <c r="LDF942" s="82"/>
      <c r="LDG942" s="82"/>
      <c r="LDH942" s="82"/>
      <c r="LDI942" s="82"/>
      <c r="LDJ942" s="82"/>
      <c r="LDK942" s="82"/>
      <c r="LDL942" s="82"/>
      <c r="LDM942" s="82"/>
      <c r="LDN942" s="82"/>
      <c r="LDO942" s="82"/>
      <c r="LDP942" s="82"/>
      <c r="LDQ942" s="82"/>
      <c r="LDR942" s="82"/>
      <c r="LDS942" s="82"/>
      <c r="LDT942" s="82"/>
      <c r="LDU942" s="82"/>
      <c r="LDV942" s="82"/>
      <c r="LDW942" s="82"/>
      <c r="LDX942" s="82"/>
      <c r="LDY942" s="82"/>
      <c r="LDZ942" s="82"/>
      <c r="LEA942" s="82"/>
      <c r="LEB942" s="82"/>
      <c r="LEC942" s="82"/>
      <c r="LED942" s="82"/>
      <c r="LEE942" s="82"/>
      <c r="LEF942" s="82"/>
      <c r="LEG942" s="82"/>
      <c r="LEH942" s="82"/>
      <c r="LEI942" s="82"/>
      <c r="LEJ942" s="82"/>
      <c r="LEK942" s="82"/>
      <c r="LEL942" s="82"/>
      <c r="LEM942" s="82"/>
      <c r="LEN942" s="82"/>
      <c r="LEO942" s="82"/>
      <c r="LEP942" s="82"/>
      <c r="LEQ942" s="82"/>
      <c r="LER942" s="82"/>
      <c r="LES942" s="82"/>
      <c r="LET942" s="82"/>
      <c r="LEU942" s="82"/>
      <c r="LEV942" s="82"/>
      <c r="LEW942" s="82"/>
      <c r="LEX942" s="82"/>
      <c r="LEY942" s="82"/>
      <c r="LEZ942" s="82"/>
      <c r="LFA942" s="82"/>
      <c r="LFB942" s="82"/>
      <c r="LFC942" s="82"/>
      <c r="LFD942" s="82"/>
      <c r="LFE942" s="82"/>
      <c r="LFF942" s="82"/>
      <c r="LFG942" s="82"/>
      <c r="LFH942" s="82"/>
      <c r="LFI942" s="82"/>
      <c r="LFJ942" s="82"/>
      <c r="LFK942" s="82"/>
      <c r="LFL942" s="82"/>
      <c r="LFM942" s="82"/>
      <c r="LFN942" s="82"/>
      <c r="LFO942" s="82"/>
      <c r="LFP942" s="82"/>
      <c r="LFQ942" s="82"/>
      <c r="LFR942" s="82"/>
      <c r="LFS942" s="82"/>
      <c r="LFT942" s="82"/>
      <c r="LFU942" s="82"/>
      <c r="LFV942" s="82"/>
      <c r="LFW942" s="82"/>
      <c r="LFX942" s="82"/>
      <c r="LFY942" s="82"/>
      <c r="LFZ942" s="82"/>
      <c r="LGA942" s="82"/>
      <c r="LGB942" s="82"/>
      <c r="LGC942" s="82"/>
      <c r="LGD942" s="82"/>
      <c r="LGE942" s="82"/>
      <c r="LGF942" s="82"/>
      <c r="LGG942" s="82"/>
      <c r="LGH942" s="82"/>
      <c r="LGI942" s="82"/>
      <c r="LGJ942" s="82"/>
      <c r="LGK942" s="82"/>
      <c r="LGL942" s="82"/>
      <c r="LGM942" s="82"/>
      <c r="LGN942" s="82"/>
      <c r="LGO942" s="82"/>
      <c r="LGP942" s="82"/>
      <c r="LGQ942" s="82"/>
      <c r="LGR942" s="82"/>
      <c r="LGS942" s="82"/>
      <c r="LGT942" s="82"/>
      <c r="LGU942" s="82"/>
      <c r="LGV942" s="82"/>
      <c r="LGW942" s="82"/>
      <c r="LGX942" s="82"/>
      <c r="LGY942" s="82"/>
      <c r="LGZ942" s="82"/>
      <c r="LHA942" s="82"/>
      <c r="LHB942" s="82"/>
      <c r="LHC942" s="82"/>
      <c r="LHD942" s="82"/>
      <c r="LHE942" s="82"/>
      <c r="LHF942" s="82"/>
      <c r="LHG942" s="82"/>
      <c r="LHH942" s="82"/>
      <c r="LHI942" s="82"/>
      <c r="LHJ942" s="82"/>
      <c r="LHK942" s="82"/>
      <c r="LHL942" s="82"/>
      <c r="LHM942" s="82"/>
      <c r="LHN942" s="82"/>
      <c r="LHO942" s="82"/>
      <c r="LHP942" s="82"/>
      <c r="LHQ942" s="82"/>
      <c r="LHR942" s="82"/>
      <c r="LHS942" s="82"/>
      <c r="LHT942" s="82"/>
      <c r="LHU942" s="82"/>
      <c r="LHV942" s="82"/>
      <c r="LHW942" s="82"/>
      <c r="LHX942" s="82"/>
      <c r="LHY942" s="82"/>
      <c r="LHZ942" s="82"/>
      <c r="LIA942" s="82"/>
      <c r="LIB942" s="82"/>
      <c r="LIC942" s="82"/>
      <c r="LID942" s="82"/>
      <c r="LIE942" s="82"/>
      <c r="LIF942" s="82"/>
      <c r="LIG942" s="82"/>
      <c r="LIH942" s="82"/>
      <c r="LII942" s="82"/>
      <c r="LIJ942" s="82"/>
      <c r="LIK942" s="82"/>
      <c r="LIL942" s="82"/>
      <c r="LIM942" s="82"/>
      <c r="LIN942" s="82"/>
      <c r="LIO942" s="82"/>
      <c r="LIP942" s="82"/>
      <c r="LIQ942" s="82"/>
      <c r="LIR942" s="82"/>
      <c r="LIS942" s="82"/>
      <c r="LIT942" s="82"/>
      <c r="LIU942" s="82"/>
      <c r="LIV942" s="82"/>
      <c r="LIW942" s="82"/>
      <c r="LIX942" s="82"/>
      <c r="LIY942" s="82"/>
      <c r="LIZ942" s="82"/>
      <c r="LJA942" s="82"/>
      <c r="LJB942" s="82"/>
      <c r="LJC942" s="82"/>
      <c r="LJD942" s="82"/>
      <c r="LJE942" s="82"/>
      <c r="LJF942" s="82"/>
      <c r="LJG942" s="82"/>
      <c r="LJH942" s="82"/>
      <c r="LJI942" s="82"/>
      <c r="LJJ942" s="82"/>
      <c r="LJK942" s="82"/>
      <c r="LJL942" s="82"/>
      <c r="LJM942" s="82"/>
      <c r="LJN942" s="82"/>
      <c r="LJO942" s="82"/>
      <c r="LJP942" s="82"/>
      <c r="LJQ942" s="82"/>
      <c r="LJR942" s="82"/>
      <c r="LJS942" s="82"/>
      <c r="LJT942" s="82"/>
      <c r="LJU942" s="82"/>
      <c r="LJV942" s="82"/>
      <c r="LJW942" s="82"/>
      <c r="LJX942" s="82"/>
      <c r="LJY942" s="82"/>
      <c r="LJZ942" s="82"/>
      <c r="LKA942" s="82"/>
      <c r="LKB942" s="82"/>
      <c r="LKC942" s="82"/>
      <c r="LKD942" s="82"/>
      <c r="LKE942" s="82"/>
      <c r="LKF942" s="82"/>
      <c r="LKG942" s="82"/>
      <c r="LKH942" s="82"/>
      <c r="LKI942" s="82"/>
      <c r="LKJ942" s="82"/>
      <c r="LKK942" s="82"/>
      <c r="LKL942" s="82"/>
      <c r="LKM942" s="82"/>
      <c r="LKN942" s="82"/>
      <c r="LKO942" s="82"/>
      <c r="LKP942" s="82"/>
      <c r="LKQ942" s="82"/>
      <c r="LKR942" s="82"/>
      <c r="LKS942" s="82"/>
      <c r="LKT942" s="82"/>
      <c r="LKU942" s="82"/>
      <c r="LKV942" s="82"/>
      <c r="LKW942" s="82"/>
      <c r="LKX942" s="82"/>
      <c r="LKY942" s="82"/>
      <c r="LKZ942" s="82"/>
      <c r="LLA942" s="82"/>
      <c r="LLB942" s="82"/>
      <c r="LLC942" s="82"/>
      <c r="LLD942" s="82"/>
      <c r="LLE942" s="82"/>
      <c r="LLF942" s="82"/>
      <c r="LLG942" s="82"/>
      <c r="LLH942" s="82"/>
      <c r="LLI942" s="82"/>
      <c r="LLJ942" s="82"/>
      <c r="LLK942" s="82"/>
      <c r="LLL942" s="82"/>
      <c r="LLM942" s="82"/>
      <c r="LLN942" s="82"/>
      <c r="LLO942" s="82"/>
      <c r="LLP942" s="82"/>
      <c r="LLQ942" s="82"/>
      <c r="LLR942" s="82"/>
      <c r="LLS942" s="82"/>
      <c r="LLT942" s="82"/>
      <c r="LLU942" s="82"/>
      <c r="LLV942" s="82"/>
      <c r="LLW942" s="82"/>
      <c r="LLX942" s="82"/>
      <c r="LLY942" s="82"/>
      <c r="LLZ942" s="82"/>
      <c r="LMA942" s="82"/>
      <c r="LMB942" s="82"/>
      <c r="LMC942" s="82"/>
      <c r="LMD942" s="82"/>
      <c r="LME942" s="82"/>
      <c r="LMF942" s="82"/>
      <c r="LMG942" s="82"/>
      <c r="LMH942" s="82"/>
      <c r="LMI942" s="82"/>
      <c r="LMJ942" s="82"/>
      <c r="LMK942" s="82"/>
      <c r="LML942" s="82"/>
      <c r="LMM942" s="82"/>
      <c r="LMN942" s="82"/>
      <c r="LMO942" s="82"/>
      <c r="LMP942" s="82"/>
      <c r="LMQ942" s="82"/>
      <c r="LMR942" s="82"/>
      <c r="LMS942" s="82"/>
      <c r="LMT942" s="82"/>
      <c r="LMU942" s="82"/>
      <c r="LMV942" s="82"/>
      <c r="LMW942" s="82"/>
      <c r="LMX942" s="82"/>
      <c r="LMY942" s="82"/>
      <c r="LMZ942" s="82"/>
      <c r="LNA942" s="82"/>
      <c r="LNB942" s="82"/>
      <c r="LNC942" s="82"/>
      <c r="LND942" s="82"/>
      <c r="LNE942" s="82"/>
      <c r="LNF942" s="82"/>
      <c r="LNG942" s="82"/>
      <c r="LNH942" s="82"/>
      <c r="LNI942" s="82"/>
      <c r="LNJ942" s="82"/>
      <c r="LNK942" s="82"/>
      <c r="LNL942" s="82"/>
      <c r="LNM942" s="82"/>
      <c r="LNN942" s="82"/>
      <c r="LNO942" s="82"/>
      <c r="LNP942" s="82"/>
      <c r="LNQ942" s="82"/>
      <c r="LNR942" s="82"/>
      <c r="LNS942" s="82"/>
      <c r="LNT942" s="82"/>
      <c r="LNU942" s="82"/>
      <c r="LNV942" s="82"/>
      <c r="LNW942" s="82"/>
      <c r="LNX942" s="82"/>
      <c r="LNY942" s="82"/>
      <c r="LNZ942" s="82"/>
      <c r="LOA942" s="82"/>
      <c r="LOB942" s="82"/>
      <c r="LOC942" s="82"/>
      <c r="LOD942" s="82"/>
      <c r="LOE942" s="82"/>
      <c r="LOF942" s="82"/>
      <c r="LOG942" s="82"/>
      <c r="LOH942" s="82"/>
      <c r="LOI942" s="82"/>
      <c r="LOJ942" s="82"/>
      <c r="LOK942" s="82"/>
      <c r="LOL942" s="82"/>
      <c r="LOM942" s="82"/>
      <c r="LON942" s="82"/>
      <c r="LOO942" s="82"/>
      <c r="LOP942" s="82"/>
      <c r="LOQ942" s="82"/>
      <c r="LOR942" s="82"/>
      <c r="LOS942" s="82"/>
      <c r="LOT942" s="82"/>
      <c r="LOU942" s="82"/>
      <c r="LOV942" s="82"/>
      <c r="LOW942" s="82"/>
      <c r="LOX942" s="82"/>
      <c r="LOY942" s="82"/>
      <c r="LOZ942" s="82"/>
      <c r="LPA942" s="82"/>
      <c r="LPB942" s="82"/>
      <c r="LPC942" s="82"/>
      <c r="LPD942" s="82"/>
      <c r="LPE942" s="82"/>
      <c r="LPF942" s="82"/>
      <c r="LPG942" s="82"/>
      <c r="LPH942" s="82"/>
      <c r="LPI942" s="82"/>
      <c r="LPJ942" s="82"/>
      <c r="LPK942" s="82"/>
      <c r="LPL942" s="82"/>
      <c r="LPM942" s="82"/>
      <c r="LPN942" s="82"/>
      <c r="LPO942" s="82"/>
      <c r="LPP942" s="82"/>
      <c r="LPQ942" s="82"/>
      <c r="LPR942" s="82"/>
      <c r="LPS942" s="82"/>
      <c r="LPT942" s="82"/>
      <c r="LPU942" s="82"/>
      <c r="LPV942" s="82"/>
      <c r="LPW942" s="82"/>
      <c r="LPX942" s="82"/>
      <c r="LPY942" s="82"/>
      <c r="LPZ942" s="82"/>
      <c r="LQA942" s="82"/>
      <c r="LQB942" s="82"/>
      <c r="LQC942" s="82"/>
      <c r="LQD942" s="82"/>
      <c r="LQE942" s="82"/>
      <c r="LQF942" s="82"/>
      <c r="LQG942" s="82"/>
      <c r="LQH942" s="82"/>
      <c r="LQI942" s="82"/>
      <c r="LQJ942" s="82"/>
      <c r="LQK942" s="82"/>
      <c r="LQL942" s="82"/>
      <c r="LQM942" s="82"/>
      <c r="LQN942" s="82"/>
      <c r="LQO942" s="82"/>
      <c r="LQP942" s="82"/>
      <c r="LQQ942" s="82"/>
      <c r="LQR942" s="82"/>
      <c r="LQS942" s="82"/>
      <c r="LQT942" s="82"/>
      <c r="LQU942" s="82"/>
      <c r="LQV942" s="82"/>
      <c r="LQW942" s="82"/>
      <c r="LQX942" s="82"/>
      <c r="LQY942" s="82"/>
      <c r="LQZ942" s="82"/>
      <c r="LRA942" s="82"/>
      <c r="LRB942" s="82"/>
      <c r="LRC942" s="82"/>
      <c r="LRD942" s="82"/>
      <c r="LRE942" s="82"/>
      <c r="LRF942" s="82"/>
      <c r="LRG942" s="82"/>
      <c r="LRH942" s="82"/>
      <c r="LRI942" s="82"/>
      <c r="LRJ942" s="82"/>
      <c r="LRK942" s="82"/>
      <c r="LRL942" s="82"/>
      <c r="LRM942" s="82"/>
      <c r="LRN942" s="82"/>
      <c r="LRO942" s="82"/>
      <c r="LRP942" s="82"/>
      <c r="LRQ942" s="82"/>
      <c r="LRR942" s="82"/>
      <c r="LRS942" s="82"/>
      <c r="LRT942" s="82"/>
      <c r="LRU942" s="82"/>
      <c r="LRV942" s="82"/>
      <c r="LRW942" s="82"/>
      <c r="LRX942" s="82"/>
      <c r="LRY942" s="82"/>
      <c r="LRZ942" s="82"/>
      <c r="LSA942" s="82"/>
      <c r="LSB942" s="82"/>
      <c r="LSC942" s="82"/>
      <c r="LSD942" s="82"/>
      <c r="LSE942" s="82"/>
      <c r="LSF942" s="82"/>
      <c r="LSG942" s="82"/>
      <c r="LSH942" s="82"/>
      <c r="LSI942" s="82"/>
      <c r="LSJ942" s="82"/>
      <c r="LSK942" s="82"/>
      <c r="LSL942" s="82"/>
      <c r="LSM942" s="82"/>
      <c r="LSN942" s="82"/>
      <c r="LSO942" s="82"/>
      <c r="LSP942" s="82"/>
      <c r="LSQ942" s="82"/>
      <c r="LSR942" s="82"/>
      <c r="LSS942" s="82"/>
      <c r="LST942" s="82"/>
      <c r="LSU942" s="82"/>
      <c r="LSV942" s="82"/>
      <c r="LSW942" s="82"/>
      <c r="LSX942" s="82"/>
      <c r="LSY942" s="82"/>
      <c r="LSZ942" s="82"/>
      <c r="LTA942" s="82"/>
      <c r="LTB942" s="82"/>
      <c r="LTC942" s="82"/>
      <c r="LTD942" s="82"/>
      <c r="LTE942" s="82"/>
      <c r="LTF942" s="82"/>
      <c r="LTG942" s="82"/>
      <c r="LTH942" s="82"/>
      <c r="LTI942" s="82"/>
      <c r="LTJ942" s="82"/>
      <c r="LTK942" s="82"/>
      <c r="LTL942" s="82"/>
      <c r="LTM942" s="82"/>
      <c r="LTN942" s="82"/>
      <c r="LTO942" s="82"/>
      <c r="LTP942" s="82"/>
      <c r="LTQ942" s="82"/>
      <c r="LTR942" s="82"/>
      <c r="LTS942" s="82"/>
      <c r="LTT942" s="82"/>
      <c r="LTU942" s="82"/>
      <c r="LTV942" s="82"/>
      <c r="LTW942" s="82"/>
      <c r="LTX942" s="82"/>
      <c r="LTY942" s="82"/>
      <c r="LTZ942" s="82"/>
      <c r="LUA942" s="82"/>
      <c r="LUB942" s="82"/>
      <c r="LUC942" s="82"/>
      <c r="LUD942" s="82"/>
      <c r="LUE942" s="82"/>
      <c r="LUF942" s="82"/>
      <c r="LUG942" s="82"/>
      <c r="LUH942" s="82"/>
      <c r="LUI942" s="82"/>
      <c r="LUJ942" s="82"/>
      <c r="LUK942" s="82"/>
      <c r="LUL942" s="82"/>
      <c r="LUM942" s="82"/>
      <c r="LUN942" s="82"/>
      <c r="LUO942" s="82"/>
      <c r="LUP942" s="82"/>
      <c r="LUQ942" s="82"/>
      <c r="LUR942" s="82"/>
      <c r="LUS942" s="82"/>
      <c r="LUT942" s="82"/>
      <c r="LUU942" s="82"/>
      <c r="LUV942" s="82"/>
      <c r="LUW942" s="82"/>
      <c r="LUX942" s="82"/>
      <c r="LUY942" s="82"/>
      <c r="LUZ942" s="82"/>
      <c r="LVA942" s="82"/>
      <c r="LVB942" s="82"/>
      <c r="LVC942" s="82"/>
      <c r="LVD942" s="82"/>
      <c r="LVE942" s="82"/>
      <c r="LVF942" s="82"/>
      <c r="LVG942" s="82"/>
      <c r="LVH942" s="82"/>
      <c r="LVI942" s="82"/>
      <c r="LVJ942" s="82"/>
      <c r="LVK942" s="82"/>
      <c r="LVL942" s="82"/>
      <c r="LVM942" s="82"/>
      <c r="LVN942" s="82"/>
      <c r="LVO942" s="82"/>
      <c r="LVP942" s="82"/>
      <c r="LVQ942" s="82"/>
      <c r="LVR942" s="82"/>
      <c r="LVS942" s="82"/>
      <c r="LVT942" s="82"/>
      <c r="LVU942" s="82"/>
      <c r="LVV942" s="82"/>
      <c r="LVW942" s="82"/>
      <c r="LVX942" s="82"/>
      <c r="LVY942" s="82"/>
      <c r="LVZ942" s="82"/>
      <c r="LWA942" s="82"/>
      <c r="LWB942" s="82"/>
      <c r="LWC942" s="82"/>
      <c r="LWD942" s="82"/>
      <c r="LWE942" s="82"/>
      <c r="LWF942" s="82"/>
      <c r="LWG942" s="82"/>
      <c r="LWH942" s="82"/>
      <c r="LWI942" s="82"/>
      <c r="LWJ942" s="82"/>
      <c r="LWK942" s="82"/>
      <c r="LWL942" s="82"/>
      <c r="LWM942" s="82"/>
      <c r="LWN942" s="82"/>
      <c r="LWO942" s="82"/>
      <c r="LWP942" s="82"/>
      <c r="LWQ942" s="82"/>
      <c r="LWR942" s="82"/>
      <c r="LWS942" s="82"/>
      <c r="LWT942" s="82"/>
      <c r="LWU942" s="82"/>
      <c r="LWV942" s="82"/>
      <c r="LWW942" s="82"/>
      <c r="LWX942" s="82"/>
      <c r="LWY942" s="82"/>
      <c r="LWZ942" s="82"/>
      <c r="LXA942" s="82"/>
      <c r="LXB942" s="82"/>
      <c r="LXC942" s="82"/>
      <c r="LXD942" s="82"/>
      <c r="LXE942" s="82"/>
      <c r="LXF942" s="82"/>
      <c r="LXG942" s="82"/>
      <c r="LXH942" s="82"/>
      <c r="LXI942" s="82"/>
      <c r="LXJ942" s="82"/>
      <c r="LXK942" s="82"/>
      <c r="LXL942" s="82"/>
      <c r="LXM942" s="82"/>
      <c r="LXN942" s="82"/>
      <c r="LXO942" s="82"/>
      <c r="LXP942" s="82"/>
      <c r="LXQ942" s="82"/>
      <c r="LXR942" s="82"/>
      <c r="LXS942" s="82"/>
      <c r="LXT942" s="82"/>
      <c r="LXU942" s="82"/>
      <c r="LXV942" s="82"/>
      <c r="LXW942" s="82"/>
      <c r="LXX942" s="82"/>
      <c r="LXY942" s="82"/>
      <c r="LXZ942" s="82"/>
      <c r="LYA942" s="82"/>
      <c r="LYB942" s="82"/>
      <c r="LYC942" s="82"/>
      <c r="LYD942" s="82"/>
      <c r="LYE942" s="82"/>
      <c r="LYF942" s="82"/>
      <c r="LYG942" s="82"/>
      <c r="LYH942" s="82"/>
      <c r="LYI942" s="82"/>
      <c r="LYJ942" s="82"/>
      <c r="LYK942" s="82"/>
      <c r="LYL942" s="82"/>
      <c r="LYM942" s="82"/>
      <c r="LYN942" s="82"/>
      <c r="LYO942" s="82"/>
      <c r="LYP942" s="82"/>
      <c r="LYQ942" s="82"/>
      <c r="LYR942" s="82"/>
      <c r="LYS942" s="82"/>
      <c r="LYT942" s="82"/>
      <c r="LYU942" s="82"/>
      <c r="LYV942" s="82"/>
      <c r="LYW942" s="82"/>
      <c r="LYX942" s="82"/>
      <c r="LYY942" s="82"/>
      <c r="LYZ942" s="82"/>
      <c r="LZA942" s="82"/>
      <c r="LZB942" s="82"/>
      <c r="LZC942" s="82"/>
      <c r="LZD942" s="82"/>
      <c r="LZE942" s="82"/>
      <c r="LZF942" s="82"/>
      <c r="LZG942" s="82"/>
      <c r="LZH942" s="82"/>
      <c r="LZI942" s="82"/>
      <c r="LZJ942" s="82"/>
      <c r="LZK942" s="82"/>
      <c r="LZL942" s="82"/>
      <c r="LZM942" s="82"/>
      <c r="LZN942" s="82"/>
      <c r="LZO942" s="82"/>
      <c r="LZP942" s="82"/>
      <c r="LZQ942" s="82"/>
      <c r="LZR942" s="82"/>
      <c r="LZS942" s="82"/>
      <c r="LZT942" s="82"/>
      <c r="LZU942" s="82"/>
      <c r="LZV942" s="82"/>
      <c r="LZW942" s="82"/>
      <c r="LZX942" s="82"/>
      <c r="LZY942" s="82"/>
      <c r="LZZ942" s="82"/>
      <c r="MAA942" s="82"/>
      <c r="MAB942" s="82"/>
      <c r="MAC942" s="82"/>
      <c r="MAD942" s="82"/>
      <c r="MAE942" s="82"/>
      <c r="MAF942" s="82"/>
      <c r="MAG942" s="82"/>
      <c r="MAH942" s="82"/>
      <c r="MAI942" s="82"/>
      <c r="MAJ942" s="82"/>
      <c r="MAK942" s="82"/>
      <c r="MAL942" s="82"/>
      <c r="MAM942" s="82"/>
      <c r="MAN942" s="82"/>
      <c r="MAO942" s="82"/>
      <c r="MAP942" s="82"/>
      <c r="MAQ942" s="82"/>
      <c r="MAR942" s="82"/>
      <c r="MAS942" s="82"/>
      <c r="MAT942" s="82"/>
      <c r="MAU942" s="82"/>
      <c r="MAV942" s="82"/>
      <c r="MAW942" s="82"/>
      <c r="MAX942" s="82"/>
      <c r="MAY942" s="82"/>
      <c r="MAZ942" s="82"/>
      <c r="MBA942" s="82"/>
      <c r="MBB942" s="82"/>
      <c r="MBC942" s="82"/>
      <c r="MBD942" s="82"/>
      <c r="MBE942" s="82"/>
      <c r="MBF942" s="82"/>
      <c r="MBG942" s="82"/>
      <c r="MBH942" s="82"/>
      <c r="MBI942" s="82"/>
      <c r="MBJ942" s="82"/>
      <c r="MBK942" s="82"/>
      <c r="MBL942" s="82"/>
      <c r="MBM942" s="82"/>
      <c r="MBN942" s="82"/>
      <c r="MBO942" s="82"/>
      <c r="MBP942" s="82"/>
      <c r="MBQ942" s="82"/>
      <c r="MBR942" s="82"/>
      <c r="MBS942" s="82"/>
      <c r="MBT942" s="82"/>
      <c r="MBU942" s="82"/>
      <c r="MBV942" s="82"/>
      <c r="MBW942" s="82"/>
      <c r="MBX942" s="82"/>
      <c r="MBY942" s="82"/>
      <c r="MBZ942" s="82"/>
      <c r="MCA942" s="82"/>
      <c r="MCB942" s="82"/>
      <c r="MCC942" s="82"/>
      <c r="MCD942" s="82"/>
      <c r="MCE942" s="82"/>
      <c r="MCF942" s="82"/>
      <c r="MCG942" s="82"/>
      <c r="MCH942" s="82"/>
      <c r="MCI942" s="82"/>
      <c r="MCJ942" s="82"/>
      <c r="MCK942" s="82"/>
      <c r="MCL942" s="82"/>
      <c r="MCM942" s="82"/>
      <c r="MCN942" s="82"/>
      <c r="MCO942" s="82"/>
      <c r="MCP942" s="82"/>
      <c r="MCQ942" s="82"/>
      <c r="MCR942" s="82"/>
      <c r="MCS942" s="82"/>
      <c r="MCT942" s="82"/>
      <c r="MCU942" s="82"/>
      <c r="MCV942" s="82"/>
      <c r="MCW942" s="82"/>
      <c r="MCX942" s="82"/>
      <c r="MCY942" s="82"/>
      <c r="MCZ942" s="82"/>
      <c r="MDA942" s="82"/>
      <c r="MDB942" s="82"/>
      <c r="MDC942" s="82"/>
      <c r="MDD942" s="82"/>
      <c r="MDE942" s="82"/>
      <c r="MDF942" s="82"/>
      <c r="MDG942" s="82"/>
      <c r="MDH942" s="82"/>
      <c r="MDI942" s="82"/>
      <c r="MDJ942" s="82"/>
      <c r="MDK942" s="82"/>
      <c r="MDL942" s="82"/>
      <c r="MDM942" s="82"/>
      <c r="MDN942" s="82"/>
      <c r="MDO942" s="82"/>
      <c r="MDP942" s="82"/>
      <c r="MDQ942" s="82"/>
      <c r="MDR942" s="82"/>
      <c r="MDS942" s="82"/>
      <c r="MDT942" s="82"/>
      <c r="MDU942" s="82"/>
      <c r="MDV942" s="82"/>
      <c r="MDW942" s="82"/>
      <c r="MDX942" s="82"/>
      <c r="MDY942" s="82"/>
      <c r="MDZ942" s="82"/>
      <c r="MEA942" s="82"/>
      <c r="MEB942" s="82"/>
      <c r="MEC942" s="82"/>
      <c r="MED942" s="82"/>
      <c r="MEE942" s="82"/>
      <c r="MEF942" s="82"/>
      <c r="MEG942" s="82"/>
      <c r="MEH942" s="82"/>
      <c r="MEI942" s="82"/>
      <c r="MEJ942" s="82"/>
      <c r="MEK942" s="82"/>
      <c r="MEL942" s="82"/>
      <c r="MEM942" s="82"/>
      <c r="MEN942" s="82"/>
      <c r="MEO942" s="82"/>
      <c r="MEP942" s="82"/>
      <c r="MEQ942" s="82"/>
      <c r="MER942" s="82"/>
      <c r="MES942" s="82"/>
      <c r="MET942" s="82"/>
      <c r="MEU942" s="82"/>
      <c r="MEV942" s="82"/>
      <c r="MEW942" s="82"/>
      <c r="MEX942" s="82"/>
      <c r="MEY942" s="82"/>
      <c r="MEZ942" s="82"/>
      <c r="MFA942" s="82"/>
      <c r="MFB942" s="82"/>
      <c r="MFC942" s="82"/>
      <c r="MFD942" s="82"/>
      <c r="MFE942" s="82"/>
      <c r="MFF942" s="82"/>
      <c r="MFG942" s="82"/>
      <c r="MFH942" s="82"/>
      <c r="MFI942" s="82"/>
      <c r="MFJ942" s="82"/>
      <c r="MFK942" s="82"/>
      <c r="MFL942" s="82"/>
      <c r="MFM942" s="82"/>
      <c r="MFN942" s="82"/>
      <c r="MFO942" s="82"/>
      <c r="MFP942" s="82"/>
      <c r="MFQ942" s="82"/>
      <c r="MFR942" s="82"/>
      <c r="MFS942" s="82"/>
      <c r="MFT942" s="82"/>
      <c r="MFU942" s="82"/>
      <c r="MFV942" s="82"/>
      <c r="MFW942" s="82"/>
      <c r="MFX942" s="82"/>
      <c r="MFY942" s="82"/>
      <c r="MFZ942" s="82"/>
      <c r="MGA942" s="82"/>
      <c r="MGB942" s="82"/>
      <c r="MGC942" s="82"/>
      <c r="MGD942" s="82"/>
      <c r="MGE942" s="82"/>
      <c r="MGF942" s="82"/>
      <c r="MGG942" s="82"/>
      <c r="MGH942" s="82"/>
      <c r="MGI942" s="82"/>
      <c r="MGJ942" s="82"/>
      <c r="MGK942" s="82"/>
      <c r="MGL942" s="82"/>
      <c r="MGM942" s="82"/>
      <c r="MGN942" s="82"/>
      <c r="MGO942" s="82"/>
      <c r="MGP942" s="82"/>
      <c r="MGQ942" s="82"/>
      <c r="MGR942" s="82"/>
      <c r="MGS942" s="82"/>
      <c r="MGT942" s="82"/>
      <c r="MGU942" s="82"/>
      <c r="MGV942" s="82"/>
      <c r="MGW942" s="82"/>
      <c r="MGX942" s="82"/>
      <c r="MGY942" s="82"/>
      <c r="MGZ942" s="82"/>
      <c r="MHA942" s="82"/>
      <c r="MHB942" s="82"/>
      <c r="MHC942" s="82"/>
      <c r="MHD942" s="82"/>
      <c r="MHE942" s="82"/>
      <c r="MHF942" s="82"/>
      <c r="MHG942" s="82"/>
      <c r="MHH942" s="82"/>
      <c r="MHI942" s="82"/>
      <c r="MHJ942" s="82"/>
      <c r="MHK942" s="82"/>
      <c r="MHL942" s="82"/>
      <c r="MHM942" s="82"/>
      <c r="MHN942" s="82"/>
      <c r="MHO942" s="82"/>
      <c r="MHP942" s="82"/>
      <c r="MHQ942" s="82"/>
      <c r="MHR942" s="82"/>
      <c r="MHS942" s="82"/>
      <c r="MHT942" s="82"/>
      <c r="MHU942" s="82"/>
      <c r="MHV942" s="82"/>
      <c r="MHW942" s="82"/>
      <c r="MHX942" s="82"/>
      <c r="MHY942" s="82"/>
      <c r="MHZ942" s="82"/>
      <c r="MIA942" s="82"/>
      <c r="MIB942" s="82"/>
      <c r="MIC942" s="82"/>
      <c r="MID942" s="82"/>
      <c r="MIE942" s="82"/>
      <c r="MIF942" s="82"/>
      <c r="MIG942" s="82"/>
      <c r="MIH942" s="82"/>
      <c r="MII942" s="82"/>
      <c r="MIJ942" s="82"/>
      <c r="MIK942" s="82"/>
      <c r="MIL942" s="82"/>
      <c r="MIM942" s="82"/>
      <c r="MIN942" s="82"/>
      <c r="MIO942" s="82"/>
      <c r="MIP942" s="82"/>
      <c r="MIQ942" s="82"/>
      <c r="MIR942" s="82"/>
      <c r="MIS942" s="82"/>
      <c r="MIT942" s="82"/>
      <c r="MIU942" s="82"/>
      <c r="MIV942" s="82"/>
      <c r="MIW942" s="82"/>
      <c r="MIX942" s="82"/>
      <c r="MIY942" s="82"/>
      <c r="MIZ942" s="82"/>
      <c r="MJA942" s="82"/>
      <c r="MJB942" s="82"/>
      <c r="MJC942" s="82"/>
      <c r="MJD942" s="82"/>
      <c r="MJE942" s="82"/>
      <c r="MJF942" s="82"/>
      <c r="MJG942" s="82"/>
      <c r="MJH942" s="82"/>
      <c r="MJI942" s="82"/>
      <c r="MJJ942" s="82"/>
      <c r="MJK942" s="82"/>
      <c r="MJL942" s="82"/>
      <c r="MJM942" s="82"/>
      <c r="MJN942" s="82"/>
      <c r="MJO942" s="82"/>
      <c r="MJP942" s="82"/>
      <c r="MJQ942" s="82"/>
      <c r="MJR942" s="82"/>
      <c r="MJS942" s="82"/>
      <c r="MJT942" s="82"/>
      <c r="MJU942" s="82"/>
      <c r="MJV942" s="82"/>
      <c r="MJW942" s="82"/>
      <c r="MJX942" s="82"/>
      <c r="MJY942" s="82"/>
      <c r="MJZ942" s="82"/>
      <c r="MKA942" s="82"/>
      <c r="MKB942" s="82"/>
      <c r="MKC942" s="82"/>
      <c r="MKD942" s="82"/>
      <c r="MKE942" s="82"/>
      <c r="MKF942" s="82"/>
      <c r="MKG942" s="82"/>
      <c r="MKH942" s="82"/>
      <c r="MKI942" s="82"/>
      <c r="MKJ942" s="82"/>
      <c r="MKK942" s="82"/>
      <c r="MKL942" s="82"/>
      <c r="MKM942" s="82"/>
      <c r="MKN942" s="82"/>
      <c r="MKO942" s="82"/>
      <c r="MKP942" s="82"/>
      <c r="MKQ942" s="82"/>
      <c r="MKR942" s="82"/>
      <c r="MKS942" s="82"/>
      <c r="MKT942" s="82"/>
      <c r="MKU942" s="82"/>
      <c r="MKV942" s="82"/>
      <c r="MKW942" s="82"/>
      <c r="MKX942" s="82"/>
      <c r="MKY942" s="82"/>
      <c r="MKZ942" s="82"/>
      <c r="MLA942" s="82"/>
      <c r="MLB942" s="82"/>
      <c r="MLC942" s="82"/>
      <c r="MLD942" s="82"/>
      <c r="MLE942" s="82"/>
      <c r="MLF942" s="82"/>
      <c r="MLG942" s="82"/>
      <c r="MLH942" s="82"/>
      <c r="MLI942" s="82"/>
      <c r="MLJ942" s="82"/>
      <c r="MLK942" s="82"/>
      <c r="MLL942" s="82"/>
      <c r="MLM942" s="82"/>
      <c r="MLN942" s="82"/>
      <c r="MLO942" s="82"/>
      <c r="MLP942" s="82"/>
      <c r="MLQ942" s="82"/>
      <c r="MLR942" s="82"/>
      <c r="MLS942" s="82"/>
      <c r="MLT942" s="82"/>
      <c r="MLU942" s="82"/>
      <c r="MLV942" s="82"/>
      <c r="MLW942" s="82"/>
      <c r="MLX942" s="82"/>
      <c r="MLY942" s="82"/>
      <c r="MLZ942" s="82"/>
      <c r="MMA942" s="82"/>
      <c r="MMB942" s="82"/>
      <c r="MMC942" s="82"/>
      <c r="MMD942" s="82"/>
      <c r="MME942" s="82"/>
      <c r="MMF942" s="82"/>
      <c r="MMG942" s="82"/>
      <c r="MMH942" s="82"/>
      <c r="MMI942" s="82"/>
      <c r="MMJ942" s="82"/>
      <c r="MMK942" s="82"/>
      <c r="MML942" s="82"/>
      <c r="MMM942" s="82"/>
      <c r="MMN942" s="82"/>
      <c r="MMO942" s="82"/>
      <c r="MMP942" s="82"/>
      <c r="MMQ942" s="82"/>
      <c r="MMR942" s="82"/>
      <c r="MMS942" s="82"/>
      <c r="MMT942" s="82"/>
      <c r="MMU942" s="82"/>
      <c r="MMV942" s="82"/>
      <c r="MMW942" s="82"/>
      <c r="MMX942" s="82"/>
      <c r="MMY942" s="82"/>
      <c r="MMZ942" s="82"/>
      <c r="MNA942" s="82"/>
      <c r="MNB942" s="82"/>
      <c r="MNC942" s="82"/>
      <c r="MND942" s="82"/>
      <c r="MNE942" s="82"/>
      <c r="MNF942" s="82"/>
      <c r="MNG942" s="82"/>
      <c r="MNH942" s="82"/>
      <c r="MNI942" s="82"/>
      <c r="MNJ942" s="82"/>
      <c r="MNK942" s="82"/>
      <c r="MNL942" s="82"/>
      <c r="MNM942" s="82"/>
      <c r="MNN942" s="82"/>
      <c r="MNO942" s="82"/>
      <c r="MNP942" s="82"/>
      <c r="MNQ942" s="82"/>
      <c r="MNR942" s="82"/>
      <c r="MNS942" s="82"/>
      <c r="MNT942" s="82"/>
      <c r="MNU942" s="82"/>
      <c r="MNV942" s="82"/>
      <c r="MNW942" s="82"/>
      <c r="MNX942" s="82"/>
      <c r="MNY942" s="82"/>
      <c r="MNZ942" s="82"/>
      <c r="MOA942" s="82"/>
      <c r="MOB942" s="82"/>
      <c r="MOC942" s="82"/>
      <c r="MOD942" s="82"/>
      <c r="MOE942" s="82"/>
      <c r="MOF942" s="82"/>
      <c r="MOG942" s="82"/>
      <c r="MOH942" s="82"/>
      <c r="MOI942" s="82"/>
      <c r="MOJ942" s="82"/>
      <c r="MOK942" s="82"/>
      <c r="MOL942" s="82"/>
      <c r="MOM942" s="82"/>
      <c r="MON942" s="82"/>
      <c r="MOO942" s="82"/>
      <c r="MOP942" s="82"/>
      <c r="MOQ942" s="82"/>
      <c r="MOR942" s="82"/>
      <c r="MOS942" s="82"/>
      <c r="MOT942" s="82"/>
      <c r="MOU942" s="82"/>
      <c r="MOV942" s="82"/>
      <c r="MOW942" s="82"/>
      <c r="MOX942" s="82"/>
      <c r="MOY942" s="82"/>
      <c r="MOZ942" s="82"/>
      <c r="MPA942" s="82"/>
      <c r="MPB942" s="82"/>
      <c r="MPC942" s="82"/>
      <c r="MPD942" s="82"/>
      <c r="MPE942" s="82"/>
      <c r="MPF942" s="82"/>
      <c r="MPG942" s="82"/>
      <c r="MPH942" s="82"/>
      <c r="MPI942" s="82"/>
      <c r="MPJ942" s="82"/>
      <c r="MPK942" s="82"/>
      <c r="MPL942" s="82"/>
      <c r="MPM942" s="82"/>
      <c r="MPN942" s="82"/>
      <c r="MPO942" s="82"/>
      <c r="MPP942" s="82"/>
      <c r="MPQ942" s="82"/>
      <c r="MPR942" s="82"/>
      <c r="MPS942" s="82"/>
      <c r="MPT942" s="82"/>
      <c r="MPU942" s="82"/>
      <c r="MPV942" s="82"/>
      <c r="MPW942" s="82"/>
      <c r="MPX942" s="82"/>
      <c r="MPY942" s="82"/>
      <c r="MPZ942" s="82"/>
      <c r="MQA942" s="82"/>
      <c r="MQB942" s="82"/>
      <c r="MQC942" s="82"/>
      <c r="MQD942" s="82"/>
      <c r="MQE942" s="82"/>
      <c r="MQF942" s="82"/>
      <c r="MQG942" s="82"/>
      <c r="MQH942" s="82"/>
      <c r="MQI942" s="82"/>
      <c r="MQJ942" s="82"/>
      <c r="MQK942" s="82"/>
      <c r="MQL942" s="82"/>
      <c r="MQM942" s="82"/>
      <c r="MQN942" s="82"/>
      <c r="MQO942" s="82"/>
      <c r="MQP942" s="82"/>
      <c r="MQQ942" s="82"/>
      <c r="MQR942" s="82"/>
      <c r="MQS942" s="82"/>
      <c r="MQT942" s="82"/>
      <c r="MQU942" s="82"/>
      <c r="MQV942" s="82"/>
      <c r="MQW942" s="82"/>
      <c r="MQX942" s="82"/>
      <c r="MQY942" s="82"/>
      <c r="MQZ942" s="82"/>
      <c r="MRA942" s="82"/>
      <c r="MRB942" s="82"/>
      <c r="MRC942" s="82"/>
      <c r="MRD942" s="82"/>
      <c r="MRE942" s="82"/>
      <c r="MRF942" s="82"/>
      <c r="MRG942" s="82"/>
      <c r="MRH942" s="82"/>
      <c r="MRI942" s="82"/>
      <c r="MRJ942" s="82"/>
      <c r="MRK942" s="82"/>
      <c r="MRL942" s="82"/>
      <c r="MRM942" s="82"/>
      <c r="MRN942" s="82"/>
      <c r="MRO942" s="82"/>
      <c r="MRP942" s="82"/>
      <c r="MRQ942" s="82"/>
      <c r="MRR942" s="82"/>
      <c r="MRS942" s="82"/>
      <c r="MRT942" s="82"/>
      <c r="MRU942" s="82"/>
      <c r="MRV942" s="82"/>
      <c r="MRW942" s="82"/>
      <c r="MRX942" s="82"/>
      <c r="MRY942" s="82"/>
      <c r="MRZ942" s="82"/>
      <c r="MSA942" s="82"/>
      <c r="MSB942" s="82"/>
      <c r="MSC942" s="82"/>
      <c r="MSD942" s="82"/>
      <c r="MSE942" s="82"/>
      <c r="MSF942" s="82"/>
      <c r="MSG942" s="82"/>
      <c r="MSH942" s="82"/>
      <c r="MSI942" s="82"/>
      <c r="MSJ942" s="82"/>
      <c r="MSK942" s="82"/>
      <c r="MSL942" s="82"/>
      <c r="MSM942" s="82"/>
      <c r="MSN942" s="82"/>
      <c r="MSO942" s="82"/>
      <c r="MSP942" s="82"/>
      <c r="MSQ942" s="82"/>
      <c r="MSR942" s="82"/>
      <c r="MSS942" s="82"/>
      <c r="MST942" s="82"/>
      <c r="MSU942" s="82"/>
      <c r="MSV942" s="82"/>
      <c r="MSW942" s="82"/>
      <c r="MSX942" s="82"/>
      <c r="MSY942" s="82"/>
      <c r="MSZ942" s="82"/>
      <c r="MTA942" s="82"/>
      <c r="MTB942" s="82"/>
      <c r="MTC942" s="82"/>
      <c r="MTD942" s="82"/>
      <c r="MTE942" s="82"/>
      <c r="MTF942" s="82"/>
      <c r="MTG942" s="82"/>
      <c r="MTH942" s="82"/>
      <c r="MTI942" s="82"/>
      <c r="MTJ942" s="82"/>
      <c r="MTK942" s="82"/>
      <c r="MTL942" s="82"/>
      <c r="MTM942" s="82"/>
      <c r="MTN942" s="82"/>
      <c r="MTO942" s="82"/>
      <c r="MTP942" s="82"/>
      <c r="MTQ942" s="82"/>
      <c r="MTR942" s="82"/>
      <c r="MTS942" s="82"/>
      <c r="MTT942" s="82"/>
      <c r="MTU942" s="82"/>
      <c r="MTV942" s="82"/>
      <c r="MTW942" s="82"/>
      <c r="MTX942" s="82"/>
      <c r="MTY942" s="82"/>
      <c r="MTZ942" s="82"/>
      <c r="MUA942" s="82"/>
      <c r="MUB942" s="82"/>
      <c r="MUC942" s="82"/>
      <c r="MUD942" s="82"/>
      <c r="MUE942" s="82"/>
      <c r="MUF942" s="82"/>
      <c r="MUG942" s="82"/>
      <c r="MUH942" s="82"/>
      <c r="MUI942" s="82"/>
      <c r="MUJ942" s="82"/>
      <c r="MUK942" s="82"/>
      <c r="MUL942" s="82"/>
      <c r="MUM942" s="82"/>
      <c r="MUN942" s="82"/>
      <c r="MUO942" s="82"/>
      <c r="MUP942" s="82"/>
      <c r="MUQ942" s="82"/>
      <c r="MUR942" s="82"/>
      <c r="MUS942" s="82"/>
      <c r="MUT942" s="82"/>
      <c r="MUU942" s="82"/>
      <c r="MUV942" s="82"/>
      <c r="MUW942" s="82"/>
      <c r="MUX942" s="82"/>
      <c r="MUY942" s="82"/>
      <c r="MUZ942" s="82"/>
      <c r="MVA942" s="82"/>
      <c r="MVB942" s="82"/>
      <c r="MVC942" s="82"/>
      <c r="MVD942" s="82"/>
      <c r="MVE942" s="82"/>
      <c r="MVF942" s="82"/>
      <c r="MVG942" s="82"/>
      <c r="MVH942" s="82"/>
      <c r="MVI942" s="82"/>
      <c r="MVJ942" s="82"/>
      <c r="MVK942" s="82"/>
      <c r="MVL942" s="82"/>
      <c r="MVM942" s="82"/>
      <c r="MVN942" s="82"/>
      <c r="MVO942" s="82"/>
      <c r="MVP942" s="82"/>
      <c r="MVQ942" s="82"/>
      <c r="MVR942" s="82"/>
      <c r="MVS942" s="82"/>
      <c r="MVT942" s="82"/>
      <c r="MVU942" s="82"/>
      <c r="MVV942" s="82"/>
      <c r="MVW942" s="82"/>
      <c r="MVX942" s="82"/>
      <c r="MVY942" s="82"/>
      <c r="MVZ942" s="82"/>
      <c r="MWA942" s="82"/>
      <c r="MWB942" s="82"/>
      <c r="MWC942" s="82"/>
      <c r="MWD942" s="82"/>
      <c r="MWE942" s="82"/>
      <c r="MWF942" s="82"/>
      <c r="MWG942" s="82"/>
      <c r="MWH942" s="82"/>
      <c r="MWI942" s="82"/>
      <c r="MWJ942" s="82"/>
      <c r="MWK942" s="82"/>
      <c r="MWL942" s="82"/>
      <c r="MWM942" s="82"/>
      <c r="MWN942" s="82"/>
      <c r="MWO942" s="82"/>
      <c r="MWP942" s="82"/>
      <c r="MWQ942" s="82"/>
      <c r="MWR942" s="82"/>
      <c r="MWS942" s="82"/>
      <c r="MWT942" s="82"/>
      <c r="MWU942" s="82"/>
      <c r="MWV942" s="82"/>
      <c r="MWW942" s="82"/>
      <c r="MWX942" s="82"/>
      <c r="MWY942" s="82"/>
      <c r="MWZ942" s="82"/>
      <c r="MXA942" s="82"/>
      <c r="MXB942" s="82"/>
      <c r="MXC942" s="82"/>
      <c r="MXD942" s="82"/>
      <c r="MXE942" s="82"/>
      <c r="MXF942" s="82"/>
      <c r="MXG942" s="82"/>
      <c r="MXH942" s="82"/>
      <c r="MXI942" s="82"/>
      <c r="MXJ942" s="82"/>
      <c r="MXK942" s="82"/>
      <c r="MXL942" s="82"/>
      <c r="MXM942" s="82"/>
      <c r="MXN942" s="82"/>
      <c r="MXO942" s="82"/>
      <c r="MXP942" s="82"/>
      <c r="MXQ942" s="82"/>
      <c r="MXR942" s="82"/>
      <c r="MXS942" s="82"/>
      <c r="MXT942" s="82"/>
      <c r="MXU942" s="82"/>
      <c r="MXV942" s="82"/>
      <c r="MXW942" s="82"/>
      <c r="MXX942" s="82"/>
      <c r="MXY942" s="82"/>
      <c r="MXZ942" s="82"/>
      <c r="MYA942" s="82"/>
      <c r="MYB942" s="82"/>
      <c r="MYC942" s="82"/>
      <c r="MYD942" s="82"/>
      <c r="MYE942" s="82"/>
      <c r="MYF942" s="82"/>
      <c r="MYG942" s="82"/>
      <c r="MYH942" s="82"/>
      <c r="MYI942" s="82"/>
      <c r="MYJ942" s="82"/>
      <c r="MYK942" s="82"/>
      <c r="MYL942" s="82"/>
      <c r="MYM942" s="82"/>
      <c r="MYN942" s="82"/>
      <c r="MYO942" s="82"/>
      <c r="MYP942" s="82"/>
      <c r="MYQ942" s="82"/>
      <c r="MYR942" s="82"/>
      <c r="MYS942" s="82"/>
      <c r="MYT942" s="82"/>
      <c r="MYU942" s="82"/>
      <c r="MYV942" s="82"/>
      <c r="MYW942" s="82"/>
      <c r="MYX942" s="82"/>
      <c r="MYY942" s="82"/>
      <c r="MYZ942" s="82"/>
      <c r="MZA942" s="82"/>
      <c r="MZB942" s="82"/>
      <c r="MZC942" s="82"/>
      <c r="MZD942" s="82"/>
      <c r="MZE942" s="82"/>
      <c r="MZF942" s="82"/>
      <c r="MZG942" s="82"/>
      <c r="MZH942" s="82"/>
      <c r="MZI942" s="82"/>
      <c r="MZJ942" s="82"/>
      <c r="MZK942" s="82"/>
      <c r="MZL942" s="82"/>
      <c r="MZM942" s="82"/>
      <c r="MZN942" s="82"/>
      <c r="MZO942" s="82"/>
      <c r="MZP942" s="82"/>
      <c r="MZQ942" s="82"/>
      <c r="MZR942" s="82"/>
      <c r="MZS942" s="82"/>
      <c r="MZT942" s="82"/>
      <c r="MZU942" s="82"/>
      <c r="MZV942" s="82"/>
      <c r="MZW942" s="82"/>
      <c r="MZX942" s="82"/>
      <c r="MZY942" s="82"/>
      <c r="MZZ942" s="82"/>
      <c r="NAA942" s="82"/>
      <c r="NAB942" s="82"/>
      <c r="NAC942" s="82"/>
      <c r="NAD942" s="82"/>
      <c r="NAE942" s="82"/>
      <c r="NAF942" s="82"/>
      <c r="NAG942" s="82"/>
      <c r="NAH942" s="82"/>
      <c r="NAI942" s="82"/>
      <c r="NAJ942" s="82"/>
      <c r="NAK942" s="82"/>
      <c r="NAL942" s="82"/>
      <c r="NAM942" s="82"/>
      <c r="NAN942" s="82"/>
      <c r="NAO942" s="82"/>
      <c r="NAP942" s="82"/>
      <c r="NAQ942" s="82"/>
      <c r="NAR942" s="82"/>
      <c r="NAS942" s="82"/>
      <c r="NAT942" s="82"/>
      <c r="NAU942" s="82"/>
      <c r="NAV942" s="82"/>
      <c r="NAW942" s="82"/>
      <c r="NAX942" s="82"/>
      <c r="NAY942" s="82"/>
      <c r="NAZ942" s="82"/>
      <c r="NBA942" s="82"/>
      <c r="NBB942" s="82"/>
      <c r="NBC942" s="82"/>
      <c r="NBD942" s="82"/>
      <c r="NBE942" s="82"/>
      <c r="NBF942" s="82"/>
      <c r="NBG942" s="82"/>
      <c r="NBH942" s="82"/>
      <c r="NBI942" s="82"/>
      <c r="NBJ942" s="82"/>
      <c r="NBK942" s="82"/>
      <c r="NBL942" s="82"/>
      <c r="NBM942" s="82"/>
      <c r="NBN942" s="82"/>
      <c r="NBO942" s="82"/>
      <c r="NBP942" s="82"/>
      <c r="NBQ942" s="82"/>
      <c r="NBR942" s="82"/>
      <c r="NBS942" s="82"/>
      <c r="NBT942" s="82"/>
      <c r="NBU942" s="82"/>
      <c r="NBV942" s="82"/>
      <c r="NBW942" s="82"/>
      <c r="NBX942" s="82"/>
      <c r="NBY942" s="82"/>
      <c r="NBZ942" s="82"/>
      <c r="NCA942" s="82"/>
      <c r="NCB942" s="82"/>
      <c r="NCC942" s="82"/>
      <c r="NCD942" s="82"/>
      <c r="NCE942" s="82"/>
      <c r="NCF942" s="82"/>
      <c r="NCG942" s="82"/>
      <c r="NCH942" s="82"/>
      <c r="NCI942" s="82"/>
      <c r="NCJ942" s="82"/>
      <c r="NCK942" s="82"/>
      <c r="NCL942" s="82"/>
      <c r="NCM942" s="82"/>
      <c r="NCN942" s="82"/>
      <c r="NCO942" s="82"/>
      <c r="NCP942" s="82"/>
      <c r="NCQ942" s="82"/>
      <c r="NCR942" s="82"/>
      <c r="NCS942" s="82"/>
      <c r="NCT942" s="82"/>
      <c r="NCU942" s="82"/>
      <c r="NCV942" s="82"/>
      <c r="NCW942" s="82"/>
      <c r="NCX942" s="82"/>
      <c r="NCY942" s="82"/>
      <c r="NCZ942" s="82"/>
      <c r="NDA942" s="82"/>
      <c r="NDB942" s="82"/>
      <c r="NDC942" s="82"/>
      <c r="NDD942" s="82"/>
      <c r="NDE942" s="82"/>
      <c r="NDF942" s="82"/>
      <c r="NDG942" s="82"/>
      <c r="NDH942" s="82"/>
      <c r="NDI942" s="82"/>
      <c r="NDJ942" s="82"/>
      <c r="NDK942" s="82"/>
      <c r="NDL942" s="82"/>
      <c r="NDM942" s="82"/>
      <c r="NDN942" s="82"/>
      <c r="NDO942" s="82"/>
      <c r="NDP942" s="82"/>
      <c r="NDQ942" s="82"/>
      <c r="NDR942" s="82"/>
      <c r="NDS942" s="82"/>
      <c r="NDT942" s="82"/>
      <c r="NDU942" s="82"/>
      <c r="NDV942" s="82"/>
      <c r="NDW942" s="82"/>
      <c r="NDX942" s="82"/>
      <c r="NDY942" s="82"/>
      <c r="NDZ942" s="82"/>
      <c r="NEA942" s="82"/>
      <c r="NEB942" s="82"/>
      <c r="NEC942" s="82"/>
      <c r="NED942" s="82"/>
      <c r="NEE942" s="82"/>
      <c r="NEF942" s="82"/>
      <c r="NEG942" s="82"/>
      <c r="NEH942" s="82"/>
      <c r="NEI942" s="82"/>
      <c r="NEJ942" s="82"/>
      <c r="NEK942" s="82"/>
      <c r="NEL942" s="82"/>
      <c r="NEM942" s="82"/>
      <c r="NEN942" s="82"/>
      <c r="NEO942" s="82"/>
      <c r="NEP942" s="82"/>
      <c r="NEQ942" s="82"/>
      <c r="NER942" s="82"/>
      <c r="NES942" s="82"/>
      <c r="NET942" s="82"/>
      <c r="NEU942" s="82"/>
      <c r="NEV942" s="82"/>
      <c r="NEW942" s="82"/>
      <c r="NEX942" s="82"/>
      <c r="NEY942" s="82"/>
      <c r="NEZ942" s="82"/>
      <c r="NFA942" s="82"/>
      <c r="NFB942" s="82"/>
      <c r="NFC942" s="82"/>
      <c r="NFD942" s="82"/>
      <c r="NFE942" s="82"/>
      <c r="NFF942" s="82"/>
      <c r="NFG942" s="82"/>
      <c r="NFH942" s="82"/>
      <c r="NFI942" s="82"/>
      <c r="NFJ942" s="82"/>
      <c r="NFK942" s="82"/>
      <c r="NFL942" s="82"/>
      <c r="NFM942" s="82"/>
      <c r="NFN942" s="82"/>
      <c r="NFO942" s="82"/>
      <c r="NFP942" s="82"/>
      <c r="NFQ942" s="82"/>
      <c r="NFR942" s="82"/>
      <c r="NFS942" s="82"/>
      <c r="NFT942" s="82"/>
      <c r="NFU942" s="82"/>
      <c r="NFV942" s="82"/>
      <c r="NFW942" s="82"/>
      <c r="NFX942" s="82"/>
      <c r="NFY942" s="82"/>
      <c r="NFZ942" s="82"/>
      <c r="NGA942" s="82"/>
      <c r="NGB942" s="82"/>
      <c r="NGC942" s="82"/>
      <c r="NGD942" s="82"/>
      <c r="NGE942" s="82"/>
      <c r="NGF942" s="82"/>
      <c r="NGG942" s="82"/>
      <c r="NGH942" s="82"/>
      <c r="NGI942" s="82"/>
      <c r="NGJ942" s="82"/>
      <c r="NGK942" s="82"/>
      <c r="NGL942" s="82"/>
      <c r="NGM942" s="82"/>
      <c r="NGN942" s="82"/>
      <c r="NGO942" s="82"/>
      <c r="NGP942" s="82"/>
      <c r="NGQ942" s="82"/>
      <c r="NGR942" s="82"/>
      <c r="NGS942" s="82"/>
      <c r="NGT942" s="82"/>
      <c r="NGU942" s="82"/>
      <c r="NGV942" s="82"/>
      <c r="NGW942" s="82"/>
      <c r="NGX942" s="82"/>
      <c r="NGY942" s="82"/>
      <c r="NGZ942" s="82"/>
      <c r="NHA942" s="82"/>
      <c r="NHB942" s="82"/>
      <c r="NHC942" s="82"/>
      <c r="NHD942" s="82"/>
      <c r="NHE942" s="82"/>
      <c r="NHF942" s="82"/>
      <c r="NHG942" s="82"/>
      <c r="NHH942" s="82"/>
      <c r="NHI942" s="82"/>
      <c r="NHJ942" s="82"/>
      <c r="NHK942" s="82"/>
      <c r="NHL942" s="82"/>
      <c r="NHM942" s="82"/>
      <c r="NHN942" s="82"/>
      <c r="NHO942" s="82"/>
      <c r="NHP942" s="82"/>
      <c r="NHQ942" s="82"/>
      <c r="NHR942" s="82"/>
      <c r="NHS942" s="82"/>
      <c r="NHT942" s="82"/>
      <c r="NHU942" s="82"/>
      <c r="NHV942" s="82"/>
      <c r="NHW942" s="82"/>
      <c r="NHX942" s="82"/>
      <c r="NHY942" s="82"/>
      <c r="NHZ942" s="82"/>
      <c r="NIA942" s="82"/>
      <c r="NIB942" s="82"/>
      <c r="NIC942" s="82"/>
      <c r="NID942" s="82"/>
      <c r="NIE942" s="82"/>
      <c r="NIF942" s="82"/>
      <c r="NIG942" s="82"/>
      <c r="NIH942" s="82"/>
      <c r="NII942" s="82"/>
      <c r="NIJ942" s="82"/>
      <c r="NIK942" s="82"/>
      <c r="NIL942" s="82"/>
      <c r="NIM942" s="82"/>
      <c r="NIN942" s="82"/>
      <c r="NIO942" s="82"/>
      <c r="NIP942" s="82"/>
      <c r="NIQ942" s="82"/>
      <c r="NIR942" s="82"/>
      <c r="NIS942" s="82"/>
      <c r="NIT942" s="82"/>
      <c r="NIU942" s="82"/>
      <c r="NIV942" s="82"/>
      <c r="NIW942" s="82"/>
      <c r="NIX942" s="82"/>
      <c r="NIY942" s="82"/>
      <c r="NIZ942" s="82"/>
      <c r="NJA942" s="82"/>
      <c r="NJB942" s="82"/>
      <c r="NJC942" s="82"/>
      <c r="NJD942" s="82"/>
      <c r="NJE942" s="82"/>
      <c r="NJF942" s="82"/>
      <c r="NJG942" s="82"/>
      <c r="NJH942" s="82"/>
      <c r="NJI942" s="82"/>
      <c r="NJJ942" s="82"/>
      <c r="NJK942" s="82"/>
      <c r="NJL942" s="82"/>
      <c r="NJM942" s="82"/>
      <c r="NJN942" s="82"/>
      <c r="NJO942" s="82"/>
      <c r="NJP942" s="82"/>
      <c r="NJQ942" s="82"/>
      <c r="NJR942" s="82"/>
      <c r="NJS942" s="82"/>
      <c r="NJT942" s="82"/>
      <c r="NJU942" s="82"/>
      <c r="NJV942" s="82"/>
      <c r="NJW942" s="82"/>
      <c r="NJX942" s="82"/>
      <c r="NJY942" s="82"/>
      <c r="NJZ942" s="82"/>
      <c r="NKA942" s="82"/>
      <c r="NKB942" s="82"/>
      <c r="NKC942" s="82"/>
      <c r="NKD942" s="82"/>
      <c r="NKE942" s="82"/>
      <c r="NKF942" s="82"/>
      <c r="NKG942" s="82"/>
      <c r="NKH942" s="82"/>
      <c r="NKI942" s="82"/>
      <c r="NKJ942" s="82"/>
      <c r="NKK942" s="82"/>
      <c r="NKL942" s="82"/>
      <c r="NKM942" s="82"/>
      <c r="NKN942" s="82"/>
      <c r="NKO942" s="82"/>
      <c r="NKP942" s="82"/>
      <c r="NKQ942" s="82"/>
      <c r="NKR942" s="82"/>
      <c r="NKS942" s="82"/>
      <c r="NKT942" s="82"/>
      <c r="NKU942" s="82"/>
      <c r="NKV942" s="82"/>
      <c r="NKW942" s="82"/>
      <c r="NKX942" s="82"/>
      <c r="NKY942" s="82"/>
      <c r="NKZ942" s="82"/>
      <c r="NLA942" s="82"/>
      <c r="NLB942" s="82"/>
      <c r="NLC942" s="82"/>
      <c r="NLD942" s="82"/>
      <c r="NLE942" s="82"/>
      <c r="NLF942" s="82"/>
      <c r="NLG942" s="82"/>
      <c r="NLH942" s="82"/>
      <c r="NLI942" s="82"/>
      <c r="NLJ942" s="82"/>
      <c r="NLK942" s="82"/>
      <c r="NLL942" s="82"/>
      <c r="NLM942" s="82"/>
      <c r="NLN942" s="82"/>
      <c r="NLO942" s="82"/>
      <c r="NLP942" s="82"/>
      <c r="NLQ942" s="82"/>
      <c r="NLR942" s="82"/>
      <c r="NLS942" s="82"/>
      <c r="NLT942" s="82"/>
      <c r="NLU942" s="82"/>
      <c r="NLV942" s="82"/>
      <c r="NLW942" s="82"/>
      <c r="NLX942" s="82"/>
      <c r="NLY942" s="82"/>
      <c r="NLZ942" s="82"/>
      <c r="NMA942" s="82"/>
      <c r="NMB942" s="82"/>
      <c r="NMC942" s="82"/>
      <c r="NMD942" s="82"/>
      <c r="NME942" s="82"/>
      <c r="NMF942" s="82"/>
      <c r="NMG942" s="82"/>
      <c r="NMH942" s="82"/>
      <c r="NMI942" s="82"/>
      <c r="NMJ942" s="82"/>
      <c r="NMK942" s="82"/>
      <c r="NML942" s="82"/>
      <c r="NMM942" s="82"/>
      <c r="NMN942" s="82"/>
      <c r="NMO942" s="82"/>
      <c r="NMP942" s="82"/>
      <c r="NMQ942" s="82"/>
      <c r="NMR942" s="82"/>
      <c r="NMS942" s="82"/>
      <c r="NMT942" s="82"/>
      <c r="NMU942" s="82"/>
      <c r="NMV942" s="82"/>
      <c r="NMW942" s="82"/>
      <c r="NMX942" s="82"/>
      <c r="NMY942" s="82"/>
      <c r="NMZ942" s="82"/>
      <c r="NNA942" s="82"/>
      <c r="NNB942" s="82"/>
      <c r="NNC942" s="82"/>
      <c r="NND942" s="82"/>
      <c r="NNE942" s="82"/>
      <c r="NNF942" s="82"/>
      <c r="NNG942" s="82"/>
      <c r="NNH942" s="82"/>
      <c r="NNI942" s="82"/>
      <c r="NNJ942" s="82"/>
      <c r="NNK942" s="82"/>
      <c r="NNL942" s="82"/>
      <c r="NNM942" s="82"/>
      <c r="NNN942" s="82"/>
      <c r="NNO942" s="82"/>
      <c r="NNP942" s="82"/>
      <c r="NNQ942" s="82"/>
      <c r="NNR942" s="82"/>
      <c r="NNS942" s="82"/>
      <c r="NNT942" s="82"/>
      <c r="NNU942" s="82"/>
      <c r="NNV942" s="82"/>
      <c r="NNW942" s="82"/>
      <c r="NNX942" s="82"/>
      <c r="NNY942" s="82"/>
      <c r="NNZ942" s="82"/>
      <c r="NOA942" s="82"/>
      <c r="NOB942" s="82"/>
      <c r="NOC942" s="82"/>
      <c r="NOD942" s="82"/>
      <c r="NOE942" s="82"/>
      <c r="NOF942" s="82"/>
      <c r="NOG942" s="82"/>
      <c r="NOH942" s="82"/>
      <c r="NOI942" s="82"/>
      <c r="NOJ942" s="82"/>
      <c r="NOK942" s="82"/>
      <c r="NOL942" s="82"/>
      <c r="NOM942" s="82"/>
      <c r="NON942" s="82"/>
      <c r="NOO942" s="82"/>
      <c r="NOP942" s="82"/>
      <c r="NOQ942" s="82"/>
      <c r="NOR942" s="82"/>
      <c r="NOS942" s="82"/>
      <c r="NOT942" s="82"/>
      <c r="NOU942" s="82"/>
      <c r="NOV942" s="82"/>
      <c r="NOW942" s="82"/>
      <c r="NOX942" s="82"/>
      <c r="NOY942" s="82"/>
      <c r="NOZ942" s="82"/>
      <c r="NPA942" s="82"/>
      <c r="NPB942" s="82"/>
      <c r="NPC942" s="82"/>
      <c r="NPD942" s="82"/>
      <c r="NPE942" s="82"/>
      <c r="NPF942" s="82"/>
      <c r="NPG942" s="82"/>
      <c r="NPH942" s="82"/>
      <c r="NPI942" s="82"/>
      <c r="NPJ942" s="82"/>
      <c r="NPK942" s="82"/>
      <c r="NPL942" s="82"/>
      <c r="NPM942" s="82"/>
      <c r="NPN942" s="82"/>
      <c r="NPO942" s="82"/>
      <c r="NPP942" s="82"/>
      <c r="NPQ942" s="82"/>
      <c r="NPR942" s="82"/>
      <c r="NPS942" s="82"/>
      <c r="NPT942" s="82"/>
      <c r="NPU942" s="82"/>
      <c r="NPV942" s="82"/>
      <c r="NPW942" s="82"/>
      <c r="NPX942" s="82"/>
      <c r="NPY942" s="82"/>
      <c r="NPZ942" s="82"/>
      <c r="NQA942" s="82"/>
      <c r="NQB942" s="82"/>
      <c r="NQC942" s="82"/>
      <c r="NQD942" s="82"/>
      <c r="NQE942" s="82"/>
      <c r="NQF942" s="82"/>
      <c r="NQG942" s="82"/>
      <c r="NQH942" s="82"/>
      <c r="NQI942" s="82"/>
      <c r="NQJ942" s="82"/>
      <c r="NQK942" s="82"/>
      <c r="NQL942" s="82"/>
      <c r="NQM942" s="82"/>
      <c r="NQN942" s="82"/>
      <c r="NQO942" s="82"/>
      <c r="NQP942" s="82"/>
      <c r="NQQ942" s="82"/>
      <c r="NQR942" s="82"/>
      <c r="NQS942" s="82"/>
      <c r="NQT942" s="82"/>
      <c r="NQU942" s="82"/>
      <c r="NQV942" s="82"/>
      <c r="NQW942" s="82"/>
      <c r="NQX942" s="82"/>
      <c r="NQY942" s="82"/>
      <c r="NQZ942" s="82"/>
      <c r="NRA942" s="82"/>
      <c r="NRB942" s="82"/>
      <c r="NRC942" s="82"/>
      <c r="NRD942" s="82"/>
      <c r="NRE942" s="82"/>
      <c r="NRF942" s="82"/>
      <c r="NRG942" s="82"/>
      <c r="NRH942" s="82"/>
      <c r="NRI942" s="82"/>
      <c r="NRJ942" s="82"/>
      <c r="NRK942" s="82"/>
      <c r="NRL942" s="82"/>
      <c r="NRM942" s="82"/>
      <c r="NRN942" s="82"/>
      <c r="NRO942" s="82"/>
      <c r="NRP942" s="82"/>
      <c r="NRQ942" s="82"/>
      <c r="NRR942" s="82"/>
      <c r="NRS942" s="82"/>
      <c r="NRT942" s="82"/>
      <c r="NRU942" s="82"/>
      <c r="NRV942" s="82"/>
      <c r="NRW942" s="82"/>
      <c r="NRX942" s="82"/>
      <c r="NRY942" s="82"/>
      <c r="NRZ942" s="82"/>
      <c r="NSA942" s="82"/>
      <c r="NSB942" s="82"/>
      <c r="NSC942" s="82"/>
      <c r="NSD942" s="82"/>
      <c r="NSE942" s="82"/>
      <c r="NSF942" s="82"/>
      <c r="NSG942" s="82"/>
      <c r="NSH942" s="82"/>
      <c r="NSI942" s="82"/>
      <c r="NSJ942" s="82"/>
      <c r="NSK942" s="82"/>
      <c r="NSL942" s="82"/>
      <c r="NSM942" s="82"/>
      <c r="NSN942" s="82"/>
      <c r="NSO942" s="82"/>
      <c r="NSP942" s="82"/>
      <c r="NSQ942" s="82"/>
      <c r="NSR942" s="82"/>
      <c r="NSS942" s="82"/>
      <c r="NST942" s="82"/>
      <c r="NSU942" s="82"/>
      <c r="NSV942" s="82"/>
      <c r="NSW942" s="82"/>
      <c r="NSX942" s="82"/>
      <c r="NSY942" s="82"/>
      <c r="NSZ942" s="82"/>
      <c r="NTA942" s="82"/>
      <c r="NTB942" s="82"/>
      <c r="NTC942" s="82"/>
      <c r="NTD942" s="82"/>
      <c r="NTE942" s="82"/>
      <c r="NTF942" s="82"/>
      <c r="NTG942" s="82"/>
      <c r="NTH942" s="82"/>
      <c r="NTI942" s="82"/>
      <c r="NTJ942" s="82"/>
      <c r="NTK942" s="82"/>
      <c r="NTL942" s="82"/>
      <c r="NTM942" s="82"/>
      <c r="NTN942" s="82"/>
      <c r="NTO942" s="82"/>
      <c r="NTP942" s="82"/>
      <c r="NTQ942" s="82"/>
      <c r="NTR942" s="82"/>
      <c r="NTS942" s="82"/>
      <c r="NTT942" s="82"/>
      <c r="NTU942" s="82"/>
      <c r="NTV942" s="82"/>
      <c r="NTW942" s="82"/>
      <c r="NTX942" s="82"/>
      <c r="NTY942" s="82"/>
      <c r="NTZ942" s="82"/>
      <c r="NUA942" s="82"/>
      <c r="NUB942" s="82"/>
      <c r="NUC942" s="82"/>
      <c r="NUD942" s="82"/>
      <c r="NUE942" s="82"/>
      <c r="NUF942" s="82"/>
      <c r="NUG942" s="82"/>
      <c r="NUH942" s="82"/>
      <c r="NUI942" s="82"/>
      <c r="NUJ942" s="82"/>
      <c r="NUK942" s="82"/>
      <c r="NUL942" s="82"/>
      <c r="NUM942" s="82"/>
      <c r="NUN942" s="82"/>
      <c r="NUO942" s="82"/>
      <c r="NUP942" s="82"/>
      <c r="NUQ942" s="82"/>
      <c r="NUR942" s="82"/>
      <c r="NUS942" s="82"/>
      <c r="NUT942" s="82"/>
      <c r="NUU942" s="82"/>
      <c r="NUV942" s="82"/>
      <c r="NUW942" s="82"/>
      <c r="NUX942" s="82"/>
      <c r="NUY942" s="82"/>
      <c r="NUZ942" s="82"/>
      <c r="NVA942" s="82"/>
      <c r="NVB942" s="82"/>
      <c r="NVC942" s="82"/>
      <c r="NVD942" s="82"/>
      <c r="NVE942" s="82"/>
      <c r="NVF942" s="82"/>
      <c r="NVG942" s="82"/>
      <c r="NVH942" s="82"/>
      <c r="NVI942" s="82"/>
      <c r="NVJ942" s="82"/>
      <c r="NVK942" s="82"/>
      <c r="NVL942" s="82"/>
      <c r="NVM942" s="82"/>
      <c r="NVN942" s="82"/>
      <c r="NVO942" s="82"/>
      <c r="NVP942" s="82"/>
      <c r="NVQ942" s="82"/>
      <c r="NVR942" s="82"/>
      <c r="NVS942" s="82"/>
      <c r="NVT942" s="82"/>
      <c r="NVU942" s="82"/>
      <c r="NVV942" s="82"/>
      <c r="NVW942" s="82"/>
      <c r="NVX942" s="82"/>
      <c r="NVY942" s="82"/>
      <c r="NVZ942" s="82"/>
      <c r="NWA942" s="82"/>
      <c r="NWB942" s="82"/>
      <c r="NWC942" s="82"/>
      <c r="NWD942" s="82"/>
      <c r="NWE942" s="82"/>
      <c r="NWF942" s="82"/>
      <c r="NWG942" s="82"/>
      <c r="NWH942" s="82"/>
      <c r="NWI942" s="82"/>
      <c r="NWJ942" s="82"/>
      <c r="NWK942" s="82"/>
      <c r="NWL942" s="82"/>
      <c r="NWM942" s="82"/>
      <c r="NWN942" s="82"/>
      <c r="NWO942" s="82"/>
      <c r="NWP942" s="82"/>
      <c r="NWQ942" s="82"/>
      <c r="NWR942" s="82"/>
      <c r="NWS942" s="82"/>
      <c r="NWT942" s="82"/>
      <c r="NWU942" s="82"/>
      <c r="NWV942" s="82"/>
      <c r="NWW942" s="82"/>
      <c r="NWX942" s="82"/>
      <c r="NWY942" s="82"/>
      <c r="NWZ942" s="82"/>
      <c r="NXA942" s="82"/>
      <c r="NXB942" s="82"/>
      <c r="NXC942" s="82"/>
      <c r="NXD942" s="82"/>
      <c r="NXE942" s="82"/>
      <c r="NXF942" s="82"/>
      <c r="NXG942" s="82"/>
      <c r="NXH942" s="82"/>
      <c r="NXI942" s="82"/>
      <c r="NXJ942" s="82"/>
      <c r="NXK942" s="82"/>
      <c r="NXL942" s="82"/>
      <c r="NXM942" s="82"/>
      <c r="NXN942" s="82"/>
      <c r="NXO942" s="82"/>
      <c r="NXP942" s="82"/>
      <c r="NXQ942" s="82"/>
      <c r="NXR942" s="82"/>
      <c r="NXS942" s="82"/>
      <c r="NXT942" s="82"/>
      <c r="NXU942" s="82"/>
      <c r="NXV942" s="82"/>
      <c r="NXW942" s="82"/>
      <c r="NXX942" s="82"/>
      <c r="NXY942" s="82"/>
      <c r="NXZ942" s="82"/>
      <c r="NYA942" s="82"/>
      <c r="NYB942" s="82"/>
      <c r="NYC942" s="82"/>
      <c r="NYD942" s="82"/>
      <c r="NYE942" s="82"/>
      <c r="NYF942" s="82"/>
      <c r="NYG942" s="82"/>
      <c r="NYH942" s="82"/>
      <c r="NYI942" s="82"/>
      <c r="NYJ942" s="82"/>
      <c r="NYK942" s="82"/>
      <c r="NYL942" s="82"/>
      <c r="NYM942" s="82"/>
      <c r="NYN942" s="82"/>
      <c r="NYO942" s="82"/>
      <c r="NYP942" s="82"/>
      <c r="NYQ942" s="82"/>
      <c r="NYR942" s="82"/>
      <c r="NYS942" s="82"/>
      <c r="NYT942" s="82"/>
      <c r="NYU942" s="82"/>
      <c r="NYV942" s="82"/>
      <c r="NYW942" s="82"/>
      <c r="NYX942" s="82"/>
      <c r="NYY942" s="82"/>
      <c r="NYZ942" s="82"/>
      <c r="NZA942" s="82"/>
      <c r="NZB942" s="82"/>
      <c r="NZC942" s="82"/>
      <c r="NZD942" s="82"/>
      <c r="NZE942" s="82"/>
      <c r="NZF942" s="82"/>
      <c r="NZG942" s="82"/>
      <c r="NZH942" s="82"/>
      <c r="NZI942" s="82"/>
      <c r="NZJ942" s="82"/>
      <c r="NZK942" s="82"/>
      <c r="NZL942" s="82"/>
      <c r="NZM942" s="82"/>
      <c r="NZN942" s="82"/>
      <c r="NZO942" s="82"/>
      <c r="NZP942" s="82"/>
      <c r="NZQ942" s="82"/>
      <c r="NZR942" s="82"/>
      <c r="NZS942" s="82"/>
      <c r="NZT942" s="82"/>
      <c r="NZU942" s="82"/>
      <c r="NZV942" s="82"/>
      <c r="NZW942" s="82"/>
      <c r="NZX942" s="82"/>
      <c r="NZY942" s="82"/>
      <c r="NZZ942" s="82"/>
      <c r="OAA942" s="82"/>
      <c r="OAB942" s="82"/>
      <c r="OAC942" s="82"/>
      <c r="OAD942" s="82"/>
      <c r="OAE942" s="82"/>
      <c r="OAF942" s="82"/>
      <c r="OAG942" s="82"/>
      <c r="OAH942" s="82"/>
      <c r="OAI942" s="82"/>
      <c r="OAJ942" s="82"/>
      <c r="OAK942" s="82"/>
      <c r="OAL942" s="82"/>
      <c r="OAM942" s="82"/>
      <c r="OAN942" s="82"/>
      <c r="OAO942" s="82"/>
      <c r="OAP942" s="82"/>
      <c r="OAQ942" s="82"/>
      <c r="OAR942" s="82"/>
      <c r="OAS942" s="82"/>
      <c r="OAT942" s="82"/>
      <c r="OAU942" s="82"/>
      <c r="OAV942" s="82"/>
      <c r="OAW942" s="82"/>
      <c r="OAX942" s="82"/>
      <c r="OAY942" s="82"/>
      <c r="OAZ942" s="82"/>
      <c r="OBA942" s="82"/>
      <c r="OBB942" s="82"/>
      <c r="OBC942" s="82"/>
      <c r="OBD942" s="82"/>
      <c r="OBE942" s="82"/>
      <c r="OBF942" s="82"/>
      <c r="OBG942" s="82"/>
      <c r="OBH942" s="82"/>
      <c r="OBI942" s="82"/>
      <c r="OBJ942" s="82"/>
      <c r="OBK942" s="82"/>
      <c r="OBL942" s="82"/>
      <c r="OBM942" s="82"/>
      <c r="OBN942" s="82"/>
      <c r="OBO942" s="82"/>
      <c r="OBP942" s="82"/>
      <c r="OBQ942" s="82"/>
      <c r="OBR942" s="82"/>
      <c r="OBS942" s="82"/>
      <c r="OBT942" s="82"/>
      <c r="OBU942" s="82"/>
      <c r="OBV942" s="82"/>
      <c r="OBW942" s="82"/>
      <c r="OBX942" s="82"/>
      <c r="OBY942" s="82"/>
      <c r="OBZ942" s="82"/>
      <c r="OCA942" s="82"/>
      <c r="OCB942" s="82"/>
      <c r="OCC942" s="82"/>
      <c r="OCD942" s="82"/>
      <c r="OCE942" s="82"/>
      <c r="OCF942" s="82"/>
      <c r="OCG942" s="82"/>
      <c r="OCH942" s="82"/>
      <c r="OCI942" s="82"/>
      <c r="OCJ942" s="82"/>
      <c r="OCK942" s="82"/>
      <c r="OCL942" s="82"/>
      <c r="OCM942" s="82"/>
      <c r="OCN942" s="82"/>
      <c r="OCO942" s="82"/>
      <c r="OCP942" s="82"/>
      <c r="OCQ942" s="82"/>
      <c r="OCR942" s="82"/>
      <c r="OCS942" s="82"/>
      <c r="OCT942" s="82"/>
      <c r="OCU942" s="82"/>
      <c r="OCV942" s="82"/>
      <c r="OCW942" s="82"/>
      <c r="OCX942" s="82"/>
      <c r="OCY942" s="82"/>
      <c r="OCZ942" s="82"/>
      <c r="ODA942" s="82"/>
      <c r="ODB942" s="82"/>
      <c r="ODC942" s="82"/>
      <c r="ODD942" s="82"/>
      <c r="ODE942" s="82"/>
      <c r="ODF942" s="82"/>
      <c r="ODG942" s="82"/>
      <c r="ODH942" s="82"/>
      <c r="ODI942" s="82"/>
      <c r="ODJ942" s="82"/>
      <c r="ODK942" s="82"/>
      <c r="ODL942" s="82"/>
      <c r="ODM942" s="82"/>
      <c r="ODN942" s="82"/>
      <c r="ODO942" s="82"/>
      <c r="ODP942" s="82"/>
      <c r="ODQ942" s="82"/>
      <c r="ODR942" s="82"/>
      <c r="ODS942" s="82"/>
      <c r="ODT942" s="82"/>
      <c r="ODU942" s="82"/>
      <c r="ODV942" s="82"/>
      <c r="ODW942" s="82"/>
      <c r="ODX942" s="82"/>
      <c r="ODY942" s="82"/>
      <c r="ODZ942" s="82"/>
      <c r="OEA942" s="82"/>
      <c r="OEB942" s="82"/>
      <c r="OEC942" s="82"/>
      <c r="OED942" s="82"/>
      <c r="OEE942" s="82"/>
      <c r="OEF942" s="82"/>
      <c r="OEG942" s="82"/>
      <c r="OEH942" s="82"/>
      <c r="OEI942" s="82"/>
      <c r="OEJ942" s="82"/>
      <c r="OEK942" s="82"/>
      <c r="OEL942" s="82"/>
      <c r="OEM942" s="82"/>
      <c r="OEN942" s="82"/>
      <c r="OEO942" s="82"/>
      <c r="OEP942" s="82"/>
      <c r="OEQ942" s="82"/>
      <c r="OER942" s="82"/>
      <c r="OES942" s="82"/>
      <c r="OET942" s="82"/>
      <c r="OEU942" s="82"/>
      <c r="OEV942" s="82"/>
      <c r="OEW942" s="82"/>
      <c r="OEX942" s="82"/>
      <c r="OEY942" s="82"/>
      <c r="OEZ942" s="82"/>
      <c r="OFA942" s="82"/>
      <c r="OFB942" s="82"/>
      <c r="OFC942" s="82"/>
      <c r="OFD942" s="82"/>
      <c r="OFE942" s="82"/>
      <c r="OFF942" s="82"/>
      <c r="OFG942" s="82"/>
      <c r="OFH942" s="82"/>
      <c r="OFI942" s="82"/>
      <c r="OFJ942" s="82"/>
      <c r="OFK942" s="82"/>
      <c r="OFL942" s="82"/>
      <c r="OFM942" s="82"/>
      <c r="OFN942" s="82"/>
      <c r="OFO942" s="82"/>
      <c r="OFP942" s="82"/>
      <c r="OFQ942" s="82"/>
      <c r="OFR942" s="82"/>
      <c r="OFS942" s="82"/>
      <c r="OFT942" s="82"/>
      <c r="OFU942" s="82"/>
      <c r="OFV942" s="82"/>
      <c r="OFW942" s="82"/>
      <c r="OFX942" s="82"/>
      <c r="OFY942" s="82"/>
      <c r="OFZ942" s="82"/>
      <c r="OGA942" s="82"/>
      <c r="OGB942" s="82"/>
      <c r="OGC942" s="82"/>
      <c r="OGD942" s="82"/>
      <c r="OGE942" s="82"/>
      <c r="OGF942" s="82"/>
      <c r="OGG942" s="82"/>
      <c r="OGH942" s="82"/>
      <c r="OGI942" s="82"/>
      <c r="OGJ942" s="82"/>
      <c r="OGK942" s="82"/>
      <c r="OGL942" s="82"/>
      <c r="OGM942" s="82"/>
      <c r="OGN942" s="82"/>
      <c r="OGO942" s="82"/>
      <c r="OGP942" s="82"/>
      <c r="OGQ942" s="82"/>
      <c r="OGR942" s="82"/>
      <c r="OGS942" s="82"/>
      <c r="OGT942" s="82"/>
      <c r="OGU942" s="82"/>
      <c r="OGV942" s="82"/>
      <c r="OGW942" s="82"/>
      <c r="OGX942" s="82"/>
      <c r="OGY942" s="82"/>
      <c r="OGZ942" s="82"/>
      <c r="OHA942" s="82"/>
      <c r="OHB942" s="82"/>
      <c r="OHC942" s="82"/>
      <c r="OHD942" s="82"/>
      <c r="OHE942" s="82"/>
      <c r="OHF942" s="82"/>
      <c r="OHG942" s="82"/>
      <c r="OHH942" s="82"/>
      <c r="OHI942" s="82"/>
      <c r="OHJ942" s="82"/>
      <c r="OHK942" s="82"/>
      <c r="OHL942" s="82"/>
      <c r="OHM942" s="82"/>
      <c r="OHN942" s="82"/>
      <c r="OHO942" s="82"/>
      <c r="OHP942" s="82"/>
      <c r="OHQ942" s="82"/>
      <c r="OHR942" s="82"/>
      <c r="OHS942" s="82"/>
      <c r="OHT942" s="82"/>
      <c r="OHU942" s="82"/>
      <c r="OHV942" s="82"/>
      <c r="OHW942" s="82"/>
      <c r="OHX942" s="82"/>
      <c r="OHY942" s="82"/>
      <c r="OHZ942" s="82"/>
      <c r="OIA942" s="82"/>
      <c r="OIB942" s="82"/>
      <c r="OIC942" s="82"/>
      <c r="OID942" s="82"/>
      <c r="OIE942" s="82"/>
      <c r="OIF942" s="82"/>
      <c r="OIG942" s="82"/>
      <c r="OIH942" s="82"/>
      <c r="OII942" s="82"/>
      <c r="OIJ942" s="82"/>
      <c r="OIK942" s="82"/>
      <c r="OIL942" s="82"/>
      <c r="OIM942" s="82"/>
      <c r="OIN942" s="82"/>
      <c r="OIO942" s="82"/>
      <c r="OIP942" s="82"/>
      <c r="OIQ942" s="82"/>
      <c r="OIR942" s="82"/>
      <c r="OIS942" s="82"/>
      <c r="OIT942" s="82"/>
      <c r="OIU942" s="82"/>
      <c r="OIV942" s="82"/>
      <c r="OIW942" s="82"/>
      <c r="OIX942" s="82"/>
      <c r="OIY942" s="82"/>
      <c r="OIZ942" s="82"/>
      <c r="OJA942" s="82"/>
      <c r="OJB942" s="82"/>
      <c r="OJC942" s="82"/>
      <c r="OJD942" s="82"/>
      <c r="OJE942" s="82"/>
      <c r="OJF942" s="82"/>
      <c r="OJG942" s="82"/>
      <c r="OJH942" s="82"/>
      <c r="OJI942" s="82"/>
      <c r="OJJ942" s="82"/>
      <c r="OJK942" s="82"/>
      <c r="OJL942" s="82"/>
      <c r="OJM942" s="82"/>
      <c r="OJN942" s="82"/>
      <c r="OJO942" s="82"/>
      <c r="OJP942" s="82"/>
      <c r="OJQ942" s="82"/>
      <c r="OJR942" s="82"/>
      <c r="OJS942" s="82"/>
      <c r="OJT942" s="82"/>
      <c r="OJU942" s="82"/>
      <c r="OJV942" s="82"/>
      <c r="OJW942" s="82"/>
      <c r="OJX942" s="82"/>
      <c r="OJY942" s="82"/>
      <c r="OJZ942" s="82"/>
      <c r="OKA942" s="82"/>
      <c r="OKB942" s="82"/>
      <c r="OKC942" s="82"/>
      <c r="OKD942" s="82"/>
      <c r="OKE942" s="82"/>
      <c r="OKF942" s="82"/>
      <c r="OKG942" s="82"/>
      <c r="OKH942" s="82"/>
      <c r="OKI942" s="82"/>
      <c r="OKJ942" s="82"/>
      <c r="OKK942" s="82"/>
      <c r="OKL942" s="82"/>
      <c r="OKM942" s="82"/>
      <c r="OKN942" s="82"/>
      <c r="OKO942" s="82"/>
      <c r="OKP942" s="82"/>
      <c r="OKQ942" s="82"/>
      <c r="OKR942" s="82"/>
      <c r="OKS942" s="82"/>
      <c r="OKT942" s="82"/>
      <c r="OKU942" s="82"/>
      <c r="OKV942" s="82"/>
      <c r="OKW942" s="82"/>
      <c r="OKX942" s="82"/>
      <c r="OKY942" s="82"/>
      <c r="OKZ942" s="82"/>
      <c r="OLA942" s="82"/>
      <c r="OLB942" s="82"/>
      <c r="OLC942" s="82"/>
      <c r="OLD942" s="82"/>
      <c r="OLE942" s="82"/>
      <c r="OLF942" s="82"/>
      <c r="OLG942" s="82"/>
      <c r="OLH942" s="82"/>
      <c r="OLI942" s="82"/>
      <c r="OLJ942" s="82"/>
      <c r="OLK942" s="82"/>
      <c r="OLL942" s="82"/>
      <c r="OLM942" s="82"/>
      <c r="OLN942" s="82"/>
      <c r="OLO942" s="82"/>
      <c r="OLP942" s="82"/>
      <c r="OLQ942" s="82"/>
      <c r="OLR942" s="82"/>
      <c r="OLS942" s="82"/>
      <c r="OLT942" s="82"/>
      <c r="OLU942" s="82"/>
      <c r="OLV942" s="82"/>
      <c r="OLW942" s="82"/>
      <c r="OLX942" s="82"/>
      <c r="OLY942" s="82"/>
      <c r="OLZ942" s="82"/>
      <c r="OMA942" s="82"/>
      <c r="OMB942" s="82"/>
      <c r="OMC942" s="82"/>
      <c r="OMD942" s="82"/>
      <c r="OME942" s="82"/>
      <c r="OMF942" s="82"/>
      <c r="OMG942" s="82"/>
      <c r="OMH942" s="82"/>
      <c r="OMI942" s="82"/>
      <c r="OMJ942" s="82"/>
      <c r="OMK942" s="82"/>
      <c r="OML942" s="82"/>
      <c r="OMM942" s="82"/>
      <c r="OMN942" s="82"/>
      <c r="OMO942" s="82"/>
      <c r="OMP942" s="82"/>
      <c r="OMQ942" s="82"/>
      <c r="OMR942" s="82"/>
      <c r="OMS942" s="82"/>
      <c r="OMT942" s="82"/>
      <c r="OMU942" s="82"/>
      <c r="OMV942" s="82"/>
      <c r="OMW942" s="82"/>
      <c r="OMX942" s="82"/>
      <c r="OMY942" s="82"/>
      <c r="OMZ942" s="82"/>
      <c r="ONA942" s="82"/>
      <c r="ONB942" s="82"/>
      <c r="ONC942" s="82"/>
      <c r="OND942" s="82"/>
      <c r="ONE942" s="82"/>
      <c r="ONF942" s="82"/>
      <c r="ONG942" s="82"/>
      <c r="ONH942" s="82"/>
      <c r="ONI942" s="82"/>
      <c r="ONJ942" s="82"/>
      <c r="ONK942" s="82"/>
      <c r="ONL942" s="82"/>
      <c r="ONM942" s="82"/>
      <c r="ONN942" s="82"/>
      <c r="ONO942" s="82"/>
      <c r="ONP942" s="82"/>
      <c r="ONQ942" s="82"/>
      <c r="ONR942" s="82"/>
      <c r="ONS942" s="82"/>
      <c r="ONT942" s="82"/>
      <c r="ONU942" s="82"/>
      <c r="ONV942" s="82"/>
      <c r="ONW942" s="82"/>
      <c r="ONX942" s="82"/>
      <c r="ONY942" s="82"/>
      <c r="ONZ942" s="82"/>
      <c r="OOA942" s="82"/>
      <c r="OOB942" s="82"/>
      <c r="OOC942" s="82"/>
      <c r="OOD942" s="82"/>
      <c r="OOE942" s="82"/>
      <c r="OOF942" s="82"/>
      <c r="OOG942" s="82"/>
      <c r="OOH942" s="82"/>
      <c r="OOI942" s="82"/>
      <c r="OOJ942" s="82"/>
      <c r="OOK942" s="82"/>
      <c r="OOL942" s="82"/>
      <c r="OOM942" s="82"/>
      <c r="OON942" s="82"/>
      <c r="OOO942" s="82"/>
      <c r="OOP942" s="82"/>
      <c r="OOQ942" s="82"/>
      <c r="OOR942" s="82"/>
      <c r="OOS942" s="82"/>
      <c r="OOT942" s="82"/>
      <c r="OOU942" s="82"/>
      <c r="OOV942" s="82"/>
      <c r="OOW942" s="82"/>
      <c r="OOX942" s="82"/>
      <c r="OOY942" s="82"/>
      <c r="OOZ942" s="82"/>
      <c r="OPA942" s="82"/>
      <c r="OPB942" s="82"/>
      <c r="OPC942" s="82"/>
      <c r="OPD942" s="82"/>
      <c r="OPE942" s="82"/>
      <c r="OPF942" s="82"/>
      <c r="OPG942" s="82"/>
      <c r="OPH942" s="82"/>
      <c r="OPI942" s="82"/>
      <c r="OPJ942" s="82"/>
      <c r="OPK942" s="82"/>
      <c r="OPL942" s="82"/>
      <c r="OPM942" s="82"/>
      <c r="OPN942" s="82"/>
      <c r="OPO942" s="82"/>
      <c r="OPP942" s="82"/>
      <c r="OPQ942" s="82"/>
      <c r="OPR942" s="82"/>
      <c r="OPS942" s="82"/>
      <c r="OPT942" s="82"/>
      <c r="OPU942" s="82"/>
      <c r="OPV942" s="82"/>
      <c r="OPW942" s="82"/>
      <c r="OPX942" s="82"/>
      <c r="OPY942" s="82"/>
      <c r="OPZ942" s="82"/>
      <c r="OQA942" s="82"/>
      <c r="OQB942" s="82"/>
      <c r="OQC942" s="82"/>
      <c r="OQD942" s="82"/>
      <c r="OQE942" s="82"/>
      <c r="OQF942" s="82"/>
      <c r="OQG942" s="82"/>
      <c r="OQH942" s="82"/>
      <c r="OQI942" s="82"/>
      <c r="OQJ942" s="82"/>
      <c r="OQK942" s="82"/>
      <c r="OQL942" s="82"/>
      <c r="OQM942" s="82"/>
      <c r="OQN942" s="82"/>
      <c r="OQO942" s="82"/>
      <c r="OQP942" s="82"/>
      <c r="OQQ942" s="82"/>
      <c r="OQR942" s="82"/>
      <c r="OQS942" s="82"/>
      <c r="OQT942" s="82"/>
      <c r="OQU942" s="82"/>
      <c r="OQV942" s="82"/>
      <c r="OQW942" s="82"/>
      <c r="OQX942" s="82"/>
      <c r="OQY942" s="82"/>
      <c r="OQZ942" s="82"/>
      <c r="ORA942" s="82"/>
      <c r="ORB942" s="82"/>
      <c r="ORC942" s="82"/>
      <c r="ORD942" s="82"/>
      <c r="ORE942" s="82"/>
      <c r="ORF942" s="82"/>
      <c r="ORG942" s="82"/>
      <c r="ORH942" s="82"/>
      <c r="ORI942" s="82"/>
      <c r="ORJ942" s="82"/>
      <c r="ORK942" s="82"/>
      <c r="ORL942" s="82"/>
      <c r="ORM942" s="82"/>
      <c r="ORN942" s="82"/>
      <c r="ORO942" s="82"/>
      <c r="ORP942" s="82"/>
      <c r="ORQ942" s="82"/>
      <c r="ORR942" s="82"/>
      <c r="ORS942" s="82"/>
      <c r="ORT942" s="82"/>
      <c r="ORU942" s="82"/>
      <c r="ORV942" s="82"/>
      <c r="ORW942" s="82"/>
      <c r="ORX942" s="82"/>
      <c r="ORY942" s="82"/>
      <c r="ORZ942" s="82"/>
      <c r="OSA942" s="82"/>
      <c r="OSB942" s="82"/>
      <c r="OSC942" s="82"/>
      <c r="OSD942" s="82"/>
      <c r="OSE942" s="82"/>
      <c r="OSF942" s="82"/>
      <c r="OSG942" s="82"/>
      <c r="OSH942" s="82"/>
      <c r="OSI942" s="82"/>
      <c r="OSJ942" s="82"/>
      <c r="OSK942" s="82"/>
      <c r="OSL942" s="82"/>
      <c r="OSM942" s="82"/>
      <c r="OSN942" s="82"/>
      <c r="OSO942" s="82"/>
      <c r="OSP942" s="82"/>
      <c r="OSQ942" s="82"/>
      <c r="OSR942" s="82"/>
      <c r="OSS942" s="82"/>
      <c r="OST942" s="82"/>
      <c r="OSU942" s="82"/>
      <c r="OSV942" s="82"/>
      <c r="OSW942" s="82"/>
      <c r="OSX942" s="82"/>
      <c r="OSY942" s="82"/>
      <c r="OSZ942" s="82"/>
      <c r="OTA942" s="82"/>
      <c r="OTB942" s="82"/>
      <c r="OTC942" s="82"/>
      <c r="OTD942" s="82"/>
      <c r="OTE942" s="82"/>
      <c r="OTF942" s="82"/>
      <c r="OTG942" s="82"/>
      <c r="OTH942" s="82"/>
      <c r="OTI942" s="82"/>
      <c r="OTJ942" s="82"/>
      <c r="OTK942" s="82"/>
      <c r="OTL942" s="82"/>
      <c r="OTM942" s="82"/>
      <c r="OTN942" s="82"/>
      <c r="OTO942" s="82"/>
      <c r="OTP942" s="82"/>
      <c r="OTQ942" s="82"/>
      <c r="OTR942" s="82"/>
      <c r="OTS942" s="82"/>
      <c r="OTT942" s="82"/>
      <c r="OTU942" s="82"/>
      <c r="OTV942" s="82"/>
      <c r="OTW942" s="82"/>
      <c r="OTX942" s="82"/>
      <c r="OTY942" s="82"/>
      <c r="OTZ942" s="82"/>
      <c r="OUA942" s="82"/>
      <c r="OUB942" s="82"/>
      <c r="OUC942" s="82"/>
      <c r="OUD942" s="82"/>
      <c r="OUE942" s="82"/>
      <c r="OUF942" s="82"/>
      <c r="OUG942" s="82"/>
      <c r="OUH942" s="82"/>
      <c r="OUI942" s="82"/>
      <c r="OUJ942" s="82"/>
      <c r="OUK942" s="82"/>
      <c r="OUL942" s="82"/>
      <c r="OUM942" s="82"/>
      <c r="OUN942" s="82"/>
      <c r="OUO942" s="82"/>
      <c r="OUP942" s="82"/>
      <c r="OUQ942" s="82"/>
      <c r="OUR942" s="82"/>
      <c r="OUS942" s="82"/>
      <c r="OUT942" s="82"/>
      <c r="OUU942" s="82"/>
      <c r="OUV942" s="82"/>
      <c r="OUW942" s="82"/>
      <c r="OUX942" s="82"/>
      <c r="OUY942" s="82"/>
      <c r="OUZ942" s="82"/>
      <c r="OVA942" s="82"/>
      <c r="OVB942" s="82"/>
      <c r="OVC942" s="82"/>
      <c r="OVD942" s="82"/>
      <c r="OVE942" s="82"/>
      <c r="OVF942" s="82"/>
      <c r="OVG942" s="82"/>
      <c r="OVH942" s="82"/>
      <c r="OVI942" s="82"/>
      <c r="OVJ942" s="82"/>
      <c r="OVK942" s="82"/>
      <c r="OVL942" s="82"/>
      <c r="OVM942" s="82"/>
      <c r="OVN942" s="82"/>
      <c r="OVO942" s="82"/>
      <c r="OVP942" s="82"/>
      <c r="OVQ942" s="82"/>
      <c r="OVR942" s="82"/>
      <c r="OVS942" s="82"/>
      <c r="OVT942" s="82"/>
      <c r="OVU942" s="82"/>
      <c r="OVV942" s="82"/>
      <c r="OVW942" s="82"/>
      <c r="OVX942" s="82"/>
      <c r="OVY942" s="82"/>
      <c r="OVZ942" s="82"/>
      <c r="OWA942" s="82"/>
      <c r="OWB942" s="82"/>
      <c r="OWC942" s="82"/>
      <c r="OWD942" s="82"/>
      <c r="OWE942" s="82"/>
      <c r="OWF942" s="82"/>
      <c r="OWG942" s="82"/>
      <c r="OWH942" s="82"/>
      <c r="OWI942" s="82"/>
      <c r="OWJ942" s="82"/>
      <c r="OWK942" s="82"/>
      <c r="OWL942" s="82"/>
      <c r="OWM942" s="82"/>
      <c r="OWN942" s="82"/>
      <c r="OWO942" s="82"/>
      <c r="OWP942" s="82"/>
      <c r="OWQ942" s="82"/>
      <c r="OWR942" s="82"/>
      <c r="OWS942" s="82"/>
      <c r="OWT942" s="82"/>
      <c r="OWU942" s="82"/>
      <c r="OWV942" s="82"/>
      <c r="OWW942" s="82"/>
      <c r="OWX942" s="82"/>
      <c r="OWY942" s="82"/>
      <c r="OWZ942" s="82"/>
      <c r="OXA942" s="82"/>
      <c r="OXB942" s="82"/>
      <c r="OXC942" s="82"/>
      <c r="OXD942" s="82"/>
      <c r="OXE942" s="82"/>
      <c r="OXF942" s="82"/>
      <c r="OXG942" s="82"/>
      <c r="OXH942" s="82"/>
      <c r="OXI942" s="82"/>
      <c r="OXJ942" s="82"/>
      <c r="OXK942" s="82"/>
      <c r="OXL942" s="82"/>
      <c r="OXM942" s="82"/>
      <c r="OXN942" s="82"/>
      <c r="OXO942" s="82"/>
      <c r="OXP942" s="82"/>
      <c r="OXQ942" s="82"/>
      <c r="OXR942" s="82"/>
      <c r="OXS942" s="82"/>
      <c r="OXT942" s="82"/>
      <c r="OXU942" s="82"/>
      <c r="OXV942" s="82"/>
      <c r="OXW942" s="82"/>
      <c r="OXX942" s="82"/>
      <c r="OXY942" s="82"/>
      <c r="OXZ942" s="82"/>
      <c r="OYA942" s="82"/>
      <c r="OYB942" s="82"/>
      <c r="OYC942" s="82"/>
      <c r="OYD942" s="82"/>
      <c r="OYE942" s="82"/>
      <c r="OYF942" s="82"/>
      <c r="OYG942" s="82"/>
      <c r="OYH942" s="82"/>
      <c r="OYI942" s="82"/>
      <c r="OYJ942" s="82"/>
      <c r="OYK942" s="82"/>
      <c r="OYL942" s="82"/>
      <c r="OYM942" s="82"/>
      <c r="OYN942" s="82"/>
      <c r="OYO942" s="82"/>
      <c r="OYP942" s="82"/>
      <c r="OYQ942" s="82"/>
      <c r="OYR942" s="82"/>
      <c r="OYS942" s="82"/>
      <c r="OYT942" s="82"/>
      <c r="OYU942" s="82"/>
      <c r="OYV942" s="82"/>
      <c r="OYW942" s="82"/>
      <c r="OYX942" s="82"/>
      <c r="OYY942" s="82"/>
      <c r="OYZ942" s="82"/>
      <c r="OZA942" s="82"/>
      <c r="OZB942" s="82"/>
      <c r="OZC942" s="82"/>
      <c r="OZD942" s="82"/>
      <c r="OZE942" s="82"/>
      <c r="OZF942" s="82"/>
      <c r="OZG942" s="82"/>
      <c r="OZH942" s="82"/>
      <c r="OZI942" s="82"/>
      <c r="OZJ942" s="82"/>
      <c r="OZK942" s="82"/>
      <c r="OZL942" s="82"/>
      <c r="OZM942" s="82"/>
      <c r="OZN942" s="82"/>
      <c r="OZO942" s="82"/>
      <c r="OZP942" s="82"/>
      <c r="OZQ942" s="82"/>
      <c r="OZR942" s="82"/>
      <c r="OZS942" s="82"/>
      <c r="OZT942" s="82"/>
      <c r="OZU942" s="82"/>
      <c r="OZV942" s="82"/>
      <c r="OZW942" s="82"/>
      <c r="OZX942" s="82"/>
      <c r="OZY942" s="82"/>
      <c r="OZZ942" s="82"/>
      <c r="PAA942" s="82"/>
      <c r="PAB942" s="82"/>
      <c r="PAC942" s="82"/>
      <c r="PAD942" s="82"/>
      <c r="PAE942" s="82"/>
      <c r="PAF942" s="82"/>
      <c r="PAG942" s="82"/>
      <c r="PAH942" s="82"/>
      <c r="PAI942" s="82"/>
      <c r="PAJ942" s="82"/>
      <c r="PAK942" s="82"/>
      <c r="PAL942" s="82"/>
      <c r="PAM942" s="82"/>
      <c r="PAN942" s="82"/>
      <c r="PAO942" s="82"/>
      <c r="PAP942" s="82"/>
      <c r="PAQ942" s="82"/>
      <c r="PAR942" s="82"/>
      <c r="PAS942" s="82"/>
      <c r="PAT942" s="82"/>
      <c r="PAU942" s="82"/>
      <c r="PAV942" s="82"/>
      <c r="PAW942" s="82"/>
      <c r="PAX942" s="82"/>
      <c r="PAY942" s="82"/>
      <c r="PAZ942" s="82"/>
      <c r="PBA942" s="82"/>
      <c r="PBB942" s="82"/>
      <c r="PBC942" s="82"/>
      <c r="PBD942" s="82"/>
      <c r="PBE942" s="82"/>
      <c r="PBF942" s="82"/>
      <c r="PBG942" s="82"/>
      <c r="PBH942" s="82"/>
      <c r="PBI942" s="82"/>
      <c r="PBJ942" s="82"/>
      <c r="PBK942" s="82"/>
      <c r="PBL942" s="82"/>
      <c r="PBM942" s="82"/>
      <c r="PBN942" s="82"/>
      <c r="PBO942" s="82"/>
      <c r="PBP942" s="82"/>
      <c r="PBQ942" s="82"/>
      <c r="PBR942" s="82"/>
      <c r="PBS942" s="82"/>
      <c r="PBT942" s="82"/>
      <c r="PBU942" s="82"/>
      <c r="PBV942" s="82"/>
      <c r="PBW942" s="82"/>
      <c r="PBX942" s="82"/>
      <c r="PBY942" s="82"/>
      <c r="PBZ942" s="82"/>
      <c r="PCA942" s="82"/>
      <c r="PCB942" s="82"/>
      <c r="PCC942" s="82"/>
      <c r="PCD942" s="82"/>
      <c r="PCE942" s="82"/>
      <c r="PCF942" s="82"/>
      <c r="PCG942" s="82"/>
      <c r="PCH942" s="82"/>
      <c r="PCI942" s="82"/>
      <c r="PCJ942" s="82"/>
      <c r="PCK942" s="82"/>
      <c r="PCL942" s="82"/>
      <c r="PCM942" s="82"/>
      <c r="PCN942" s="82"/>
      <c r="PCO942" s="82"/>
      <c r="PCP942" s="82"/>
      <c r="PCQ942" s="82"/>
      <c r="PCR942" s="82"/>
      <c r="PCS942" s="82"/>
      <c r="PCT942" s="82"/>
      <c r="PCU942" s="82"/>
      <c r="PCV942" s="82"/>
      <c r="PCW942" s="82"/>
      <c r="PCX942" s="82"/>
      <c r="PCY942" s="82"/>
      <c r="PCZ942" s="82"/>
      <c r="PDA942" s="82"/>
      <c r="PDB942" s="82"/>
      <c r="PDC942" s="82"/>
      <c r="PDD942" s="82"/>
      <c r="PDE942" s="82"/>
      <c r="PDF942" s="82"/>
      <c r="PDG942" s="82"/>
      <c r="PDH942" s="82"/>
      <c r="PDI942" s="82"/>
      <c r="PDJ942" s="82"/>
      <c r="PDK942" s="82"/>
      <c r="PDL942" s="82"/>
      <c r="PDM942" s="82"/>
      <c r="PDN942" s="82"/>
      <c r="PDO942" s="82"/>
      <c r="PDP942" s="82"/>
      <c r="PDQ942" s="82"/>
      <c r="PDR942" s="82"/>
      <c r="PDS942" s="82"/>
      <c r="PDT942" s="82"/>
      <c r="PDU942" s="82"/>
      <c r="PDV942" s="82"/>
      <c r="PDW942" s="82"/>
      <c r="PDX942" s="82"/>
      <c r="PDY942" s="82"/>
      <c r="PDZ942" s="82"/>
      <c r="PEA942" s="82"/>
      <c r="PEB942" s="82"/>
      <c r="PEC942" s="82"/>
      <c r="PED942" s="82"/>
      <c r="PEE942" s="82"/>
      <c r="PEF942" s="82"/>
      <c r="PEG942" s="82"/>
      <c r="PEH942" s="82"/>
      <c r="PEI942" s="82"/>
      <c r="PEJ942" s="82"/>
      <c r="PEK942" s="82"/>
      <c r="PEL942" s="82"/>
      <c r="PEM942" s="82"/>
      <c r="PEN942" s="82"/>
      <c r="PEO942" s="82"/>
      <c r="PEP942" s="82"/>
      <c r="PEQ942" s="82"/>
      <c r="PER942" s="82"/>
      <c r="PES942" s="82"/>
      <c r="PET942" s="82"/>
      <c r="PEU942" s="82"/>
      <c r="PEV942" s="82"/>
      <c r="PEW942" s="82"/>
      <c r="PEX942" s="82"/>
      <c r="PEY942" s="82"/>
      <c r="PEZ942" s="82"/>
      <c r="PFA942" s="82"/>
      <c r="PFB942" s="82"/>
      <c r="PFC942" s="82"/>
      <c r="PFD942" s="82"/>
      <c r="PFE942" s="82"/>
      <c r="PFF942" s="82"/>
      <c r="PFG942" s="82"/>
      <c r="PFH942" s="82"/>
      <c r="PFI942" s="82"/>
      <c r="PFJ942" s="82"/>
      <c r="PFK942" s="82"/>
      <c r="PFL942" s="82"/>
      <c r="PFM942" s="82"/>
      <c r="PFN942" s="82"/>
      <c r="PFO942" s="82"/>
      <c r="PFP942" s="82"/>
      <c r="PFQ942" s="82"/>
      <c r="PFR942" s="82"/>
      <c r="PFS942" s="82"/>
      <c r="PFT942" s="82"/>
      <c r="PFU942" s="82"/>
      <c r="PFV942" s="82"/>
      <c r="PFW942" s="82"/>
      <c r="PFX942" s="82"/>
      <c r="PFY942" s="82"/>
      <c r="PFZ942" s="82"/>
      <c r="PGA942" s="82"/>
      <c r="PGB942" s="82"/>
      <c r="PGC942" s="82"/>
      <c r="PGD942" s="82"/>
      <c r="PGE942" s="82"/>
      <c r="PGF942" s="82"/>
      <c r="PGG942" s="82"/>
      <c r="PGH942" s="82"/>
      <c r="PGI942" s="82"/>
      <c r="PGJ942" s="82"/>
      <c r="PGK942" s="82"/>
      <c r="PGL942" s="82"/>
      <c r="PGM942" s="82"/>
      <c r="PGN942" s="82"/>
      <c r="PGO942" s="82"/>
      <c r="PGP942" s="82"/>
      <c r="PGQ942" s="82"/>
      <c r="PGR942" s="82"/>
      <c r="PGS942" s="82"/>
      <c r="PGT942" s="82"/>
      <c r="PGU942" s="82"/>
      <c r="PGV942" s="82"/>
      <c r="PGW942" s="82"/>
      <c r="PGX942" s="82"/>
      <c r="PGY942" s="82"/>
      <c r="PGZ942" s="82"/>
      <c r="PHA942" s="82"/>
      <c r="PHB942" s="82"/>
      <c r="PHC942" s="82"/>
      <c r="PHD942" s="82"/>
      <c r="PHE942" s="82"/>
      <c r="PHF942" s="82"/>
      <c r="PHG942" s="82"/>
      <c r="PHH942" s="82"/>
      <c r="PHI942" s="82"/>
      <c r="PHJ942" s="82"/>
      <c r="PHK942" s="82"/>
      <c r="PHL942" s="82"/>
      <c r="PHM942" s="82"/>
      <c r="PHN942" s="82"/>
      <c r="PHO942" s="82"/>
      <c r="PHP942" s="82"/>
      <c r="PHQ942" s="82"/>
      <c r="PHR942" s="82"/>
      <c r="PHS942" s="82"/>
      <c r="PHT942" s="82"/>
      <c r="PHU942" s="82"/>
      <c r="PHV942" s="82"/>
      <c r="PHW942" s="82"/>
      <c r="PHX942" s="82"/>
      <c r="PHY942" s="82"/>
      <c r="PHZ942" s="82"/>
      <c r="PIA942" s="82"/>
      <c r="PIB942" s="82"/>
      <c r="PIC942" s="82"/>
      <c r="PID942" s="82"/>
      <c r="PIE942" s="82"/>
      <c r="PIF942" s="82"/>
      <c r="PIG942" s="82"/>
      <c r="PIH942" s="82"/>
      <c r="PII942" s="82"/>
      <c r="PIJ942" s="82"/>
      <c r="PIK942" s="82"/>
      <c r="PIL942" s="82"/>
      <c r="PIM942" s="82"/>
      <c r="PIN942" s="82"/>
      <c r="PIO942" s="82"/>
      <c r="PIP942" s="82"/>
      <c r="PIQ942" s="82"/>
      <c r="PIR942" s="82"/>
      <c r="PIS942" s="82"/>
      <c r="PIT942" s="82"/>
      <c r="PIU942" s="82"/>
      <c r="PIV942" s="82"/>
      <c r="PIW942" s="82"/>
      <c r="PIX942" s="82"/>
      <c r="PIY942" s="82"/>
      <c r="PIZ942" s="82"/>
      <c r="PJA942" s="82"/>
      <c r="PJB942" s="82"/>
      <c r="PJC942" s="82"/>
      <c r="PJD942" s="82"/>
      <c r="PJE942" s="82"/>
      <c r="PJF942" s="82"/>
      <c r="PJG942" s="82"/>
      <c r="PJH942" s="82"/>
      <c r="PJI942" s="82"/>
      <c r="PJJ942" s="82"/>
      <c r="PJK942" s="82"/>
      <c r="PJL942" s="82"/>
      <c r="PJM942" s="82"/>
      <c r="PJN942" s="82"/>
      <c r="PJO942" s="82"/>
      <c r="PJP942" s="82"/>
      <c r="PJQ942" s="82"/>
      <c r="PJR942" s="82"/>
      <c r="PJS942" s="82"/>
      <c r="PJT942" s="82"/>
      <c r="PJU942" s="82"/>
      <c r="PJV942" s="82"/>
      <c r="PJW942" s="82"/>
      <c r="PJX942" s="82"/>
      <c r="PJY942" s="82"/>
      <c r="PJZ942" s="82"/>
      <c r="PKA942" s="82"/>
      <c r="PKB942" s="82"/>
      <c r="PKC942" s="82"/>
      <c r="PKD942" s="82"/>
      <c r="PKE942" s="82"/>
      <c r="PKF942" s="82"/>
      <c r="PKG942" s="82"/>
      <c r="PKH942" s="82"/>
      <c r="PKI942" s="82"/>
      <c r="PKJ942" s="82"/>
      <c r="PKK942" s="82"/>
      <c r="PKL942" s="82"/>
      <c r="PKM942" s="82"/>
      <c r="PKN942" s="82"/>
      <c r="PKO942" s="82"/>
      <c r="PKP942" s="82"/>
      <c r="PKQ942" s="82"/>
      <c r="PKR942" s="82"/>
      <c r="PKS942" s="82"/>
      <c r="PKT942" s="82"/>
      <c r="PKU942" s="82"/>
      <c r="PKV942" s="82"/>
      <c r="PKW942" s="82"/>
      <c r="PKX942" s="82"/>
      <c r="PKY942" s="82"/>
      <c r="PKZ942" s="82"/>
      <c r="PLA942" s="82"/>
      <c r="PLB942" s="82"/>
      <c r="PLC942" s="82"/>
      <c r="PLD942" s="82"/>
      <c r="PLE942" s="82"/>
      <c r="PLF942" s="82"/>
      <c r="PLG942" s="82"/>
      <c r="PLH942" s="82"/>
      <c r="PLI942" s="82"/>
      <c r="PLJ942" s="82"/>
      <c r="PLK942" s="82"/>
      <c r="PLL942" s="82"/>
      <c r="PLM942" s="82"/>
      <c r="PLN942" s="82"/>
      <c r="PLO942" s="82"/>
      <c r="PLP942" s="82"/>
      <c r="PLQ942" s="82"/>
      <c r="PLR942" s="82"/>
      <c r="PLS942" s="82"/>
      <c r="PLT942" s="82"/>
      <c r="PLU942" s="82"/>
      <c r="PLV942" s="82"/>
      <c r="PLW942" s="82"/>
      <c r="PLX942" s="82"/>
      <c r="PLY942" s="82"/>
      <c r="PLZ942" s="82"/>
      <c r="PMA942" s="82"/>
      <c r="PMB942" s="82"/>
      <c r="PMC942" s="82"/>
      <c r="PMD942" s="82"/>
      <c r="PME942" s="82"/>
      <c r="PMF942" s="82"/>
      <c r="PMG942" s="82"/>
      <c r="PMH942" s="82"/>
      <c r="PMI942" s="82"/>
      <c r="PMJ942" s="82"/>
      <c r="PMK942" s="82"/>
      <c r="PML942" s="82"/>
      <c r="PMM942" s="82"/>
      <c r="PMN942" s="82"/>
      <c r="PMO942" s="82"/>
      <c r="PMP942" s="82"/>
      <c r="PMQ942" s="82"/>
      <c r="PMR942" s="82"/>
      <c r="PMS942" s="82"/>
      <c r="PMT942" s="82"/>
      <c r="PMU942" s="82"/>
      <c r="PMV942" s="82"/>
      <c r="PMW942" s="82"/>
      <c r="PMX942" s="82"/>
      <c r="PMY942" s="82"/>
      <c r="PMZ942" s="82"/>
      <c r="PNA942" s="82"/>
      <c r="PNB942" s="82"/>
      <c r="PNC942" s="82"/>
      <c r="PND942" s="82"/>
      <c r="PNE942" s="82"/>
      <c r="PNF942" s="82"/>
      <c r="PNG942" s="82"/>
      <c r="PNH942" s="82"/>
      <c r="PNI942" s="82"/>
      <c r="PNJ942" s="82"/>
      <c r="PNK942" s="82"/>
      <c r="PNL942" s="82"/>
      <c r="PNM942" s="82"/>
      <c r="PNN942" s="82"/>
      <c r="PNO942" s="82"/>
      <c r="PNP942" s="82"/>
      <c r="PNQ942" s="82"/>
      <c r="PNR942" s="82"/>
      <c r="PNS942" s="82"/>
      <c r="PNT942" s="82"/>
      <c r="PNU942" s="82"/>
      <c r="PNV942" s="82"/>
      <c r="PNW942" s="82"/>
      <c r="PNX942" s="82"/>
      <c r="PNY942" s="82"/>
      <c r="PNZ942" s="82"/>
      <c r="POA942" s="82"/>
      <c r="POB942" s="82"/>
      <c r="POC942" s="82"/>
      <c r="POD942" s="82"/>
      <c r="POE942" s="82"/>
      <c r="POF942" s="82"/>
      <c r="POG942" s="82"/>
      <c r="POH942" s="82"/>
      <c r="POI942" s="82"/>
      <c r="POJ942" s="82"/>
      <c r="POK942" s="82"/>
      <c r="POL942" s="82"/>
      <c r="POM942" s="82"/>
      <c r="PON942" s="82"/>
      <c r="POO942" s="82"/>
      <c r="POP942" s="82"/>
      <c r="POQ942" s="82"/>
      <c r="POR942" s="82"/>
      <c r="POS942" s="82"/>
      <c r="POT942" s="82"/>
      <c r="POU942" s="82"/>
      <c r="POV942" s="82"/>
      <c r="POW942" s="82"/>
      <c r="POX942" s="82"/>
      <c r="POY942" s="82"/>
      <c r="POZ942" s="82"/>
      <c r="PPA942" s="82"/>
      <c r="PPB942" s="82"/>
      <c r="PPC942" s="82"/>
      <c r="PPD942" s="82"/>
      <c r="PPE942" s="82"/>
      <c r="PPF942" s="82"/>
      <c r="PPG942" s="82"/>
      <c r="PPH942" s="82"/>
      <c r="PPI942" s="82"/>
      <c r="PPJ942" s="82"/>
      <c r="PPK942" s="82"/>
      <c r="PPL942" s="82"/>
      <c r="PPM942" s="82"/>
      <c r="PPN942" s="82"/>
      <c r="PPO942" s="82"/>
      <c r="PPP942" s="82"/>
      <c r="PPQ942" s="82"/>
      <c r="PPR942" s="82"/>
      <c r="PPS942" s="82"/>
      <c r="PPT942" s="82"/>
      <c r="PPU942" s="82"/>
      <c r="PPV942" s="82"/>
      <c r="PPW942" s="82"/>
      <c r="PPX942" s="82"/>
      <c r="PPY942" s="82"/>
      <c r="PPZ942" s="82"/>
      <c r="PQA942" s="82"/>
      <c r="PQB942" s="82"/>
      <c r="PQC942" s="82"/>
      <c r="PQD942" s="82"/>
      <c r="PQE942" s="82"/>
      <c r="PQF942" s="82"/>
      <c r="PQG942" s="82"/>
      <c r="PQH942" s="82"/>
      <c r="PQI942" s="82"/>
      <c r="PQJ942" s="82"/>
      <c r="PQK942" s="82"/>
      <c r="PQL942" s="82"/>
      <c r="PQM942" s="82"/>
      <c r="PQN942" s="82"/>
      <c r="PQO942" s="82"/>
      <c r="PQP942" s="82"/>
      <c r="PQQ942" s="82"/>
      <c r="PQR942" s="82"/>
      <c r="PQS942" s="82"/>
      <c r="PQT942" s="82"/>
      <c r="PQU942" s="82"/>
      <c r="PQV942" s="82"/>
      <c r="PQW942" s="82"/>
      <c r="PQX942" s="82"/>
      <c r="PQY942" s="82"/>
      <c r="PQZ942" s="82"/>
      <c r="PRA942" s="82"/>
      <c r="PRB942" s="82"/>
      <c r="PRC942" s="82"/>
      <c r="PRD942" s="82"/>
      <c r="PRE942" s="82"/>
      <c r="PRF942" s="82"/>
      <c r="PRG942" s="82"/>
      <c r="PRH942" s="82"/>
      <c r="PRI942" s="82"/>
      <c r="PRJ942" s="82"/>
      <c r="PRK942" s="82"/>
      <c r="PRL942" s="82"/>
      <c r="PRM942" s="82"/>
      <c r="PRN942" s="82"/>
      <c r="PRO942" s="82"/>
      <c r="PRP942" s="82"/>
      <c r="PRQ942" s="82"/>
      <c r="PRR942" s="82"/>
      <c r="PRS942" s="82"/>
      <c r="PRT942" s="82"/>
      <c r="PRU942" s="82"/>
      <c r="PRV942" s="82"/>
      <c r="PRW942" s="82"/>
      <c r="PRX942" s="82"/>
      <c r="PRY942" s="82"/>
      <c r="PRZ942" s="82"/>
      <c r="PSA942" s="82"/>
      <c r="PSB942" s="82"/>
      <c r="PSC942" s="82"/>
      <c r="PSD942" s="82"/>
      <c r="PSE942" s="82"/>
      <c r="PSF942" s="82"/>
      <c r="PSG942" s="82"/>
      <c r="PSH942" s="82"/>
      <c r="PSI942" s="82"/>
      <c r="PSJ942" s="82"/>
      <c r="PSK942" s="82"/>
      <c r="PSL942" s="82"/>
      <c r="PSM942" s="82"/>
      <c r="PSN942" s="82"/>
      <c r="PSO942" s="82"/>
      <c r="PSP942" s="82"/>
      <c r="PSQ942" s="82"/>
      <c r="PSR942" s="82"/>
      <c r="PSS942" s="82"/>
      <c r="PST942" s="82"/>
      <c r="PSU942" s="82"/>
      <c r="PSV942" s="82"/>
      <c r="PSW942" s="82"/>
      <c r="PSX942" s="82"/>
      <c r="PSY942" s="82"/>
      <c r="PSZ942" s="82"/>
      <c r="PTA942" s="82"/>
      <c r="PTB942" s="82"/>
      <c r="PTC942" s="82"/>
      <c r="PTD942" s="82"/>
      <c r="PTE942" s="82"/>
      <c r="PTF942" s="82"/>
      <c r="PTG942" s="82"/>
      <c r="PTH942" s="82"/>
      <c r="PTI942" s="82"/>
      <c r="PTJ942" s="82"/>
      <c r="PTK942" s="82"/>
      <c r="PTL942" s="82"/>
      <c r="PTM942" s="82"/>
      <c r="PTN942" s="82"/>
      <c r="PTO942" s="82"/>
      <c r="PTP942" s="82"/>
      <c r="PTQ942" s="82"/>
      <c r="PTR942" s="82"/>
      <c r="PTS942" s="82"/>
      <c r="PTT942" s="82"/>
      <c r="PTU942" s="82"/>
      <c r="PTV942" s="82"/>
      <c r="PTW942" s="82"/>
      <c r="PTX942" s="82"/>
      <c r="PTY942" s="82"/>
      <c r="PTZ942" s="82"/>
      <c r="PUA942" s="82"/>
      <c r="PUB942" s="82"/>
      <c r="PUC942" s="82"/>
      <c r="PUD942" s="82"/>
      <c r="PUE942" s="82"/>
      <c r="PUF942" s="82"/>
      <c r="PUG942" s="82"/>
      <c r="PUH942" s="82"/>
      <c r="PUI942" s="82"/>
      <c r="PUJ942" s="82"/>
      <c r="PUK942" s="82"/>
      <c r="PUL942" s="82"/>
      <c r="PUM942" s="82"/>
      <c r="PUN942" s="82"/>
      <c r="PUO942" s="82"/>
      <c r="PUP942" s="82"/>
      <c r="PUQ942" s="82"/>
      <c r="PUR942" s="82"/>
      <c r="PUS942" s="82"/>
      <c r="PUT942" s="82"/>
      <c r="PUU942" s="82"/>
      <c r="PUV942" s="82"/>
      <c r="PUW942" s="82"/>
      <c r="PUX942" s="82"/>
      <c r="PUY942" s="82"/>
      <c r="PUZ942" s="82"/>
      <c r="PVA942" s="82"/>
      <c r="PVB942" s="82"/>
      <c r="PVC942" s="82"/>
      <c r="PVD942" s="82"/>
      <c r="PVE942" s="82"/>
      <c r="PVF942" s="82"/>
      <c r="PVG942" s="82"/>
      <c r="PVH942" s="82"/>
      <c r="PVI942" s="82"/>
      <c r="PVJ942" s="82"/>
      <c r="PVK942" s="82"/>
      <c r="PVL942" s="82"/>
      <c r="PVM942" s="82"/>
      <c r="PVN942" s="82"/>
      <c r="PVO942" s="82"/>
      <c r="PVP942" s="82"/>
      <c r="PVQ942" s="82"/>
      <c r="PVR942" s="82"/>
      <c r="PVS942" s="82"/>
      <c r="PVT942" s="82"/>
      <c r="PVU942" s="82"/>
      <c r="PVV942" s="82"/>
      <c r="PVW942" s="82"/>
      <c r="PVX942" s="82"/>
      <c r="PVY942" s="82"/>
      <c r="PVZ942" s="82"/>
      <c r="PWA942" s="82"/>
      <c r="PWB942" s="82"/>
      <c r="PWC942" s="82"/>
      <c r="PWD942" s="82"/>
      <c r="PWE942" s="82"/>
      <c r="PWF942" s="82"/>
      <c r="PWG942" s="82"/>
      <c r="PWH942" s="82"/>
      <c r="PWI942" s="82"/>
      <c r="PWJ942" s="82"/>
      <c r="PWK942" s="82"/>
      <c r="PWL942" s="82"/>
      <c r="PWM942" s="82"/>
      <c r="PWN942" s="82"/>
      <c r="PWO942" s="82"/>
      <c r="PWP942" s="82"/>
      <c r="PWQ942" s="82"/>
      <c r="PWR942" s="82"/>
      <c r="PWS942" s="82"/>
      <c r="PWT942" s="82"/>
      <c r="PWU942" s="82"/>
      <c r="PWV942" s="82"/>
      <c r="PWW942" s="82"/>
      <c r="PWX942" s="82"/>
      <c r="PWY942" s="82"/>
      <c r="PWZ942" s="82"/>
      <c r="PXA942" s="82"/>
      <c r="PXB942" s="82"/>
      <c r="PXC942" s="82"/>
      <c r="PXD942" s="82"/>
      <c r="PXE942" s="82"/>
      <c r="PXF942" s="82"/>
      <c r="PXG942" s="82"/>
      <c r="PXH942" s="82"/>
      <c r="PXI942" s="82"/>
      <c r="PXJ942" s="82"/>
      <c r="PXK942" s="82"/>
      <c r="PXL942" s="82"/>
      <c r="PXM942" s="82"/>
      <c r="PXN942" s="82"/>
      <c r="PXO942" s="82"/>
      <c r="PXP942" s="82"/>
      <c r="PXQ942" s="82"/>
      <c r="PXR942" s="82"/>
      <c r="PXS942" s="82"/>
      <c r="PXT942" s="82"/>
      <c r="PXU942" s="82"/>
      <c r="PXV942" s="82"/>
      <c r="PXW942" s="82"/>
      <c r="PXX942" s="82"/>
      <c r="PXY942" s="82"/>
      <c r="PXZ942" s="82"/>
      <c r="PYA942" s="82"/>
      <c r="PYB942" s="82"/>
      <c r="PYC942" s="82"/>
      <c r="PYD942" s="82"/>
      <c r="PYE942" s="82"/>
      <c r="PYF942" s="82"/>
      <c r="PYG942" s="82"/>
      <c r="PYH942" s="82"/>
      <c r="PYI942" s="82"/>
      <c r="PYJ942" s="82"/>
      <c r="PYK942" s="82"/>
      <c r="PYL942" s="82"/>
      <c r="PYM942" s="82"/>
      <c r="PYN942" s="82"/>
      <c r="PYO942" s="82"/>
      <c r="PYP942" s="82"/>
      <c r="PYQ942" s="82"/>
      <c r="PYR942" s="82"/>
      <c r="PYS942" s="82"/>
      <c r="PYT942" s="82"/>
      <c r="PYU942" s="82"/>
      <c r="PYV942" s="82"/>
      <c r="PYW942" s="82"/>
      <c r="PYX942" s="82"/>
      <c r="PYY942" s="82"/>
      <c r="PYZ942" s="82"/>
      <c r="PZA942" s="82"/>
      <c r="PZB942" s="82"/>
      <c r="PZC942" s="82"/>
      <c r="PZD942" s="82"/>
      <c r="PZE942" s="82"/>
      <c r="PZF942" s="82"/>
      <c r="PZG942" s="82"/>
      <c r="PZH942" s="82"/>
      <c r="PZI942" s="82"/>
      <c r="PZJ942" s="82"/>
      <c r="PZK942" s="82"/>
      <c r="PZL942" s="82"/>
      <c r="PZM942" s="82"/>
      <c r="PZN942" s="82"/>
      <c r="PZO942" s="82"/>
      <c r="PZP942" s="82"/>
      <c r="PZQ942" s="82"/>
      <c r="PZR942" s="82"/>
      <c r="PZS942" s="82"/>
      <c r="PZT942" s="82"/>
      <c r="PZU942" s="82"/>
      <c r="PZV942" s="82"/>
      <c r="PZW942" s="82"/>
      <c r="PZX942" s="82"/>
      <c r="PZY942" s="82"/>
      <c r="PZZ942" s="82"/>
      <c r="QAA942" s="82"/>
      <c r="QAB942" s="82"/>
      <c r="QAC942" s="82"/>
      <c r="QAD942" s="82"/>
      <c r="QAE942" s="82"/>
      <c r="QAF942" s="82"/>
      <c r="QAG942" s="82"/>
      <c r="QAH942" s="82"/>
      <c r="QAI942" s="82"/>
      <c r="QAJ942" s="82"/>
      <c r="QAK942" s="82"/>
      <c r="QAL942" s="82"/>
      <c r="QAM942" s="82"/>
      <c r="QAN942" s="82"/>
      <c r="QAO942" s="82"/>
      <c r="QAP942" s="82"/>
      <c r="QAQ942" s="82"/>
      <c r="QAR942" s="82"/>
      <c r="QAS942" s="82"/>
      <c r="QAT942" s="82"/>
      <c r="QAU942" s="82"/>
      <c r="QAV942" s="82"/>
      <c r="QAW942" s="82"/>
      <c r="QAX942" s="82"/>
      <c r="QAY942" s="82"/>
      <c r="QAZ942" s="82"/>
      <c r="QBA942" s="82"/>
      <c r="QBB942" s="82"/>
      <c r="QBC942" s="82"/>
      <c r="QBD942" s="82"/>
      <c r="QBE942" s="82"/>
      <c r="QBF942" s="82"/>
      <c r="QBG942" s="82"/>
      <c r="QBH942" s="82"/>
      <c r="QBI942" s="82"/>
      <c r="QBJ942" s="82"/>
      <c r="QBK942" s="82"/>
      <c r="QBL942" s="82"/>
      <c r="QBM942" s="82"/>
      <c r="QBN942" s="82"/>
      <c r="QBO942" s="82"/>
      <c r="QBP942" s="82"/>
      <c r="QBQ942" s="82"/>
      <c r="QBR942" s="82"/>
      <c r="QBS942" s="82"/>
      <c r="QBT942" s="82"/>
      <c r="QBU942" s="82"/>
      <c r="QBV942" s="82"/>
      <c r="QBW942" s="82"/>
      <c r="QBX942" s="82"/>
      <c r="QBY942" s="82"/>
      <c r="QBZ942" s="82"/>
      <c r="QCA942" s="82"/>
      <c r="QCB942" s="82"/>
      <c r="QCC942" s="82"/>
      <c r="QCD942" s="82"/>
      <c r="QCE942" s="82"/>
      <c r="QCF942" s="82"/>
      <c r="QCG942" s="82"/>
      <c r="QCH942" s="82"/>
      <c r="QCI942" s="82"/>
      <c r="QCJ942" s="82"/>
      <c r="QCK942" s="82"/>
      <c r="QCL942" s="82"/>
      <c r="QCM942" s="82"/>
      <c r="QCN942" s="82"/>
      <c r="QCO942" s="82"/>
      <c r="QCP942" s="82"/>
      <c r="QCQ942" s="82"/>
      <c r="QCR942" s="82"/>
      <c r="QCS942" s="82"/>
      <c r="QCT942" s="82"/>
      <c r="QCU942" s="82"/>
      <c r="QCV942" s="82"/>
      <c r="QCW942" s="82"/>
      <c r="QCX942" s="82"/>
      <c r="QCY942" s="82"/>
      <c r="QCZ942" s="82"/>
      <c r="QDA942" s="82"/>
      <c r="QDB942" s="82"/>
      <c r="QDC942" s="82"/>
      <c r="QDD942" s="82"/>
      <c r="QDE942" s="82"/>
      <c r="QDF942" s="82"/>
      <c r="QDG942" s="82"/>
      <c r="QDH942" s="82"/>
      <c r="QDI942" s="82"/>
      <c r="QDJ942" s="82"/>
      <c r="QDK942" s="82"/>
      <c r="QDL942" s="82"/>
      <c r="QDM942" s="82"/>
      <c r="QDN942" s="82"/>
      <c r="QDO942" s="82"/>
      <c r="QDP942" s="82"/>
      <c r="QDQ942" s="82"/>
      <c r="QDR942" s="82"/>
      <c r="QDS942" s="82"/>
      <c r="QDT942" s="82"/>
      <c r="QDU942" s="82"/>
      <c r="QDV942" s="82"/>
      <c r="QDW942" s="82"/>
      <c r="QDX942" s="82"/>
      <c r="QDY942" s="82"/>
      <c r="QDZ942" s="82"/>
      <c r="QEA942" s="82"/>
      <c r="QEB942" s="82"/>
      <c r="QEC942" s="82"/>
      <c r="QED942" s="82"/>
      <c r="QEE942" s="82"/>
      <c r="QEF942" s="82"/>
      <c r="QEG942" s="82"/>
      <c r="QEH942" s="82"/>
      <c r="QEI942" s="82"/>
      <c r="QEJ942" s="82"/>
      <c r="QEK942" s="82"/>
      <c r="QEL942" s="82"/>
      <c r="QEM942" s="82"/>
      <c r="QEN942" s="82"/>
      <c r="QEO942" s="82"/>
      <c r="QEP942" s="82"/>
      <c r="QEQ942" s="82"/>
      <c r="QER942" s="82"/>
      <c r="QES942" s="82"/>
      <c r="QET942" s="82"/>
      <c r="QEU942" s="82"/>
      <c r="QEV942" s="82"/>
      <c r="QEW942" s="82"/>
      <c r="QEX942" s="82"/>
      <c r="QEY942" s="82"/>
      <c r="QEZ942" s="82"/>
      <c r="QFA942" s="82"/>
      <c r="QFB942" s="82"/>
      <c r="QFC942" s="82"/>
      <c r="QFD942" s="82"/>
      <c r="QFE942" s="82"/>
      <c r="QFF942" s="82"/>
      <c r="QFG942" s="82"/>
      <c r="QFH942" s="82"/>
      <c r="QFI942" s="82"/>
      <c r="QFJ942" s="82"/>
      <c r="QFK942" s="82"/>
      <c r="QFL942" s="82"/>
      <c r="QFM942" s="82"/>
      <c r="QFN942" s="82"/>
      <c r="QFO942" s="82"/>
      <c r="QFP942" s="82"/>
      <c r="QFQ942" s="82"/>
      <c r="QFR942" s="82"/>
      <c r="QFS942" s="82"/>
      <c r="QFT942" s="82"/>
      <c r="QFU942" s="82"/>
      <c r="QFV942" s="82"/>
      <c r="QFW942" s="82"/>
      <c r="QFX942" s="82"/>
      <c r="QFY942" s="82"/>
      <c r="QFZ942" s="82"/>
      <c r="QGA942" s="82"/>
      <c r="QGB942" s="82"/>
      <c r="QGC942" s="82"/>
      <c r="QGD942" s="82"/>
      <c r="QGE942" s="82"/>
      <c r="QGF942" s="82"/>
      <c r="QGG942" s="82"/>
      <c r="QGH942" s="82"/>
      <c r="QGI942" s="82"/>
      <c r="QGJ942" s="82"/>
      <c r="QGK942" s="82"/>
      <c r="QGL942" s="82"/>
      <c r="QGM942" s="82"/>
      <c r="QGN942" s="82"/>
      <c r="QGO942" s="82"/>
      <c r="QGP942" s="82"/>
      <c r="QGQ942" s="82"/>
      <c r="QGR942" s="82"/>
      <c r="QGS942" s="82"/>
      <c r="QGT942" s="82"/>
      <c r="QGU942" s="82"/>
      <c r="QGV942" s="82"/>
      <c r="QGW942" s="82"/>
      <c r="QGX942" s="82"/>
      <c r="QGY942" s="82"/>
      <c r="QGZ942" s="82"/>
      <c r="QHA942" s="82"/>
      <c r="QHB942" s="82"/>
      <c r="QHC942" s="82"/>
      <c r="QHD942" s="82"/>
      <c r="QHE942" s="82"/>
      <c r="QHF942" s="82"/>
      <c r="QHG942" s="82"/>
      <c r="QHH942" s="82"/>
      <c r="QHI942" s="82"/>
      <c r="QHJ942" s="82"/>
      <c r="QHK942" s="82"/>
      <c r="QHL942" s="82"/>
      <c r="QHM942" s="82"/>
      <c r="QHN942" s="82"/>
      <c r="QHO942" s="82"/>
      <c r="QHP942" s="82"/>
      <c r="QHQ942" s="82"/>
      <c r="QHR942" s="82"/>
      <c r="QHS942" s="82"/>
      <c r="QHT942" s="82"/>
      <c r="QHU942" s="82"/>
      <c r="QHV942" s="82"/>
      <c r="QHW942" s="82"/>
      <c r="QHX942" s="82"/>
      <c r="QHY942" s="82"/>
      <c r="QHZ942" s="82"/>
      <c r="QIA942" s="82"/>
      <c r="QIB942" s="82"/>
      <c r="QIC942" s="82"/>
      <c r="QID942" s="82"/>
      <c r="QIE942" s="82"/>
      <c r="QIF942" s="82"/>
      <c r="QIG942" s="82"/>
      <c r="QIH942" s="82"/>
      <c r="QII942" s="82"/>
      <c r="QIJ942" s="82"/>
      <c r="QIK942" s="82"/>
      <c r="QIL942" s="82"/>
      <c r="QIM942" s="82"/>
      <c r="QIN942" s="82"/>
      <c r="QIO942" s="82"/>
      <c r="QIP942" s="82"/>
      <c r="QIQ942" s="82"/>
      <c r="QIR942" s="82"/>
      <c r="QIS942" s="82"/>
      <c r="QIT942" s="82"/>
      <c r="QIU942" s="82"/>
      <c r="QIV942" s="82"/>
      <c r="QIW942" s="82"/>
      <c r="QIX942" s="82"/>
      <c r="QIY942" s="82"/>
      <c r="QIZ942" s="82"/>
      <c r="QJA942" s="82"/>
      <c r="QJB942" s="82"/>
      <c r="QJC942" s="82"/>
      <c r="QJD942" s="82"/>
      <c r="QJE942" s="82"/>
      <c r="QJF942" s="82"/>
      <c r="QJG942" s="82"/>
      <c r="QJH942" s="82"/>
      <c r="QJI942" s="82"/>
      <c r="QJJ942" s="82"/>
      <c r="QJK942" s="82"/>
      <c r="QJL942" s="82"/>
      <c r="QJM942" s="82"/>
      <c r="QJN942" s="82"/>
      <c r="QJO942" s="82"/>
      <c r="QJP942" s="82"/>
      <c r="QJQ942" s="82"/>
      <c r="QJR942" s="82"/>
      <c r="QJS942" s="82"/>
      <c r="QJT942" s="82"/>
      <c r="QJU942" s="82"/>
      <c r="QJV942" s="82"/>
      <c r="QJW942" s="82"/>
      <c r="QJX942" s="82"/>
      <c r="QJY942" s="82"/>
      <c r="QJZ942" s="82"/>
      <c r="QKA942" s="82"/>
      <c r="QKB942" s="82"/>
      <c r="QKC942" s="82"/>
      <c r="QKD942" s="82"/>
      <c r="QKE942" s="82"/>
      <c r="QKF942" s="82"/>
      <c r="QKG942" s="82"/>
      <c r="QKH942" s="82"/>
      <c r="QKI942" s="82"/>
      <c r="QKJ942" s="82"/>
      <c r="QKK942" s="82"/>
      <c r="QKL942" s="82"/>
      <c r="QKM942" s="82"/>
      <c r="QKN942" s="82"/>
      <c r="QKO942" s="82"/>
      <c r="QKP942" s="82"/>
      <c r="QKQ942" s="82"/>
      <c r="QKR942" s="82"/>
      <c r="QKS942" s="82"/>
      <c r="QKT942" s="82"/>
      <c r="QKU942" s="82"/>
      <c r="QKV942" s="82"/>
      <c r="QKW942" s="82"/>
      <c r="QKX942" s="82"/>
      <c r="QKY942" s="82"/>
      <c r="QKZ942" s="82"/>
      <c r="QLA942" s="82"/>
      <c r="QLB942" s="82"/>
      <c r="QLC942" s="82"/>
      <c r="QLD942" s="82"/>
      <c r="QLE942" s="82"/>
      <c r="QLF942" s="82"/>
      <c r="QLG942" s="82"/>
      <c r="QLH942" s="82"/>
      <c r="QLI942" s="82"/>
      <c r="QLJ942" s="82"/>
      <c r="QLK942" s="82"/>
      <c r="QLL942" s="82"/>
      <c r="QLM942" s="82"/>
      <c r="QLN942" s="82"/>
      <c r="QLO942" s="82"/>
      <c r="QLP942" s="82"/>
      <c r="QLQ942" s="82"/>
      <c r="QLR942" s="82"/>
      <c r="QLS942" s="82"/>
      <c r="QLT942" s="82"/>
      <c r="QLU942" s="82"/>
      <c r="QLV942" s="82"/>
      <c r="QLW942" s="82"/>
      <c r="QLX942" s="82"/>
      <c r="QLY942" s="82"/>
      <c r="QLZ942" s="82"/>
      <c r="QMA942" s="82"/>
      <c r="QMB942" s="82"/>
      <c r="QMC942" s="82"/>
      <c r="QMD942" s="82"/>
      <c r="QME942" s="82"/>
      <c r="QMF942" s="82"/>
      <c r="QMG942" s="82"/>
      <c r="QMH942" s="82"/>
      <c r="QMI942" s="82"/>
      <c r="QMJ942" s="82"/>
      <c r="QMK942" s="82"/>
      <c r="QML942" s="82"/>
      <c r="QMM942" s="82"/>
      <c r="QMN942" s="82"/>
      <c r="QMO942" s="82"/>
      <c r="QMP942" s="82"/>
      <c r="QMQ942" s="82"/>
      <c r="QMR942" s="82"/>
      <c r="QMS942" s="82"/>
      <c r="QMT942" s="82"/>
      <c r="QMU942" s="82"/>
      <c r="QMV942" s="82"/>
      <c r="QMW942" s="82"/>
      <c r="QMX942" s="82"/>
      <c r="QMY942" s="82"/>
      <c r="QMZ942" s="82"/>
      <c r="QNA942" s="82"/>
      <c r="QNB942" s="82"/>
      <c r="QNC942" s="82"/>
      <c r="QND942" s="82"/>
      <c r="QNE942" s="82"/>
      <c r="QNF942" s="82"/>
      <c r="QNG942" s="82"/>
      <c r="QNH942" s="82"/>
      <c r="QNI942" s="82"/>
      <c r="QNJ942" s="82"/>
      <c r="QNK942" s="82"/>
      <c r="QNL942" s="82"/>
      <c r="QNM942" s="82"/>
      <c r="QNN942" s="82"/>
      <c r="QNO942" s="82"/>
      <c r="QNP942" s="82"/>
      <c r="QNQ942" s="82"/>
      <c r="QNR942" s="82"/>
      <c r="QNS942" s="82"/>
      <c r="QNT942" s="82"/>
      <c r="QNU942" s="82"/>
      <c r="QNV942" s="82"/>
      <c r="QNW942" s="82"/>
      <c r="QNX942" s="82"/>
      <c r="QNY942" s="82"/>
      <c r="QNZ942" s="82"/>
      <c r="QOA942" s="82"/>
      <c r="QOB942" s="82"/>
      <c r="QOC942" s="82"/>
      <c r="QOD942" s="82"/>
      <c r="QOE942" s="82"/>
      <c r="QOF942" s="82"/>
      <c r="QOG942" s="82"/>
      <c r="QOH942" s="82"/>
      <c r="QOI942" s="82"/>
      <c r="QOJ942" s="82"/>
      <c r="QOK942" s="82"/>
      <c r="QOL942" s="82"/>
      <c r="QOM942" s="82"/>
      <c r="QON942" s="82"/>
      <c r="QOO942" s="82"/>
      <c r="QOP942" s="82"/>
      <c r="QOQ942" s="82"/>
      <c r="QOR942" s="82"/>
      <c r="QOS942" s="82"/>
      <c r="QOT942" s="82"/>
      <c r="QOU942" s="82"/>
      <c r="QOV942" s="82"/>
      <c r="QOW942" s="82"/>
      <c r="QOX942" s="82"/>
      <c r="QOY942" s="82"/>
      <c r="QOZ942" s="82"/>
      <c r="QPA942" s="82"/>
      <c r="QPB942" s="82"/>
      <c r="QPC942" s="82"/>
      <c r="QPD942" s="82"/>
      <c r="QPE942" s="82"/>
      <c r="QPF942" s="82"/>
      <c r="QPG942" s="82"/>
      <c r="QPH942" s="82"/>
      <c r="QPI942" s="82"/>
      <c r="QPJ942" s="82"/>
      <c r="QPK942" s="82"/>
      <c r="QPL942" s="82"/>
      <c r="QPM942" s="82"/>
      <c r="QPN942" s="82"/>
      <c r="QPO942" s="82"/>
      <c r="QPP942" s="82"/>
      <c r="QPQ942" s="82"/>
      <c r="QPR942" s="82"/>
      <c r="QPS942" s="82"/>
      <c r="QPT942" s="82"/>
      <c r="QPU942" s="82"/>
      <c r="QPV942" s="82"/>
      <c r="QPW942" s="82"/>
      <c r="QPX942" s="82"/>
      <c r="QPY942" s="82"/>
      <c r="QPZ942" s="82"/>
      <c r="QQA942" s="82"/>
      <c r="QQB942" s="82"/>
      <c r="QQC942" s="82"/>
      <c r="QQD942" s="82"/>
      <c r="QQE942" s="82"/>
      <c r="QQF942" s="82"/>
      <c r="QQG942" s="82"/>
      <c r="QQH942" s="82"/>
      <c r="QQI942" s="82"/>
      <c r="QQJ942" s="82"/>
      <c r="QQK942" s="82"/>
      <c r="QQL942" s="82"/>
      <c r="QQM942" s="82"/>
      <c r="QQN942" s="82"/>
      <c r="QQO942" s="82"/>
      <c r="QQP942" s="82"/>
      <c r="QQQ942" s="82"/>
      <c r="QQR942" s="82"/>
      <c r="QQS942" s="82"/>
      <c r="QQT942" s="82"/>
      <c r="QQU942" s="82"/>
      <c r="QQV942" s="82"/>
      <c r="QQW942" s="82"/>
      <c r="QQX942" s="82"/>
      <c r="QQY942" s="82"/>
      <c r="QQZ942" s="82"/>
      <c r="QRA942" s="82"/>
      <c r="QRB942" s="82"/>
      <c r="QRC942" s="82"/>
      <c r="QRD942" s="82"/>
      <c r="QRE942" s="82"/>
      <c r="QRF942" s="82"/>
      <c r="QRG942" s="82"/>
      <c r="QRH942" s="82"/>
      <c r="QRI942" s="82"/>
      <c r="QRJ942" s="82"/>
      <c r="QRK942" s="82"/>
      <c r="QRL942" s="82"/>
      <c r="QRM942" s="82"/>
      <c r="QRN942" s="82"/>
      <c r="QRO942" s="82"/>
      <c r="QRP942" s="82"/>
      <c r="QRQ942" s="82"/>
      <c r="QRR942" s="82"/>
      <c r="QRS942" s="82"/>
      <c r="QRT942" s="82"/>
      <c r="QRU942" s="82"/>
      <c r="QRV942" s="82"/>
      <c r="QRW942" s="82"/>
      <c r="QRX942" s="82"/>
      <c r="QRY942" s="82"/>
      <c r="QRZ942" s="82"/>
      <c r="QSA942" s="82"/>
      <c r="QSB942" s="82"/>
      <c r="QSC942" s="82"/>
      <c r="QSD942" s="82"/>
      <c r="QSE942" s="82"/>
      <c r="QSF942" s="82"/>
      <c r="QSG942" s="82"/>
      <c r="QSH942" s="82"/>
      <c r="QSI942" s="82"/>
      <c r="QSJ942" s="82"/>
      <c r="QSK942" s="82"/>
      <c r="QSL942" s="82"/>
      <c r="QSM942" s="82"/>
      <c r="QSN942" s="82"/>
      <c r="QSO942" s="82"/>
      <c r="QSP942" s="82"/>
      <c r="QSQ942" s="82"/>
      <c r="QSR942" s="82"/>
      <c r="QSS942" s="82"/>
      <c r="QST942" s="82"/>
      <c r="QSU942" s="82"/>
      <c r="QSV942" s="82"/>
      <c r="QSW942" s="82"/>
      <c r="QSX942" s="82"/>
      <c r="QSY942" s="82"/>
      <c r="QSZ942" s="82"/>
      <c r="QTA942" s="82"/>
      <c r="QTB942" s="82"/>
      <c r="QTC942" s="82"/>
      <c r="QTD942" s="82"/>
      <c r="QTE942" s="82"/>
      <c r="QTF942" s="82"/>
      <c r="QTG942" s="82"/>
      <c r="QTH942" s="82"/>
      <c r="QTI942" s="82"/>
      <c r="QTJ942" s="82"/>
      <c r="QTK942" s="82"/>
      <c r="QTL942" s="82"/>
      <c r="QTM942" s="82"/>
      <c r="QTN942" s="82"/>
      <c r="QTO942" s="82"/>
      <c r="QTP942" s="82"/>
      <c r="QTQ942" s="82"/>
      <c r="QTR942" s="82"/>
      <c r="QTS942" s="82"/>
      <c r="QTT942" s="82"/>
      <c r="QTU942" s="82"/>
      <c r="QTV942" s="82"/>
      <c r="QTW942" s="82"/>
      <c r="QTX942" s="82"/>
      <c r="QTY942" s="82"/>
      <c r="QTZ942" s="82"/>
      <c r="QUA942" s="82"/>
      <c r="QUB942" s="82"/>
      <c r="QUC942" s="82"/>
      <c r="QUD942" s="82"/>
      <c r="QUE942" s="82"/>
      <c r="QUF942" s="82"/>
      <c r="QUG942" s="82"/>
      <c r="QUH942" s="82"/>
      <c r="QUI942" s="82"/>
      <c r="QUJ942" s="82"/>
      <c r="QUK942" s="82"/>
      <c r="QUL942" s="82"/>
      <c r="QUM942" s="82"/>
      <c r="QUN942" s="82"/>
      <c r="QUO942" s="82"/>
      <c r="QUP942" s="82"/>
      <c r="QUQ942" s="82"/>
      <c r="QUR942" s="82"/>
      <c r="QUS942" s="82"/>
      <c r="QUT942" s="82"/>
      <c r="QUU942" s="82"/>
      <c r="QUV942" s="82"/>
      <c r="QUW942" s="82"/>
      <c r="QUX942" s="82"/>
      <c r="QUY942" s="82"/>
      <c r="QUZ942" s="82"/>
      <c r="QVA942" s="82"/>
      <c r="QVB942" s="82"/>
      <c r="QVC942" s="82"/>
      <c r="QVD942" s="82"/>
      <c r="QVE942" s="82"/>
      <c r="QVF942" s="82"/>
      <c r="QVG942" s="82"/>
      <c r="QVH942" s="82"/>
      <c r="QVI942" s="82"/>
      <c r="QVJ942" s="82"/>
      <c r="QVK942" s="82"/>
      <c r="QVL942" s="82"/>
      <c r="QVM942" s="82"/>
      <c r="QVN942" s="82"/>
      <c r="QVO942" s="82"/>
      <c r="QVP942" s="82"/>
      <c r="QVQ942" s="82"/>
      <c r="QVR942" s="82"/>
      <c r="QVS942" s="82"/>
      <c r="QVT942" s="82"/>
      <c r="QVU942" s="82"/>
      <c r="QVV942" s="82"/>
      <c r="QVW942" s="82"/>
      <c r="QVX942" s="82"/>
      <c r="QVY942" s="82"/>
      <c r="QVZ942" s="82"/>
      <c r="QWA942" s="82"/>
      <c r="QWB942" s="82"/>
      <c r="QWC942" s="82"/>
      <c r="QWD942" s="82"/>
      <c r="QWE942" s="82"/>
      <c r="QWF942" s="82"/>
      <c r="QWG942" s="82"/>
      <c r="QWH942" s="82"/>
      <c r="QWI942" s="82"/>
      <c r="QWJ942" s="82"/>
      <c r="QWK942" s="82"/>
      <c r="QWL942" s="82"/>
      <c r="QWM942" s="82"/>
      <c r="QWN942" s="82"/>
      <c r="QWO942" s="82"/>
      <c r="QWP942" s="82"/>
      <c r="QWQ942" s="82"/>
      <c r="QWR942" s="82"/>
      <c r="QWS942" s="82"/>
      <c r="QWT942" s="82"/>
      <c r="QWU942" s="82"/>
      <c r="QWV942" s="82"/>
      <c r="QWW942" s="82"/>
      <c r="QWX942" s="82"/>
      <c r="QWY942" s="82"/>
      <c r="QWZ942" s="82"/>
      <c r="QXA942" s="82"/>
      <c r="QXB942" s="82"/>
      <c r="QXC942" s="82"/>
      <c r="QXD942" s="82"/>
      <c r="QXE942" s="82"/>
      <c r="QXF942" s="82"/>
      <c r="QXG942" s="82"/>
      <c r="QXH942" s="82"/>
      <c r="QXI942" s="82"/>
      <c r="QXJ942" s="82"/>
      <c r="QXK942" s="82"/>
      <c r="QXL942" s="82"/>
      <c r="QXM942" s="82"/>
      <c r="QXN942" s="82"/>
      <c r="QXO942" s="82"/>
      <c r="QXP942" s="82"/>
      <c r="QXQ942" s="82"/>
      <c r="QXR942" s="82"/>
      <c r="QXS942" s="82"/>
      <c r="QXT942" s="82"/>
      <c r="QXU942" s="82"/>
      <c r="QXV942" s="82"/>
      <c r="QXW942" s="82"/>
      <c r="QXX942" s="82"/>
      <c r="QXY942" s="82"/>
      <c r="QXZ942" s="82"/>
      <c r="QYA942" s="82"/>
      <c r="QYB942" s="82"/>
      <c r="QYC942" s="82"/>
      <c r="QYD942" s="82"/>
      <c r="QYE942" s="82"/>
      <c r="QYF942" s="82"/>
      <c r="QYG942" s="82"/>
      <c r="QYH942" s="82"/>
      <c r="QYI942" s="82"/>
      <c r="QYJ942" s="82"/>
      <c r="QYK942" s="82"/>
      <c r="QYL942" s="82"/>
      <c r="QYM942" s="82"/>
      <c r="QYN942" s="82"/>
      <c r="QYO942" s="82"/>
      <c r="QYP942" s="82"/>
      <c r="QYQ942" s="82"/>
      <c r="QYR942" s="82"/>
      <c r="QYS942" s="82"/>
      <c r="QYT942" s="82"/>
      <c r="QYU942" s="82"/>
      <c r="QYV942" s="82"/>
      <c r="QYW942" s="82"/>
      <c r="QYX942" s="82"/>
      <c r="QYY942" s="82"/>
      <c r="QYZ942" s="82"/>
      <c r="QZA942" s="82"/>
      <c r="QZB942" s="82"/>
      <c r="QZC942" s="82"/>
      <c r="QZD942" s="82"/>
      <c r="QZE942" s="82"/>
      <c r="QZF942" s="82"/>
      <c r="QZG942" s="82"/>
      <c r="QZH942" s="82"/>
      <c r="QZI942" s="82"/>
      <c r="QZJ942" s="82"/>
      <c r="QZK942" s="82"/>
      <c r="QZL942" s="82"/>
      <c r="QZM942" s="82"/>
      <c r="QZN942" s="82"/>
      <c r="QZO942" s="82"/>
      <c r="QZP942" s="82"/>
      <c r="QZQ942" s="82"/>
      <c r="QZR942" s="82"/>
      <c r="QZS942" s="82"/>
      <c r="QZT942" s="82"/>
      <c r="QZU942" s="82"/>
      <c r="QZV942" s="82"/>
      <c r="QZW942" s="82"/>
      <c r="QZX942" s="82"/>
      <c r="QZY942" s="82"/>
      <c r="QZZ942" s="82"/>
      <c r="RAA942" s="82"/>
      <c r="RAB942" s="82"/>
      <c r="RAC942" s="82"/>
      <c r="RAD942" s="82"/>
      <c r="RAE942" s="82"/>
      <c r="RAF942" s="82"/>
      <c r="RAG942" s="82"/>
      <c r="RAH942" s="82"/>
      <c r="RAI942" s="82"/>
      <c r="RAJ942" s="82"/>
      <c r="RAK942" s="82"/>
      <c r="RAL942" s="82"/>
      <c r="RAM942" s="82"/>
      <c r="RAN942" s="82"/>
      <c r="RAO942" s="82"/>
      <c r="RAP942" s="82"/>
      <c r="RAQ942" s="82"/>
      <c r="RAR942" s="82"/>
      <c r="RAS942" s="82"/>
      <c r="RAT942" s="82"/>
      <c r="RAU942" s="82"/>
      <c r="RAV942" s="82"/>
      <c r="RAW942" s="82"/>
      <c r="RAX942" s="82"/>
      <c r="RAY942" s="82"/>
      <c r="RAZ942" s="82"/>
      <c r="RBA942" s="82"/>
      <c r="RBB942" s="82"/>
      <c r="RBC942" s="82"/>
      <c r="RBD942" s="82"/>
      <c r="RBE942" s="82"/>
      <c r="RBF942" s="82"/>
      <c r="RBG942" s="82"/>
      <c r="RBH942" s="82"/>
      <c r="RBI942" s="82"/>
      <c r="RBJ942" s="82"/>
      <c r="RBK942" s="82"/>
      <c r="RBL942" s="82"/>
      <c r="RBM942" s="82"/>
      <c r="RBN942" s="82"/>
      <c r="RBO942" s="82"/>
      <c r="RBP942" s="82"/>
      <c r="RBQ942" s="82"/>
      <c r="RBR942" s="82"/>
      <c r="RBS942" s="82"/>
      <c r="RBT942" s="82"/>
      <c r="RBU942" s="82"/>
      <c r="RBV942" s="82"/>
      <c r="RBW942" s="82"/>
      <c r="RBX942" s="82"/>
      <c r="RBY942" s="82"/>
      <c r="RBZ942" s="82"/>
      <c r="RCA942" s="82"/>
      <c r="RCB942" s="82"/>
      <c r="RCC942" s="82"/>
      <c r="RCD942" s="82"/>
      <c r="RCE942" s="82"/>
      <c r="RCF942" s="82"/>
      <c r="RCG942" s="82"/>
      <c r="RCH942" s="82"/>
      <c r="RCI942" s="82"/>
      <c r="RCJ942" s="82"/>
      <c r="RCK942" s="82"/>
      <c r="RCL942" s="82"/>
      <c r="RCM942" s="82"/>
      <c r="RCN942" s="82"/>
      <c r="RCO942" s="82"/>
      <c r="RCP942" s="82"/>
      <c r="RCQ942" s="82"/>
      <c r="RCR942" s="82"/>
      <c r="RCS942" s="82"/>
      <c r="RCT942" s="82"/>
      <c r="RCU942" s="82"/>
      <c r="RCV942" s="82"/>
      <c r="RCW942" s="82"/>
      <c r="RCX942" s="82"/>
      <c r="RCY942" s="82"/>
      <c r="RCZ942" s="82"/>
      <c r="RDA942" s="82"/>
      <c r="RDB942" s="82"/>
      <c r="RDC942" s="82"/>
      <c r="RDD942" s="82"/>
      <c r="RDE942" s="82"/>
      <c r="RDF942" s="82"/>
      <c r="RDG942" s="82"/>
      <c r="RDH942" s="82"/>
      <c r="RDI942" s="82"/>
      <c r="RDJ942" s="82"/>
      <c r="RDK942" s="82"/>
      <c r="RDL942" s="82"/>
      <c r="RDM942" s="82"/>
      <c r="RDN942" s="82"/>
      <c r="RDO942" s="82"/>
      <c r="RDP942" s="82"/>
      <c r="RDQ942" s="82"/>
      <c r="RDR942" s="82"/>
      <c r="RDS942" s="82"/>
      <c r="RDT942" s="82"/>
      <c r="RDU942" s="82"/>
      <c r="RDV942" s="82"/>
      <c r="RDW942" s="82"/>
      <c r="RDX942" s="82"/>
      <c r="RDY942" s="82"/>
      <c r="RDZ942" s="82"/>
      <c r="REA942" s="82"/>
      <c r="REB942" s="82"/>
      <c r="REC942" s="82"/>
      <c r="RED942" s="82"/>
      <c r="REE942" s="82"/>
      <c r="REF942" s="82"/>
      <c r="REG942" s="82"/>
      <c r="REH942" s="82"/>
      <c r="REI942" s="82"/>
      <c r="REJ942" s="82"/>
      <c r="REK942" s="82"/>
      <c r="REL942" s="82"/>
      <c r="REM942" s="82"/>
      <c r="REN942" s="82"/>
      <c r="REO942" s="82"/>
      <c r="REP942" s="82"/>
      <c r="REQ942" s="82"/>
      <c r="RER942" s="82"/>
      <c r="RES942" s="82"/>
      <c r="RET942" s="82"/>
      <c r="REU942" s="82"/>
      <c r="REV942" s="82"/>
      <c r="REW942" s="82"/>
      <c r="REX942" s="82"/>
      <c r="REY942" s="82"/>
      <c r="REZ942" s="82"/>
      <c r="RFA942" s="82"/>
      <c r="RFB942" s="82"/>
      <c r="RFC942" s="82"/>
      <c r="RFD942" s="82"/>
      <c r="RFE942" s="82"/>
      <c r="RFF942" s="82"/>
      <c r="RFG942" s="82"/>
      <c r="RFH942" s="82"/>
      <c r="RFI942" s="82"/>
      <c r="RFJ942" s="82"/>
      <c r="RFK942" s="82"/>
      <c r="RFL942" s="82"/>
      <c r="RFM942" s="82"/>
      <c r="RFN942" s="82"/>
      <c r="RFO942" s="82"/>
      <c r="RFP942" s="82"/>
      <c r="RFQ942" s="82"/>
      <c r="RFR942" s="82"/>
      <c r="RFS942" s="82"/>
      <c r="RFT942" s="82"/>
      <c r="RFU942" s="82"/>
      <c r="RFV942" s="82"/>
      <c r="RFW942" s="82"/>
      <c r="RFX942" s="82"/>
      <c r="RFY942" s="82"/>
      <c r="RFZ942" s="82"/>
      <c r="RGA942" s="82"/>
      <c r="RGB942" s="82"/>
      <c r="RGC942" s="82"/>
      <c r="RGD942" s="82"/>
      <c r="RGE942" s="82"/>
      <c r="RGF942" s="82"/>
      <c r="RGG942" s="82"/>
      <c r="RGH942" s="82"/>
      <c r="RGI942" s="82"/>
      <c r="RGJ942" s="82"/>
      <c r="RGK942" s="82"/>
      <c r="RGL942" s="82"/>
      <c r="RGM942" s="82"/>
      <c r="RGN942" s="82"/>
      <c r="RGO942" s="82"/>
      <c r="RGP942" s="82"/>
      <c r="RGQ942" s="82"/>
      <c r="RGR942" s="82"/>
      <c r="RGS942" s="82"/>
      <c r="RGT942" s="82"/>
      <c r="RGU942" s="82"/>
      <c r="RGV942" s="82"/>
      <c r="RGW942" s="82"/>
      <c r="RGX942" s="82"/>
      <c r="RGY942" s="82"/>
      <c r="RGZ942" s="82"/>
      <c r="RHA942" s="82"/>
      <c r="RHB942" s="82"/>
      <c r="RHC942" s="82"/>
      <c r="RHD942" s="82"/>
      <c r="RHE942" s="82"/>
      <c r="RHF942" s="82"/>
      <c r="RHG942" s="82"/>
      <c r="RHH942" s="82"/>
      <c r="RHI942" s="82"/>
      <c r="RHJ942" s="82"/>
      <c r="RHK942" s="82"/>
      <c r="RHL942" s="82"/>
      <c r="RHM942" s="82"/>
      <c r="RHN942" s="82"/>
      <c r="RHO942" s="82"/>
      <c r="RHP942" s="82"/>
      <c r="RHQ942" s="82"/>
      <c r="RHR942" s="82"/>
      <c r="RHS942" s="82"/>
      <c r="RHT942" s="82"/>
      <c r="RHU942" s="82"/>
      <c r="RHV942" s="82"/>
      <c r="RHW942" s="82"/>
      <c r="RHX942" s="82"/>
      <c r="RHY942" s="82"/>
      <c r="RHZ942" s="82"/>
      <c r="RIA942" s="82"/>
      <c r="RIB942" s="82"/>
      <c r="RIC942" s="82"/>
      <c r="RID942" s="82"/>
      <c r="RIE942" s="82"/>
      <c r="RIF942" s="82"/>
      <c r="RIG942" s="82"/>
      <c r="RIH942" s="82"/>
      <c r="RII942" s="82"/>
      <c r="RIJ942" s="82"/>
      <c r="RIK942" s="82"/>
      <c r="RIL942" s="82"/>
      <c r="RIM942" s="82"/>
      <c r="RIN942" s="82"/>
      <c r="RIO942" s="82"/>
      <c r="RIP942" s="82"/>
      <c r="RIQ942" s="82"/>
      <c r="RIR942" s="82"/>
      <c r="RIS942" s="82"/>
      <c r="RIT942" s="82"/>
      <c r="RIU942" s="82"/>
      <c r="RIV942" s="82"/>
      <c r="RIW942" s="82"/>
      <c r="RIX942" s="82"/>
      <c r="RIY942" s="82"/>
      <c r="RIZ942" s="82"/>
      <c r="RJA942" s="82"/>
      <c r="RJB942" s="82"/>
      <c r="RJC942" s="82"/>
      <c r="RJD942" s="82"/>
      <c r="RJE942" s="82"/>
      <c r="RJF942" s="82"/>
      <c r="RJG942" s="82"/>
      <c r="RJH942" s="82"/>
      <c r="RJI942" s="82"/>
      <c r="RJJ942" s="82"/>
      <c r="RJK942" s="82"/>
      <c r="RJL942" s="82"/>
      <c r="RJM942" s="82"/>
      <c r="RJN942" s="82"/>
      <c r="RJO942" s="82"/>
      <c r="RJP942" s="82"/>
      <c r="RJQ942" s="82"/>
      <c r="RJR942" s="82"/>
      <c r="RJS942" s="82"/>
      <c r="RJT942" s="82"/>
      <c r="RJU942" s="82"/>
      <c r="RJV942" s="82"/>
      <c r="RJW942" s="82"/>
      <c r="RJX942" s="82"/>
      <c r="RJY942" s="82"/>
      <c r="RJZ942" s="82"/>
      <c r="RKA942" s="82"/>
      <c r="RKB942" s="82"/>
      <c r="RKC942" s="82"/>
      <c r="RKD942" s="82"/>
      <c r="RKE942" s="82"/>
      <c r="RKF942" s="82"/>
      <c r="RKG942" s="82"/>
      <c r="RKH942" s="82"/>
      <c r="RKI942" s="82"/>
      <c r="RKJ942" s="82"/>
      <c r="RKK942" s="82"/>
      <c r="RKL942" s="82"/>
      <c r="RKM942" s="82"/>
      <c r="RKN942" s="82"/>
      <c r="RKO942" s="82"/>
      <c r="RKP942" s="82"/>
      <c r="RKQ942" s="82"/>
      <c r="RKR942" s="82"/>
      <c r="RKS942" s="82"/>
      <c r="RKT942" s="82"/>
      <c r="RKU942" s="82"/>
      <c r="RKV942" s="82"/>
      <c r="RKW942" s="82"/>
      <c r="RKX942" s="82"/>
      <c r="RKY942" s="82"/>
      <c r="RKZ942" s="82"/>
      <c r="RLA942" s="82"/>
      <c r="RLB942" s="82"/>
      <c r="RLC942" s="82"/>
      <c r="RLD942" s="82"/>
      <c r="RLE942" s="82"/>
      <c r="RLF942" s="82"/>
      <c r="RLG942" s="82"/>
      <c r="RLH942" s="82"/>
      <c r="RLI942" s="82"/>
      <c r="RLJ942" s="82"/>
      <c r="RLK942" s="82"/>
      <c r="RLL942" s="82"/>
      <c r="RLM942" s="82"/>
      <c r="RLN942" s="82"/>
      <c r="RLO942" s="82"/>
      <c r="RLP942" s="82"/>
      <c r="RLQ942" s="82"/>
      <c r="RLR942" s="82"/>
      <c r="RLS942" s="82"/>
      <c r="RLT942" s="82"/>
      <c r="RLU942" s="82"/>
      <c r="RLV942" s="82"/>
      <c r="RLW942" s="82"/>
      <c r="RLX942" s="82"/>
      <c r="RLY942" s="82"/>
      <c r="RLZ942" s="82"/>
      <c r="RMA942" s="82"/>
      <c r="RMB942" s="82"/>
      <c r="RMC942" s="82"/>
      <c r="RMD942" s="82"/>
      <c r="RME942" s="82"/>
      <c r="RMF942" s="82"/>
      <c r="RMG942" s="82"/>
      <c r="RMH942" s="82"/>
      <c r="RMI942" s="82"/>
      <c r="RMJ942" s="82"/>
      <c r="RMK942" s="82"/>
      <c r="RML942" s="82"/>
      <c r="RMM942" s="82"/>
      <c r="RMN942" s="82"/>
      <c r="RMO942" s="82"/>
      <c r="RMP942" s="82"/>
      <c r="RMQ942" s="82"/>
      <c r="RMR942" s="82"/>
      <c r="RMS942" s="82"/>
      <c r="RMT942" s="82"/>
      <c r="RMU942" s="82"/>
      <c r="RMV942" s="82"/>
      <c r="RMW942" s="82"/>
      <c r="RMX942" s="82"/>
      <c r="RMY942" s="82"/>
      <c r="RMZ942" s="82"/>
      <c r="RNA942" s="82"/>
      <c r="RNB942" s="82"/>
      <c r="RNC942" s="82"/>
      <c r="RND942" s="82"/>
      <c r="RNE942" s="82"/>
      <c r="RNF942" s="82"/>
      <c r="RNG942" s="82"/>
      <c r="RNH942" s="82"/>
      <c r="RNI942" s="82"/>
      <c r="RNJ942" s="82"/>
      <c r="RNK942" s="82"/>
      <c r="RNL942" s="82"/>
      <c r="RNM942" s="82"/>
      <c r="RNN942" s="82"/>
      <c r="RNO942" s="82"/>
      <c r="RNP942" s="82"/>
      <c r="RNQ942" s="82"/>
      <c r="RNR942" s="82"/>
      <c r="RNS942" s="82"/>
      <c r="RNT942" s="82"/>
      <c r="RNU942" s="82"/>
      <c r="RNV942" s="82"/>
      <c r="RNW942" s="82"/>
      <c r="RNX942" s="82"/>
      <c r="RNY942" s="82"/>
      <c r="RNZ942" s="82"/>
      <c r="ROA942" s="82"/>
      <c r="ROB942" s="82"/>
      <c r="ROC942" s="82"/>
      <c r="ROD942" s="82"/>
      <c r="ROE942" s="82"/>
      <c r="ROF942" s="82"/>
      <c r="ROG942" s="82"/>
      <c r="ROH942" s="82"/>
      <c r="ROI942" s="82"/>
      <c r="ROJ942" s="82"/>
      <c r="ROK942" s="82"/>
      <c r="ROL942" s="82"/>
      <c r="ROM942" s="82"/>
      <c r="RON942" s="82"/>
      <c r="ROO942" s="82"/>
      <c r="ROP942" s="82"/>
      <c r="ROQ942" s="82"/>
      <c r="ROR942" s="82"/>
      <c r="ROS942" s="82"/>
      <c r="ROT942" s="82"/>
      <c r="ROU942" s="82"/>
      <c r="ROV942" s="82"/>
      <c r="ROW942" s="82"/>
      <c r="ROX942" s="82"/>
      <c r="ROY942" s="82"/>
      <c r="ROZ942" s="82"/>
      <c r="RPA942" s="82"/>
      <c r="RPB942" s="82"/>
      <c r="RPC942" s="82"/>
      <c r="RPD942" s="82"/>
      <c r="RPE942" s="82"/>
      <c r="RPF942" s="82"/>
      <c r="RPG942" s="82"/>
      <c r="RPH942" s="82"/>
      <c r="RPI942" s="82"/>
      <c r="RPJ942" s="82"/>
      <c r="RPK942" s="82"/>
      <c r="RPL942" s="82"/>
      <c r="RPM942" s="82"/>
      <c r="RPN942" s="82"/>
      <c r="RPO942" s="82"/>
      <c r="RPP942" s="82"/>
      <c r="RPQ942" s="82"/>
      <c r="RPR942" s="82"/>
      <c r="RPS942" s="82"/>
      <c r="RPT942" s="82"/>
      <c r="RPU942" s="82"/>
      <c r="RPV942" s="82"/>
      <c r="RPW942" s="82"/>
      <c r="RPX942" s="82"/>
      <c r="RPY942" s="82"/>
      <c r="RPZ942" s="82"/>
      <c r="RQA942" s="82"/>
      <c r="RQB942" s="82"/>
      <c r="RQC942" s="82"/>
      <c r="RQD942" s="82"/>
      <c r="RQE942" s="82"/>
      <c r="RQF942" s="82"/>
      <c r="RQG942" s="82"/>
      <c r="RQH942" s="82"/>
      <c r="RQI942" s="82"/>
      <c r="RQJ942" s="82"/>
      <c r="RQK942" s="82"/>
      <c r="RQL942" s="82"/>
      <c r="RQM942" s="82"/>
      <c r="RQN942" s="82"/>
      <c r="RQO942" s="82"/>
      <c r="RQP942" s="82"/>
      <c r="RQQ942" s="82"/>
      <c r="RQR942" s="82"/>
      <c r="RQS942" s="82"/>
      <c r="RQT942" s="82"/>
      <c r="RQU942" s="82"/>
      <c r="RQV942" s="82"/>
      <c r="RQW942" s="82"/>
      <c r="RQX942" s="82"/>
      <c r="RQY942" s="82"/>
      <c r="RQZ942" s="82"/>
      <c r="RRA942" s="82"/>
      <c r="RRB942" s="82"/>
      <c r="RRC942" s="82"/>
      <c r="RRD942" s="82"/>
      <c r="RRE942" s="82"/>
      <c r="RRF942" s="82"/>
      <c r="RRG942" s="82"/>
      <c r="RRH942" s="82"/>
      <c r="RRI942" s="82"/>
      <c r="RRJ942" s="82"/>
      <c r="RRK942" s="82"/>
      <c r="RRL942" s="82"/>
      <c r="RRM942" s="82"/>
      <c r="RRN942" s="82"/>
      <c r="RRO942" s="82"/>
      <c r="RRP942" s="82"/>
      <c r="RRQ942" s="82"/>
      <c r="RRR942" s="82"/>
      <c r="RRS942" s="82"/>
      <c r="RRT942" s="82"/>
      <c r="RRU942" s="82"/>
      <c r="RRV942" s="82"/>
      <c r="RRW942" s="82"/>
      <c r="RRX942" s="82"/>
      <c r="RRY942" s="82"/>
      <c r="RRZ942" s="82"/>
      <c r="RSA942" s="82"/>
      <c r="RSB942" s="82"/>
      <c r="RSC942" s="82"/>
      <c r="RSD942" s="82"/>
      <c r="RSE942" s="82"/>
      <c r="RSF942" s="82"/>
      <c r="RSG942" s="82"/>
      <c r="RSH942" s="82"/>
      <c r="RSI942" s="82"/>
      <c r="RSJ942" s="82"/>
      <c r="RSK942" s="82"/>
      <c r="RSL942" s="82"/>
      <c r="RSM942" s="82"/>
      <c r="RSN942" s="82"/>
      <c r="RSO942" s="82"/>
      <c r="RSP942" s="82"/>
      <c r="RSQ942" s="82"/>
      <c r="RSR942" s="82"/>
      <c r="RSS942" s="82"/>
      <c r="RST942" s="82"/>
      <c r="RSU942" s="82"/>
      <c r="RSV942" s="82"/>
      <c r="RSW942" s="82"/>
      <c r="RSX942" s="82"/>
      <c r="RSY942" s="82"/>
      <c r="RSZ942" s="82"/>
      <c r="RTA942" s="82"/>
      <c r="RTB942" s="82"/>
      <c r="RTC942" s="82"/>
      <c r="RTD942" s="82"/>
      <c r="RTE942" s="82"/>
      <c r="RTF942" s="82"/>
      <c r="RTG942" s="82"/>
      <c r="RTH942" s="82"/>
      <c r="RTI942" s="82"/>
      <c r="RTJ942" s="82"/>
      <c r="RTK942" s="82"/>
      <c r="RTL942" s="82"/>
      <c r="RTM942" s="82"/>
      <c r="RTN942" s="82"/>
      <c r="RTO942" s="82"/>
      <c r="RTP942" s="82"/>
      <c r="RTQ942" s="82"/>
      <c r="RTR942" s="82"/>
      <c r="RTS942" s="82"/>
      <c r="RTT942" s="82"/>
      <c r="RTU942" s="82"/>
      <c r="RTV942" s="82"/>
      <c r="RTW942" s="82"/>
      <c r="RTX942" s="82"/>
      <c r="RTY942" s="82"/>
      <c r="RTZ942" s="82"/>
      <c r="RUA942" s="82"/>
      <c r="RUB942" s="82"/>
      <c r="RUC942" s="82"/>
      <c r="RUD942" s="82"/>
      <c r="RUE942" s="82"/>
      <c r="RUF942" s="82"/>
      <c r="RUG942" s="82"/>
      <c r="RUH942" s="82"/>
      <c r="RUI942" s="82"/>
      <c r="RUJ942" s="82"/>
      <c r="RUK942" s="82"/>
      <c r="RUL942" s="82"/>
      <c r="RUM942" s="82"/>
      <c r="RUN942" s="82"/>
      <c r="RUO942" s="82"/>
      <c r="RUP942" s="82"/>
      <c r="RUQ942" s="82"/>
      <c r="RUR942" s="82"/>
      <c r="RUS942" s="82"/>
      <c r="RUT942" s="82"/>
      <c r="RUU942" s="82"/>
      <c r="RUV942" s="82"/>
      <c r="RUW942" s="82"/>
      <c r="RUX942" s="82"/>
      <c r="RUY942" s="82"/>
      <c r="RUZ942" s="82"/>
      <c r="RVA942" s="82"/>
      <c r="RVB942" s="82"/>
      <c r="RVC942" s="82"/>
      <c r="RVD942" s="82"/>
      <c r="RVE942" s="82"/>
      <c r="RVF942" s="82"/>
      <c r="RVG942" s="82"/>
      <c r="RVH942" s="82"/>
      <c r="RVI942" s="82"/>
      <c r="RVJ942" s="82"/>
      <c r="RVK942" s="82"/>
      <c r="RVL942" s="82"/>
      <c r="RVM942" s="82"/>
      <c r="RVN942" s="82"/>
      <c r="RVO942" s="82"/>
      <c r="RVP942" s="82"/>
      <c r="RVQ942" s="82"/>
      <c r="RVR942" s="82"/>
      <c r="RVS942" s="82"/>
      <c r="RVT942" s="82"/>
      <c r="RVU942" s="82"/>
      <c r="RVV942" s="82"/>
      <c r="RVW942" s="82"/>
      <c r="RVX942" s="82"/>
      <c r="RVY942" s="82"/>
      <c r="RVZ942" s="82"/>
      <c r="RWA942" s="82"/>
      <c r="RWB942" s="82"/>
      <c r="RWC942" s="82"/>
      <c r="RWD942" s="82"/>
      <c r="RWE942" s="82"/>
      <c r="RWF942" s="82"/>
      <c r="RWG942" s="82"/>
      <c r="RWH942" s="82"/>
      <c r="RWI942" s="82"/>
      <c r="RWJ942" s="82"/>
      <c r="RWK942" s="82"/>
      <c r="RWL942" s="82"/>
      <c r="RWM942" s="82"/>
      <c r="RWN942" s="82"/>
      <c r="RWO942" s="82"/>
      <c r="RWP942" s="82"/>
      <c r="RWQ942" s="82"/>
      <c r="RWR942" s="82"/>
      <c r="RWS942" s="82"/>
      <c r="RWT942" s="82"/>
      <c r="RWU942" s="82"/>
      <c r="RWV942" s="82"/>
      <c r="RWW942" s="82"/>
      <c r="RWX942" s="82"/>
      <c r="RWY942" s="82"/>
      <c r="RWZ942" s="82"/>
      <c r="RXA942" s="82"/>
      <c r="RXB942" s="82"/>
      <c r="RXC942" s="82"/>
      <c r="RXD942" s="82"/>
      <c r="RXE942" s="82"/>
      <c r="RXF942" s="82"/>
      <c r="RXG942" s="82"/>
      <c r="RXH942" s="82"/>
      <c r="RXI942" s="82"/>
      <c r="RXJ942" s="82"/>
      <c r="RXK942" s="82"/>
      <c r="RXL942" s="82"/>
      <c r="RXM942" s="82"/>
      <c r="RXN942" s="82"/>
      <c r="RXO942" s="82"/>
      <c r="RXP942" s="82"/>
      <c r="RXQ942" s="82"/>
      <c r="RXR942" s="82"/>
      <c r="RXS942" s="82"/>
      <c r="RXT942" s="82"/>
      <c r="RXU942" s="82"/>
      <c r="RXV942" s="82"/>
      <c r="RXW942" s="82"/>
      <c r="RXX942" s="82"/>
      <c r="RXY942" s="82"/>
      <c r="RXZ942" s="82"/>
      <c r="RYA942" s="82"/>
      <c r="RYB942" s="82"/>
      <c r="RYC942" s="82"/>
      <c r="RYD942" s="82"/>
      <c r="RYE942" s="82"/>
      <c r="RYF942" s="82"/>
      <c r="RYG942" s="82"/>
      <c r="RYH942" s="82"/>
      <c r="RYI942" s="82"/>
      <c r="RYJ942" s="82"/>
      <c r="RYK942" s="82"/>
      <c r="RYL942" s="82"/>
      <c r="RYM942" s="82"/>
      <c r="RYN942" s="82"/>
      <c r="RYO942" s="82"/>
      <c r="RYP942" s="82"/>
      <c r="RYQ942" s="82"/>
      <c r="RYR942" s="82"/>
      <c r="RYS942" s="82"/>
      <c r="RYT942" s="82"/>
      <c r="RYU942" s="82"/>
      <c r="RYV942" s="82"/>
      <c r="RYW942" s="82"/>
      <c r="RYX942" s="82"/>
      <c r="RYY942" s="82"/>
      <c r="RYZ942" s="82"/>
      <c r="RZA942" s="82"/>
      <c r="RZB942" s="82"/>
      <c r="RZC942" s="82"/>
      <c r="RZD942" s="82"/>
      <c r="RZE942" s="82"/>
      <c r="RZF942" s="82"/>
      <c r="RZG942" s="82"/>
      <c r="RZH942" s="82"/>
      <c r="RZI942" s="82"/>
      <c r="RZJ942" s="82"/>
      <c r="RZK942" s="82"/>
      <c r="RZL942" s="82"/>
      <c r="RZM942" s="82"/>
      <c r="RZN942" s="82"/>
      <c r="RZO942" s="82"/>
      <c r="RZP942" s="82"/>
      <c r="RZQ942" s="82"/>
      <c r="RZR942" s="82"/>
      <c r="RZS942" s="82"/>
      <c r="RZT942" s="82"/>
      <c r="RZU942" s="82"/>
      <c r="RZV942" s="82"/>
      <c r="RZW942" s="82"/>
      <c r="RZX942" s="82"/>
      <c r="RZY942" s="82"/>
      <c r="RZZ942" s="82"/>
      <c r="SAA942" s="82"/>
      <c r="SAB942" s="82"/>
      <c r="SAC942" s="82"/>
      <c r="SAD942" s="82"/>
      <c r="SAE942" s="82"/>
      <c r="SAF942" s="82"/>
      <c r="SAG942" s="82"/>
      <c r="SAH942" s="82"/>
      <c r="SAI942" s="82"/>
      <c r="SAJ942" s="82"/>
      <c r="SAK942" s="82"/>
      <c r="SAL942" s="82"/>
      <c r="SAM942" s="82"/>
      <c r="SAN942" s="82"/>
      <c r="SAO942" s="82"/>
      <c r="SAP942" s="82"/>
      <c r="SAQ942" s="82"/>
      <c r="SAR942" s="82"/>
      <c r="SAS942" s="82"/>
      <c r="SAT942" s="82"/>
      <c r="SAU942" s="82"/>
      <c r="SAV942" s="82"/>
      <c r="SAW942" s="82"/>
      <c r="SAX942" s="82"/>
      <c r="SAY942" s="82"/>
      <c r="SAZ942" s="82"/>
      <c r="SBA942" s="82"/>
      <c r="SBB942" s="82"/>
      <c r="SBC942" s="82"/>
      <c r="SBD942" s="82"/>
      <c r="SBE942" s="82"/>
      <c r="SBF942" s="82"/>
      <c r="SBG942" s="82"/>
      <c r="SBH942" s="82"/>
      <c r="SBI942" s="82"/>
      <c r="SBJ942" s="82"/>
      <c r="SBK942" s="82"/>
      <c r="SBL942" s="82"/>
      <c r="SBM942" s="82"/>
      <c r="SBN942" s="82"/>
      <c r="SBO942" s="82"/>
      <c r="SBP942" s="82"/>
      <c r="SBQ942" s="82"/>
      <c r="SBR942" s="82"/>
      <c r="SBS942" s="82"/>
      <c r="SBT942" s="82"/>
      <c r="SBU942" s="82"/>
      <c r="SBV942" s="82"/>
      <c r="SBW942" s="82"/>
      <c r="SBX942" s="82"/>
      <c r="SBY942" s="82"/>
      <c r="SBZ942" s="82"/>
      <c r="SCA942" s="82"/>
      <c r="SCB942" s="82"/>
      <c r="SCC942" s="82"/>
      <c r="SCD942" s="82"/>
      <c r="SCE942" s="82"/>
      <c r="SCF942" s="82"/>
      <c r="SCG942" s="82"/>
      <c r="SCH942" s="82"/>
      <c r="SCI942" s="82"/>
      <c r="SCJ942" s="82"/>
      <c r="SCK942" s="82"/>
      <c r="SCL942" s="82"/>
      <c r="SCM942" s="82"/>
      <c r="SCN942" s="82"/>
      <c r="SCO942" s="82"/>
      <c r="SCP942" s="82"/>
      <c r="SCQ942" s="82"/>
      <c r="SCR942" s="82"/>
      <c r="SCS942" s="82"/>
      <c r="SCT942" s="82"/>
      <c r="SCU942" s="82"/>
      <c r="SCV942" s="82"/>
      <c r="SCW942" s="82"/>
      <c r="SCX942" s="82"/>
      <c r="SCY942" s="82"/>
      <c r="SCZ942" s="82"/>
      <c r="SDA942" s="82"/>
      <c r="SDB942" s="82"/>
      <c r="SDC942" s="82"/>
      <c r="SDD942" s="82"/>
      <c r="SDE942" s="82"/>
      <c r="SDF942" s="82"/>
      <c r="SDG942" s="82"/>
      <c r="SDH942" s="82"/>
      <c r="SDI942" s="82"/>
      <c r="SDJ942" s="82"/>
      <c r="SDK942" s="82"/>
      <c r="SDL942" s="82"/>
      <c r="SDM942" s="82"/>
      <c r="SDN942" s="82"/>
      <c r="SDO942" s="82"/>
      <c r="SDP942" s="82"/>
      <c r="SDQ942" s="82"/>
      <c r="SDR942" s="82"/>
      <c r="SDS942" s="82"/>
      <c r="SDT942" s="82"/>
      <c r="SDU942" s="82"/>
      <c r="SDV942" s="82"/>
      <c r="SDW942" s="82"/>
      <c r="SDX942" s="82"/>
      <c r="SDY942" s="82"/>
      <c r="SDZ942" s="82"/>
      <c r="SEA942" s="82"/>
      <c r="SEB942" s="82"/>
      <c r="SEC942" s="82"/>
      <c r="SED942" s="82"/>
      <c r="SEE942" s="82"/>
      <c r="SEF942" s="82"/>
      <c r="SEG942" s="82"/>
      <c r="SEH942" s="82"/>
      <c r="SEI942" s="82"/>
      <c r="SEJ942" s="82"/>
      <c r="SEK942" s="82"/>
      <c r="SEL942" s="82"/>
      <c r="SEM942" s="82"/>
      <c r="SEN942" s="82"/>
      <c r="SEO942" s="82"/>
      <c r="SEP942" s="82"/>
      <c r="SEQ942" s="82"/>
      <c r="SER942" s="82"/>
      <c r="SES942" s="82"/>
      <c r="SET942" s="82"/>
      <c r="SEU942" s="82"/>
      <c r="SEV942" s="82"/>
      <c r="SEW942" s="82"/>
      <c r="SEX942" s="82"/>
      <c r="SEY942" s="82"/>
      <c r="SEZ942" s="82"/>
      <c r="SFA942" s="82"/>
      <c r="SFB942" s="82"/>
      <c r="SFC942" s="82"/>
      <c r="SFD942" s="82"/>
      <c r="SFE942" s="82"/>
      <c r="SFF942" s="82"/>
      <c r="SFG942" s="82"/>
      <c r="SFH942" s="82"/>
      <c r="SFI942" s="82"/>
      <c r="SFJ942" s="82"/>
      <c r="SFK942" s="82"/>
      <c r="SFL942" s="82"/>
      <c r="SFM942" s="82"/>
      <c r="SFN942" s="82"/>
      <c r="SFO942" s="82"/>
      <c r="SFP942" s="82"/>
      <c r="SFQ942" s="82"/>
      <c r="SFR942" s="82"/>
      <c r="SFS942" s="82"/>
      <c r="SFT942" s="82"/>
      <c r="SFU942" s="82"/>
      <c r="SFV942" s="82"/>
      <c r="SFW942" s="82"/>
      <c r="SFX942" s="82"/>
      <c r="SFY942" s="82"/>
      <c r="SFZ942" s="82"/>
      <c r="SGA942" s="82"/>
      <c r="SGB942" s="82"/>
      <c r="SGC942" s="82"/>
      <c r="SGD942" s="82"/>
      <c r="SGE942" s="82"/>
      <c r="SGF942" s="82"/>
      <c r="SGG942" s="82"/>
      <c r="SGH942" s="82"/>
      <c r="SGI942" s="82"/>
      <c r="SGJ942" s="82"/>
      <c r="SGK942" s="82"/>
      <c r="SGL942" s="82"/>
      <c r="SGM942" s="82"/>
      <c r="SGN942" s="82"/>
      <c r="SGO942" s="82"/>
      <c r="SGP942" s="82"/>
      <c r="SGQ942" s="82"/>
      <c r="SGR942" s="82"/>
      <c r="SGS942" s="82"/>
      <c r="SGT942" s="82"/>
      <c r="SGU942" s="82"/>
      <c r="SGV942" s="82"/>
      <c r="SGW942" s="82"/>
      <c r="SGX942" s="82"/>
      <c r="SGY942" s="82"/>
      <c r="SGZ942" s="82"/>
      <c r="SHA942" s="82"/>
      <c r="SHB942" s="82"/>
      <c r="SHC942" s="82"/>
      <c r="SHD942" s="82"/>
      <c r="SHE942" s="82"/>
      <c r="SHF942" s="82"/>
      <c r="SHG942" s="82"/>
      <c r="SHH942" s="82"/>
      <c r="SHI942" s="82"/>
      <c r="SHJ942" s="82"/>
      <c r="SHK942" s="82"/>
      <c r="SHL942" s="82"/>
      <c r="SHM942" s="82"/>
      <c r="SHN942" s="82"/>
      <c r="SHO942" s="82"/>
      <c r="SHP942" s="82"/>
      <c r="SHQ942" s="82"/>
      <c r="SHR942" s="82"/>
      <c r="SHS942" s="82"/>
      <c r="SHT942" s="82"/>
      <c r="SHU942" s="82"/>
      <c r="SHV942" s="82"/>
      <c r="SHW942" s="82"/>
      <c r="SHX942" s="82"/>
      <c r="SHY942" s="82"/>
      <c r="SHZ942" s="82"/>
      <c r="SIA942" s="82"/>
      <c r="SIB942" s="82"/>
      <c r="SIC942" s="82"/>
      <c r="SID942" s="82"/>
      <c r="SIE942" s="82"/>
      <c r="SIF942" s="82"/>
      <c r="SIG942" s="82"/>
      <c r="SIH942" s="82"/>
      <c r="SII942" s="82"/>
      <c r="SIJ942" s="82"/>
      <c r="SIK942" s="82"/>
      <c r="SIL942" s="82"/>
      <c r="SIM942" s="82"/>
      <c r="SIN942" s="82"/>
      <c r="SIO942" s="82"/>
      <c r="SIP942" s="82"/>
      <c r="SIQ942" s="82"/>
      <c r="SIR942" s="82"/>
      <c r="SIS942" s="82"/>
      <c r="SIT942" s="82"/>
      <c r="SIU942" s="82"/>
      <c r="SIV942" s="82"/>
      <c r="SIW942" s="82"/>
      <c r="SIX942" s="82"/>
      <c r="SIY942" s="82"/>
      <c r="SIZ942" s="82"/>
      <c r="SJA942" s="82"/>
      <c r="SJB942" s="82"/>
      <c r="SJC942" s="82"/>
      <c r="SJD942" s="82"/>
      <c r="SJE942" s="82"/>
      <c r="SJF942" s="82"/>
      <c r="SJG942" s="82"/>
      <c r="SJH942" s="82"/>
      <c r="SJI942" s="82"/>
      <c r="SJJ942" s="82"/>
      <c r="SJK942" s="82"/>
      <c r="SJL942" s="82"/>
      <c r="SJM942" s="82"/>
      <c r="SJN942" s="82"/>
      <c r="SJO942" s="82"/>
      <c r="SJP942" s="82"/>
      <c r="SJQ942" s="82"/>
      <c r="SJR942" s="82"/>
      <c r="SJS942" s="82"/>
      <c r="SJT942" s="82"/>
      <c r="SJU942" s="82"/>
      <c r="SJV942" s="82"/>
      <c r="SJW942" s="82"/>
      <c r="SJX942" s="82"/>
      <c r="SJY942" s="82"/>
      <c r="SJZ942" s="82"/>
      <c r="SKA942" s="82"/>
      <c r="SKB942" s="82"/>
      <c r="SKC942" s="82"/>
      <c r="SKD942" s="82"/>
      <c r="SKE942" s="82"/>
      <c r="SKF942" s="82"/>
      <c r="SKG942" s="82"/>
      <c r="SKH942" s="82"/>
      <c r="SKI942" s="82"/>
      <c r="SKJ942" s="82"/>
      <c r="SKK942" s="82"/>
      <c r="SKL942" s="82"/>
      <c r="SKM942" s="82"/>
      <c r="SKN942" s="82"/>
      <c r="SKO942" s="82"/>
      <c r="SKP942" s="82"/>
      <c r="SKQ942" s="82"/>
      <c r="SKR942" s="82"/>
      <c r="SKS942" s="82"/>
      <c r="SKT942" s="82"/>
      <c r="SKU942" s="82"/>
      <c r="SKV942" s="82"/>
      <c r="SKW942" s="82"/>
      <c r="SKX942" s="82"/>
      <c r="SKY942" s="82"/>
      <c r="SKZ942" s="82"/>
      <c r="SLA942" s="82"/>
      <c r="SLB942" s="82"/>
      <c r="SLC942" s="82"/>
      <c r="SLD942" s="82"/>
      <c r="SLE942" s="82"/>
      <c r="SLF942" s="82"/>
      <c r="SLG942" s="82"/>
      <c r="SLH942" s="82"/>
      <c r="SLI942" s="82"/>
      <c r="SLJ942" s="82"/>
      <c r="SLK942" s="82"/>
      <c r="SLL942" s="82"/>
      <c r="SLM942" s="82"/>
      <c r="SLN942" s="82"/>
      <c r="SLO942" s="82"/>
      <c r="SLP942" s="82"/>
      <c r="SLQ942" s="82"/>
      <c r="SLR942" s="82"/>
      <c r="SLS942" s="82"/>
      <c r="SLT942" s="82"/>
      <c r="SLU942" s="82"/>
      <c r="SLV942" s="82"/>
      <c r="SLW942" s="82"/>
      <c r="SLX942" s="82"/>
      <c r="SLY942" s="82"/>
      <c r="SLZ942" s="82"/>
      <c r="SMA942" s="82"/>
      <c r="SMB942" s="82"/>
      <c r="SMC942" s="82"/>
      <c r="SMD942" s="82"/>
      <c r="SME942" s="82"/>
      <c r="SMF942" s="82"/>
      <c r="SMG942" s="82"/>
      <c r="SMH942" s="82"/>
      <c r="SMI942" s="82"/>
      <c r="SMJ942" s="82"/>
      <c r="SMK942" s="82"/>
      <c r="SML942" s="82"/>
      <c r="SMM942" s="82"/>
      <c r="SMN942" s="82"/>
      <c r="SMO942" s="82"/>
      <c r="SMP942" s="82"/>
      <c r="SMQ942" s="82"/>
      <c r="SMR942" s="82"/>
      <c r="SMS942" s="82"/>
      <c r="SMT942" s="82"/>
      <c r="SMU942" s="82"/>
      <c r="SMV942" s="82"/>
      <c r="SMW942" s="82"/>
      <c r="SMX942" s="82"/>
      <c r="SMY942" s="82"/>
      <c r="SMZ942" s="82"/>
      <c r="SNA942" s="82"/>
      <c r="SNB942" s="82"/>
      <c r="SNC942" s="82"/>
      <c r="SND942" s="82"/>
      <c r="SNE942" s="82"/>
      <c r="SNF942" s="82"/>
      <c r="SNG942" s="82"/>
      <c r="SNH942" s="82"/>
      <c r="SNI942" s="82"/>
      <c r="SNJ942" s="82"/>
      <c r="SNK942" s="82"/>
      <c r="SNL942" s="82"/>
      <c r="SNM942" s="82"/>
      <c r="SNN942" s="82"/>
      <c r="SNO942" s="82"/>
      <c r="SNP942" s="82"/>
      <c r="SNQ942" s="82"/>
      <c r="SNR942" s="82"/>
      <c r="SNS942" s="82"/>
      <c r="SNT942" s="82"/>
      <c r="SNU942" s="82"/>
      <c r="SNV942" s="82"/>
      <c r="SNW942" s="82"/>
      <c r="SNX942" s="82"/>
      <c r="SNY942" s="82"/>
      <c r="SNZ942" s="82"/>
      <c r="SOA942" s="82"/>
      <c r="SOB942" s="82"/>
      <c r="SOC942" s="82"/>
      <c r="SOD942" s="82"/>
      <c r="SOE942" s="82"/>
      <c r="SOF942" s="82"/>
      <c r="SOG942" s="82"/>
      <c r="SOH942" s="82"/>
      <c r="SOI942" s="82"/>
      <c r="SOJ942" s="82"/>
      <c r="SOK942" s="82"/>
      <c r="SOL942" s="82"/>
      <c r="SOM942" s="82"/>
      <c r="SON942" s="82"/>
      <c r="SOO942" s="82"/>
      <c r="SOP942" s="82"/>
      <c r="SOQ942" s="82"/>
      <c r="SOR942" s="82"/>
      <c r="SOS942" s="82"/>
      <c r="SOT942" s="82"/>
      <c r="SOU942" s="82"/>
      <c r="SOV942" s="82"/>
      <c r="SOW942" s="82"/>
      <c r="SOX942" s="82"/>
      <c r="SOY942" s="82"/>
      <c r="SOZ942" s="82"/>
      <c r="SPA942" s="82"/>
      <c r="SPB942" s="82"/>
      <c r="SPC942" s="82"/>
      <c r="SPD942" s="82"/>
      <c r="SPE942" s="82"/>
      <c r="SPF942" s="82"/>
      <c r="SPG942" s="82"/>
      <c r="SPH942" s="82"/>
      <c r="SPI942" s="82"/>
      <c r="SPJ942" s="82"/>
      <c r="SPK942" s="82"/>
      <c r="SPL942" s="82"/>
      <c r="SPM942" s="82"/>
      <c r="SPN942" s="82"/>
      <c r="SPO942" s="82"/>
      <c r="SPP942" s="82"/>
      <c r="SPQ942" s="82"/>
      <c r="SPR942" s="82"/>
      <c r="SPS942" s="82"/>
      <c r="SPT942" s="82"/>
      <c r="SPU942" s="82"/>
      <c r="SPV942" s="82"/>
      <c r="SPW942" s="82"/>
      <c r="SPX942" s="82"/>
      <c r="SPY942" s="82"/>
      <c r="SPZ942" s="82"/>
      <c r="SQA942" s="82"/>
      <c r="SQB942" s="82"/>
      <c r="SQC942" s="82"/>
      <c r="SQD942" s="82"/>
      <c r="SQE942" s="82"/>
      <c r="SQF942" s="82"/>
      <c r="SQG942" s="82"/>
      <c r="SQH942" s="82"/>
      <c r="SQI942" s="82"/>
      <c r="SQJ942" s="82"/>
      <c r="SQK942" s="82"/>
      <c r="SQL942" s="82"/>
      <c r="SQM942" s="82"/>
      <c r="SQN942" s="82"/>
      <c r="SQO942" s="82"/>
      <c r="SQP942" s="82"/>
      <c r="SQQ942" s="82"/>
      <c r="SQR942" s="82"/>
      <c r="SQS942" s="82"/>
      <c r="SQT942" s="82"/>
      <c r="SQU942" s="82"/>
      <c r="SQV942" s="82"/>
      <c r="SQW942" s="82"/>
      <c r="SQX942" s="82"/>
      <c r="SQY942" s="82"/>
      <c r="SQZ942" s="82"/>
      <c r="SRA942" s="82"/>
      <c r="SRB942" s="82"/>
      <c r="SRC942" s="82"/>
      <c r="SRD942" s="82"/>
      <c r="SRE942" s="82"/>
      <c r="SRF942" s="82"/>
      <c r="SRG942" s="82"/>
      <c r="SRH942" s="82"/>
      <c r="SRI942" s="82"/>
      <c r="SRJ942" s="82"/>
      <c r="SRK942" s="82"/>
      <c r="SRL942" s="82"/>
      <c r="SRM942" s="82"/>
      <c r="SRN942" s="82"/>
      <c r="SRO942" s="82"/>
      <c r="SRP942" s="82"/>
      <c r="SRQ942" s="82"/>
      <c r="SRR942" s="82"/>
      <c r="SRS942" s="82"/>
      <c r="SRT942" s="82"/>
      <c r="SRU942" s="82"/>
      <c r="SRV942" s="82"/>
      <c r="SRW942" s="82"/>
      <c r="SRX942" s="82"/>
      <c r="SRY942" s="82"/>
      <c r="SRZ942" s="82"/>
      <c r="SSA942" s="82"/>
      <c r="SSB942" s="82"/>
      <c r="SSC942" s="82"/>
      <c r="SSD942" s="82"/>
      <c r="SSE942" s="82"/>
      <c r="SSF942" s="82"/>
      <c r="SSG942" s="82"/>
      <c r="SSH942" s="82"/>
      <c r="SSI942" s="82"/>
      <c r="SSJ942" s="82"/>
      <c r="SSK942" s="82"/>
      <c r="SSL942" s="82"/>
      <c r="SSM942" s="82"/>
      <c r="SSN942" s="82"/>
      <c r="SSO942" s="82"/>
      <c r="SSP942" s="82"/>
      <c r="SSQ942" s="82"/>
      <c r="SSR942" s="82"/>
      <c r="SSS942" s="82"/>
      <c r="SST942" s="82"/>
      <c r="SSU942" s="82"/>
      <c r="SSV942" s="82"/>
      <c r="SSW942" s="82"/>
      <c r="SSX942" s="82"/>
      <c r="SSY942" s="82"/>
      <c r="SSZ942" s="82"/>
      <c r="STA942" s="82"/>
      <c r="STB942" s="82"/>
      <c r="STC942" s="82"/>
      <c r="STD942" s="82"/>
      <c r="STE942" s="82"/>
      <c r="STF942" s="82"/>
      <c r="STG942" s="82"/>
      <c r="STH942" s="82"/>
      <c r="STI942" s="82"/>
      <c r="STJ942" s="82"/>
      <c r="STK942" s="82"/>
      <c r="STL942" s="82"/>
      <c r="STM942" s="82"/>
      <c r="STN942" s="82"/>
      <c r="STO942" s="82"/>
      <c r="STP942" s="82"/>
      <c r="STQ942" s="82"/>
      <c r="STR942" s="82"/>
      <c r="STS942" s="82"/>
      <c r="STT942" s="82"/>
      <c r="STU942" s="82"/>
      <c r="STV942" s="82"/>
      <c r="STW942" s="82"/>
      <c r="STX942" s="82"/>
      <c r="STY942" s="82"/>
      <c r="STZ942" s="82"/>
      <c r="SUA942" s="82"/>
      <c r="SUB942" s="82"/>
      <c r="SUC942" s="82"/>
      <c r="SUD942" s="82"/>
      <c r="SUE942" s="82"/>
      <c r="SUF942" s="82"/>
      <c r="SUG942" s="82"/>
      <c r="SUH942" s="82"/>
      <c r="SUI942" s="82"/>
      <c r="SUJ942" s="82"/>
      <c r="SUK942" s="82"/>
      <c r="SUL942" s="82"/>
      <c r="SUM942" s="82"/>
      <c r="SUN942" s="82"/>
      <c r="SUO942" s="82"/>
      <c r="SUP942" s="82"/>
      <c r="SUQ942" s="82"/>
      <c r="SUR942" s="82"/>
      <c r="SUS942" s="82"/>
      <c r="SUT942" s="82"/>
      <c r="SUU942" s="82"/>
      <c r="SUV942" s="82"/>
      <c r="SUW942" s="82"/>
      <c r="SUX942" s="82"/>
      <c r="SUY942" s="82"/>
      <c r="SUZ942" s="82"/>
      <c r="SVA942" s="82"/>
      <c r="SVB942" s="82"/>
      <c r="SVC942" s="82"/>
      <c r="SVD942" s="82"/>
      <c r="SVE942" s="82"/>
      <c r="SVF942" s="82"/>
      <c r="SVG942" s="82"/>
      <c r="SVH942" s="82"/>
      <c r="SVI942" s="82"/>
      <c r="SVJ942" s="82"/>
      <c r="SVK942" s="82"/>
      <c r="SVL942" s="82"/>
      <c r="SVM942" s="82"/>
      <c r="SVN942" s="82"/>
      <c r="SVO942" s="82"/>
      <c r="SVP942" s="82"/>
      <c r="SVQ942" s="82"/>
      <c r="SVR942" s="82"/>
      <c r="SVS942" s="82"/>
      <c r="SVT942" s="82"/>
      <c r="SVU942" s="82"/>
      <c r="SVV942" s="82"/>
      <c r="SVW942" s="82"/>
      <c r="SVX942" s="82"/>
      <c r="SVY942" s="82"/>
      <c r="SVZ942" s="82"/>
      <c r="SWA942" s="82"/>
      <c r="SWB942" s="82"/>
      <c r="SWC942" s="82"/>
      <c r="SWD942" s="82"/>
      <c r="SWE942" s="82"/>
      <c r="SWF942" s="82"/>
      <c r="SWG942" s="82"/>
      <c r="SWH942" s="82"/>
      <c r="SWI942" s="82"/>
      <c r="SWJ942" s="82"/>
      <c r="SWK942" s="82"/>
      <c r="SWL942" s="82"/>
      <c r="SWM942" s="82"/>
      <c r="SWN942" s="82"/>
      <c r="SWO942" s="82"/>
      <c r="SWP942" s="82"/>
      <c r="SWQ942" s="82"/>
      <c r="SWR942" s="82"/>
      <c r="SWS942" s="82"/>
      <c r="SWT942" s="82"/>
      <c r="SWU942" s="82"/>
      <c r="SWV942" s="82"/>
      <c r="SWW942" s="82"/>
      <c r="SWX942" s="82"/>
      <c r="SWY942" s="82"/>
      <c r="SWZ942" s="82"/>
      <c r="SXA942" s="82"/>
      <c r="SXB942" s="82"/>
      <c r="SXC942" s="82"/>
      <c r="SXD942" s="82"/>
      <c r="SXE942" s="82"/>
      <c r="SXF942" s="82"/>
      <c r="SXG942" s="82"/>
      <c r="SXH942" s="82"/>
      <c r="SXI942" s="82"/>
      <c r="SXJ942" s="82"/>
      <c r="SXK942" s="82"/>
      <c r="SXL942" s="82"/>
      <c r="SXM942" s="82"/>
      <c r="SXN942" s="82"/>
      <c r="SXO942" s="82"/>
      <c r="SXP942" s="82"/>
      <c r="SXQ942" s="82"/>
      <c r="SXR942" s="82"/>
      <c r="SXS942" s="82"/>
      <c r="SXT942" s="82"/>
      <c r="SXU942" s="82"/>
      <c r="SXV942" s="82"/>
      <c r="SXW942" s="82"/>
      <c r="SXX942" s="82"/>
      <c r="SXY942" s="82"/>
      <c r="SXZ942" s="82"/>
      <c r="SYA942" s="82"/>
      <c r="SYB942" s="82"/>
      <c r="SYC942" s="82"/>
      <c r="SYD942" s="82"/>
      <c r="SYE942" s="82"/>
      <c r="SYF942" s="82"/>
      <c r="SYG942" s="82"/>
      <c r="SYH942" s="82"/>
      <c r="SYI942" s="82"/>
      <c r="SYJ942" s="82"/>
      <c r="SYK942" s="82"/>
      <c r="SYL942" s="82"/>
      <c r="SYM942" s="82"/>
      <c r="SYN942" s="82"/>
      <c r="SYO942" s="82"/>
      <c r="SYP942" s="82"/>
      <c r="SYQ942" s="82"/>
      <c r="SYR942" s="82"/>
      <c r="SYS942" s="82"/>
      <c r="SYT942" s="82"/>
      <c r="SYU942" s="82"/>
      <c r="SYV942" s="82"/>
      <c r="SYW942" s="82"/>
      <c r="SYX942" s="82"/>
      <c r="SYY942" s="82"/>
      <c r="SYZ942" s="82"/>
      <c r="SZA942" s="82"/>
      <c r="SZB942" s="82"/>
      <c r="SZC942" s="82"/>
      <c r="SZD942" s="82"/>
      <c r="SZE942" s="82"/>
      <c r="SZF942" s="82"/>
      <c r="SZG942" s="82"/>
      <c r="SZH942" s="82"/>
      <c r="SZI942" s="82"/>
      <c r="SZJ942" s="82"/>
      <c r="SZK942" s="82"/>
      <c r="SZL942" s="82"/>
      <c r="SZM942" s="82"/>
      <c r="SZN942" s="82"/>
      <c r="SZO942" s="82"/>
      <c r="SZP942" s="82"/>
      <c r="SZQ942" s="82"/>
      <c r="SZR942" s="82"/>
      <c r="SZS942" s="82"/>
      <c r="SZT942" s="82"/>
      <c r="SZU942" s="82"/>
      <c r="SZV942" s="82"/>
      <c r="SZW942" s="82"/>
      <c r="SZX942" s="82"/>
      <c r="SZY942" s="82"/>
      <c r="SZZ942" s="82"/>
      <c r="TAA942" s="82"/>
      <c r="TAB942" s="82"/>
      <c r="TAC942" s="82"/>
      <c r="TAD942" s="82"/>
      <c r="TAE942" s="82"/>
      <c r="TAF942" s="82"/>
      <c r="TAG942" s="82"/>
      <c r="TAH942" s="82"/>
      <c r="TAI942" s="82"/>
      <c r="TAJ942" s="82"/>
      <c r="TAK942" s="82"/>
      <c r="TAL942" s="82"/>
      <c r="TAM942" s="82"/>
      <c r="TAN942" s="82"/>
      <c r="TAO942" s="82"/>
      <c r="TAP942" s="82"/>
      <c r="TAQ942" s="82"/>
      <c r="TAR942" s="82"/>
      <c r="TAS942" s="82"/>
      <c r="TAT942" s="82"/>
      <c r="TAU942" s="82"/>
      <c r="TAV942" s="82"/>
      <c r="TAW942" s="82"/>
      <c r="TAX942" s="82"/>
      <c r="TAY942" s="82"/>
      <c r="TAZ942" s="82"/>
      <c r="TBA942" s="82"/>
      <c r="TBB942" s="82"/>
      <c r="TBC942" s="82"/>
      <c r="TBD942" s="82"/>
      <c r="TBE942" s="82"/>
      <c r="TBF942" s="82"/>
      <c r="TBG942" s="82"/>
      <c r="TBH942" s="82"/>
      <c r="TBI942" s="82"/>
      <c r="TBJ942" s="82"/>
      <c r="TBK942" s="82"/>
      <c r="TBL942" s="82"/>
      <c r="TBM942" s="82"/>
      <c r="TBN942" s="82"/>
      <c r="TBO942" s="82"/>
      <c r="TBP942" s="82"/>
      <c r="TBQ942" s="82"/>
      <c r="TBR942" s="82"/>
      <c r="TBS942" s="82"/>
      <c r="TBT942" s="82"/>
      <c r="TBU942" s="82"/>
      <c r="TBV942" s="82"/>
      <c r="TBW942" s="82"/>
      <c r="TBX942" s="82"/>
      <c r="TBY942" s="82"/>
      <c r="TBZ942" s="82"/>
      <c r="TCA942" s="82"/>
      <c r="TCB942" s="82"/>
      <c r="TCC942" s="82"/>
      <c r="TCD942" s="82"/>
      <c r="TCE942" s="82"/>
      <c r="TCF942" s="82"/>
      <c r="TCG942" s="82"/>
      <c r="TCH942" s="82"/>
      <c r="TCI942" s="82"/>
      <c r="TCJ942" s="82"/>
      <c r="TCK942" s="82"/>
      <c r="TCL942" s="82"/>
      <c r="TCM942" s="82"/>
      <c r="TCN942" s="82"/>
      <c r="TCO942" s="82"/>
      <c r="TCP942" s="82"/>
      <c r="TCQ942" s="82"/>
      <c r="TCR942" s="82"/>
      <c r="TCS942" s="82"/>
      <c r="TCT942" s="82"/>
      <c r="TCU942" s="82"/>
      <c r="TCV942" s="82"/>
      <c r="TCW942" s="82"/>
      <c r="TCX942" s="82"/>
      <c r="TCY942" s="82"/>
      <c r="TCZ942" s="82"/>
      <c r="TDA942" s="82"/>
      <c r="TDB942" s="82"/>
      <c r="TDC942" s="82"/>
      <c r="TDD942" s="82"/>
      <c r="TDE942" s="82"/>
      <c r="TDF942" s="82"/>
      <c r="TDG942" s="82"/>
      <c r="TDH942" s="82"/>
      <c r="TDI942" s="82"/>
      <c r="TDJ942" s="82"/>
      <c r="TDK942" s="82"/>
      <c r="TDL942" s="82"/>
      <c r="TDM942" s="82"/>
      <c r="TDN942" s="82"/>
      <c r="TDO942" s="82"/>
      <c r="TDP942" s="82"/>
      <c r="TDQ942" s="82"/>
      <c r="TDR942" s="82"/>
      <c r="TDS942" s="82"/>
      <c r="TDT942" s="82"/>
      <c r="TDU942" s="82"/>
      <c r="TDV942" s="82"/>
      <c r="TDW942" s="82"/>
      <c r="TDX942" s="82"/>
      <c r="TDY942" s="82"/>
      <c r="TDZ942" s="82"/>
      <c r="TEA942" s="82"/>
      <c r="TEB942" s="82"/>
      <c r="TEC942" s="82"/>
      <c r="TED942" s="82"/>
      <c r="TEE942" s="82"/>
      <c r="TEF942" s="82"/>
      <c r="TEG942" s="82"/>
      <c r="TEH942" s="82"/>
      <c r="TEI942" s="82"/>
      <c r="TEJ942" s="82"/>
      <c r="TEK942" s="82"/>
      <c r="TEL942" s="82"/>
      <c r="TEM942" s="82"/>
      <c r="TEN942" s="82"/>
      <c r="TEO942" s="82"/>
      <c r="TEP942" s="82"/>
      <c r="TEQ942" s="82"/>
      <c r="TER942" s="82"/>
      <c r="TES942" s="82"/>
      <c r="TET942" s="82"/>
      <c r="TEU942" s="82"/>
      <c r="TEV942" s="82"/>
      <c r="TEW942" s="82"/>
      <c r="TEX942" s="82"/>
      <c r="TEY942" s="82"/>
      <c r="TEZ942" s="82"/>
      <c r="TFA942" s="82"/>
      <c r="TFB942" s="82"/>
      <c r="TFC942" s="82"/>
      <c r="TFD942" s="82"/>
      <c r="TFE942" s="82"/>
      <c r="TFF942" s="82"/>
      <c r="TFG942" s="82"/>
      <c r="TFH942" s="82"/>
      <c r="TFI942" s="82"/>
      <c r="TFJ942" s="82"/>
      <c r="TFK942" s="82"/>
      <c r="TFL942" s="82"/>
      <c r="TFM942" s="82"/>
      <c r="TFN942" s="82"/>
      <c r="TFO942" s="82"/>
      <c r="TFP942" s="82"/>
      <c r="TFQ942" s="82"/>
      <c r="TFR942" s="82"/>
      <c r="TFS942" s="82"/>
      <c r="TFT942" s="82"/>
      <c r="TFU942" s="82"/>
      <c r="TFV942" s="82"/>
      <c r="TFW942" s="82"/>
      <c r="TFX942" s="82"/>
      <c r="TFY942" s="82"/>
      <c r="TFZ942" s="82"/>
      <c r="TGA942" s="82"/>
      <c r="TGB942" s="82"/>
      <c r="TGC942" s="82"/>
      <c r="TGD942" s="82"/>
      <c r="TGE942" s="82"/>
      <c r="TGF942" s="82"/>
      <c r="TGG942" s="82"/>
      <c r="TGH942" s="82"/>
      <c r="TGI942" s="82"/>
      <c r="TGJ942" s="82"/>
      <c r="TGK942" s="82"/>
      <c r="TGL942" s="82"/>
      <c r="TGM942" s="82"/>
      <c r="TGN942" s="82"/>
      <c r="TGO942" s="82"/>
      <c r="TGP942" s="82"/>
      <c r="TGQ942" s="82"/>
      <c r="TGR942" s="82"/>
      <c r="TGS942" s="82"/>
      <c r="TGT942" s="82"/>
      <c r="TGU942" s="82"/>
      <c r="TGV942" s="82"/>
      <c r="TGW942" s="82"/>
      <c r="TGX942" s="82"/>
      <c r="TGY942" s="82"/>
      <c r="TGZ942" s="82"/>
      <c r="THA942" s="82"/>
      <c r="THB942" s="82"/>
      <c r="THC942" s="82"/>
      <c r="THD942" s="82"/>
      <c r="THE942" s="82"/>
      <c r="THF942" s="82"/>
      <c r="THG942" s="82"/>
      <c r="THH942" s="82"/>
      <c r="THI942" s="82"/>
      <c r="THJ942" s="82"/>
      <c r="THK942" s="82"/>
      <c r="THL942" s="82"/>
      <c r="THM942" s="82"/>
      <c r="THN942" s="82"/>
      <c r="THO942" s="82"/>
      <c r="THP942" s="82"/>
      <c r="THQ942" s="82"/>
      <c r="THR942" s="82"/>
      <c r="THS942" s="82"/>
      <c r="THT942" s="82"/>
      <c r="THU942" s="82"/>
      <c r="THV942" s="82"/>
      <c r="THW942" s="82"/>
      <c r="THX942" s="82"/>
      <c r="THY942" s="82"/>
      <c r="THZ942" s="82"/>
      <c r="TIA942" s="82"/>
      <c r="TIB942" s="82"/>
      <c r="TIC942" s="82"/>
      <c r="TID942" s="82"/>
      <c r="TIE942" s="82"/>
      <c r="TIF942" s="82"/>
      <c r="TIG942" s="82"/>
      <c r="TIH942" s="82"/>
      <c r="TII942" s="82"/>
      <c r="TIJ942" s="82"/>
      <c r="TIK942" s="82"/>
      <c r="TIL942" s="82"/>
      <c r="TIM942" s="82"/>
      <c r="TIN942" s="82"/>
      <c r="TIO942" s="82"/>
      <c r="TIP942" s="82"/>
      <c r="TIQ942" s="82"/>
      <c r="TIR942" s="82"/>
      <c r="TIS942" s="82"/>
      <c r="TIT942" s="82"/>
      <c r="TIU942" s="82"/>
      <c r="TIV942" s="82"/>
      <c r="TIW942" s="82"/>
      <c r="TIX942" s="82"/>
      <c r="TIY942" s="82"/>
      <c r="TIZ942" s="82"/>
      <c r="TJA942" s="82"/>
      <c r="TJB942" s="82"/>
      <c r="TJC942" s="82"/>
      <c r="TJD942" s="82"/>
      <c r="TJE942" s="82"/>
      <c r="TJF942" s="82"/>
      <c r="TJG942" s="82"/>
      <c r="TJH942" s="82"/>
      <c r="TJI942" s="82"/>
      <c r="TJJ942" s="82"/>
      <c r="TJK942" s="82"/>
      <c r="TJL942" s="82"/>
      <c r="TJM942" s="82"/>
      <c r="TJN942" s="82"/>
      <c r="TJO942" s="82"/>
      <c r="TJP942" s="82"/>
      <c r="TJQ942" s="82"/>
      <c r="TJR942" s="82"/>
      <c r="TJS942" s="82"/>
      <c r="TJT942" s="82"/>
      <c r="TJU942" s="82"/>
      <c r="TJV942" s="82"/>
      <c r="TJW942" s="82"/>
      <c r="TJX942" s="82"/>
      <c r="TJY942" s="82"/>
      <c r="TJZ942" s="82"/>
      <c r="TKA942" s="82"/>
      <c r="TKB942" s="82"/>
      <c r="TKC942" s="82"/>
      <c r="TKD942" s="82"/>
      <c r="TKE942" s="82"/>
      <c r="TKF942" s="82"/>
      <c r="TKG942" s="82"/>
      <c r="TKH942" s="82"/>
      <c r="TKI942" s="82"/>
      <c r="TKJ942" s="82"/>
      <c r="TKK942" s="82"/>
      <c r="TKL942" s="82"/>
      <c r="TKM942" s="82"/>
      <c r="TKN942" s="82"/>
      <c r="TKO942" s="82"/>
      <c r="TKP942" s="82"/>
      <c r="TKQ942" s="82"/>
      <c r="TKR942" s="82"/>
      <c r="TKS942" s="82"/>
      <c r="TKT942" s="82"/>
      <c r="TKU942" s="82"/>
      <c r="TKV942" s="82"/>
      <c r="TKW942" s="82"/>
      <c r="TKX942" s="82"/>
      <c r="TKY942" s="82"/>
      <c r="TKZ942" s="82"/>
      <c r="TLA942" s="82"/>
      <c r="TLB942" s="82"/>
      <c r="TLC942" s="82"/>
      <c r="TLD942" s="82"/>
      <c r="TLE942" s="82"/>
      <c r="TLF942" s="82"/>
      <c r="TLG942" s="82"/>
      <c r="TLH942" s="82"/>
      <c r="TLI942" s="82"/>
      <c r="TLJ942" s="82"/>
      <c r="TLK942" s="82"/>
      <c r="TLL942" s="82"/>
      <c r="TLM942" s="82"/>
      <c r="TLN942" s="82"/>
      <c r="TLO942" s="82"/>
      <c r="TLP942" s="82"/>
      <c r="TLQ942" s="82"/>
      <c r="TLR942" s="82"/>
      <c r="TLS942" s="82"/>
      <c r="TLT942" s="82"/>
      <c r="TLU942" s="82"/>
      <c r="TLV942" s="82"/>
      <c r="TLW942" s="82"/>
      <c r="TLX942" s="82"/>
      <c r="TLY942" s="82"/>
      <c r="TLZ942" s="82"/>
      <c r="TMA942" s="82"/>
      <c r="TMB942" s="82"/>
      <c r="TMC942" s="82"/>
      <c r="TMD942" s="82"/>
      <c r="TME942" s="82"/>
      <c r="TMF942" s="82"/>
      <c r="TMG942" s="82"/>
      <c r="TMH942" s="82"/>
      <c r="TMI942" s="82"/>
      <c r="TMJ942" s="82"/>
      <c r="TMK942" s="82"/>
      <c r="TML942" s="82"/>
      <c r="TMM942" s="82"/>
      <c r="TMN942" s="82"/>
      <c r="TMO942" s="82"/>
      <c r="TMP942" s="82"/>
      <c r="TMQ942" s="82"/>
      <c r="TMR942" s="82"/>
      <c r="TMS942" s="82"/>
      <c r="TMT942" s="82"/>
      <c r="TMU942" s="82"/>
      <c r="TMV942" s="82"/>
      <c r="TMW942" s="82"/>
      <c r="TMX942" s="82"/>
      <c r="TMY942" s="82"/>
      <c r="TMZ942" s="82"/>
      <c r="TNA942" s="82"/>
      <c r="TNB942" s="82"/>
      <c r="TNC942" s="82"/>
      <c r="TND942" s="82"/>
      <c r="TNE942" s="82"/>
      <c r="TNF942" s="82"/>
      <c r="TNG942" s="82"/>
      <c r="TNH942" s="82"/>
      <c r="TNI942" s="82"/>
      <c r="TNJ942" s="82"/>
      <c r="TNK942" s="82"/>
      <c r="TNL942" s="82"/>
      <c r="TNM942" s="82"/>
      <c r="TNN942" s="82"/>
      <c r="TNO942" s="82"/>
      <c r="TNP942" s="82"/>
      <c r="TNQ942" s="82"/>
      <c r="TNR942" s="82"/>
      <c r="TNS942" s="82"/>
      <c r="TNT942" s="82"/>
      <c r="TNU942" s="82"/>
      <c r="TNV942" s="82"/>
      <c r="TNW942" s="82"/>
      <c r="TNX942" s="82"/>
      <c r="TNY942" s="82"/>
      <c r="TNZ942" s="82"/>
      <c r="TOA942" s="82"/>
      <c r="TOB942" s="82"/>
      <c r="TOC942" s="82"/>
      <c r="TOD942" s="82"/>
      <c r="TOE942" s="82"/>
      <c r="TOF942" s="82"/>
      <c r="TOG942" s="82"/>
      <c r="TOH942" s="82"/>
      <c r="TOI942" s="82"/>
      <c r="TOJ942" s="82"/>
      <c r="TOK942" s="82"/>
      <c r="TOL942" s="82"/>
      <c r="TOM942" s="82"/>
      <c r="TON942" s="82"/>
      <c r="TOO942" s="82"/>
      <c r="TOP942" s="82"/>
      <c r="TOQ942" s="82"/>
      <c r="TOR942" s="82"/>
      <c r="TOS942" s="82"/>
      <c r="TOT942" s="82"/>
      <c r="TOU942" s="82"/>
      <c r="TOV942" s="82"/>
      <c r="TOW942" s="82"/>
      <c r="TOX942" s="82"/>
      <c r="TOY942" s="82"/>
      <c r="TOZ942" s="82"/>
      <c r="TPA942" s="82"/>
      <c r="TPB942" s="82"/>
      <c r="TPC942" s="82"/>
      <c r="TPD942" s="82"/>
      <c r="TPE942" s="82"/>
      <c r="TPF942" s="82"/>
      <c r="TPG942" s="82"/>
      <c r="TPH942" s="82"/>
      <c r="TPI942" s="82"/>
      <c r="TPJ942" s="82"/>
      <c r="TPK942" s="82"/>
      <c r="TPL942" s="82"/>
      <c r="TPM942" s="82"/>
      <c r="TPN942" s="82"/>
      <c r="TPO942" s="82"/>
      <c r="TPP942" s="82"/>
      <c r="TPQ942" s="82"/>
      <c r="TPR942" s="82"/>
      <c r="TPS942" s="82"/>
      <c r="TPT942" s="82"/>
      <c r="TPU942" s="82"/>
      <c r="TPV942" s="82"/>
      <c r="TPW942" s="82"/>
      <c r="TPX942" s="82"/>
      <c r="TPY942" s="82"/>
      <c r="TPZ942" s="82"/>
      <c r="TQA942" s="82"/>
      <c r="TQB942" s="82"/>
      <c r="TQC942" s="82"/>
      <c r="TQD942" s="82"/>
      <c r="TQE942" s="82"/>
      <c r="TQF942" s="82"/>
      <c r="TQG942" s="82"/>
      <c r="TQH942" s="82"/>
      <c r="TQI942" s="82"/>
      <c r="TQJ942" s="82"/>
      <c r="TQK942" s="82"/>
      <c r="TQL942" s="82"/>
      <c r="TQM942" s="82"/>
      <c r="TQN942" s="82"/>
      <c r="TQO942" s="82"/>
      <c r="TQP942" s="82"/>
      <c r="TQQ942" s="82"/>
      <c r="TQR942" s="82"/>
      <c r="TQS942" s="82"/>
      <c r="TQT942" s="82"/>
      <c r="TQU942" s="82"/>
      <c r="TQV942" s="82"/>
      <c r="TQW942" s="82"/>
      <c r="TQX942" s="82"/>
      <c r="TQY942" s="82"/>
      <c r="TQZ942" s="82"/>
      <c r="TRA942" s="82"/>
      <c r="TRB942" s="82"/>
      <c r="TRC942" s="82"/>
      <c r="TRD942" s="82"/>
      <c r="TRE942" s="82"/>
      <c r="TRF942" s="82"/>
      <c r="TRG942" s="82"/>
      <c r="TRH942" s="82"/>
      <c r="TRI942" s="82"/>
      <c r="TRJ942" s="82"/>
      <c r="TRK942" s="82"/>
      <c r="TRL942" s="82"/>
      <c r="TRM942" s="82"/>
      <c r="TRN942" s="82"/>
      <c r="TRO942" s="82"/>
      <c r="TRP942" s="82"/>
      <c r="TRQ942" s="82"/>
      <c r="TRR942" s="82"/>
      <c r="TRS942" s="82"/>
      <c r="TRT942" s="82"/>
      <c r="TRU942" s="82"/>
      <c r="TRV942" s="82"/>
      <c r="TRW942" s="82"/>
      <c r="TRX942" s="82"/>
      <c r="TRY942" s="82"/>
      <c r="TRZ942" s="82"/>
      <c r="TSA942" s="82"/>
      <c r="TSB942" s="82"/>
      <c r="TSC942" s="82"/>
      <c r="TSD942" s="82"/>
      <c r="TSE942" s="82"/>
      <c r="TSF942" s="82"/>
      <c r="TSG942" s="82"/>
      <c r="TSH942" s="82"/>
      <c r="TSI942" s="82"/>
      <c r="TSJ942" s="82"/>
      <c r="TSK942" s="82"/>
      <c r="TSL942" s="82"/>
      <c r="TSM942" s="82"/>
      <c r="TSN942" s="82"/>
      <c r="TSO942" s="82"/>
      <c r="TSP942" s="82"/>
      <c r="TSQ942" s="82"/>
      <c r="TSR942" s="82"/>
      <c r="TSS942" s="82"/>
      <c r="TST942" s="82"/>
      <c r="TSU942" s="82"/>
      <c r="TSV942" s="82"/>
      <c r="TSW942" s="82"/>
      <c r="TSX942" s="82"/>
      <c r="TSY942" s="82"/>
      <c r="TSZ942" s="82"/>
      <c r="TTA942" s="82"/>
      <c r="TTB942" s="82"/>
      <c r="TTC942" s="82"/>
      <c r="TTD942" s="82"/>
      <c r="TTE942" s="82"/>
      <c r="TTF942" s="82"/>
      <c r="TTG942" s="82"/>
      <c r="TTH942" s="82"/>
      <c r="TTI942" s="82"/>
      <c r="TTJ942" s="82"/>
      <c r="TTK942" s="82"/>
      <c r="TTL942" s="82"/>
      <c r="TTM942" s="82"/>
      <c r="TTN942" s="82"/>
      <c r="TTO942" s="82"/>
      <c r="TTP942" s="82"/>
      <c r="TTQ942" s="82"/>
      <c r="TTR942" s="82"/>
      <c r="TTS942" s="82"/>
      <c r="TTT942" s="82"/>
      <c r="TTU942" s="82"/>
      <c r="TTV942" s="82"/>
      <c r="TTW942" s="82"/>
      <c r="TTX942" s="82"/>
      <c r="TTY942" s="82"/>
      <c r="TTZ942" s="82"/>
      <c r="TUA942" s="82"/>
      <c r="TUB942" s="82"/>
      <c r="TUC942" s="82"/>
      <c r="TUD942" s="82"/>
      <c r="TUE942" s="82"/>
      <c r="TUF942" s="82"/>
      <c r="TUG942" s="82"/>
      <c r="TUH942" s="82"/>
      <c r="TUI942" s="82"/>
      <c r="TUJ942" s="82"/>
      <c r="TUK942" s="82"/>
      <c r="TUL942" s="82"/>
      <c r="TUM942" s="82"/>
      <c r="TUN942" s="82"/>
      <c r="TUO942" s="82"/>
      <c r="TUP942" s="82"/>
      <c r="TUQ942" s="82"/>
      <c r="TUR942" s="82"/>
      <c r="TUS942" s="82"/>
      <c r="TUT942" s="82"/>
      <c r="TUU942" s="82"/>
      <c r="TUV942" s="82"/>
      <c r="TUW942" s="82"/>
      <c r="TUX942" s="82"/>
      <c r="TUY942" s="82"/>
      <c r="TUZ942" s="82"/>
      <c r="TVA942" s="82"/>
      <c r="TVB942" s="82"/>
      <c r="TVC942" s="82"/>
      <c r="TVD942" s="82"/>
      <c r="TVE942" s="82"/>
      <c r="TVF942" s="82"/>
      <c r="TVG942" s="82"/>
      <c r="TVH942" s="82"/>
      <c r="TVI942" s="82"/>
      <c r="TVJ942" s="82"/>
      <c r="TVK942" s="82"/>
      <c r="TVL942" s="82"/>
      <c r="TVM942" s="82"/>
      <c r="TVN942" s="82"/>
      <c r="TVO942" s="82"/>
      <c r="TVP942" s="82"/>
      <c r="TVQ942" s="82"/>
      <c r="TVR942" s="82"/>
      <c r="TVS942" s="82"/>
      <c r="TVT942" s="82"/>
      <c r="TVU942" s="82"/>
      <c r="TVV942" s="82"/>
      <c r="TVW942" s="82"/>
      <c r="TVX942" s="82"/>
      <c r="TVY942" s="82"/>
      <c r="TVZ942" s="82"/>
      <c r="TWA942" s="82"/>
      <c r="TWB942" s="82"/>
      <c r="TWC942" s="82"/>
      <c r="TWD942" s="82"/>
      <c r="TWE942" s="82"/>
      <c r="TWF942" s="82"/>
      <c r="TWG942" s="82"/>
      <c r="TWH942" s="82"/>
      <c r="TWI942" s="82"/>
      <c r="TWJ942" s="82"/>
      <c r="TWK942" s="82"/>
      <c r="TWL942" s="82"/>
      <c r="TWM942" s="82"/>
      <c r="TWN942" s="82"/>
      <c r="TWO942" s="82"/>
      <c r="TWP942" s="82"/>
      <c r="TWQ942" s="82"/>
      <c r="TWR942" s="82"/>
      <c r="TWS942" s="82"/>
      <c r="TWT942" s="82"/>
      <c r="TWU942" s="82"/>
      <c r="TWV942" s="82"/>
      <c r="TWW942" s="82"/>
      <c r="TWX942" s="82"/>
      <c r="TWY942" s="82"/>
      <c r="TWZ942" s="82"/>
      <c r="TXA942" s="82"/>
      <c r="TXB942" s="82"/>
      <c r="TXC942" s="82"/>
      <c r="TXD942" s="82"/>
      <c r="TXE942" s="82"/>
      <c r="TXF942" s="82"/>
      <c r="TXG942" s="82"/>
      <c r="TXH942" s="82"/>
      <c r="TXI942" s="82"/>
      <c r="TXJ942" s="82"/>
      <c r="TXK942" s="82"/>
      <c r="TXL942" s="82"/>
      <c r="TXM942" s="82"/>
      <c r="TXN942" s="82"/>
      <c r="TXO942" s="82"/>
      <c r="TXP942" s="82"/>
      <c r="TXQ942" s="82"/>
      <c r="TXR942" s="82"/>
      <c r="TXS942" s="82"/>
      <c r="TXT942" s="82"/>
      <c r="TXU942" s="82"/>
      <c r="TXV942" s="82"/>
      <c r="TXW942" s="82"/>
      <c r="TXX942" s="82"/>
      <c r="TXY942" s="82"/>
      <c r="TXZ942" s="82"/>
      <c r="TYA942" s="82"/>
      <c r="TYB942" s="82"/>
      <c r="TYC942" s="82"/>
      <c r="TYD942" s="82"/>
      <c r="TYE942" s="82"/>
      <c r="TYF942" s="82"/>
      <c r="TYG942" s="82"/>
      <c r="TYH942" s="82"/>
      <c r="TYI942" s="82"/>
      <c r="TYJ942" s="82"/>
      <c r="TYK942" s="82"/>
      <c r="TYL942" s="82"/>
      <c r="TYM942" s="82"/>
      <c r="TYN942" s="82"/>
      <c r="TYO942" s="82"/>
      <c r="TYP942" s="82"/>
      <c r="TYQ942" s="82"/>
      <c r="TYR942" s="82"/>
      <c r="TYS942" s="82"/>
      <c r="TYT942" s="82"/>
      <c r="TYU942" s="82"/>
      <c r="TYV942" s="82"/>
      <c r="TYW942" s="82"/>
      <c r="TYX942" s="82"/>
      <c r="TYY942" s="82"/>
      <c r="TYZ942" s="82"/>
      <c r="TZA942" s="82"/>
      <c r="TZB942" s="82"/>
      <c r="TZC942" s="82"/>
      <c r="TZD942" s="82"/>
      <c r="TZE942" s="82"/>
      <c r="TZF942" s="82"/>
      <c r="TZG942" s="82"/>
      <c r="TZH942" s="82"/>
      <c r="TZI942" s="82"/>
      <c r="TZJ942" s="82"/>
      <c r="TZK942" s="82"/>
      <c r="TZL942" s="82"/>
      <c r="TZM942" s="82"/>
      <c r="TZN942" s="82"/>
      <c r="TZO942" s="82"/>
      <c r="TZP942" s="82"/>
      <c r="TZQ942" s="82"/>
      <c r="TZR942" s="82"/>
      <c r="TZS942" s="82"/>
      <c r="TZT942" s="82"/>
      <c r="TZU942" s="82"/>
      <c r="TZV942" s="82"/>
      <c r="TZW942" s="82"/>
      <c r="TZX942" s="82"/>
      <c r="TZY942" s="82"/>
      <c r="TZZ942" s="82"/>
      <c r="UAA942" s="82"/>
      <c r="UAB942" s="82"/>
      <c r="UAC942" s="82"/>
      <c r="UAD942" s="82"/>
      <c r="UAE942" s="82"/>
      <c r="UAF942" s="82"/>
      <c r="UAG942" s="82"/>
      <c r="UAH942" s="82"/>
      <c r="UAI942" s="82"/>
      <c r="UAJ942" s="82"/>
      <c r="UAK942" s="82"/>
      <c r="UAL942" s="82"/>
      <c r="UAM942" s="82"/>
      <c r="UAN942" s="82"/>
      <c r="UAO942" s="82"/>
      <c r="UAP942" s="82"/>
      <c r="UAQ942" s="82"/>
      <c r="UAR942" s="82"/>
      <c r="UAS942" s="82"/>
      <c r="UAT942" s="82"/>
      <c r="UAU942" s="82"/>
      <c r="UAV942" s="82"/>
      <c r="UAW942" s="82"/>
      <c r="UAX942" s="82"/>
      <c r="UAY942" s="82"/>
      <c r="UAZ942" s="82"/>
      <c r="UBA942" s="82"/>
      <c r="UBB942" s="82"/>
      <c r="UBC942" s="82"/>
      <c r="UBD942" s="82"/>
      <c r="UBE942" s="82"/>
      <c r="UBF942" s="82"/>
      <c r="UBG942" s="82"/>
      <c r="UBH942" s="82"/>
      <c r="UBI942" s="82"/>
      <c r="UBJ942" s="82"/>
      <c r="UBK942" s="82"/>
      <c r="UBL942" s="82"/>
      <c r="UBM942" s="82"/>
      <c r="UBN942" s="82"/>
      <c r="UBO942" s="82"/>
      <c r="UBP942" s="82"/>
      <c r="UBQ942" s="82"/>
      <c r="UBR942" s="82"/>
      <c r="UBS942" s="82"/>
      <c r="UBT942" s="82"/>
      <c r="UBU942" s="82"/>
      <c r="UBV942" s="82"/>
      <c r="UBW942" s="82"/>
      <c r="UBX942" s="82"/>
      <c r="UBY942" s="82"/>
      <c r="UBZ942" s="82"/>
      <c r="UCA942" s="82"/>
      <c r="UCB942" s="82"/>
      <c r="UCC942" s="82"/>
      <c r="UCD942" s="82"/>
      <c r="UCE942" s="82"/>
      <c r="UCF942" s="82"/>
      <c r="UCG942" s="82"/>
      <c r="UCH942" s="82"/>
      <c r="UCI942" s="82"/>
      <c r="UCJ942" s="82"/>
      <c r="UCK942" s="82"/>
      <c r="UCL942" s="82"/>
      <c r="UCM942" s="82"/>
      <c r="UCN942" s="82"/>
      <c r="UCO942" s="82"/>
      <c r="UCP942" s="82"/>
      <c r="UCQ942" s="82"/>
      <c r="UCR942" s="82"/>
      <c r="UCS942" s="82"/>
      <c r="UCT942" s="82"/>
      <c r="UCU942" s="82"/>
      <c r="UCV942" s="82"/>
      <c r="UCW942" s="82"/>
      <c r="UCX942" s="82"/>
      <c r="UCY942" s="82"/>
      <c r="UCZ942" s="82"/>
      <c r="UDA942" s="82"/>
      <c r="UDB942" s="82"/>
      <c r="UDC942" s="82"/>
      <c r="UDD942" s="82"/>
      <c r="UDE942" s="82"/>
      <c r="UDF942" s="82"/>
      <c r="UDG942" s="82"/>
      <c r="UDH942" s="82"/>
      <c r="UDI942" s="82"/>
      <c r="UDJ942" s="82"/>
      <c r="UDK942" s="82"/>
      <c r="UDL942" s="82"/>
      <c r="UDM942" s="82"/>
      <c r="UDN942" s="82"/>
      <c r="UDO942" s="82"/>
      <c r="UDP942" s="82"/>
      <c r="UDQ942" s="82"/>
      <c r="UDR942" s="82"/>
      <c r="UDS942" s="82"/>
      <c r="UDT942" s="82"/>
      <c r="UDU942" s="82"/>
      <c r="UDV942" s="82"/>
      <c r="UDW942" s="82"/>
      <c r="UDX942" s="82"/>
      <c r="UDY942" s="82"/>
      <c r="UDZ942" s="82"/>
      <c r="UEA942" s="82"/>
      <c r="UEB942" s="82"/>
      <c r="UEC942" s="82"/>
      <c r="UED942" s="82"/>
      <c r="UEE942" s="82"/>
      <c r="UEF942" s="82"/>
      <c r="UEG942" s="82"/>
      <c r="UEH942" s="82"/>
      <c r="UEI942" s="82"/>
      <c r="UEJ942" s="82"/>
      <c r="UEK942" s="82"/>
      <c r="UEL942" s="82"/>
      <c r="UEM942" s="82"/>
      <c r="UEN942" s="82"/>
      <c r="UEO942" s="82"/>
      <c r="UEP942" s="82"/>
      <c r="UEQ942" s="82"/>
      <c r="UER942" s="82"/>
      <c r="UES942" s="82"/>
      <c r="UET942" s="82"/>
      <c r="UEU942" s="82"/>
      <c r="UEV942" s="82"/>
      <c r="UEW942" s="82"/>
      <c r="UEX942" s="82"/>
      <c r="UEY942" s="82"/>
      <c r="UEZ942" s="82"/>
      <c r="UFA942" s="82"/>
      <c r="UFB942" s="82"/>
      <c r="UFC942" s="82"/>
      <c r="UFD942" s="82"/>
      <c r="UFE942" s="82"/>
      <c r="UFF942" s="82"/>
      <c r="UFG942" s="82"/>
      <c r="UFH942" s="82"/>
      <c r="UFI942" s="82"/>
      <c r="UFJ942" s="82"/>
      <c r="UFK942" s="82"/>
      <c r="UFL942" s="82"/>
      <c r="UFM942" s="82"/>
      <c r="UFN942" s="82"/>
      <c r="UFO942" s="82"/>
      <c r="UFP942" s="82"/>
      <c r="UFQ942" s="82"/>
      <c r="UFR942" s="82"/>
      <c r="UFS942" s="82"/>
      <c r="UFT942" s="82"/>
      <c r="UFU942" s="82"/>
      <c r="UFV942" s="82"/>
      <c r="UFW942" s="82"/>
      <c r="UFX942" s="82"/>
      <c r="UFY942" s="82"/>
      <c r="UFZ942" s="82"/>
      <c r="UGA942" s="82"/>
      <c r="UGB942" s="82"/>
      <c r="UGC942" s="82"/>
      <c r="UGD942" s="82"/>
      <c r="UGE942" s="82"/>
      <c r="UGF942" s="82"/>
      <c r="UGG942" s="82"/>
      <c r="UGH942" s="82"/>
      <c r="UGI942" s="82"/>
      <c r="UGJ942" s="82"/>
      <c r="UGK942" s="82"/>
      <c r="UGL942" s="82"/>
      <c r="UGM942" s="82"/>
      <c r="UGN942" s="82"/>
      <c r="UGO942" s="82"/>
      <c r="UGP942" s="82"/>
      <c r="UGQ942" s="82"/>
      <c r="UGR942" s="82"/>
      <c r="UGS942" s="82"/>
      <c r="UGT942" s="82"/>
      <c r="UGU942" s="82"/>
      <c r="UGV942" s="82"/>
      <c r="UGW942" s="82"/>
      <c r="UGX942" s="82"/>
      <c r="UGY942" s="82"/>
      <c r="UGZ942" s="82"/>
      <c r="UHA942" s="82"/>
      <c r="UHB942" s="82"/>
      <c r="UHC942" s="82"/>
      <c r="UHD942" s="82"/>
      <c r="UHE942" s="82"/>
      <c r="UHF942" s="82"/>
      <c r="UHG942" s="82"/>
      <c r="UHH942" s="82"/>
      <c r="UHI942" s="82"/>
      <c r="UHJ942" s="82"/>
      <c r="UHK942" s="82"/>
      <c r="UHL942" s="82"/>
      <c r="UHM942" s="82"/>
      <c r="UHN942" s="82"/>
      <c r="UHO942" s="82"/>
      <c r="UHP942" s="82"/>
      <c r="UHQ942" s="82"/>
      <c r="UHR942" s="82"/>
      <c r="UHS942" s="82"/>
      <c r="UHT942" s="82"/>
      <c r="UHU942" s="82"/>
      <c r="UHV942" s="82"/>
      <c r="UHW942" s="82"/>
      <c r="UHX942" s="82"/>
      <c r="UHY942" s="82"/>
      <c r="UHZ942" s="82"/>
      <c r="UIA942" s="82"/>
      <c r="UIB942" s="82"/>
      <c r="UIC942" s="82"/>
      <c r="UID942" s="82"/>
      <c r="UIE942" s="82"/>
      <c r="UIF942" s="82"/>
      <c r="UIG942" s="82"/>
      <c r="UIH942" s="82"/>
      <c r="UII942" s="82"/>
      <c r="UIJ942" s="82"/>
      <c r="UIK942" s="82"/>
      <c r="UIL942" s="82"/>
      <c r="UIM942" s="82"/>
      <c r="UIN942" s="82"/>
      <c r="UIO942" s="82"/>
      <c r="UIP942" s="82"/>
      <c r="UIQ942" s="82"/>
      <c r="UIR942" s="82"/>
      <c r="UIS942" s="82"/>
      <c r="UIT942" s="82"/>
      <c r="UIU942" s="82"/>
      <c r="UIV942" s="82"/>
      <c r="UIW942" s="82"/>
      <c r="UIX942" s="82"/>
      <c r="UIY942" s="82"/>
      <c r="UIZ942" s="82"/>
      <c r="UJA942" s="82"/>
      <c r="UJB942" s="82"/>
      <c r="UJC942" s="82"/>
      <c r="UJD942" s="82"/>
      <c r="UJE942" s="82"/>
      <c r="UJF942" s="82"/>
      <c r="UJG942" s="82"/>
      <c r="UJH942" s="82"/>
      <c r="UJI942" s="82"/>
      <c r="UJJ942" s="82"/>
      <c r="UJK942" s="82"/>
      <c r="UJL942" s="82"/>
      <c r="UJM942" s="82"/>
      <c r="UJN942" s="82"/>
      <c r="UJO942" s="82"/>
      <c r="UJP942" s="82"/>
      <c r="UJQ942" s="82"/>
      <c r="UJR942" s="82"/>
      <c r="UJS942" s="82"/>
      <c r="UJT942" s="82"/>
      <c r="UJU942" s="82"/>
      <c r="UJV942" s="82"/>
      <c r="UJW942" s="82"/>
      <c r="UJX942" s="82"/>
      <c r="UJY942" s="82"/>
      <c r="UJZ942" s="82"/>
      <c r="UKA942" s="82"/>
      <c r="UKB942" s="82"/>
      <c r="UKC942" s="82"/>
      <c r="UKD942" s="82"/>
      <c r="UKE942" s="82"/>
      <c r="UKF942" s="82"/>
      <c r="UKG942" s="82"/>
      <c r="UKH942" s="82"/>
      <c r="UKI942" s="82"/>
      <c r="UKJ942" s="82"/>
      <c r="UKK942" s="82"/>
      <c r="UKL942" s="82"/>
      <c r="UKM942" s="82"/>
      <c r="UKN942" s="82"/>
      <c r="UKO942" s="82"/>
      <c r="UKP942" s="82"/>
      <c r="UKQ942" s="82"/>
      <c r="UKR942" s="82"/>
      <c r="UKS942" s="82"/>
      <c r="UKT942" s="82"/>
      <c r="UKU942" s="82"/>
      <c r="UKV942" s="82"/>
      <c r="UKW942" s="82"/>
      <c r="UKX942" s="82"/>
      <c r="UKY942" s="82"/>
      <c r="UKZ942" s="82"/>
      <c r="ULA942" s="82"/>
      <c r="ULB942" s="82"/>
      <c r="ULC942" s="82"/>
      <c r="ULD942" s="82"/>
      <c r="ULE942" s="82"/>
      <c r="ULF942" s="82"/>
      <c r="ULG942" s="82"/>
      <c r="ULH942" s="82"/>
      <c r="ULI942" s="82"/>
      <c r="ULJ942" s="82"/>
      <c r="ULK942" s="82"/>
      <c r="ULL942" s="82"/>
      <c r="ULM942" s="82"/>
      <c r="ULN942" s="82"/>
      <c r="ULO942" s="82"/>
      <c r="ULP942" s="82"/>
      <c r="ULQ942" s="82"/>
      <c r="ULR942" s="82"/>
      <c r="ULS942" s="82"/>
      <c r="ULT942" s="82"/>
      <c r="ULU942" s="82"/>
      <c r="ULV942" s="82"/>
      <c r="ULW942" s="82"/>
      <c r="ULX942" s="82"/>
      <c r="ULY942" s="82"/>
      <c r="ULZ942" s="82"/>
      <c r="UMA942" s="82"/>
      <c r="UMB942" s="82"/>
      <c r="UMC942" s="82"/>
      <c r="UMD942" s="82"/>
      <c r="UME942" s="82"/>
      <c r="UMF942" s="82"/>
      <c r="UMG942" s="82"/>
      <c r="UMH942" s="82"/>
      <c r="UMI942" s="82"/>
      <c r="UMJ942" s="82"/>
      <c r="UMK942" s="82"/>
      <c r="UML942" s="82"/>
      <c r="UMM942" s="82"/>
      <c r="UMN942" s="82"/>
      <c r="UMO942" s="82"/>
      <c r="UMP942" s="82"/>
      <c r="UMQ942" s="82"/>
      <c r="UMR942" s="82"/>
      <c r="UMS942" s="82"/>
      <c r="UMT942" s="82"/>
      <c r="UMU942" s="82"/>
      <c r="UMV942" s="82"/>
      <c r="UMW942" s="82"/>
      <c r="UMX942" s="82"/>
      <c r="UMY942" s="82"/>
      <c r="UMZ942" s="82"/>
      <c r="UNA942" s="82"/>
      <c r="UNB942" s="82"/>
      <c r="UNC942" s="82"/>
      <c r="UND942" s="82"/>
      <c r="UNE942" s="82"/>
      <c r="UNF942" s="82"/>
      <c r="UNG942" s="82"/>
      <c r="UNH942" s="82"/>
      <c r="UNI942" s="82"/>
      <c r="UNJ942" s="82"/>
      <c r="UNK942" s="82"/>
      <c r="UNL942" s="82"/>
      <c r="UNM942" s="82"/>
      <c r="UNN942" s="82"/>
      <c r="UNO942" s="82"/>
      <c r="UNP942" s="82"/>
      <c r="UNQ942" s="82"/>
      <c r="UNR942" s="82"/>
      <c r="UNS942" s="82"/>
      <c r="UNT942" s="82"/>
      <c r="UNU942" s="82"/>
      <c r="UNV942" s="82"/>
      <c r="UNW942" s="82"/>
      <c r="UNX942" s="82"/>
      <c r="UNY942" s="82"/>
      <c r="UNZ942" s="82"/>
      <c r="UOA942" s="82"/>
      <c r="UOB942" s="82"/>
      <c r="UOC942" s="82"/>
      <c r="UOD942" s="82"/>
      <c r="UOE942" s="82"/>
      <c r="UOF942" s="82"/>
      <c r="UOG942" s="82"/>
      <c r="UOH942" s="82"/>
      <c r="UOI942" s="82"/>
      <c r="UOJ942" s="82"/>
      <c r="UOK942" s="82"/>
      <c r="UOL942" s="82"/>
      <c r="UOM942" s="82"/>
      <c r="UON942" s="82"/>
      <c r="UOO942" s="82"/>
      <c r="UOP942" s="82"/>
      <c r="UOQ942" s="82"/>
      <c r="UOR942" s="82"/>
      <c r="UOS942" s="82"/>
      <c r="UOT942" s="82"/>
      <c r="UOU942" s="82"/>
      <c r="UOV942" s="82"/>
      <c r="UOW942" s="82"/>
      <c r="UOX942" s="82"/>
      <c r="UOY942" s="82"/>
      <c r="UOZ942" s="82"/>
      <c r="UPA942" s="82"/>
      <c r="UPB942" s="82"/>
      <c r="UPC942" s="82"/>
      <c r="UPD942" s="82"/>
      <c r="UPE942" s="82"/>
      <c r="UPF942" s="82"/>
      <c r="UPG942" s="82"/>
      <c r="UPH942" s="82"/>
      <c r="UPI942" s="82"/>
      <c r="UPJ942" s="82"/>
      <c r="UPK942" s="82"/>
      <c r="UPL942" s="82"/>
      <c r="UPM942" s="82"/>
      <c r="UPN942" s="82"/>
      <c r="UPO942" s="82"/>
      <c r="UPP942" s="82"/>
      <c r="UPQ942" s="82"/>
      <c r="UPR942" s="82"/>
      <c r="UPS942" s="82"/>
      <c r="UPT942" s="82"/>
      <c r="UPU942" s="82"/>
      <c r="UPV942" s="82"/>
      <c r="UPW942" s="82"/>
      <c r="UPX942" s="82"/>
      <c r="UPY942" s="82"/>
      <c r="UPZ942" s="82"/>
      <c r="UQA942" s="82"/>
      <c r="UQB942" s="82"/>
      <c r="UQC942" s="82"/>
      <c r="UQD942" s="82"/>
      <c r="UQE942" s="82"/>
      <c r="UQF942" s="82"/>
      <c r="UQG942" s="82"/>
      <c r="UQH942" s="82"/>
      <c r="UQI942" s="82"/>
      <c r="UQJ942" s="82"/>
      <c r="UQK942" s="82"/>
      <c r="UQL942" s="82"/>
      <c r="UQM942" s="82"/>
      <c r="UQN942" s="82"/>
      <c r="UQO942" s="82"/>
      <c r="UQP942" s="82"/>
      <c r="UQQ942" s="82"/>
      <c r="UQR942" s="82"/>
      <c r="UQS942" s="82"/>
      <c r="UQT942" s="82"/>
      <c r="UQU942" s="82"/>
      <c r="UQV942" s="82"/>
      <c r="UQW942" s="82"/>
      <c r="UQX942" s="82"/>
      <c r="UQY942" s="82"/>
      <c r="UQZ942" s="82"/>
      <c r="URA942" s="82"/>
      <c r="URB942" s="82"/>
      <c r="URC942" s="82"/>
      <c r="URD942" s="82"/>
      <c r="URE942" s="82"/>
      <c r="URF942" s="82"/>
      <c r="URG942" s="82"/>
      <c r="URH942" s="82"/>
      <c r="URI942" s="82"/>
      <c r="URJ942" s="82"/>
      <c r="URK942" s="82"/>
      <c r="URL942" s="82"/>
      <c r="URM942" s="82"/>
      <c r="URN942" s="82"/>
      <c r="URO942" s="82"/>
      <c r="URP942" s="82"/>
      <c r="URQ942" s="82"/>
      <c r="URR942" s="82"/>
      <c r="URS942" s="82"/>
      <c r="URT942" s="82"/>
      <c r="URU942" s="82"/>
      <c r="URV942" s="82"/>
      <c r="URW942" s="82"/>
      <c r="URX942" s="82"/>
      <c r="URY942" s="82"/>
      <c r="URZ942" s="82"/>
      <c r="USA942" s="82"/>
      <c r="USB942" s="82"/>
      <c r="USC942" s="82"/>
      <c r="USD942" s="82"/>
      <c r="USE942" s="82"/>
      <c r="USF942" s="82"/>
      <c r="USG942" s="82"/>
      <c r="USH942" s="82"/>
      <c r="USI942" s="82"/>
      <c r="USJ942" s="82"/>
      <c r="USK942" s="82"/>
      <c r="USL942" s="82"/>
      <c r="USM942" s="82"/>
      <c r="USN942" s="82"/>
      <c r="USO942" s="82"/>
      <c r="USP942" s="82"/>
      <c r="USQ942" s="82"/>
      <c r="USR942" s="82"/>
      <c r="USS942" s="82"/>
      <c r="UST942" s="82"/>
      <c r="USU942" s="82"/>
      <c r="USV942" s="82"/>
      <c r="USW942" s="82"/>
      <c r="USX942" s="82"/>
      <c r="USY942" s="82"/>
      <c r="USZ942" s="82"/>
      <c r="UTA942" s="82"/>
      <c r="UTB942" s="82"/>
      <c r="UTC942" s="82"/>
      <c r="UTD942" s="82"/>
      <c r="UTE942" s="82"/>
      <c r="UTF942" s="82"/>
      <c r="UTG942" s="82"/>
      <c r="UTH942" s="82"/>
      <c r="UTI942" s="82"/>
      <c r="UTJ942" s="82"/>
      <c r="UTK942" s="82"/>
      <c r="UTL942" s="82"/>
      <c r="UTM942" s="82"/>
      <c r="UTN942" s="82"/>
      <c r="UTO942" s="82"/>
      <c r="UTP942" s="82"/>
      <c r="UTQ942" s="82"/>
      <c r="UTR942" s="82"/>
      <c r="UTS942" s="82"/>
      <c r="UTT942" s="82"/>
      <c r="UTU942" s="82"/>
      <c r="UTV942" s="82"/>
      <c r="UTW942" s="82"/>
      <c r="UTX942" s="82"/>
      <c r="UTY942" s="82"/>
      <c r="UTZ942" s="82"/>
      <c r="UUA942" s="82"/>
      <c r="UUB942" s="82"/>
      <c r="UUC942" s="82"/>
      <c r="UUD942" s="82"/>
      <c r="UUE942" s="82"/>
      <c r="UUF942" s="82"/>
      <c r="UUG942" s="82"/>
      <c r="UUH942" s="82"/>
      <c r="UUI942" s="82"/>
      <c r="UUJ942" s="82"/>
      <c r="UUK942" s="82"/>
      <c r="UUL942" s="82"/>
      <c r="UUM942" s="82"/>
      <c r="UUN942" s="82"/>
      <c r="UUO942" s="82"/>
      <c r="UUP942" s="82"/>
      <c r="UUQ942" s="82"/>
      <c r="UUR942" s="82"/>
      <c r="UUS942" s="82"/>
      <c r="UUT942" s="82"/>
      <c r="UUU942" s="82"/>
      <c r="UUV942" s="82"/>
      <c r="UUW942" s="82"/>
      <c r="UUX942" s="82"/>
      <c r="UUY942" s="82"/>
      <c r="UUZ942" s="82"/>
      <c r="UVA942" s="82"/>
      <c r="UVB942" s="82"/>
      <c r="UVC942" s="82"/>
      <c r="UVD942" s="82"/>
      <c r="UVE942" s="82"/>
      <c r="UVF942" s="82"/>
      <c r="UVG942" s="82"/>
      <c r="UVH942" s="82"/>
      <c r="UVI942" s="82"/>
      <c r="UVJ942" s="82"/>
      <c r="UVK942" s="82"/>
      <c r="UVL942" s="82"/>
      <c r="UVM942" s="82"/>
      <c r="UVN942" s="82"/>
      <c r="UVO942" s="82"/>
      <c r="UVP942" s="82"/>
      <c r="UVQ942" s="82"/>
      <c r="UVR942" s="82"/>
      <c r="UVS942" s="82"/>
      <c r="UVT942" s="82"/>
      <c r="UVU942" s="82"/>
      <c r="UVV942" s="82"/>
      <c r="UVW942" s="82"/>
      <c r="UVX942" s="82"/>
      <c r="UVY942" s="82"/>
      <c r="UVZ942" s="82"/>
      <c r="UWA942" s="82"/>
      <c r="UWB942" s="82"/>
      <c r="UWC942" s="82"/>
      <c r="UWD942" s="82"/>
      <c r="UWE942" s="82"/>
      <c r="UWF942" s="82"/>
      <c r="UWG942" s="82"/>
      <c r="UWH942" s="82"/>
      <c r="UWI942" s="82"/>
      <c r="UWJ942" s="82"/>
      <c r="UWK942" s="82"/>
      <c r="UWL942" s="82"/>
      <c r="UWM942" s="82"/>
      <c r="UWN942" s="82"/>
      <c r="UWO942" s="82"/>
      <c r="UWP942" s="82"/>
      <c r="UWQ942" s="82"/>
      <c r="UWR942" s="82"/>
      <c r="UWS942" s="82"/>
      <c r="UWT942" s="82"/>
      <c r="UWU942" s="82"/>
      <c r="UWV942" s="82"/>
      <c r="UWW942" s="82"/>
      <c r="UWX942" s="82"/>
      <c r="UWY942" s="82"/>
      <c r="UWZ942" s="82"/>
      <c r="UXA942" s="82"/>
      <c r="UXB942" s="82"/>
      <c r="UXC942" s="82"/>
      <c r="UXD942" s="82"/>
      <c r="UXE942" s="82"/>
      <c r="UXF942" s="82"/>
      <c r="UXG942" s="82"/>
      <c r="UXH942" s="82"/>
      <c r="UXI942" s="82"/>
      <c r="UXJ942" s="82"/>
      <c r="UXK942" s="82"/>
      <c r="UXL942" s="82"/>
      <c r="UXM942" s="82"/>
      <c r="UXN942" s="82"/>
      <c r="UXO942" s="82"/>
      <c r="UXP942" s="82"/>
      <c r="UXQ942" s="82"/>
      <c r="UXR942" s="82"/>
      <c r="UXS942" s="82"/>
      <c r="UXT942" s="82"/>
      <c r="UXU942" s="82"/>
      <c r="UXV942" s="82"/>
      <c r="UXW942" s="82"/>
      <c r="UXX942" s="82"/>
      <c r="UXY942" s="82"/>
      <c r="UXZ942" s="82"/>
      <c r="UYA942" s="82"/>
      <c r="UYB942" s="82"/>
      <c r="UYC942" s="82"/>
      <c r="UYD942" s="82"/>
      <c r="UYE942" s="82"/>
      <c r="UYF942" s="82"/>
      <c r="UYG942" s="82"/>
      <c r="UYH942" s="82"/>
      <c r="UYI942" s="82"/>
      <c r="UYJ942" s="82"/>
      <c r="UYK942" s="82"/>
      <c r="UYL942" s="82"/>
      <c r="UYM942" s="82"/>
      <c r="UYN942" s="82"/>
      <c r="UYO942" s="82"/>
      <c r="UYP942" s="82"/>
      <c r="UYQ942" s="82"/>
      <c r="UYR942" s="82"/>
      <c r="UYS942" s="82"/>
      <c r="UYT942" s="82"/>
      <c r="UYU942" s="82"/>
      <c r="UYV942" s="82"/>
      <c r="UYW942" s="82"/>
      <c r="UYX942" s="82"/>
      <c r="UYY942" s="82"/>
      <c r="UYZ942" s="82"/>
      <c r="UZA942" s="82"/>
      <c r="UZB942" s="82"/>
      <c r="UZC942" s="82"/>
      <c r="UZD942" s="82"/>
      <c r="UZE942" s="82"/>
      <c r="UZF942" s="82"/>
      <c r="UZG942" s="82"/>
      <c r="UZH942" s="82"/>
      <c r="UZI942" s="82"/>
      <c r="UZJ942" s="82"/>
      <c r="UZK942" s="82"/>
      <c r="UZL942" s="82"/>
      <c r="UZM942" s="82"/>
      <c r="UZN942" s="82"/>
      <c r="UZO942" s="82"/>
      <c r="UZP942" s="82"/>
      <c r="UZQ942" s="82"/>
      <c r="UZR942" s="82"/>
      <c r="UZS942" s="82"/>
      <c r="UZT942" s="82"/>
      <c r="UZU942" s="82"/>
      <c r="UZV942" s="82"/>
      <c r="UZW942" s="82"/>
      <c r="UZX942" s="82"/>
      <c r="UZY942" s="82"/>
      <c r="UZZ942" s="82"/>
      <c r="VAA942" s="82"/>
      <c r="VAB942" s="82"/>
      <c r="VAC942" s="82"/>
      <c r="VAD942" s="82"/>
      <c r="VAE942" s="82"/>
      <c r="VAF942" s="82"/>
      <c r="VAG942" s="82"/>
      <c r="VAH942" s="82"/>
      <c r="VAI942" s="82"/>
      <c r="VAJ942" s="82"/>
      <c r="VAK942" s="82"/>
      <c r="VAL942" s="82"/>
      <c r="VAM942" s="82"/>
      <c r="VAN942" s="82"/>
      <c r="VAO942" s="82"/>
      <c r="VAP942" s="82"/>
      <c r="VAQ942" s="82"/>
      <c r="VAR942" s="82"/>
      <c r="VAS942" s="82"/>
      <c r="VAT942" s="82"/>
      <c r="VAU942" s="82"/>
      <c r="VAV942" s="82"/>
      <c r="VAW942" s="82"/>
      <c r="VAX942" s="82"/>
      <c r="VAY942" s="82"/>
      <c r="VAZ942" s="82"/>
      <c r="VBA942" s="82"/>
      <c r="VBB942" s="82"/>
      <c r="VBC942" s="82"/>
      <c r="VBD942" s="82"/>
      <c r="VBE942" s="82"/>
      <c r="VBF942" s="82"/>
      <c r="VBG942" s="82"/>
      <c r="VBH942" s="82"/>
      <c r="VBI942" s="82"/>
      <c r="VBJ942" s="82"/>
      <c r="VBK942" s="82"/>
      <c r="VBL942" s="82"/>
      <c r="VBM942" s="82"/>
      <c r="VBN942" s="82"/>
      <c r="VBO942" s="82"/>
      <c r="VBP942" s="82"/>
      <c r="VBQ942" s="82"/>
      <c r="VBR942" s="82"/>
      <c r="VBS942" s="82"/>
      <c r="VBT942" s="82"/>
      <c r="VBU942" s="82"/>
      <c r="VBV942" s="82"/>
      <c r="VBW942" s="82"/>
      <c r="VBX942" s="82"/>
      <c r="VBY942" s="82"/>
      <c r="VBZ942" s="82"/>
      <c r="VCA942" s="82"/>
      <c r="VCB942" s="82"/>
      <c r="VCC942" s="82"/>
      <c r="VCD942" s="82"/>
      <c r="VCE942" s="82"/>
      <c r="VCF942" s="82"/>
      <c r="VCG942" s="82"/>
      <c r="VCH942" s="82"/>
      <c r="VCI942" s="82"/>
      <c r="VCJ942" s="82"/>
      <c r="VCK942" s="82"/>
      <c r="VCL942" s="82"/>
      <c r="VCM942" s="82"/>
      <c r="VCN942" s="82"/>
      <c r="VCO942" s="82"/>
      <c r="VCP942" s="82"/>
      <c r="VCQ942" s="82"/>
      <c r="VCR942" s="82"/>
      <c r="VCS942" s="82"/>
      <c r="VCT942" s="82"/>
      <c r="VCU942" s="82"/>
      <c r="VCV942" s="82"/>
      <c r="VCW942" s="82"/>
      <c r="VCX942" s="82"/>
      <c r="VCY942" s="82"/>
      <c r="VCZ942" s="82"/>
      <c r="VDA942" s="82"/>
      <c r="VDB942" s="82"/>
      <c r="VDC942" s="82"/>
      <c r="VDD942" s="82"/>
      <c r="VDE942" s="82"/>
      <c r="VDF942" s="82"/>
      <c r="VDG942" s="82"/>
      <c r="VDH942" s="82"/>
      <c r="VDI942" s="82"/>
      <c r="VDJ942" s="82"/>
      <c r="VDK942" s="82"/>
      <c r="VDL942" s="82"/>
      <c r="VDM942" s="82"/>
      <c r="VDN942" s="82"/>
      <c r="VDO942" s="82"/>
      <c r="VDP942" s="82"/>
      <c r="VDQ942" s="82"/>
      <c r="VDR942" s="82"/>
      <c r="VDS942" s="82"/>
      <c r="VDT942" s="82"/>
      <c r="VDU942" s="82"/>
      <c r="VDV942" s="82"/>
      <c r="VDW942" s="82"/>
      <c r="VDX942" s="82"/>
      <c r="VDY942" s="82"/>
      <c r="VDZ942" s="82"/>
      <c r="VEA942" s="82"/>
      <c r="VEB942" s="82"/>
      <c r="VEC942" s="82"/>
      <c r="VED942" s="82"/>
      <c r="VEE942" s="82"/>
      <c r="VEF942" s="82"/>
      <c r="VEG942" s="82"/>
      <c r="VEH942" s="82"/>
      <c r="VEI942" s="82"/>
      <c r="VEJ942" s="82"/>
      <c r="VEK942" s="82"/>
      <c r="VEL942" s="82"/>
      <c r="VEM942" s="82"/>
      <c r="VEN942" s="82"/>
      <c r="VEO942" s="82"/>
      <c r="VEP942" s="82"/>
      <c r="VEQ942" s="82"/>
      <c r="VER942" s="82"/>
      <c r="VES942" s="82"/>
      <c r="VET942" s="82"/>
      <c r="VEU942" s="82"/>
      <c r="VEV942" s="82"/>
      <c r="VEW942" s="82"/>
      <c r="VEX942" s="82"/>
      <c r="VEY942" s="82"/>
      <c r="VEZ942" s="82"/>
      <c r="VFA942" s="82"/>
      <c r="VFB942" s="82"/>
      <c r="VFC942" s="82"/>
      <c r="VFD942" s="82"/>
      <c r="VFE942" s="82"/>
      <c r="VFF942" s="82"/>
      <c r="VFG942" s="82"/>
      <c r="VFH942" s="82"/>
      <c r="VFI942" s="82"/>
      <c r="VFJ942" s="82"/>
      <c r="VFK942" s="82"/>
      <c r="VFL942" s="82"/>
      <c r="VFM942" s="82"/>
      <c r="VFN942" s="82"/>
      <c r="VFO942" s="82"/>
      <c r="VFP942" s="82"/>
      <c r="VFQ942" s="82"/>
      <c r="VFR942" s="82"/>
      <c r="VFS942" s="82"/>
      <c r="VFT942" s="82"/>
      <c r="VFU942" s="82"/>
      <c r="VFV942" s="82"/>
      <c r="VFW942" s="82"/>
      <c r="VFX942" s="82"/>
      <c r="VFY942" s="82"/>
      <c r="VFZ942" s="82"/>
      <c r="VGA942" s="82"/>
      <c r="VGB942" s="82"/>
      <c r="VGC942" s="82"/>
      <c r="VGD942" s="82"/>
      <c r="VGE942" s="82"/>
      <c r="VGF942" s="82"/>
      <c r="VGG942" s="82"/>
      <c r="VGH942" s="82"/>
      <c r="VGI942" s="82"/>
      <c r="VGJ942" s="82"/>
      <c r="VGK942" s="82"/>
      <c r="VGL942" s="82"/>
      <c r="VGM942" s="82"/>
      <c r="VGN942" s="82"/>
      <c r="VGO942" s="82"/>
      <c r="VGP942" s="82"/>
      <c r="VGQ942" s="82"/>
      <c r="VGR942" s="82"/>
      <c r="VGS942" s="82"/>
      <c r="VGT942" s="82"/>
      <c r="VGU942" s="82"/>
      <c r="VGV942" s="82"/>
      <c r="VGW942" s="82"/>
      <c r="VGX942" s="82"/>
      <c r="VGY942" s="82"/>
      <c r="VGZ942" s="82"/>
      <c r="VHA942" s="82"/>
      <c r="VHB942" s="82"/>
      <c r="VHC942" s="82"/>
      <c r="VHD942" s="82"/>
      <c r="VHE942" s="82"/>
      <c r="VHF942" s="82"/>
      <c r="VHG942" s="82"/>
      <c r="VHH942" s="82"/>
      <c r="VHI942" s="82"/>
      <c r="VHJ942" s="82"/>
      <c r="VHK942" s="82"/>
      <c r="VHL942" s="82"/>
      <c r="VHM942" s="82"/>
      <c r="VHN942" s="82"/>
      <c r="VHO942" s="82"/>
      <c r="VHP942" s="82"/>
      <c r="VHQ942" s="82"/>
      <c r="VHR942" s="82"/>
      <c r="VHS942" s="82"/>
      <c r="VHT942" s="82"/>
      <c r="VHU942" s="82"/>
      <c r="VHV942" s="82"/>
      <c r="VHW942" s="82"/>
      <c r="VHX942" s="82"/>
      <c r="VHY942" s="82"/>
      <c r="VHZ942" s="82"/>
      <c r="VIA942" s="82"/>
      <c r="VIB942" s="82"/>
      <c r="VIC942" s="82"/>
      <c r="VID942" s="82"/>
      <c r="VIE942" s="82"/>
      <c r="VIF942" s="82"/>
      <c r="VIG942" s="82"/>
      <c r="VIH942" s="82"/>
      <c r="VII942" s="82"/>
      <c r="VIJ942" s="82"/>
      <c r="VIK942" s="82"/>
      <c r="VIL942" s="82"/>
      <c r="VIM942" s="82"/>
      <c r="VIN942" s="82"/>
      <c r="VIO942" s="82"/>
      <c r="VIP942" s="82"/>
      <c r="VIQ942" s="82"/>
      <c r="VIR942" s="82"/>
      <c r="VIS942" s="82"/>
      <c r="VIT942" s="82"/>
      <c r="VIU942" s="82"/>
      <c r="VIV942" s="82"/>
      <c r="VIW942" s="82"/>
      <c r="VIX942" s="82"/>
      <c r="VIY942" s="82"/>
      <c r="VIZ942" s="82"/>
      <c r="VJA942" s="82"/>
      <c r="VJB942" s="82"/>
      <c r="VJC942" s="82"/>
      <c r="VJD942" s="82"/>
      <c r="VJE942" s="82"/>
      <c r="VJF942" s="82"/>
      <c r="VJG942" s="82"/>
      <c r="VJH942" s="82"/>
      <c r="VJI942" s="82"/>
      <c r="VJJ942" s="82"/>
      <c r="VJK942" s="82"/>
      <c r="VJL942" s="82"/>
      <c r="VJM942" s="82"/>
      <c r="VJN942" s="82"/>
      <c r="VJO942" s="82"/>
      <c r="VJP942" s="82"/>
      <c r="VJQ942" s="82"/>
      <c r="VJR942" s="82"/>
      <c r="VJS942" s="82"/>
      <c r="VJT942" s="82"/>
      <c r="VJU942" s="82"/>
      <c r="VJV942" s="82"/>
      <c r="VJW942" s="82"/>
      <c r="VJX942" s="82"/>
      <c r="VJY942" s="82"/>
      <c r="VJZ942" s="82"/>
      <c r="VKA942" s="82"/>
      <c r="VKB942" s="82"/>
      <c r="VKC942" s="82"/>
      <c r="VKD942" s="82"/>
      <c r="VKE942" s="82"/>
      <c r="VKF942" s="82"/>
      <c r="VKG942" s="82"/>
      <c r="VKH942" s="82"/>
      <c r="VKI942" s="82"/>
      <c r="VKJ942" s="82"/>
      <c r="VKK942" s="82"/>
      <c r="VKL942" s="82"/>
      <c r="VKM942" s="82"/>
      <c r="VKN942" s="82"/>
      <c r="VKO942" s="82"/>
      <c r="VKP942" s="82"/>
      <c r="VKQ942" s="82"/>
      <c r="VKR942" s="82"/>
      <c r="VKS942" s="82"/>
      <c r="VKT942" s="82"/>
      <c r="VKU942" s="82"/>
      <c r="VKV942" s="82"/>
      <c r="VKW942" s="82"/>
      <c r="VKX942" s="82"/>
      <c r="VKY942" s="82"/>
      <c r="VKZ942" s="82"/>
      <c r="VLA942" s="82"/>
      <c r="VLB942" s="82"/>
      <c r="VLC942" s="82"/>
      <c r="VLD942" s="82"/>
      <c r="VLE942" s="82"/>
      <c r="VLF942" s="82"/>
      <c r="VLG942" s="82"/>
      <c r="VLH942" s="82"/>
      <c r="VLI942" s="82"/>
      <c r="VLJ942" s="82"/>
      <c r="VLK942" s="82"/>
      <c r="VLL942" s="82"/>
      <c r="VLM942" s="82"/>
      <c r="VLN942" s="82"/>
      <c r="VLO942" s="82"/>
      <c r="VLP942" s="82"/>
      <c r="VLQ942" s="82"/>
      <c r="VLR942" s="82"/>
      <c r="VLS942" s="82"/>
      <c r="VLT942" s="82"/>
      <c r="VLU942" s="82"/>
      <c r="VLV942" s="82"/>
      <c r="VLW942" s="82"/>
      <c r="VLX942" s="82"/>
      <c r="VLY942" s="82"/>
      <c r="VLZ942" s="82"/>
      <c r="VMA942" s="82"/>
      <c r="VMB942" s="82"/>
      <c r="VMC942" s="82"/>
      <c r="VMD942" s="82"/>
      <c r="VME942" s="82"/>
      <c r="VMF942" s="82"/>
      <c r="VMG942" s="82"/>
      <c r="VMH942" s="82"/>
      <c r="VMI942" s="82"/>
      <c r="VMJ942" s="82"/>
      <c r="VMK942" s="82"/>
      <c r="VML942" s="82"/>
      <c r="VMM942" s="82"/>
      <c r="VMN942" s="82"/>
      <c r="VMO942" s="82"/>
      <c r="VMP942" s="82"/>
      <c r="VMQ942" s="82"/>
      <c r="VMR942" s="82"/>
      <c r="VMS942" s="82"/>
      <c r="VMT942" s="82"/>
      <c r="VMU942" s="82"/>
      <c r="VMV942" s="82"/>
      <c r="VMW942" s="82"/>
      <c r="VMX942" s="82"/>
      <c r="VMY942" s="82"/>
      <c r="VMZ942" s="82"/>
      <c r="VNA942" s="82"/>
      <c r="VNB942" s="82"/>
      <c r="VNC942" s="82"/>
      <c r="VND942" s="82"/>
      <c r="VNE942" s="82"/>
      <c r="VNF942" s="82"/>
      <c r="VNG942" s="82"/>
      <c r="VNH942" s="82"/>
      <c r="VNI942" s="82"/>
      <c r="VNJ942" s="82"/>
      <c r="VNK942" s="82"/>
      <c r="VNL942" s="82"/>
      <c r="VNM942" s="82"/>
      <c r="VNN942" s="82"/>
      <c r="VNO942" s="82"/>
      <c r="VNP942" s="82"/>
      <c r="VNQ942" s="82"/>
      <c r="VNR942" s="82"/>
      <c r="VNS942" s="82"/>
      <c r="VNT942" s="82"/>
      <c r="VNU942" s="82"/>
      <c r="VNV942" s="82"/>
      <c r="VNW942" s="82"/>
      <c r="VNX942" s="82"/>
      <c r="VNY942" s="82"/>
      <c r="VNZ942" s="82"/>
      <c r="VOA942" s="82"/>
      <c r="VOB942" s="82"/>
      <c r="VOC942" s="82"/>
      <c r="VOD942" s="82"/>
      <c r="VOE942" s="82"/>
      <c r="VOF942" s="82"/>
      <c r="VOG942" s="82"/>
      <c r="VOH942" s="82"/>
      <c r="VOI942" s="82"/>
      <c r="VOJ942" s="82"/>
      <c r="VOK942" s="82"/>
      <c r="VOL942" s="82"/>
      <c r="VOM942" s="82"/>
      <c r="VON942" s="82"/>
      <c r="VOO942" s="82"/>
      <c r="VOP942" s="82"/>
      <c r="VOQ942" s="82"/>
      <c r="VOR942" s="82"/>
      <c r="VOS942" s="82"/>
      <c r="VOT942" s="82"/>
      <c r="VOU942" s="82"/>
      <c r="VOV942" s="82"/>
      <c r="VOW942" s="82"/>
      <c r="VOX942" s="82"/>
      <c r="VOY942" s="82"/>
      <c r="VOZ942" s="82"/>
      <c r="VPA942" s="82"/>
      <c r="VPB942" s="82"/>
      <c r="VPC942" s="82"/>
      <c r="VPD942" s="82"/>
      <c r="VPE942" s="82"/>
      <c r="VPF942" s="82"/>
      <c r="VPG942" s="82"/>
      <c r="VPH942" s="82"/>
      <c r="VPI942" s="82"/>
      <c r="VPJ942" s="82"/>
      <c r="VPK942" s="82"/>
      <c r="VPL942" s="82"/>
      <c r="VPM942" s="82"/>
      <c r="VPN942" s="82"/>
      <c r="VPO942" s="82"/>
      <c r="VPP942" s="82"/>
      <c r="VPQ942" s="82"/>
      <c r="VPR942" s="82"/>
      <c r="VPS942" s="82"/>
      <c r="VPT942" s="82"/>
      <c r="VPU942" s="82"/>
      <c r="VPV942" s="82"/>
      <c r="VPW942" s="82"/>
      <c r="VPX942" s="82"/>
      <c r="VPY942" s="82"/>
      <c r="VPZ942" s="82"/>
      <c r="VQA942" s="82"/>
      <c r="VQB942" s="82"/>
      <c r="VQC942" s="82"/>
      <c r="VQD942" s="82"/>
      <c r="VQE942" s="82"/>
      <c r="VQF942" s="82"/>
      <c r="VQG942" s="82"/>
      <c r="VQH942" s="82"/>
      <c r="VQI942" s="82"/>
      <c r="VQJ942" s="82"/>
      <c r="VQK942" s="82"/>
      <c r="VQL942" s="82"/>
      <c r="VQM942" s="82"/>
      <c r="VQN942" s="82"/>
      <c r="VQO942" s="82"/>
      <c r="VQP942" s="82"/>
      <c r="VQQ942" s="82"/>
      <c r="VQR942" s="82"/>
      <c r="VQS942" s="82"/>
      <c r="VQT942" s="82"/>
      <c r="VQU942" s="82"/>
      <c r="VQV942" s="82"/>
      <c r="VQW942" s="82"/>
      <c r="VQX942" s="82"/>
      <c r="VQY942" s="82"/>
      <c r="VQZ942" s="82"/>
      <c r="VRA942" s="82"/>
      <c r="VRB942" s="82"/>
      <c r="VRC942" s="82"/>
      <c r="VRD942" s="82"/>
      <c r="VRE942" s="82"/>
      <c r="VRF942" s="82"/>
      <c r="VRG942" s="82"/>
      <c r="VRH942" s="82"/>
      <c r="VRI942" s="82"/>
      <c r="VRJ942" s="82"/>
      <c r="VRK942" s="82"/>
      <c r="VRL942" s="82"/>
      <c r="VRM942" s="82"/>
      <c r="VRN942" s="82"/>
      <c r="VRO942" s="82"/>
      <c r="VRP942" s="82"/>
      <c r="VRQ942" s="82"/>
      <c r="VRR942" s="82"/>
      <c r="VRS942" s="82"/>
      <c r="VRT942" s="82"/>
      <c r="VRU942" s="82"/>
      <c r="VRV942" s="82"/>
      <c r="VRW942" s="82"/>
      <c r="VRX942" s="82"/>
      <c r="VRY942" s="82"/>
      <c r="VRZ942" s="82"/>
      <c r="VSA942" s="82"/>
      <c r="VSB942" s="82"/>
      <c r="VSC942" s="82"/>
      <c r="VSD942" s="82"/>
      <c r="VSE942" s="82"/>
      <c r="VSF942" s="82"/>
      <c r="VSG942" s="82"/>
      <c r="VSH942" s="82"/>
      <c r="VSI942" s="82"/>
      <c r="VSJ942" s="82"/>
      <c r="VSK942" s="82"/>
      <c r="VSL942" s="82"/>
      <c r="VSM942" s="82"/>
      <c r="VSN942" s="82"/>
      <c r="VSO942" s="82"/>
      <c r="VSP942" s="82"/>
      <c r="VSQ942" s="82"/>
      <c r="VSR942" s="82"/>
      <c r="VSS942" s="82"/>
      <c r="VST942" s="82"/>
      <c r="VSU942" s="82"/>
      <c r="VSV942" s="82"/>
      <c r="VSW942" s="82"/>
      <c r="VSX942" s="82"/>
      <c r="VSY942" s="82"/>
      <c r="VSZ942" s="82"/>
      <c r="VTA942" s="82"/>
      <c r="VTB942" s="82"/>
      <c r="VTC942" s="82"/>
      <c r="VTD942" s="82"/>
      <c r="VTE942" s="82"/>
      <c r="VTF942" s="82"/>
      <c r="VTG942" s="82"/>
      <c r="VTH942" s="82"/>
      <c r="VTI942" s="82"/>
      <c r="VTJ942" s="82"/>
      <c r="VTK942" s="82"/>
      <c r="VTL942" s="82"/>
      <c r="VTM942" s="82"/>
      <c r="VTN942" s="82"/>
      <c r="VTO942" s="82"/>
      <c r="VTP942" s="82"/>
      <c r="VTQ942" s="82"/>
      <c r="VTR942" s="82"/>
      <c r="VTS942" s="82"/>
      <c r="VTT942" s="82"/>
      <c r="VTU942" s="82"/>
      <c r="VTV942" s="82"/>
      <c r="VTW942" s="82"/>
      <c r="VTX942" s="82"/>
      <c r="VTY942" s="82"/>
      <c r="VTZ942" s="82"/>
      <c r="VUA942" s="82"/>
      <c r="VUB942" s="82"/>
      <c r="VUC942" s="82"/>
      <c r="VUD942" s="82"/>
      <c r="VUE942" s="82"/>
      <c r="VUF942" s="82"/>
      <c r="VUG942" s="82"/>
      <c r="VUH942" s="82"/>
      <c r="VUI942" s="82"/>
      <c r="VUJ942" s="82"/>
      <c r="VUK942" s="82"/>
      <c r="VUL942" s="82"/>
      <c r="VUM942" s="82"/>
      <c r="VUN942" s="82"/>
      <c r="VUO942" s="82"/>
      <c r="VUP942" s="82"/>
      <c r="VUQ942" s="82"/>
      <c r="VUR942" s="82"/>
      <c r="VUS942" s="82"/>
      <c r="VUT942" s="82"/>
      <c r="VUU942" s="82"/>
      <c r="VUV942" s="82"/>
      <c r="VUW942" s="82"/>
      <c r="VUX942" s="82"/>
      <c r="VUY942" s="82"/>
      <c r="VUZ942" s="82"/>
      <c r="VVA942" s="82"/>
      <c r="VVB942" s="82"/>
      <c r="VVC942" s="82"/>
      <c r="VVD942" s="82"/>
      <c r="VVE942" s="82"/>
      <c r="VVF942" s="82"/>
      <c r="VVG942" s="82"/>
      <c r="VVH942" s="82"/>
      <c r="VVI942" s="82"/>
      <c r="VVJ942" s="82"/>
      <c r="VVK942" s="82"/>
      <c r="VVL942" s="82"/>
      <c r="VVM942" s="82"/>
      <c r="VVN942" s="82"/>
      <c r="VVO942" s="82"/>
      <c r="VVP942" s="82"/>
      <c r="VVQ942" s="82"/>
      <c r="VVR942" s="82"/>
      <c r="VVS942" s="82"/>
      <c r="VVT942" s="82"/>
      <c r="VVU942" s="82"/>
      <c r="VVV942" s="82"/>
      <c r="VVW942" s="82"/>
      <c r="VVX942" s="82"/>
      <c r="VVY942" s="82"/>
      <c r="VVZ942" s="82"/>
      <c r="VWA942" s="82"/>
      <c r="VWB942" s="82"/>
      <c r="VWC942" s="82"/>
      <c r="VWD942" s="82"/>
      <c r="VWE942" s="82"/>
      <c r="VWF942" s="82"/>
      <c r="VWG942" s="82"/>
      <c r="VWH942" s="82"/>
      <c r="VWI942" s="82"/>
      <c r="VWJ942" s="82"/>
      <c r="VWK942" s="82"/>
      <c r="VWL942" s="82"/>
      <c r="VWM942" s="82"/>
      <c r="VWN942" s="82"/>
      <c r="VWO942" s="82"/>
      <c r="VWP942" s="82"/>
      <c r="VWQ942" s="82"/>
      <c r="VWR942" s="82"/>
      <c r="VWS942" s="82"/>
      <c r="VWT942" s="82"/>
      <c r="VWU942" s="82"/>
      <c r="VWV942" s="82"/>
      <c r="VWW942" s="82"/>
      <c r="VWX942" s="82"/>
      <c r="VWY942" s="82"/>
      <c r="VWZ942" s="82"/>
      <c r="VXA942" s="82"/>
      <c r="VXB942" s="82"/>
      <c r="VXC942" s="82"/>
      <c r="VXD942" s="82"/>
      <c r="VXE942" s="82"/>
      <c r="VXF942" s="82"/>
      <c r="VXG942" s="82"/>
      <c r="VXH942" s="82"/>
      <c r="VXI942" s="82"/>
      <c r="VXJ942" s="82"/>
      <c r="VXK942" s="82"/>
      <c r="VXL942" s="82"/>
      <c r="VXM942" s="82"/>
      <c r="VXN942" s="82"/>
      <c r="VXO942" s="82"/>
      <c r="VXP942" s="82"/>
      <c r="VXQ942" s="82"/>
      <c r="VXR942" s="82"/>
      <c r="VXS942" s="82"/>
      <c r="VXT942" s="82"/>
      <c r="VXU942" s="82"/>
      <c r="VXV942" s="82"/>
      <c r="VXW942" s="82"/>
      <c r="VXX942" s="82"/>
      <c r="VXY942" s="82"/>
      <c r="VXZ942" s="82"/>
      <c r="VYA942" s="82"/>
      <c r="VYB942" s="82"/>
      <c r="VYC942" s="82"/>
      <c r="VYD942" s="82"/>
      <c r="VYE942" s="82"/>
      <c r="VYF942" s="82"/>
      <c r="VYG942" s="82"/>
      <c r="VYH942" s="82"/>
      <c r="VYI942" s="82"/>
      <c r="VYJ942" s="82"/>
      <c r="VYK942" s="82"/>
      <c r="VYL942" s="82"/>
      <c r="VYM942" s="82"/>
      <c r="VYN942" s="82"/>
      <c r="VYO942" s="82"/>
      <c r="VYP942" s="82"/>
      <c r="VYQ942" s="82"/>
      <c r="VYR942" s="82"/>
      <c r="VYS942" s="82"/>
      <c r="VYT942" s="82"/>
      <c r="VYU942" s="82"/>
      <c r="VYV942" s="82"/>
      <c r="VYW942" s="82"/>
      <c r="VYX942" s="82"/>
      <c r="VYY942" s="82"/>
      <c r="VYZ942" s="82"/>
      <c r="VZA942" s="82"/>
      <c r="VZB942" s="82"/>
      <c r="VZC942" s="82"/>
      <c r="VZD942" s="82"/>
      <c r="VZE942" s="82"/>
      <c r="VZF942" s="82"/>
      <c r="VZG942" s="82"/>
      <c r="VZH942" s="82"/>
      <c r="VZI942" s="82"/>
      <c r="VZJ942" s="82"/>
      <c r="VZK942" s="82"/>
      <c r="VZL942" s="82"/>
      <c r="VZM942" s="82"/>
      <c r="VZN942" s="82"/>
      <c r="VZO942" s="82"/>
      <c r="VZP942" s="82"/>
      <c r="VZQ942" s="82"/>
      <c r="VZR942" s="82"/>
      <c r="VZS942" s="82"/>
      <c r="VZT942" s="82"/>
      <c r="VZU942" s="82"/>
      <c r="VZV942" s="82"/>
      <c r="VZW942" s="82"/>
      <c r="VZX942" s="82"/>
      <c r="VZY942" s="82"/>
      <c r="VZZ942" s="82"/>
      <c r="WAA942" s="82"/>
      <c r="WAB942" s="82"/>
      <c r="WAC942" s="82"/>
      <c r="WAD942" s="82"/>
      <c r="WAE942" s="82"/>
      <c r="WAF942" s="82"/>
      <c r="WAG942" s="82"/>
      <c r="WAH942" s="82"/>
      <c r="WAI942" s="82"/>
      <c r="WAJ942" s="82"/>
      <c r="WAK942" s="82"/>
      <c r="WAL942" s="82"/>
      <c r="WAM942" s="82"/>
      <c r="WAN942" s="82"/>
      <c r="WAO942" s="82"/>
      <c r="WAP942" s="82"/>
      <c r="WAQ942" s="82"/>
      <c r="WAR942" s="82"/>
      <c r="WAS942" s="82"/>
      <c r="WAT942" s="82"/>
      <c r="WAU942" s="82"/>
      <c r="WAV942" s="82"/>
      <c r="WAW942" s="82"/>
      <c r="WAX942" s="82"/>
      <c r="WAY942" s="82"/>
      <c r="WAZ942" s="82"/>
      <c r="WBA942" s="82"/>
      <c r="WBB942" s="82"/>
      <c r="WBC942" s="82"/>
      <c r="WBD942" s="82"/>
      <c r="WBE942" s="82"/>
      <c r="WBF942" s="82"/>
      <c r="WBG942" s="82"/>
      <c r="WBH942" s="82"/>
      <c r="WBI942" s="82"/>
      <c r="WBJ942" s="82"/>
      <c r="WBK942" s="82"/>
      <c r="WBL942" s="82"/>
      <c r="WBM942" s="82"/>
      <c r="WBN942" s="82"/>
      <c r="WBO942" s="82"/>
      <c r="WBP942" s="82"/>
      <c r="WBQ942" s="82"/>
      <c r="WBR942" s="82"/>
      <c r="WBS942" s="82"/>
      <c r="WBT942" s="82"/>
      <c r="WBU942" s="82"/>
      <c r="WBV942" s="82"/>
      <c r="WBW942" s="82"/>
      <c r="WBX942" s="82"/>
      <c r="WBY942" s="82"/>
      <c r="WBZ942" s="82"/>
      <c r="WCA942" s="82"/>
      <c r="WCB942" s="82"/>
      <c r="WCC942" s="82"/>
      <c r="WCD942" s="82"/>
      <c r="WCE942" s="82"/>
      <c r="WCF942" s="82"/>
      <c r="WCG942" s="82"/>
      <c r="WCH942" s="82"/>
      <c r="WCI942" s="82"/>
      <c r="WCJ942" s="82"/>
      <c r="WCK942" s="82"/>
      <c r="WCL942" s="82"/>
      <c r="WCM942" s="82"/>
      <c r="WCN942" s="82"/>
      <c r="WCO942" s="82"/>
      <c r="WCP942" s="82"/>
      <c r="WCQ942" s="82"/>
      <c r="WCR942" s="82"/>
      <c r="WCS942" s="82"/>
      <c r="WCT942" s="82"/>
      <c r="WCU942" s="82"/>
      <c r="WCV942" s="82"/>
      <c r="WCW942" s="82"/>
      <c r="WCX942" s="82"/>
      <c r="WCY942" s="82"/>
      <c r="WCZ942" s="82"/>
      <c r="WDA942" s="82"/>
      <c r="WDB942" s="82"/>
      <c r="WDC942" s="82"/>
      <c r="WDD942" s="82"/>
      <c r="WDE942" s="82"/>
      <c r="WDF942" s="82"/>
      <c r="WDG942" s="82"/>
      <c r="WDH942" s="82"/>
      <c r="WDI942" s="82"/>
      <c r="WDJ942" s="82"/>
      <c r="WDK942" s="82"/>
      <c r="WDL942" s="82"/>
      <c r="WDM942" s="82"/>
      <c r="WDN942" s="82"/>
      <c r="WDO942" s="82"/>
      <c r="WDP942" s="82"/>
      <c r="WDQ942" s="82"/>
      <c r="WDR942" s="82"/>
      <c r="WDS942" s="82"/>
      <c r="WDT942" s="82"/>
      <c r="WDU942" s="82"/>
      <c r="WDV942" s="82"/>
      <c r="WDW942" s="82"/>
      <c r="WDX942" s="82"/>
      <c r="WDY942" s="82"/>
      <c r="WDZ942" s="82"/>
      <c r="WEA942" s="82"/>
      <c r="WEB942" s="82"/>
      <c r="WEC942" s="82"/>
      <c r="WED942" s="82"/>
      <c r="WEE942" s="82"/>
      <c r="WEF942" s="82"/>
      <c r="WEG942" s="82"/>
      <c r="WEH942" s="82"/>
      <c r="WEI942" s="82"/>
      <c r="WEJ942" s="82"/>
      <c r="WEK942" s="82"/>
      <c r="WEL942" s="82"/>
      <c r="WEM942" s="82"/>
      <c r="WEN942" s="82"/>
      <c r="WEO942" s="82"/>
      <c r="WEP942" s="82"/>
      <c r="WEQ942" s="82"/>
      <c r="WER942" s="82"/>
      <c r="WES942" s="82"/>
      <c r="WET942" s="82"/>
      <c r="WEU942" s="82"/>
      <c r="WEV942" s="82"/>
      <c r="WEW942" s="82"/>
      <c r="WEX942" s="82"/>
      <c r="WEY942" s="82"/>
      <c r="WEZ942" s="82"/>
      <c r="WFA942" s="82"/>
      <c r="WFB942" s="82"/>
      <c r="WFC942" s="82"/>
      <c r="WFD942" s="82"/>
      <c r="WFE942" s="82"/>
      <c r="WFF942" s="82"/>
      <c r="WFG942" s="82"/>
      <c r="WFH942" s="82"/>
      <c r="WFI942" s="82"/>
      <c r="WFJ942" s="82"/>
      <c r="WFK942" s="82"/>
      <c r="WFL942" s="82"/>
      <c r="WFM942" s="82"/>
      <c r="WFN942" s="82"/>
      <c r="WFO942" s="82"/>
      <c r="WFP942" s="82"/>
      <c r="WFQ942" s="82"/>
      <c r="WFR942" s="82"/>
      <c r="WFS942" s="82"/>
      <c r="WFT942" s="82"/>
      <c r="WFU942" s="82"/>
      <c r="WFV942" s="82"/>
      <c r="WFW942" s="82"/>
      <c r="WFX942" s="82"/>
      <c r="WFY942" s="82"/>
      <c r="WFZ942" s="82"/>
      <c r="WGA942" s="82"/>
      <c r="WGB942" s="82"/>
      <c r="WGC942" s="82"/>
      <c r="WGD942" s="82"/>
      <c r="WGE942" s="82"/>
      <c r="WGF942" s="82"/>
      <c r="WGG942" s="82"/>
      <c r="WGH942" s="82"/>
      <c r="WGI942" s="82"/>
      <c r="WGJ942" s="82"/>
      <c r="WGK942" s="82"/>
      <c r="WGL942" s="82"/>
      <c r="WGM942" s="82"/>
      <c r="WGN942" s="82"/>
      <c r="WGO942" s="82"/>
      <c r="WGP942" s="82"/>
      <c r="WGQ942" s="82"/>
      <c r="WGR942" s="82"/>
      <c r="WGS942" s="82"/>
      <c r="WGT942" s="82"/>
      <c r="WGU942" s="82"/>
      <c r="WGV942" s="82"/>
      <c r="WGW942" s="82"/>
      <c r="WGX942" s="82"/>
      <c r="WGY942" s="82"/>
      <c r="WGZ942" s="82"/>
      <c r="WHA942" s="82"/>
      <c r="WHB942" s="82"/>
      <c r="WHC942" s="82"/>
      <c r="WHD942" s="82"/>
      <c r="WHE942" s="82"/>
      <c r="WHF942" s="82"/>
      <c r="WHG942" s="82"/>
      <c r="WHH942" s="82"/>
      <c r="WHI942" s="82"/>
      <c r="WHJ942" s="82"/>
      <c r="WHK942" s="82"/>
      <c r="WHL942" s="82"/>
      <c r="WHM942" s="82"/>
      <c r="WHN942" s="82"/>
      <c r="WHO942" s="82"/>
      <c r="WHP942" s="82"/>
      <c r="WHQ942" s="82"/>
      <c r="WHR942" s="82"/>
      <c r="WHS942" s="82"/>
      <c r="WHT942" s="82"/>
      <c r="WHU942" s="82"/>
      <c r="WHV942" s="82"/>
      <c r="WHW942" s="82"/>
      <c r="WHX942" s="82"/>
      <c r="WHY942" s="82"/>
      <c r="WHZ942" s="82"/>
      <c r="WIA942" s="82"/>
      <c r="WIB942" s="82"/>
      <c r="WIC942" s="82"/>
      <c r="WID942" s="82"/>
      <c r="WIE942" s="82"/>
      <c r="WIF942" s="82"/>
      <c r="WIG942" s="82"/>
      <c r="WIH942" s="82"/>
      <c r="WII942" s="82"/>
      <c r="WIJ942" s="82"/>
      <c r="WIK942" s="82"/>
      <c r="WIL942" s="82"/>
      <c r="WIM942" s="82"/>
      <c r="WIN942" s="82"/>
      <c r="WIO942" s="82"/>
      <c r="WIP942" s="82"/>
      <c r="WIQ942" s="82"/>
      <c r="WIR942" s="82"/>
      <c r="WIS942" s="82"/>
      <c r="WIT942" s="82"/>
      <c r="WIU942" s="82"/>
      <c r="WIV942" s="82"/>
      <c r="WIW942" s="82"/>
      <c r="WIX942" s="82"/>
      <c r="WIY942" s="82"/>
      <c r="WIZ942" s="82"/>
      <c r="WJA942" s="82"/>
      <c r="WJB942" s="82"/>
      <c r="WJC942" s="82"/>
      <c r="WJD942" s="82"/>
      <c r="WJE942" s="82"/>
      <c r="WJF942" s="82"/>
      <c r="WJG942" s="82"/>
      <c r="WJH942" s="82"/>
      <c r="WJI942" s="82"/>
      <c r="WJJ942" s="82"/>
      <c r="WJK942" s="82"/>
      <c r="WJL942" s="82"/>
      <c r="WJM942" s="82"/>
      <c r="WJN942" s="82"/>
      <c r="WJO942" s="82"/>
      <c r="WJP942" s="82"/>
      <c r="WJQ942" s="82"/>
      <c r="WJR942" s="82"/>
      <c r="WJS942" s="82"/>
      <c r="WJT942" s="82"/>
      <c r="WJU942" s="82"/>
      <c r="WJV942" s="82"/>
      <c r="WJW942" s="82"/>
      <c r="WJX942" s="82"/>
      <c r="WJY942" s="82"/>
      <c r="WJZ942" s="82"/>
      <c r="WKA942" s="82"/>
      <c r="WKB942" s="82"/>
      <c r="WKC942" s="82"/>
      <c r="WKD942" s="82"/>
      <c r="WKE942" s="82"/>
      <c r="WKF942" s="82"/>
      <c r="WKG942" s="82"/>
      <c r="WKH942" s="82"/>
      <c r="WKI942" s="82"/>
      <c r="WKJ942" s="82"/>
      <c r="WKK942" s="82"/>
      <c r="WKL942" s="82"/>
      <c r="WKM942" s="82"/>
      <c r="WKN942" s="82"/>
      <c r="WKO942" s="82"/>
      <c r="WKP942" s="82"/>
      <c r="WKQ942" s="82"/>
      <c r="WKR942" s="82"/>
      <c r="WKS942" s="82"/>
      <c r="WKT942" s="82"/>
      <c r="WKU942" s="82"/>
      <c r="WKV942" s="82"/>
      <c r="WKW942" s="82"/>
      <c r="WKX942" s="82"/>
      <c r="WKY942" s="82"/>
      <c r="WKZ942" s="82"/>
      <c r="WLA942" s="82"/>
      <c r="WLB942" s="82"/>
      <c r="WLC942" s="82"/>
      <c r="WLD942" s="82"/>
      <c r="WLE942" s="82"/>
      <c r="WLF942" s="82"/>
      <c r="WLG942" s="82"/>
      <c r="WLH942" s="82"/>
      <c r="WLI942" s="82"/>
      <c r="WLJ942" s="82"/>
      <c r="WLK942" s="82"/>
      <c r="WLL942" s="82"/>
      <c r="WLM942" s="82"/>
      <c r="WLN942" s="82"/>
      <c r="WLO942" s="82"/>
      <c r="WLP942" s="82"/>
      <c r="WLQ942" s="82"/>
      <c r="WLR942" s="82"/>
      <c r="WLS942" s="82"/>
      <c r="WLT942" s="82"/>
      <c r="WLU942" s="82"/>
      <c r="WLV942" s="82"/>
      <c r="WLW942" s="82"/>
      <c r="WLX942" s="82"/>
      <c r="WLY942" s="82"/>
      <c r="WLZ942" s="82"/>
      <c r="WMA942" s="82"/>
      <c r="WMB942" s="82"/>
      <c r="WMC942" s="82"/>
      <c r="WMD942" s="82"/>
      <c r="WME942" s="82"/>
      <c r="WMF942" s="82"/>
      <c r="WMG942" s="82"/>
      <c r="WMH942" s="82"/>
      <c r="WMI942" s="82"/>
      <c r="WMJ942" s="82"/>
      <c r="WMK942" s="82"/>
      <c r="WML942" s="82"/>
      <c r="WMM942" s="82"/>
      <c r="WMN942" s="82"/>
      <c r="WMO942" s="82"/>
      <c r="WMP942" s="82"/>
      <c r="WMQ942" s="82"/>
      <c r="WMR942" s="82"/>
      <c r="WMS942" s="82"/>
      <c r="WMT942" s="82"/>
      <c r="WMU942" s="82"/>
      <c r="WMV942" s="82"/>
      <c r="WMW942" s="82"/>
      <c r="WMX942" s="82"/>
      <c r="WMY942" s="82"/>
      <c r="WMZ942" s="82"/>
      <c r="WNA942" s="82"/>
      <c r="WNB942" s="82"/>
      <c r="WNC942" s="82"/>
      <c r="WND942" s="82"/>
      <c r="WNE942" s="82"/>
      <c r="WNF942" s="82"/>
      <c r="WNG942" s="82"/>
      <c r="WNH942" s="82"/>
      <c r="WNI942" s="82"/>
      <c r="WNJ942" s="82"/>
      <c r="WNK942" s="82"/>
      <c r="WNL942" s="82"/>
      <c r="WNM942" s="82"/>
      <c r="WNN942" s="82"/>
      <c r="WNO942" s="82"/>
      <c r="WNP942" s="82"/>
      <c r="WNQ942" s="82"/>
      <c r="WNR942" s="82"/>
      <c r="WNS942" s="82"/>
      <c r="WNT942" s="82"/>
      <c r="WNU942" s="82"/>
      <c r="WNV942" s="82"/>
      <c r="WNW942" s="82"/>
      <c r="WNX942" s="82"/>
      <c r="WNY942" s="82"/>
      <c r="WNZ942" s="82"/>
      <c r="WOA942" s="82"/>
      <c r="WOB942" s="82"/>
      <c r="WOC942" s="82"/>
      <c r="WOD942" s="82"/>
      <c r="WOE942" s="82"/>
      <c r="WOF942" s="82"/>
      <c r="WOG942" s="82"/>
      <c r="WOH942" s="82"/>
      <c r="WOI942" s="82"/>
      <c r="WOJ942" s="82"/>
      <c r="WOK942" s="82"/>
      <c r="WOL942" s="82"/>
      <c r="WOM942" s="82"/>
      <c r="WON942" s="82"/>
      <c r="WOO942" s="82"/>
      <c r="WOP942" s="82"/>
      <c r="WOQ942" s="82"/>
      <c r="WOR942" s="82"/>
      <c r="WOS942" s="82"/>
      <c r="WOT942" s="82"/>
      <c r="WOU942" s="82"/>
      <c r="WOV942" s="82"/>
      <c r="WOW942" s="82"/>
      <c r="WOX942" s="82"/>
      <c r="WOY942" s="82"/>
      <c r="WOZ942" s="82"/>
      <c r="WPA942" s="82"/>
      <c r="WPB942" s="82"/>
      <c r="WPC942" s="82"/>
      <c r="WPD942" s="82"/>
      <c r="WPE942" s="82"/>
      <c r="WPF942" s="82"/>
      <c r="WPG942" s="82"/>
      <c r="WPH942" s="82"/>
      <c r="WPI942" s="82"/>
      <c r="WPJ942" s="82"/>
      <c r="WPK942" s="82"/>
      <c r="WPL942" s="82"/>
      <c r="WPM942" s="82"/>
      <c r="WPN942" s="82"/>
      <c r="WPO942" s="82"/>
      <c r="WPP942" s="82"/>
      <c r="WPQ942" s="82"/>
      <c r="WPR942" s="82"/>
      <c r="WPS942" s="82"/>
      <c r="WPT942" s="82"/>
      <c r="WPU942" s="82"/>
      <c r="WPV942" s="82"/>
      <c r="WPW942" s="82"/>
      <c r="WPX942" s="82"/>
      <c r="WPY942" s="82"/>
      <c r="WPZ942" s="82"/>
      <c r="WQA942" s="82"/>
      <c r="WQB942" s="82"/>
      <c r="WQC942" s="82"/>
      <c r="WQD942" s="82"/>
      <c r="WQE942" s="82"/>
      <c r="WQF942" s="82"/>
      <c r="WQG942" s="82"/>
      <c r="WQH942" s="82"/>
      <c r="WQI942" s="82"/>
      <c r="WQJ942" s="82"/>
      <c r="WQK942" s="82"/>
      <c r="WQL942" s="82"/>
      <c r="WQM942" s="82"/>
      <c r="WQN942" s="82"/>
      <c r="WQO942" s="82"/>
      <c r="WQP942" s="82"/>
      <c r="WQQ942" s="82"/>
      <c r="WQR942" s="82"/>
      <c r="WQS942" s="82"/>
      <c r="WQT942" s="82"/>
      <c r="WQU942" s="82"/>
      <c r="WQV942" s="82"/>
      <c r="WQW942" s="82"/>
      <c r="WQX942" s="82"/>
      <c r="WQY942" s="82"/>
      <c r="WQZ942" s="82"/>
      <c r="WRA942" s="82"/>
      <c r="WRB942" s="82"/>
      <c r="WRC942" s="82"/>
      <c r="WRD942" s="82"/>
      <c r="WRE942" s="82"/>
      <c r="WRF942" s="82"/>
      <c r="WRG942" s="82"/>
      <c r="WRH942" s="82"/>
      <c r="WRI942" s="82"/>
      <c r="WRJ942" s="82"/>
      <c r="WRK942" s="82"/>
      <c r="WRL942" s="82"/>
      <c r="WRM942" s="82"/>
      <c r="WRN942" s="82"/>
      <c r="WRO942" s="82"/>
      <c r="WRP942" s="82"/>
      <c r="WRQ942" s="82"/>
      <c r="WRR942" s="82"/>
      <c r="WRS942" s="82"/>
      <c r="WRT942" s="82"/>
      <c r="WRU942" s="82"/>
      <c r="WRV942" s="82"/>
      <c r="WRW942" s="82"/>
      <c r="WRX942" s="82"/>
      <c r="WRY942" s="82"/>
      <c r="WRZ942" s="82"/>
      <c r="WSA942" s="82"/>
      <c r="WSB942" s="82"/>
      <c r="WSC942" s="82"/>
      <c r="WSD942" s="82"/>
      <c r="WSE942" s="82"/>
      <c r="WSF942" s="82"/>
      <c r="WSG942" s="82"/>
      <c r="WSH942" s="82"/>
      <c r="WSI942" s="82"/>
      <c r="WSJ942" s="82"/>
      <c r="WSK942" s="82"/>
      <c r="WSL942" s="82"/>
      <c r="WSM942" s="82"/>
      <c r="WSN942" s="82"/>
      <c r="WSO942" s="82"/>
      <c r="WSP942" s="82"/>
      <c r="WSQ942" s="82"/>
      <c r="WSR942" s="82"/>
      <c r="WSS942" s="82"/>
      <c r="WST942" s="82"/>
      <c r="WSU942" s="82"/>
      <c r="WSV942" s="82"/>
      <c r="WSW942" s="82"/>
      <c r="WSX942" s="82"/>
      <c r="WSY942" s="82"/>
      <c r="WSZ942" s="82"/>
      <c r="WTA942" s="82"/>
      <c r="WTB942" s="82"/>
      <c r="WTC942" s="82"/>
      <c r="WTD942" s="82"/>
      <c r="WTE942" s="82"/>
      <c r="WTF942" s="82"/>
      <c r="WTG942" s="82"/>
      <c r="WTH942" s="82"/>
      <c r="WTI942" s="82"/>
      <c r="WTJ942" s="82"/>
      <c r="WTK942" s="82"/>
      <c r="WTL942" s="82"/>
      <c r="WTM942" s="82"/>
      <c r="WTN942" s="82"/>
      <c r="WTO942" s="82"/>
      <c r="WTP942" s="82"/>
      <c r="WTQ942" s="82"/>
      <c r="WTR942" s="82"/>
      <c r="WTS942" s="82"/>
      <c r="WTT942" s="82"/>
      <c r="WTU942" s="82"/>
      <c r="WTV942" s="82"/>
      <c r="WTW942" s="82"/>
      <c r="WTX942" s="82"/>
      <c r="WTY942" s="82"/>
      <c r="WTZ942" s="82"/>
      <c r="WUA942" s="82"/>
      <c r="WUB942" s="82"/>
      <c r="WUC942" s="82"/>
      <c r="WUD942" s="82"/>
      <c r="WUE942" s="82"/>
      <c r="WUF942" s="82"/>
      <c r="WUG942" s="82"/>
      <c r="WUH942" s="82"/>
      <c r="WUI942" s="82"/>
      <c r="WUJ942" s="82"/>
      <c r="WUK942" s="82"/>
      <c r="WUL942" s="82"/>
      <c r="WUM942" s="82"/>
      <c r="WUN942" s="82"/>
      <c r="WUO942" s="82"/>
      <c r="WUP942" s="82"/>
      <c r="WUQ942" s="82"/>
      <c r="WUR942" s="82"/>
      <c r="WUS942" s="82"/>
      <c r="WUT942" s="82"/>
      <c r="WUU942" s="82"/>
      <c r="WUV942" s="82"/>
      <c r="WUW942" s="82"/>
      <c r="WUX942" s="82"/>
      <c r="WUY942" s="82"/>
      <c r="WUZ942" s="82"/>
      <c r="WVA942" s="82"/>
      <c r="WVB942" s="82"/>
      <c r="WVC942" s="82"/>
      <c r="WVD942" s="82"/>
      <c r="WVE942" s="82"/>
      <c r="WVF942" s="82"/>
      <c r="WVG942" s="82"/>
      <c r="WVH942" s="82"/>
      <c r="WVI942" s="82"/>
      <c r="WVJ942" s="82"/>
      <c r="WVK942" s="82"/>
      <c r="WVL942" s="82"/>
      <c r="WVM942" s="82"/>
      <c r="WVN942" s="82"/>
      <c r="WVO942" s="82"/>
      <c r="WVP942" s="82"/>
      <c r="WVQ942" s="82"/>
      <c r="WVR942" s="82"/>
      <c r="WVS942" s="82"/>
      <c r="WVT942" s="82"/>
      <c r="WVU942" s="82"/>
      <c r="WVV942" s="82"/>
      <c r="WVW942" s="82"/>
      <c r="WVX942" s="82"/>
      <c r="WVY942" s="82"/>
      <c r="WVZ942" s="82"/>
      <c r="WWA942" s="82"/>
      <c r="WWB942" s="82"/>
      <c r="WWC942" s="82"/>
      <c r="WWD942" s="82"/>
      <c r="WWE942" s="82"/>
      <c r="WWF942" s="82"/>
      <c r="WWG942" s="82"/>
      <c r="WWH942" s="82"/>
      <c r="WWI942" s="82"/>
      <c r="WWJ942" s="82"/>
      <c r="WWK942" s="82"/>
      <c r="WWL942" s="82"/>
      <c r="WWM942" s="82"/>
      <c r="WWN942" s="82"/>
      <c r="WWO942" s="82"/>
      <c r="WWP942" s="82"/>
      <c r="WWQ942" s="82"/>
      <c r="WWR942" s="82"/>
      <c r="WWS942" s="82"/>
      <c r="WWT942" s="82"/>
      <c r="WWU942" s="82"/>
      <c r="WWV942" s="82"/>
      <c r="WWW942" s="82"/>
      <c r="WWX942" s="82"/>
      <c r="WWY942" s="82"/>
      <c r="WWZ942" s="82"/>
      <c r="WXA942" s="82"/>
      <c r="WXB942" s="82"/>
      <c r="WXC942" s="82"/>
      <c r="WXD942" s="82"/>
      <c r="WXE942" s="82"/>
      <c r="WXF942" s="82"/>
      <c r="WXG942" s="82"/>
      <c r="WXH942" s="82"/>
      <c r="WXI942" s="82"/>
      <c r="WXJ942" s="82"/>
      <c r="WXK942" s="82"/>
      <c r="WXL942" s="82"/>
      <c r="WXM942" s="82"/>
      <c r="WXN942" s="82"/>
      <c r="WXO942" s="82"/>
      <c r="WXP942" s="82"/>
      <c r="WXQ942" s="82"/>
      <c r="WXR942" s="82"/>
      <c r="WXS942" s="82"/>
      <c r="WXT942" s="82"/>
      <c r="WXU942" s="82"/>
      <c r="WXV942" s="82"/>
      <c r="WXW942" s="82"/>
      <c r="WXX942" s="82"/>
      <c r="WXY942" s="82"/>
      <c r="WXZ942" s="82"/>
      <c r="WYA942" s="82"/>
      <c r="WYB942" s="82"/>
      <c r="WYC942" s="82"/>
      <c r="WYD942" s="82"/>
      <c r="WYE942" s="82"/>
      <c r="WYF942" s="82"/>
      <c r="WYG942" s="82"/>
      <c r="WYH942" s="82"/>
      <c r="WYI942" s="82"/>
      <c r="WYJ942" s="82"/>
      <c r="WYK942" s="82"/>
      <c r="WYL942" s="82"/>
      <c r="WYM942" s="82"/>
      <c r="WYN942" s="82"/>
      <c r="WYO942" s="82"/>
      <c r="WYP942" s="82"/>
      <c r="WYQ942" s="82"/>
      <c r="WYR942" s="82"/>
      <c r="WYS942" s="82"/>
      <c r="WYT942" s="82"/>
      <c r="WYU942" s="82"/>
      <c r="WYV942" s="82"/>
      <c r="WYW942" s="82"/>
      <c r="WYX942" s="82"/>
      <c r="WYY942" s="82"/>
      <c r="WYZ942" s="82"/>
      <c r="WZA942" s="82"/>
      <c r="WZB942" s="82"/>
      <c r="WZC942" s="82"/>
      <c r="WZD942" s="82"/>
      <c r="WZE942" s="82"/>
      <c r="WZF942" s="82"/>
      <c r="WZG942" s="82"/>
      <c r="WZH942" s="82"/>
      <c r="WZI942" s="82"/>
      <c r="WZJ942" s="82"/>
      <c r="WZK942" s="82"/>
      <c r="WZL942" s="82"/>
      <c r="WZM942" s="82"/>
      <c r="WZN942" s="82"/>
      <c r="WZO942" s="82"/>
      <c r="WZP942" s="82"/>
      <c r="WZQ942" s="82"/>
      <c r="WZR942" s="82"/>
      <c r="WZS942" s="82"/>
      <c r="WZT942" s="82"/>
      <c r="WZU942" s="82"/>
      <c r="WZV942" s="82"/>
      <c r="WZW942" s="82"/>
      <c r="WZX942" s="82"/>
      <c r="WZY942" s="82"/>
      <c r="WZZ942" s="82"/>
      <c r="XAA942" s="82"/>
      <c r="XAB942" s="82"/>
      <c r="XAC942" s="82"/>
      <c r="XAD942" s="82"/>
      <c r="XAE942" s="82"/>
      <c r="XAF942" s="82"/>
      <c r="XAG942" s="82"/>
      <c r="XAH942" s="82"/>
      <c r="XAI942" s="82"/>
      <c r="XAJ942" s="82"/>
      <c r="XAK942" s="82"/>
      <c r="XAL942" s="82"/>
      <c r="XAM942" s="82"/>
      <c r="XAN942" s="82"/>
      <c r="XAO942" s="82"/>
      <c r="XAP942" s="82"/>
      <c r="XAQ942" s="82"/>
      <c r="XAR942" s="82"/>
      <c r="XAS942" s="82"/>
      <c r="XAT942" s="82"/>
      <c r="XAU942" s="82"/>
      <c r="XAV942" s="82"/>
      <c r="XAW942" s="82"/>
      <c r="XAX942" s="82"/>
      <c r="XAY942" s="82"/>
      <c r="XAZ942" s="82"/>
      <c r="XBA942" s="82"/>
      <c r="XBB942" s="82"/>
      <c r="XBC942" s="82"/>
      <c r="XBD942" s="82"/>
      <c r="XBE942" s="82"/>
      <c r="XBF942" s="82"/>
      <c r="XBG942" s="82"/>
      <c r="XBH942" s="82"/>
      <c r="XBI942" s="82"/>
      <c r="XBJ942" s="82"/>
      <c r="XBK942" s="82"/>
      <c r="XBL942" s="82"/>
      <c r="XBM942" s="82"/>
      <c r="XBN942" s="82"/>
      <c r="XBO942" s="82"/>
      <c r="XBP942" s="82"/>
      <c r="XBQ942" s="82"/>
      <c r="XBR942" s="82"/>
      <c r="XBS942" s="82"/>
      <c r="XBT942" s="82"/>
      <c r="XBU942" s="82"/>
      <c r="XBV942" s="82"/>
      <c r="XBW942" s="82"/>
      <c r="XBX942" s="82"/>
      <c r="XBY942" s="82"/>
      <c r="XBZ942" s="82"/>
      <c r="XCA942" s="82"/>
      <c r="XCB942" s="82"/>
      <c r="XCC942" s="82"/>
      <c r="XCD942" s="82"/>
      <c r="XCE942" s="82"/>
      <c r="XCF942" s="82"/>
      <c r="XCG942" s="82"/>
      <c r="XCH942" s="82"/>
      <c r="XCI942" s="82"/>
      <c r="XCJ942" s="82"/>
      <c r="XCK942" s="82"/>
      <c r="XCL942" s="82"/>
      <c r="XCM942" s="82"/>
      <c r="XCN942" s="82"/>
      <c r="XCO942" s="82"/>
      <c r="XCP942" s="82"/>
      <c r="XCQ942" s="82"/>
      <c r="XCR942" s="82"/>
      <c r="XCS942" s="82"/>
      <c r="XCT942" s="82"/>
      <c r="XCU942" s="82"/>
      <c r="XCV942" s="82"/>
      <c r="XCW942" s="82"/>
      <c r="XCX942" s="82"/>
      <c r="XCY942" s="82"/>
      <c r="XCZ942" s="82"/>
      <c r="XDA942" s="82"/>
      <c r="XDB942" s="82"/>
      <c r="XDC942" s="82"/>
      <c r="XDD942" s="82"/>
      <c r="XDE942" s="82"/>
      <c r="XDF942" s="82"/>
      <c r="XDG942" s="82"/>
      <c r="XDH942" s="82"/>
      <c r="XDI942" s="82"/>
      <c r="XDJ942" s="82"/>
      <c r="XDK942" s="82"/>
      <c r="XDL942" s="82"/>
      <c r="XDM942" s="82"/>
      <c r="XDN942" s="82"/>
      <c r="XDO942" s="82"/>
      <c r="XDP942" s="82"/>
    </row>
    <row r="943" spans="1:16344" s="28" customFormat="1" ht="30" customHeight="1">
      <c r="A943" s="181">
        <v>8</v>
      </c>
      <c r="B943" s="80" t="s">
        <v>550</v>
      </c>
      <c r="C943" s="227" t="s">
        <v>540</v>
      </c>
      <c r="D943" s="81" t="s">
        <v>1705</v>
      </c>
      <c r="E943" s="1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82"/>
      <c r="AI943" s="82"/>
      <c r="AJ943" s="82"/>
      <c r="AK943" s="82"/>
      <c r="AL943" s="82"/>
      <c r="AM943" s="82"/>
      <c r="AN943" s="82"/>
      <c r="AO943" s="82"/>
      <c r="AP943" s="82"/>
      <c r="AQ943" s="82"/>
      <c r="AR943" s="82"/>
      <c r="AS943" s="82"/>
      <c r="AT943" s="82"/>
      <c r="AU943" s="82"/>
      <c r="AV943" s="82"/>
      <c r="AW943" s="82"/>
      <c r="AX943" s="82"/>
      <c r="AY943" s="82"/>
      <c r="AZ943" s="82"/>
      <c r="BA943" s="82"/>
      <c r="BB943" s="82"/>
      <c r="BC943" s="82"/>
      <c r="BD943" s="82"/>
      <c r="BE943" s="82"/>
      <c r="BF943" s="82"/>
      <c r="BG943" s="82"/>
      <c r="BH943" s="82"/>
      <c r="BI943" s="82"/>
      <c r="BJ943" s="82"/>
      <c r="BK943" s="82"/>
      <c r="BL943" s="82"/>
      <c r="BM943" s="82"/>
      <c r="BN943" s="82"/>
      <c r="BO943" s="82"/>
      <c r="BP943" s="82"/>
      <c r="BQ943" s="82"/>
      <c r="BR943" s="82"/>
      <c r="BS943" s="82"/>
      <c r="BT943" s="82"/>
      <c r="BU943" s="82"/>
      <c r="BV943" s="82"/>
      <c r="BW943" s="82"/>
      <c r="BX943" s="82"/>
      <c r="BY943" s="82"/>
      <c r="BZ943" s="82"/>
      <c r="CA943" s="82"/>
      <c r="CB943" s="82"/>
      <c r="CC943" s="82"/>
      <c r="CD943" s="82"/>
      <c r="CE943" s="82"/>
      <c r="CF943" s="82"/>
      <c r="CG943" s="82"/>
      <c r="CH943" s="82"/>
      <c r="CI943" s="82"/>
      <c r="CJ943" s="82"/>
      <c r="CK943" s="82"/>
      <c r="CL943" s="82"/>
      <c r="CM943" s="82"/>
      <c r="CN943" s="82"/>
      <c r="CO943" s="82"/>
      <c r="CP943" s="82"/>
      <c r="CQ943" s="82"/>
      <c r="CR943" s="82"/>
      <c r="CS943" s="82"/>
      <c r="CT943" s="82"/>
      <c r="CU943" s="82"/>
      <c r="CV943" s="82"/>
      <c r="CW943" s="82"/>
      <c r="CX943" s="82"/>
      <c r="CY943" s="82"/>
      <c r="CZ943" s="82"/>
      <c r="DA943" s="82"/>
      <c r="DB943" s="82"/>
      <c r="DC943" s="82"/>
      <c r="DD943" s="82"/>
      <c r="DE943" s="82"/>
      <c r="DF943" s="82"/>
      <c r="DG943" s="82"/>
      <c r="DH943" s="82"/>
      <c r="DI943" s="82"/>
      <c r="DJ943" s="82"/>
      <c r="DK943" s="82"/>
      <c r="DL943" s="82"/>
      <c r="DM943" s="82"/>
      <c r="DN943" s="82"/>
      <c r="DO943" s="82"/>
      <c r="DP943" s="82"/>
      <c r="DQ943" s="82"/>
      <c r="DR943" s="82"/>
      <c r="DS943" s="82"/>
      <c r="DT943" s="82"/>
      <c r="DU943" s="82"/>
      <c r="DV943" s="82"/>
      <c r="DW943" s="82"/>
      <c r="DX943" s="82"/>
      <c r="DY943" s="82"/>
      <c r="DZ943" s="82"/>
      <c r="EA943" s="82"/>
      <c r="EB943" s="82"/>
      <c r="EC943" s="82"/>
      <c r="ED943" s="82"/>
      <c r="EE943" s="82"/>
      <c r="EF943" s="82"/>
      <c r="EG943" s="82"/>
      <c r="EH943" s="82"/>
      <c r="EI943" s="82"/>
      <c r="EJ943" s="82"/>
      <c r="EK943" s="82"/>
      <c r="EL943" s="82"/>
      <c r="EM943" s="82"/>
      <c r="EN943" s="82"/>
      <c r="EO943" s="82"/>
      <c r="EP943" s="82"/>
      <c r="EQ943" s="82"/>
      <c r="ER943" s="82"/>
      <c r="ES943" s="82"/>
      <c r="ET943" s="82"/>
      <c r="EU943" s="82"/>
      <c r="EV943" s="82"/>
      <c r="EW943" s="82"/>
      <c r="EX943" s="82"/>
      <c r="EY943" s="82"/>
      <c r="EZ943" s="82"/>
      <c r="FA943" s="82"/>
      <c r="FB943" s="82"/>
      <c r="FC943" s="82"/>
      <c r="FD943" s="82"/>
      <c r="FE943" s="82"/>
      <c r="FF943" s="82"/>
      <c r="FG943" s="82"/>
      <c r="FH943" s="82"/>
      <c r="FI943" s="82"/>
      <c r="FJ943" s="82"/>
      <c r="FK943" s="82"/>
      <c r="FL943" s="82"/>
      <c r="FM943" s="82"/>
      <c r="FN943" s="82"/>
      <c r="FO943" s="82"/>
      <c r="FP943" s="82"/>
      <c r="FQ943" s="82"/>
      <c r="FR943" s="82"/>
      <c r="FS943" s="82"/>
      <c r="FT943" s="82"/>
      <c r="FU943" s="82"/>
      <c r="FV943" s="82"/>
      <c r="FW943" s="82"/>
      <c r="FX943" s="82"/>
      <c r="FY943" s="82"/>
      <c r="FZ943" s="82"/>
      <c r="GA943" s="82"/>
      <c r="GB943" s="82"/>
      <c r="GC943" s="82"/>
      <c r="GD943" s="82"/>
      <c r="GE943" s="82"/>
      <c r="GF943" s="82"/>
      <c r="GG943" s="82"/>
      <c r="GH943" s="82"/>
      <c r="GI943" s="82"/>
      <c r="GJ943" s="82"/>
      <c r="GK943" s="82"/>
      <c r="GL943" s="82"/>
      <c r="GM943" s="82"/>
      <c r="GN943" s="82"/>
      <c r="GO943" s="82"/>
      <c r="GP943" s="82"/>
      <c r="GQ943" s="82"/>
      <c r="GR943" s="82"/>
      <c r="GS943" s="82"/>
      <c r="GT943" s="82"/>
      <c r="GU943" s="82"/>
      <c r="GV943" s="82"/>
      <c r="GW943" s="82"/>
      <c r="GX943" s="82"/>
      <c r="GY943" s="82"/>
      <c r="GZ943" s="82"/>
      <c r="HA943" s="82"/>
      <c r="HB943" s="82"/>
      <c r="HC943" s="82"/>
      <c r="HD943" s="82"/>
      <c r="HE943" s="82"/>
      <c r="HF943" s="82"/>
      <c r="HG943" s="82"/>
      <c r="HH943" s="82"/>
      <c r="HI943" s="82"/>
      <c r="HJ943" s="82"/>
      <c r="HK943" s="82"/>
      <c r="HL943" s="82"/>
      <c r="HM943" s="82"/>
      <c r="HN943" s="82"/>
      <c r="HO943" s="82"/>
      <c r="HP943" s="82"/>
      <c r="HQ943" s="82"/>
      <c r="HR943" s="82"/>
      <c r="HS943" s="82"/>
      <c r="HT943" s="82"/>
      <c r="HU943" s="82"/>
      <c r="HV943" s="82"/>
      <c r="HW943" s="82"/>
      <c r="HX943" s="82"/>
      <c r="HY943" s="82"/>
      <c r="HZ943" s="82"/>
      <c r="IA943" s="82"/>
      <c r="IB943" s="82"/>
      <c r="IC943" s="82"/>
      <c r="ID943" s="82"/>
      <c r="IE943" s="82"/>
      <c r="IF943" s="82"/>
      <c r="IG943" s="82"/>
      <c r="IH943" s="82"/>
      <c r="II943" s="82"/>
      <c r="IJ943" s="82"/>
      <c r="IK943" s="82"/>
      <c r="IL943" s="82"/>
      <c r="IM943" s="82"/>
      <c r="IN943" s="82"/>
      <c r="IO943" s="82"/>
      <c r="IP943" s="82"/>
      <c r="IQ943" s="82"/>
      <c r="IR943" s="82"/>
      <c r="IS943" s="82"/>
      <c r="IT943" s="82"/>
      <c r="IU943" s="82"/>
      <c r="IV943" s="82"/>
      <c r="IW943" s="82"/>
      <c r="IX943" s="82"/>
      <c r="IY943" s="82"/>
      <c r="IZ943" s="82"/>
      <c r="JA943" s="82"/>
      <c r="JB943" s="82"/>
      <c r="JC943" s="82"/>
      <c r="JD943" s="82"/>
      <c r="JE943" s="82"/>
      <c r="JF943" s="82"/>
      <c r="JG943" s="82"/>
      <c r="JH943" s="82"/>
      <c r="JI943" s="82"/>
      <c r="JJ943" s="82"/>
      <c r="JK943" s="82"/>
      <c r="JL943" s="82"/>
      <c r="JM943" s="82"/>
      <c r="JN943" s="82"/>
      <c r="JO943" s="82"/>
      <c r="JP943" s="82"/>
      <c r="JQ943" s="82"/>
      <c r="JR943" s="82"/>
      <c r="JS943" s="82"/>
      <c r="JT943" s="82"/>
      <c r="JU943" s="82"/>
      <c r="JV943" s="82"/>
      <c r="JW943" s="82"/>
      <c r="JX943" s="82"/>
      <c r="JY943" s="82"/>
      <c r="JZ943" s="82"/>
      <c r="KA943" s="82"/>
      <c r="KB943" s="82"/>
      <c r="KC943" s="82"/>
      <c r="KD943" s="82"/>
      <c r="KE943" s="82"/>
      <c r="KF943" s="82"/>
      <c r="KG943" s="82"/>
      <c r="KH943" s="82"/>
      <c r="KI943" s="82"/>
      <c r="KJ943" s="82"/>
      <c r="KK943" s="82"/>
      <c r="KL943" s="82"/>
      <c r="KM943" s="82"/>
      <c r="KN943" s="82"/>
      <c r="KO943" s="82"/>
      <c r="KP943" s="82"/>
      <c r="KQ943" s="82"/>
      <c r="KR943" s="82"/>
      <c r="KS943" s="82"/>
      <c r="KT943" s="82"/>
      <c r="KU943" s="82"/>
      <c r="KV943" s="82"/>
      <c r="KW943" s="82"/>
      <c r="KX943" s="82"/>
      <c r="KY943" s="82"/>
      <c r="KZ943" s="82"/>
      <c r="LA943" s="82"/>
      <c r="LB943" s="82"/>
      <c r="LC943" s="82"/>
      <c r="LD943" s="82"/>
      <c r="LE943" s="82"/>
      <c r="LF943" s="82"/>
      <c r="LG943" s="82"/>
      <c r="LH943" s="82"/>
      <c r="LI943" s="82"/>
      <c r="LJ943" s="82"/>
      <c r="LK943" s="82"/>
      <c r="LL943" s="82"/>
      <c r="LM943" s="82"/>
      <c r="LN943" s="82"/>
      <c r="LO943" s="82"/>
      <c r="LP943" s="82"/>
      <c r="LQ943" s="82"/>
      <c r="LR943" s="82"/>
      <c r="LS943" s="82"/>
      <c r="LT943" s="82"/>
      <c r="LU943" s="82"/>
      <c r="LV943" s="82"/>
      <c r="LW943" s="82"/>
      <c r="LX943" s="82"/>
      <c r="LY943" s="82"/>
      <c r="LZ943" s="82"/>
      <c r="MA943" s="82"/>
      <c r="MB943" s="82"/>
      <c r="MC943" s="82"/>
      <c r="MD943" s="82"/>
      <c r="ME943" s="82"/>
      <c r="MF943" s="82"/>
      <c r="MG943" s="82"/>
      <c r="MH943" s="82"/>
      <c r="MI943" s="82"/>
      <c r="MJ943" s="82"/>
      <c r="MK943" s="82"/>
      <c r="ML943" s="82"/>
      <c r="MM943" s="82"/>
      <c r="MN943" s="82"/>
      <c r="MO943" s="82"/>
      <c r="MP943" s="82"/>
      <c r="MQ943" s="82"/>
      <c r="MR943" s="82"/>
      <c r="MS943" s="82"/>
      <c r="MT943" s="82"/>
      <c r="MU943" s="82"/>
      <c r="MV943" s="82"/>
      <c r="MW943" s="82"/>
      <c r="MX943" s="82"/>
      <c r="MY943" s="82"/>
      <c r="MZ943" s="82"/>
      <c r="NA943" s="82"/>
      <c r="NB943" s="82"/>
      <c r="NC943" s="82"/>
      <c r="ND943" s="82"/>
      <c r="NE943" s="82"/>
      <c r="NF943" s="82"/>
      <c r="NG943" s="82"/>
      <c r="NH943" s="82"/>
      <c r="NI943" s="82"/>
      <c r="NJ943" s="82"/>
      <c r="NK943" s="82"/>
      <c r="NL943" s="82"/>
      <c r="NM943" s="82"/>
      <c r="NN943" s="82"/>
      <c r="NO943" s="82"/>
      <c r="NP943" s="82"/>
      <c r="NQ943" s="82"/>
      <c r="NR943" s="82"/>
      <c r="NS943" s="82"/>
      <c r="NT943" s="82"/>
      <c r="NU943" s="82"/>
      <c r="NV943" s="82"/>
      <c r="NW943" s="82"/>
      <c r="NX943" s="82"/>
      <c r="NY943" s="82"/>
      <c r="NZ943" s="82"/>
      <c r="OA943" s="82"/>
      <c r="OB943" s="82"/>
      <c r="OC943" s="82"/>
      <c r="OD943" s="82"/>
      <c r="OE943" s="82"/>
      <c r="OF943" s="82"/>
      <c r="OG943" s="82"/>
      <c r="OH943" s="82"/>
      <c r="OI943" s="82"/>
      <c r="OJ943" s="82"/>
      <c r="OK943" s="82"/>
      <c r="OL943" s="82"/>
      <c r="OM943" s="82"/>
      <c r="ON943" s="82"/>
      <c r="OO943" s="82"/>
      <c r="OP943" s="82"/>
      <c r="OQ943" s="82"/>
      <c r="OR943" s="82"/>
      <c r="OS943" s="82"/>
      <c r="OT943" s="82"/>
      <c r="OU943" s="82"/>
      <c r="OV943" s="82"/>
      <c r="OW943" s="82"/>
      <c r="OX943" s="82"/>
      <c r="OY943" s="82"/>
      <c r="OZ943" s="82"/>
      <c r="PA943" s="82"/>
      <c r="PB943" s="82"/>
      <c r="PC943" s="82"/>
      <c r="PD943" s="82"/>
      <c r="PE943" s="82"/>
      <c r="PF943" s="82"/>
      <c r="PG943" s="82"/>
      <c r="PH943" s="82"/>
      <c r="PI943" s="82"/>
      <c r="PJ943" s="82"/>
      <c r="PK943" s="82"/>
      <c r="PL943" s="82"/>
      <c r="PM943" s="82"/>
      <c r="PN943" s="82"/>
      <c r="PO943" s="82"/>
      <c r="PP943" s="82"/>
      <c r="PQ943" s="82"/>
      <c r="PR943" s="82"/>
      <c r="PS943" s="82"/>
      <c r="PT943" s="82"/>
      <c r="PU943" s="82"/>
      <c r="PV943" s="82"/>
      <c r="PW943" s="82"/>
      <c r="PX943" s="82"/>
      <c r="PY943" s="82"/>
      <c r="PZ943" s="82"/>
      <c r="QA943" s="82"/>
      <c r="QB943" s="82"/>
      <c r="QC943" s="82"/>
      <c r="QD943" s="82"/>
      <c r="QE943" s="82"/>
      <c r="QF943" s="82"/>
      <c r="QG943" s="82"/>
      <c r="QH943" s="82"/>
      <c r="QI943" s="82"/>
      <c r="QJ943" s="82"/>
      <c r="QK943" s="82"/>
      <c r="QL943" s="82"/>
      <c r="QM943" s="82"/>
      <c r="QN943" s="82"/>
      <c r="QO943" s="82"/>
      <c r="QP943" s="82"/>
      <c r="QQ943" s="82"/>
      <c r="QR943" s="82"/>
      <c r="QS943" s="82"/>
      <c r="QT943" s="82"/>
      <c r="QU943" s="82"/>
      <c r="QV943" s="82"/>
      <c r="QW943" s="82"/>
      <c r="QX943" s="82"/>
      <c r="QY943" s="82"/>
      <c r="QZ943" s="82"/>
      <c r="RA943" s="82"/>
      <c r="RB943" s="82"/>
      <c r="RC943" s="82"/>
      <c r="RD943" s="82"/>
      <c r="RE943" s="82"/>
      <c r="RF943" s="82"/>
      <c r="RG943" s="82"/>
      <c r="RH943" s="82"/>
      <c r="RI943" s="82"/>
      <c r="RJ943" s="82"/>
      <c r="RK943" s="82"/>
      <c r="RL943" s="82"/>
      <c r="RM943" s="82"/>
      <c r="RN943" s="82"/>
      <c r="RO943" s="82"/>
      <c r="RP943" s="82"/>
      <c r="RQ943" s="82"/>
      <c r="RR943" s="82"/>
      <c r="RS943" s="82"/>
      <c r="RT943" s="82"/>
      <c r="RU943" s="82"/>
      <c r="RV943" s="82"/>
      <c r="RW943" s="82"/>
      <c r="RX943" s="82"/>
      <c r="RY943" s="82"/>
      <c r="RZ943" s="82"/>
      <c r="SA943" s="82"/>
      <c r="SB943" s="82"/>
      <c r="SC943" s="82"/>
      <c r="SD943" s="82"/>
      <c r="SE943" s="82"/>
      <c r="SF943" s="82"/>
      <c r="SG943" s="82"/>
      <c r="SH943" s="82"/>
      <c r="SI943" s="82"/>
      <c r="SJ943" s="82"/>
      <c r="SK943" s="82"/>
      <c r="SL943" s="82"/>
      <c r="SM943" s="82"/>
      <c r="SN943" s="82"/>
      <c r="SO943" s="82"/>
      <c r="SP943" s="82"/>
      <c r="SQ943" s="82"/>
      <c r="SR943" s="82"/>
      <c r="SS943" s="82"/>
      <c r="ST943" s="82"/>
      <c r="SU943" s="82"/>
      <c r="SV943" s="82"/>
      <c r="SW943" s="82"/>
      <c r="SX943" s="82"/>
      <c r="SY943" s="82"/>
      <c r="SZ943" s="82"/>
      <c r="TA943" s="82"/>
      <c r="TB943" s="82"/>
      <c r="TC943" s="82"/>
      <c r="TD943" s="82"/>
      <c r="TE943" s="82"/>
      <c r="TF943" s="82"/>
      <c r="TG943" s="82"/>
      <c r="TH943" s="82"/>
      <c r="TI943" s="82"/>
      <c r="TJ943" s="82"/>
      <c r="TK943" s="82"/>
      <c r="TL943" s="82"/>
      <c r="TM943" s="82"/>
      <c r="TN943" s="82"/>
      <c r="TO943" s="82"/>
      <c r="TP943" s="82"/>
      <c r="TQ943" s="82"/>
      <c r="TR943" s="82"/>
      <c r="TS943" s="82"/>
      <c r="TT943" s="82"/>
      <c r="TU943" s="82"/>
      <c r="TV943" s="82"/>
      <c r="TW943" s="82"/>
      <c r="TX943" s="82"/>
      <c r="TY943" s="82"/>
      <c r="TZ943" s="82"/>
      <c r="UA943" s="82"/>
      <c r="UB943" s="82"/>
      <c r="UC943" s="82"/>
      <c r="UD943" s="82"/>
      <c r="UE943" s="82"/>
      <c r="UF943" s="82"/>
      <c r="UG943" s="82"/>
      <c r="UH943" s="82"/>
      <c r="UI943" s="82"/>
      <c r="UJ943" s="82"/>
      <c r="UK943" s="82"/>
      <c r="UL943" s="82"/>
      <c r="UM943" s="82"/>
      <c r="UN943" s="82"/>
      <c r="UO943" s="82"/>
      <c r="UP943" s="82"/>
      <c r="UQ943" s="82"/>
      <c r="UR943" s="82"/>
      <c r="US943" s="82"/>
      <c r="UT943" s="82"/>
      <c r="UU943" s="82"/>
      <c r="UV943" s="82"/>
      <c r="UW943" s="82"/>
      <c r="UX943" s="82"/>
      <c r="UY943" s="82"/>
      <c r="UZ943" s="82"/>
      <c r="VA943" s="82"/>
      <c r="VB943" s="82"/>
      <c r="VC943" s="82"/>
      <c r="VD943" s="82"/>
      <c r="VE943" s="82"/>
      <c r="VF943" s="82"/>
      <c r="VG943" s="82"/>
      <c r="VH943" s="82"/>
      <c r="VI943" s="82"/>
      <c r="VJ943" s="82"/>
      <c r="VK943" s="82"/>
      <c r="VL943" s="82"/>
      <c r="VM943" s="82"/>
      <c r="VN943" s="82"/>
      <c r="VO943" s="82"/>
      <c r="VP943" s="82"/>
      <c r="VQ943" s="82"/>
      <c r="VR943" s="82"/>
      <c r="VS943" s="82"/>
      <c r="VT943" s="82"/>
      <c r="VU943" s="82"/>
      <c r="VV943" s="82"/>
      <c r="VW943" s="82"/>
      <c r="VX943" s="82"/>
      <c r="VY943" s="82"/>
      <c r="VZ943" s="82"/>
      <c r="WA943" s="82"/>
      <c r="WB943" s="82"/>
      <c r="WC943" s="82"/>
      <c r="WD943" s="82"/>
      <c r="WE943" s="82"/>
      <c r="WF943" s="82"/>
      <c r="WG943" s="82"/>
      <c r="WH943" s="82"/>
      <c r="WI943" s="82"/>
      <c r="WJ943" s="82"/>
      <c r="WK943" s="82"/>
      <c r="WL943" s="82"/>
      <c r="WM943" s="82"/>
      <c r="WN943" s="82"/>
      <c r="WO943" s="82"/>
      <c r="WP943" s="82"/>
      <c r="WQ943" s="82"/>
      <c r="WR943" s="82"/>
      <c r="WS943" s="82"/>
      <c r="WT943" s="82"/>
      <c r="WU943" s="82"/>
      <c r="WV943" s="82"/>
      <c r="WW943" s="82"/>
      <c r="WX943" s="82"/>
      <c r="WY943" s="82"/>
      <c r="WZ943" s="82"/>
      <c r="XA943" s="82"/>
      <c r="XB943" s="82"/>
      <c r="XC943" s="82"/>
      <c r="XD943" s="82"/>
      <c r="XE943" s="82"/>
      <c r="XF943" s="82"/>
      <c r="XG943" s="82"/>
      <c r="XH943" s="82"/>
      <c r="XI943" s="82"/>
      <c r="XJ943" s="82"/>
      <c r="XK943" s="82"/>
      <c r="XL943" s="82"/>
      <c r="XM943" s="82"/>
      <c r="XN943" s="82"/>
      <c r="XO943" s="82"/>
      <c r="XP943" s="82"/>
      <c r="XQ943" s="82"/>
      <c r="XR943" s="82"/>
      <c r="XS943" s="82"/>
      <c r="XT943" s="82"/>
      <c r="XU943" s="82"/>
      <c r="XV943" s="82"/>
      <c r="XW943" s="82"/>
      <c r="XX943" s="82"/>
      <c r="XY943" s="82"/>
      <c r="XZ943" s="82"/>
      <c r="YA943" s="82"/>
      <c r="YB943" s="82"/>
      <c r="YC943" s="82"/>
      <c r="YD943" s="82"/>
      <c r="YE943" s="82"/>
      <c r="YF943" s="82"/>
      <c r="YG943" s="82"/>
      <c r="YH943" s="82"/>
      <c r="YI943" s="82"/>
      <c r="YJ943" s="82"/>
      <c r="YK943" s="82"/>
      <c r="YL943" s="82"/>
      <c r="YM943" s="82"/>
      <c r="YN943" s="82"/>
      <c r="YO943" s="82"/>
      <c r="YP943" s="82"/>
      <c r="YQ943" s="82"/>
      <c r="YR943" s="82"/>
      <c r="YS943" s="82"/>
      <c r="YT943" s="82"/>
      <c r="YU943" s="82"/>
      <c r="YV943" s="82"/>
      <c r="YW943" s="82"/>
      <c r="YX943" s="82"/>
      <c r="YY943" s="82"/>
      <c r="YZ943" s="82"/>
      <c r="ZA943" s="82"/>
      <c r="ZB943" s="82"/>
      <c r="ZC943" s="82"/>
      <c r="ZD943" s="82"/>
      <c r="ZE943" s="82"/>
      <c r="ZF943" s="82"/>
      <c r="ZG943" s="82"/>
      <c r="ZH943" s="82"/>
      <c r="ZI943" s="82"/>
      <c r="ZJ943" s="82"/>
      <c r="ZK943" s="82"/>
      <c r="ZL943" s="82"/>
      <c r="ZM943" s="82"/>
      <c r="ZN943" s="82"/>
      <c r="ZO943" s="82"/>
      <c r="ZP943" s="82"/>
      <c r="ZQ943" s="82"/>
      <c r="ZR943" s="82"/>
      <c r="ZS943" s="82"/>
      <c r="ZT943" s="82"/>
      <c r="ZU943" s="82"/>
      <c r="ZV943" s="82"/>
      <c r="ZW943" s="82"/>
      <c r="ZX943" s="82"/>
      <c r="ZY943" s="82"/>
      <c r="ZZ943" s="82"/>
      <c r="AAA943" s="82"/>
      <c r="AAB943" s="82"/>
      <c r="AAC943" s="82"/>
      <c r="AAD943" s="82"/>
      <c r="AAE943" s="82"/>
      <c r="AAF943" s="82"/>
      <c r="AAG943" s="82"/>
      <c r="AAH943" s="82"/>
      <c r="AAI943" s="82"/>
      <c r="AAJ943" s="82"/>
      <c r="AAK943" s="82"/>
      <c r="AAL943" s="82"/>
      <c r="AAM943" s="82"/>
      <c r="AAN943" s="82"/>
      <c r="AAO943" s="82"/>
      <c r="AAP943" s="82"/>
      <c r="AAQ943" s="82"/>
      <c r="AAR943" s="82"/>
      <c r="AAS943" s="82"/>
      <c r="AAT943" s="82"/>
      <c r="AAU943" s="82"/>
      <c r="AAV943" s="82"/>
      <c r="AAW943" s="82"/>
      <c r="AAX943" s="82"/>
      <c r="AAY943" s="82"/>
      <c r="AAZ943" s="82"/>
      <c r="ABA943" s="82"/>
      <c r="ABB943" s="82"/>
      <c r="ABC943" s="82"/>
      <c r="ABD943" s="82"/>
      <c r="ABE943" s="82"/>
      <c r="ABF943" s="82"/>
      <c r="ABG943" s="82"/>
      <c r="ABH943" s="82"/>
      <c r="ABI943" s="82"/>
      <c r="ABJ943" s="82"/>
      <c r="ABK943" s="82"/>
      <c r="ABL943" s="82"/>
      <c r="ABM943" s="82"/>
      <c r="ABN943" s="82"/>
      <c r="ABO943" s="82"/>
      <c r="ABP943" s="82"/>
      <c r="ABQ943" s="82"/>
      <c r="ABR943" s="82"/>
      <c r="ABS943" s="82"/>
      <c r="ABT943" s="82"/>
      <c r="ABU943" s="82"/>
      <c r="ABV943" s="82"/>
      <c r="ABW943" s="82"/>
      <c r="ABX943" s="82"/>
      <c r="ABY943" s="82"/>
      <c r="ABZ943" s="82"/>
      <c r="ACA943" s="82"/>
      <c r="ACB943" s="82"/>
      <c r="ACC943" s="82"/>
      <c r="ACD943" s="82"/>
      <c r="ACE943" s="82"/>
      <c r="ACF943" s="82"/>
      <c r="ACG943" s="82"/>
      <c r="ACH943" s="82"/>
      <c r="ACI943" s="82"/>
      <c r="ACJ943" s="82"/>
      <c r="ACK943" s="82"/>
      <c r="ACL943" s="82"/>
      <c r="ACM943" s="82"/>
      <c r="ACN943" s="82"/>
      <c r="ACO943" s="82"/>
      <c r="ACP943" s="82"/>
      <c r="ACQ943" s="82"/>
      <c r="ACR943" s="82"/>
      <c r="ACS943" s="82"/>
      <c r="ACT943" s="82"/>
      <c r="ACU943" s="82"/>
      <c r="ACV943" s="82"/>
      <c r="ACW943" s="82"/>
      <c r="ACX943" s="82"/>
      <c r="ACY943" s="82"/>
      <c r="ACZ943" s="82"/>
      <c r="ADA943" s="82"/>
      <c r="ADB943" s="82"/>
      <c r="ADC943" s="82"/>
      <c r="ADD943" s="82"/>
      <c r="ADE943" s="82"/>
      <c r="ADF943" s="82"/>
      <c r="ADG943" s="82"/>
      <c r="ADH943" s="82"/>
      <c r="ADI943" s="82"/>
      <c r="ADJ943" s="82"/>
      <c r="ADK943" s="82"/>
      <c r="ADL943" s="82"/>
      <c r="ADM943" s="82"/>
      <c r="ADN943" s="82"/>
      <c r="ADO943" s="82"/>
      <c r="ADP943" s="82"/>
      <c r="ADQ943" s="82"/>
      <c r="ADR943" s="82"/>
      <c r="ADS943" s="82"/>
      <c r="ADT943" s="82"/>
      <c r="ADU943" s="82"/>
      <c r="ADV943" s="82"/>
      <c r="ADW943" s="82"/>
      <c r="ADX943" s="82"/>
      <c r="ADY943" s="82"/>
      <c r="ADZ943" s="82"/>
      <c r="AEA943" s="82"/>
      <c r="AEB943" s="82"/>
      <c r="AEC943" s="82"/>
      <c r="AED943" s="82"/>
      <c r="AEE943" s="82"/>
      <c r="AEF943" s="82"/>
      <c r="AEG943" s="82"/>
      <c r="AEH943" s="82"/>
      <c r="AEI943" s="82"/>
      <c r="AEJ943" s="82"/>
      <c r="AEK943" s="82"/>
      <c r="AEL943" s="82"/>
      <c r="AEM943" s="82"/>
      <c r="AEN943" s="82"/>
      <c r="AEO943" s="82"/>
      <c r="AEP943" s="82"/>
      <c r="AEQ943" s="82"/>
      <c r="AER943" s="82"/>
      <c r="AES943" s="82"/>
      <c r="AET943" s="82"/>
      <c r="AEU943" s="82"/>
      <c r="AEV943" s="82"/>
      <c r="AEW943" s="82"/>
      <c r="AEX943" s="82"/>
      <c r="AEY943" s="82"/>
      <c r="AEZ943" s="82"/>
      <c r="AFA943" s="82"/>
      <c r="AFB943" s="82"/>
      <c r="AFC943" s="82"/>
      <c r="AFD943" s="82"/>
      <c r="AFE943" s="82"/>
      <c r="AFF943" s="82"/>
      <c r="AFG943" s="82"/>
      <c r="AFH943" s="82"/>
      <c r="AFI943" s="82"/>
      <c r="AFJ943" s="82"/>
      <c r="AFK943" s="82"/>
      <c r="AFL943" s="82"/>
      <c r="AFM943" s="82"/>
      <c r="AFN943" s="82"/>
      <c r="AFO943" s="82"/>
      <c r="AFP943" s="82"/>
      <c r="AFQ943" s="82"/>
      <c r="AFR943" s="82"/>
      <c r="AFS943" s="82"/>
      <c r="AFT943" s="82"/>
      <c r="AFU943" s="82"/>
      <c r="AFV943" s="82"/>
      <c r="AFW943" s="82"/>
      <c r="AFX943" s="82"/>
      <c r="AFY943" s="82"/>
      <c r="AFZ943" s="82"/>
      <c r="AGA943" s="82"/>
      <c r="AGB943" s="82"/>
      <c r="AGC943" s="82"/>
      <c r="AGD943" s="82"/>
      <c r="AGE943" s="82"/>
      <c r="AGF943" s="82"/>
      <c r="AGG943" s="82"/>
      <c r="AGH943" s="82"/>
      <c r="AGI943" s="82"/>
      <c r="AGJ943" s="82"/>
      <c r="AGK943" s="82"/>
      <c r="AGL943" s="82"/>
      <c r="AGM943" s="82"/>
      <c r="AGN943" s="82"/>
      <c r="AGO943" s="82"/>
      <c r="AGP943" s="82"/>
      <c r="AGQ943" s="82"/>
      <c r="AGR943" s="82"/>
      <c r="AGS943" s="82"/>
      <c r="AGT943" s="82"/>
      <c r="AGU943" s="82"/>
      <c r="AGV943" s="82"/>
      <c r="AGW943" s="82"/>
      <c r="AGX943" s="82"/>
      <c r="AGY943" s="82"/>
      <c r="AGZ943" s="82"/>
      <c r="AHA943" s="82"/>
      <c r="AHB943" s="82"/>
      <c r="AHC943" s="82"/>
      <c r="AHD943" s="82"/>
      <c r="AHE943" s="82"/>
      <c r="AHF943" s="82"/>
      <c r="AHG943" s="82"/>
      <c r="AHH943" s="82"/>
      <c r="AHI943" s="82"/>
      <c r="AHJ943" s="82"/>
      <c r="AHK943" s="82"/>
      <c r="AHL943" s="82"/>
      <c r="AHM943" s="82"/>
      <c r="AHN943" s="82"/>
      <c r="AHO943" s="82"/>
      <c r="AHP943" s="82"/>
      <c r="AHQ943" s="82"/>
      <c r="AHR943" s="82"/>
      <c r="AHS943" s="82"/>
      <c r="AHT943" s="82"/>
      <c r="AHU943" s="82"/>
      <c r="AHV943" s="82"/>
      <c r="AHW943" s="82"/>
      <c r="AHX943" s="82"/>
      <c r="AHY943" s="82"/>
      <c r="AHZ943" s="82"/>
      <c r="AIA943" s="82"/>
      <c r="AIB943" s="82"/>
      <c r="AIC943" s="82"/>
      <c r="AID943" s="82"/>
      <c r="AIE943" s="82"/>
      <c r="AIF943" s="82"/>
      <c r="AIG943" s="82"/>
      <c r="AIH943" s="82"/>
      <c r="AII943" s="82"/>
      <c r="AIJ943" s="82"/>
      <c r="AIK943" s="82"/>
      <c r="AIL943" s="82"/>
      <c r="AIM943" s="82"/>
      <c r="AIN943" s="82"/>
      <c r="AIO943" s="82"/>
      <c r="AIP943" s="82"/>
      <c r="AIQ943" s="82"/>
      <c r="AIR943" s="82"/>
      <c r="AIS943" s="82"/>
      <c r="AIT943" s="82"/>
      <c r="AIU943" s="82"/>
      <c r="AIV943" s="82"/>
      <c r="AIW943" s="82"/>
      <c r="AIX943" s="82"/>
      <c r="AIY943" s="82"/>
      <c r="AIZ943" s="82"/>
      <c r="AJA943" s="82"/>
      <c r="AJB943" s="82"/>
      <c r="AJC943" s="82"/>
      <c r="AJD943" s="82"/>
      <c r="AJE943" s="82"/>
      <c r="AJF943" s="82"/>
      <c r="AJG943" s="82"/>
      <c r="AJH943" s="82"/>
      <c r="AJI943" s="82"/>
      <c r="AJJ943" s="82"/>
      <c r="AJK943" s="82"/>
      <c r="AJL943" s="82"/>
      <c r="AJM943" s="82"/>
      <c r="AJN943" s="82"/>
      <c r="AJO943" s="82"/>
      <c r="AJP943" s="82"/>
      <c r="AJQ943" s="82"/>
      <c r="AJR943" s="82"/>
      <c r="AJS943" s="82"/>
      <c r="AJT943" s="82"/>
      <c r="AJU943" s="82"/>
      <c r="AJV943" s="82"/>
      <c r="AJW943" s="82"/>
      <c r="AJX943" s="82"/>
      <c r="AJY943" s="82"/>
      <c r="AJZ943" s="82"/>
      <c r="AKA943" s="82"/>
      <c r="AKB943" s="82"/>
      <c r="AKC943" s="82"/>
      <c r="AKD943" s="82"/>
      <c r="AKE943" s="82"/>
      <c r="AKF943" s="82"/>
      <c r="AKG943" s="82"/>
      <c r="AKH943" s="82"/>
      <c r="AKI943" s="82"/>
      <c r="AKJ943" s="82"/>
      <c r="AKK943" s="82"/>
      <c r="AKL943" s="82"/>
      <c r="AKM943" s="82"/>
      <c r="AKN943" s="82"/>
      <c r="AKO943" s="82"/>
      <c r="AKP943" s="82"/>
      <c r="AKQ943" s="82"/>
      <c r="AKR943" s="82"/>
      <c r="AKS943" s="82"/>
      <c r="AKT943" s="82"/>
      <c r="AKU943" s="82"/>
      <c r="AKV943" s="82"/>
      <c r="AKW943" s="82"/>
      <c r="AKX943" s="82"/>
      <c r="AKY943" s="82"/>
      <c r="AKZ943" s="82"/>
      <c r="ALA943" s="82"/>
      <c r="ALB943" s="82"/>
      <c r="ALC943" s="82"/>
      <c r="ALD943" s="82"/>
      <c r="ALE943" s="82"/>
      <c r="ALF943" s="82"/>
      <c r="ALG943" s="82"/>
      <c r="ALH943" s="82"/>
      <c r="ALI943" s="82"/>
      <c r="ALJ943" s="82"/>
      <c r="ALK943" s="82"/>
      <c r="ALL943" s="82"/>
      <c r="ALM943" s="82"/>
      <c r="ALN943" s="82"/>
      <c r="ALO943" s="82"/>
      <c r="ALP943" s="82"/>
      <c r="ALQ943" s="82"/>
      <c r="ALR943" s="82"/>
      <c r="ALS943" s="82"/>
      <c r="ALT943" s="82"/>
      <c r="ALU943" s="82"/>
      <c r="ALV943" s="82"/>
      <c r="ALW943" s="82"/>
      <c r="ALX943" s="82"/>
      <c r="ALY943" s="82"/>
      <c r="ALZ943" s="82"/>
      <c r="AMA943" s="82"/>
      <c r="AMB943" s="82"/>
      <c r="AMC943" s="82"/>
      <c r="AMD943" s="82"/>
      <c r="AME943" s="82"/>
      <c r="AMF943" s="82"/>
      <c r="AMG943" s="82"/>
      <c r="AMH943" s="82"/>
      <c r="AMI943" s="82"/>
      <c r="AMJ943" s="82"/>
      <c r="AMK943" s="82"/>
      <c r="AML943" s="82"/>
      <c r="AMM943" s="82"/>
      <c r="AMN943" s="82"/>
      <c r="AMO943" s="82"/>
      <c r="AMP943" s="82"/>
      <c r="AMQ943" s="82"/>
      <c r="AMR943" s="82"/>
      <c r="AMS943" s="82"/>
      <c r="AMT943" s="82"/>
      <c r="AMU943" s="82"/>
      <c r="AMV943" s="82"/>
      <c r="AMW943" s="82"/>
      <c r="AMX943" s="82"/>
      <c r="AMY943" s="82"/>
      <c r="AMZ943" s="82"/>
      <c r="ANA943" s="82"/>
      <c r="ANB943" s="82"/>
      <c r="ANC943" s="82"/>
      <c r="AND943" s="82"/>
      <c r="ANE943" s="82"/>
      <c r="ANF943" s="82"/>
      <c r="ANG943" s="82"/>
      <c r="ANH943" s="82"/>
      <c r="ANI943" s="82"/>
      <c r="ANJ943" s="82"/>
      <c r="ANK943" s="82"/>
      <c r="ANL943" s="82"/>
      <c r="ANM943" s="82"/>
      <c r="ANN943" s="82"/>
      <c r="ANO943" s="82"/>
      <c r="ANP943" s="82"/>
      <c r="ANQ943" s="82"/>
      <c r="ANR943" s="82"/>
      <c r="ANS943" s="82"/>
      <c r="ANT943" s="82"/>
      <c r="ANU943" s="82"/>
      <c r="ANV943" s="82"/>
      <c r="ANW943" s="82"/>
      <c r="ANX943" s="82"/>
      <c r="ANY943" s="82"/>
      <c r="ANZ943" s="82"/>
      <c r="AOA943" s="82"/>
      <c r="AOB943" s="82"/>
      <c r="AOC943" s="82"/>
      <c r="AOD943" s="82"/>
      <c r="AOE943" s="82"/>
      <c r="AOF943" s="82"/>
      <c r="AOG943" s="82"/>
      <c r="AOH943" s="82"/>
      <c r="AOI943" s="82"/>
      <c r="AOJ943" s="82"/>
      <c r="AOK943" s="82"/>
      <c r="AOL943" s="82"/>
      <c r="AOM943" s="82"/>
      <c r="AON943" s="82"/>
      <c r="AOO943" s="82"/>
      <c r="AOP943" s="82"/>
      <c r="AOQ943" s="82"/>
      <c r="AOR943" s="82"/>
      <c r="AOS943" s="82"/>
      <c r="AOT943" s="82"/>
      <c r="AOU943" s="82"/>
      <c r="AOV943" s="82"/>
      <c r="AOW943" s="82"/>
      <c r="AOX943" s="82"/>
      <c r="AOY943" s="82"/>
      <c r="AOZ943" s="82"/>
      <c r="APA943" s="82"/>
      <c r="APB943" s="82"/>
      <c r="APC943" s="82"/>
      <c r="APD943" s="82"/>
      <c r="APE943" s="82"/>
      <c r="APF943" s="82"/>
      <c r="APG943" s="82"/>
      <c r="APH943" s="82"/>
      <c r="API943" s="82"/>
      <c r="APJ943" s="82"/>
      <c r="APK943" s="82"/>
      <c r="APL943" s="82"/>
      <c r="APM943" s="82"/>
      <c r="APN943" s="82"/>
      <c r="APO943" s="82"/>
      <c r="APP943" s="82"/>
      <c r="APQ943" s="82"/>
      <c r="APR943" s="82"/>
      <c r="APS943" s="82"/>
      <c r="APT943" s="82"/>
      <c r="APU943" s="82"/>
      <c r="APV943" s="82"/>
      <c r="APW943" s="82"/>
      <c r="APX943" s="82"/>
      <c r="APY943" s="82"/>
      <c r="APZ943" s="82"/>
      <c r="AQA943" s="82"/>
      <c r="AQB943" s="82"/>
      <c r="AQC943" s="82"/>
      <c r="AQD943" s="82"/>
      <c r="AQE943" s="82"/>
      <c r="AQF943" s="82"/>
      <c r="AQG943" s="82"/>
      <c r="AQH943" s="82"/>
      <c r="AQI943" s="82"/>
      <c r="AQJ943" s="82"/>
      <c r="AQK943" s="82"/>
      <c r="AQL943" s="82"/>
      <c r="AQM943" s="82"/>
      <c r="AQN943" s="82"/>
      <c r="AQO943" s="82"/>
      <c r="AQP943" s="82"/>
      <c r="AQQ943" s="82"/>
      <c r="AQR943" s="82"/>
      <c r="AQS943" s="82"/>
      <c r="AQT943" s="82"/>
      <c r="AQU943" s="82"/>
      <c r="AQV943" s="82"/>
      <c r="AQW943" s="82"/>
      <c r="AQX943" s="82"/>
      <c r="AQY943" s="82"/>
      <c r="AQZ943" s="82"/>
      <c r="ARA943" s="82"/>
      <c r="ARB943" s="82"/>
      <c r="ARC943" s="82"/>
      <c r="ARD943" s="82"/>
      <c r="ARE943" s="82"/>
      <c r="ARF943" s="82"/>
      <c r="ARG943" s="82"/>
      <c r="ARH943" s="82"/>
      <c r="ARI943" s="82"/>
      <c r="ARJ943" s="82"/>
      <c r="ARK943" s="82"/>
      <c r="ARL943" s="82"/>
      <c r="ARM943" s="82"/>
      <c r="ARN943" s="82"/>
      <c r="ARO943" s="82"/>
      <c r="ARP943" s="82"/>
      <c r="ARQ943" s="82"/>
      <c r="ARR943" s="82"/>
      <c r="ARS943" s="82"/>
      <c r="ART943" s="82"/>
      <c r="ARU943" s="82"/>
      <c r="ARV943" s="82"/>
      <c r="ARW943" s="82"/>
      <c r="ARX943" s="82"/>
      <c r="ARY943" s="82"/>
      <c r="ARZ943" s="82"/>
      <c r="ASA943" s="82"/>
      <c r="ASB943" s="82"/>
      <c r="ASC943" s="82"/>
      <c r="ASD943" s="82"/>
      <c r="ASE943" s="82"/>
      <c r="ASF943" s="82"/>
      <c r="ASG943" s="82"/>
      <c r="ASH943" s="82"/>
      <c r="ASI943" s="82"/>
      <c r="ASJ943" s="82"/>
      <c r="ASK943" s="82"/>
      <c r="ASL943" s="82"/>
      <c r="ASM943" s="82"/>
      <c r="ASN943" s="82"/>
      <c r="ASO943" s="82"/>
      <c r="ASP943" s="82"/>
      <c r="ASQ943" s="82"/>
      <c r="ASR943" s="82"/>
      <c r="ASS943" s="82"/>
      <c r="AST943" s="82"/>
      <c r="ASU943" s="82"/>
      <c r="ASV943" s="82"/>
      <c r="ASW943" s="82"/>
      <c r="ASX943" s="82"/>
      <c r="ASY943" s="82"/>
      <c r="ASZ943" s="82"/>
      <c r="ATA943" s="82"/>
      <c r="ATB943" s="82"/>
      <c r="ATC943" s="82"/>
      <c r="ATD943" s="82"/>
      <c r="ATE943" s="82"/>
      <c r="ATF943" s="82"/>
      <c r="ATG943" s="82"/>
      <c r="ATH943" s="82"/>
      <c r="ATI943" s="82"/>
      <c r="ATJ943" s="82"/>
      <c r="ATK943" s="82"/>
      <c r="ATL943" s="82"/>
      <c r="ATM943" s="82"/>
      <c r="ATN943" s="82"/>
      <c r="ATO943" s="82"/>
      <c r="ATP943" s="82"/>
      <c r="ATQ943" s="82"/>
      <c r="ATR943" s="82"/>
      <c r="ATS943" s="82"/>
      <c r="ATT943" s="82"/>
      <c r="ATU943" s="82"/>
      <c r="ATV943" s="82"/>
      <c r="ATW943" s="82"/>
      <c r="ATX943" s="82"/>
      <c r="ATY943" s="82"/>
      <c r="ATZ943" s="82"/>
      <c r="AUA943" s="82"/>
      <c r="AUB943" s="82"/>
      <c r="AUC943" s="82"/>
      <c r="AUD943" s="82"/>
      <c r="AUE943" s="82"/>
      <c r="AUF943" s="82"/>
      <c r="AUG943" s="82"/>
      <c r="AUH943" s="82"/>
      <c r="AUI943" s="82"/>
      <c r="AUJ943" s="82"/>
      <c r="AUK943" s="82"/>
      <c r="AUL943" s="82"/>
      <c r="AUM943" s="82"/>
      <c r="AUN943" s="82"/>
      <c r="AUO943" s="82"/>
      <c r="AUP943" s="82"/>
      <c r="AUQ943" s="82"/>
      <c r="AUR943" s="82"/>
      <c r="AUS943" s="82"/>
      <c r="AUT943" s="82"/>
      <c r="AUU943" s="82"/>
      <c r="AUV943" s="82"/>
      <c r="AUW943" s="82"/>
      <c r="AUX943" s="82"/>
      <c r="AUY943" s="82"/>
      <c r="AUZ943" s="82"/>
      <c r="AVA943" s="82"/>
      <c r="AVB943" s="82"/>
      <c r="AVC943" s="82"/>
      <c r="AVD943" s="82"/>
      <c r="AVE943" s="82"/>
      <c r="AVF943" s="82"/>
      <c r="AVG943" s="82"/>
      <c r="AVH943" s="82"/>
      <c r="AVI943" s="82"/>
      <c r="AVJ943" s="82"/>
      <c r="AVK943" s="82"/>
      <c r="AVL943" s="82"/>
      <c r="AVM943" s="82"/>
      <c r="AVN943" s="82"/>
      <c r="AVO943" s="82"/>
      <c r="AVP943" s="82"/>
      <c r="AVQ943" s="82"/>
      <c r="AVR943" s="82"/>
      <c r="AVS943" s="82"/>
      <c r="AVT943" s="82"/>
      <c r="AVU943" s="82"/>
      <c r="AVV943" s="82"/>
      <c r="AVW943" s="82"/>
      <c r="AVX943" s="82"/>
      <c r="AVY943" s="82"/>
      <c r="AVZ943" s="82"/>
      <c r="AWA943" s="82"/>
      <c r="AWB943" s="82"/>
      <c r="AWC943" s="82"/>
      <c r="AWD943" s="82"/>
      <c r="AWE943" s="82"/>
      <c r="AWF943" s="82"/>
      <c r="AWG943" s="82"/>
      <c r="AWH943" s="82"/>
      <c r="AWI943" s="82"/>
      <c r="AWJ943" s="82"/>
      <c r="AWK943" s="82"/>
      <c r="AWL943" s="82"/>
      <c r="AWM943" s="82"/>
      <c r="AWN943" s="82"/>
      <c r="AWO943" s="82"/>
      <c r="AWP943" s="82"/>
      <c r="AWQ943" s="82"/>
      <c r="AWR943" s="82"/>
      <c r="AWS943" s="82"/>
      <c r="AWT943" s="82"/>
      <c r="AWU943" s="82"/>
      <c r="AWV943" s="82"/>
      <c r="AWW943" s="82"/>
      <c r="AWX943" s="82"/>
      <c r="AWY943" s="82"/>
      <c r="AWZ943" s="82"/>
      <c r="AXA943" s="82"/>
      <c r="AXB943" s="82"/>
      <c r="AXC943" s="82"/>
      <c r="AXD943" s="82"/>
      <c r="AXE943" s="82"/>
      <c r="AXF943" s="82"/>
      <c r="AXG943" s="82"/>
      <c r="AXH943" s="82"/>
      <c r="AXI943" s="82"/>
      <c r="AXJ943" s="82"/>
      <c r="AXK943" s="82"/>
      <c r="AXL943" s="82"/>
      <c r="AXM943" s="82"/>
      <c r="AXN943" s="82"/>
      <c r="AXO943" s="82"/>
      <c r="AXP943" s="82"/>
      <c r="AXQ943" s="82"/>
      <c r="AXR943" s="82"/>
      <c r="AXS943" s="82"/>
      <c r="AXT943" s="82"/>
      <c r="AXU943" s="82"/>
      <c r="AXV943" s="82"/>
      <c r="AXW943" s="82"/>
      <c r="AXX943" s="82"/>
      <c r="AXY943" s="82"/>
      <c r="AXZ943" s="82"/>
      <c r="AYA943" s="82"/>
      <c r="AYB943" s="82"/>
      <c r="AYC943" s="82"/>
      <c r="AYD943" s="82"/>
      <c r="AYE943" s="82"/>
      <c r="AYF943" s="82"/>
      <c r="AYG943" s="82"/>
      <c r="AYH943" s="82"/>
      <c r="AYI943" s="82"/>
      <c r="AYJ943" s="82"/>
      <c r="AYK943" s="82"/>
      <c r="AYL943" s="82"/>
      <c r="AYM943" s="82"/>
      <c r="AYN943" s="82"/>
      <c r="AYO943" s="82"/>
      <c r="AYP943" s="82"/>
      <c r="AYQ943" s="82"/>
      <c r="AYR943" s="82"/>
      <c r="AYS943" s="82"/>
      <c r="AYT943" s="82"/>
      <c r="AYU943" s="82"/>
      <c r="AYV943" s="82"/>
      <c r="AYW943" s="82"/>
      <c r="AYX943" s="82"/>
      <c r="AYY943" s="82"/>
      <c r="AYZ943" s="82"/>
      <c r="AZA943" s="82"/>
      <c r="AZB943" s="82"/>
      <c r="AZC943" s="82"/>
      <c r="AZD943" s="82"/>
      <c r="AZE943" s="82"/>
      <c r="AZF943" s="82"/>
      <c r="AZG943" s="82"/>
      <c r="AZH943" s="82"/>
      <c r="AZI943" s="82"/>
      <c r="AZJ943" s="82"/>
      <c r="AZK943" s="82"/>
      <c r="AZL943" s="82"/>
      <c r="AZM943" s="82"/>
      <c r="AZN943" s="82"/>
      <c r="AZO943" s="82"/>
      <c r="AZP943" s="82"/>
      <c r="AZQ943" s="82"/>
      <c r="AZR943" s="82"/>
      <c r="AZS943" s="82"/>
      <c r="AZT943" s="82"/>
      <c r="AZU943" s="82"/>
      <c r="AZV943" s="82"/>
      <c r="AZW943" s="82"/>
      <c r="AZX943" s="82"/>
      <c r="AZY943" s="82"/>
      <c r="AZZ943" s="82"/>
      <c r="BAA943" s="82"/>
      <c r="BAB943" s="82"/>
      <c r="BAC943" s="82"/>
      <c r="BAD943" s="82"/>
      <c r="BAE943" s="82"/>
      <c r="BAF943" s="82"/>
      <c r="BAG943" s="82"/>
      <c r="BAH943" s="82"/>
      <c r="BAI943" s="82"/>
      <c r="BAJ943" s="82"/>
      <c r="BAK943" s="82"/>
      <c r="BAL943" s="82"/>
      <c r="BAM943" s="82"/>
      <c r="BAN943" s="82"/>
      <c r="BAO943" s="82"/>
      <c r="BAP943" s="82"/>
      <c r="BAQ943" s="82"/>
      <c r="BAR943" s="82"/>
      <c r="BAS943" s="82"/>
      <c r="BAT943" s="82"/>
      <c r="BAU943" s="82"/>
      <c r="BAV943" s="82"/>
      <c r="BAW943" s="82"/>
      <c r="BAX943" s="82"/>
      <c r="BAY943" s="82"/>
      <c r="BAZ943" s="82"/>
      <c r="BBA943" s="82"/>
      <c r="BBB943" s="82"/>
      <c r="BBC943" s="82"/>
      <c r="BBD943" s="82"/>
      <c r="BBE943" s="82"/>
      <c r="BBF943" s="82"/>
      <c r="BBG943" s="82"/>
      <c r="BBH943" s="82"/>
      <c r="BBI943" s="82"/>
      <c r="BBJ943" s="82"/>
      <c r="BBK943" s="82"/>
      <c r="BBL943" s="82"/>
      <c r="BBM943" s="82"/>
      <c r="BBN943" s="82"/>
      <c r="BBO943" s="82"/>
      <c r="BBP943" s="82"/>
      <c r="BBQ943" s="82"/>
      <c r="BBR943" s="82"/>
      <c r="BBS943" s="82"/>
      <c r="BBT943" s="82"/>
      <c r="BBU943" s="82"/>
      <c r="BBV943" s="82"/>
      <c r="BBW943" s="82"/>
      <c r="BBX943" s="82"/>
      <c r="BBY943" s="82"/>
      <c r="BBZ943" s="82"/>
      <c r="BCA943" s="82"/>
      <c r="BCB943" s="82"/>
      <c r="BCC943" s="82"/>
      <c r="BCD943" s="82"/>
      <c r="BCE943" s="82"/>
      <c r="BCF943" s="82"/>
      <c r="BCG943" s="82"/>
      <c r="BCH943" s="82"/>
      <c r="BCI943" s="82"/>
      <c r="BCJ943" s="82"/>
      <c r="BCK943" s="82"/>
      <c r="BCL943" s="82"/>
      <c r="BCM943" s="82"/>
      <c r="BCN943" s="82"/>
      <c r="BCO943" s="82"/>
      <c r="BCP943" s="82"/>
      <c r="BCQ943" s="82"/>
      <c r="BCR943" s="82"/>
      <c r="BCS943" s="82"/>
      <c r="BCT943" s="82"/>
      <c r="BCU943" s="82"/>
      <c r="BCV943" s="82"/>
      <c r="BCW943" s="82"/>
      <c r="BCX943" s="82"/>
      <c r="BCY943" s="82"/>
      <c r="BCZ943" s="82"/>
      <c r="BDA943" s="82"/>
      <c r="BDB943" s="82"/>
      <c r="BDC943" s="82"/>
      <c r="BDD943" s="82"/>
      <c r="BDE943" s="82"/>
      <c r="BDF943" s="82"/>
      <c r="BDG943" s="82"/>
      <c r="BDH943" s="82"/>
      <c r="BDI943" s="82"/>
      <c r="BDJ943" s="82"/>
      <c r="BDK943" s="82"/>
      <c r="BDL943" s="82"/>
      <c r="BDM943" s="82"/>
      <c r="BDN943" s="82"/>
      <c r="BDO943" s="82"/>
      <c r="BDP943" s="82"/>
      <c r="BDQ943" s="82"/>
      <c r="BDR943" s="82"/>
      <c r="BDS943" s="82"/>
      <c r="BDT943" s="82"/>
      <c r="BDU943" s="82"/>
      <c r="BDV943" s="82"/>
      <c r="BDW943" s="82"/>
      <c r="BDX943" s="82"/>
      <c r="BDY943" s="82"/>
      <c r="BDZ943" s="82"/>
      <c r="BEA943" s="82"/>
      <c r="BEB943" s="82"/>
      <c r="BEC943" s="82"/>
      <c r="BED943" s="82"/>
      <c r="BEE943" s="82"/>
      <c r="BEF943" s="82"/>
      <c r="BEG943" s="82"/>
      <c r="BEH943" s="82"/>
      <c r="BEI943" s="82"/>
      <c r="BEJ943" s="82"/>
      <c r="BEK943" s="82"/>
      <c r="BEL943" s="82"/>
      <c r="BEM943" s="82"/>
      <c r="BEN943" s="82"/>
      <c r="BEO943" s="82"/>
      <c r="BEP943" s="82"/>
      <c r="BEQ943" s="82"/>
      <c r="BER943" s="82"/>
      <c r="BES943" s="82"/>
      <c r="BET943" s="82"/>
      <c r="BEU943" s="82"/>
      <c r="BEV943" s="82"/>
      <c r="BEW943" s="82"/>
      <c r="BEX943" s="82"/>
      <c r="BEY943" s="82"/>
      <c r="BEZ943" s="82"/>
      <c r="BFA943" s="82"/>
      <c r="BFB943" s="82"/>
      <c r="BFC943" s="82"/>
      <c r="BFD943" s="82"/>
      <c r="BFE943" s="82"/>
      <c r="BFF943" s="82"/>
      <c r="BFG943" s="82"/>
      <c r="BFH943" s="82"/>
      <c r="BFI943" s="82"/>
      <c r="BFJ943" s="82"/>
      <c r="BFK943" s="82"/>
      <c r="BFL943" s="82"/>
      <c r="BFM943" s="82"/>
      <c r="BFN943" s="82"/>
      <c r="BFO943" s="82"/>
      <c r="BFP943" s="82"/>
      <c r="BFQ943" s="82"/>
      <c r="BFR943" s="82"/>
      <c r="BFS943" s="82"/>
      <c r="BFT943" s="82"/>
      <c r="BFU943" s="82"/>
      <c r="BFV943" s="82"/>
      <c r="BFW943" s="82"/>
      <c r="BFX943" s="82"/>
      <c r="BFY943" s="82"/>
      <c r="BFZ943" s="82"/>
      <c r="BGA943" s="82"/>
      <c r="BGB943" s="82"/>
      <c r="BGC943" s="82"/>
      <c r="BGD943" s="82"/>
      <c r="BGE943" s="82"/>
      <c r="BGF943" s="82"/>
      <c r="BGG943" s="82"/>
      <c r="BGH943" s="82"/>
      <c r="BGI943" s="82"/>
      <c r="BGJ943" s="82"/>
      <c r="BGK943" s="82"/>
      <c r="BGL943" s="82"/>
      <c r="BGM943" s="82"/>
      <c r="BGN943" s="82"/>
      <c r="BGO943" s="82"/>
      <c r="BGP943" s="82"/>
      <c r="BGQ943" s="82"/>
      <c r="BGR943" s="82"/>
      <c r="BGS943" s="82"/>
      <c r="BGT943" s="82"/>
      <c r="BGU943" s="82"/>
      <c r="BGV943" s="82"/>
      <c r="BGW943" s="82"/>
      <c r="BGX943" s="82"/>
      <c r="BGY943" s="82"/>
      <c r="BGZ943" s="82"/>
      <c r="BHA943" s="82"/>
      <c r="BHB943" s="82"/>
      <c r="BHC943" s="82"/>
      <c r="BHD943" s="82"/>
      <c r="BHE943" s="82"/>
      <c r="BHF943" s="82"/>
      <c r="BHG943" s="82"/>
      <c r="BHH943" s="82"/>
      <c r="BHI943" s="82"/>
      <c r="BHJ943" s="82"/>
      <c r="BHK943" s="82"/>
      <c r="BHL943" s="82"/>
      <c r="BHM943" s="82"/>
      <c r="BHN943" s="82"/>
      <c r="BHO943" s="82"/>
      <c r="BHP943" s="82"/>
      <c r="BHQ943" s="82"/>
      <c r="BHR943" s="82"/>
      <c r="BHS943" s="82"/>
      <c r="BHT943" s="82"/>
      <c r="BHU943" s="82"/>
      <c r="BHV943" s="82"/>
      <c r="BHW943" s="82"/>
      <c r="BHX943" s="82"/>
      <c r="BHY943" s="82"/>
      <c r="BHZ943" s="82"/>
      <c r="BIA943" s="82"/>
      <c r="BIB943" s="82"/>
      <c r="BIC943" s="82"/>
      <c r="BID943" s="82"/>
      <c r="BIE943" s="82"/>
      <c r="BIF943" s="82"/>
      <c r="BIG943" s="82"/>
      <c r="BIH943" s="82"/>
      <c r="BII943" s="82"/>
      <c r="BIJ943" s="82"/>
      <c r="BIK943" s="82"/>
      <c r="BIL943" s="82"/>
      <c r="BIM943" s="82"/>
      <c r="BIN943" s="82"/>
      <c r="BIO943" s="82"/>
      <c r="BIP943" s="82"/>
      <c r="BIQ943" s="82"/>
      <c r="BIR943" s="82"/>
      <c r="BIS943" s="82"/>
      <c r="BIT943" s="82"/>
      <c r="BIU943" s="82"/>
      <c r="BIV943" s="82"/>
      <c r="BIW943" s="82"/>
      <c r="BIX943" s="82"/>
      <c r="BIY943" s="82"/>
      <c r="BIZ943" s="82"/>
      <c r="BJA943" s="82"/>
      <c r="BJB943" s="82"/>
      <c r="BJC943" s="82"/>
      <c r="BJD943" s="82"/>
      <c r="BJE943" s="82"/>
      <c r="BJF943" s="82"/>
      <c r="BJG943" s="82"/>
      <c r="BJH943" s="82"/>
      <c r="BJI943" s="82"/>
      <c r="BJJ943" s="82"/>
      <c r="BJK943" s="82"/>
      <c r="BJL943" s="82"/>
      <c r="BJM943" s="82"/>
      <c r="BJN943" s="82"/>
      <c r="BJO943" s="82"/>
      <c r="BJP943" s="82"/>
      <c r="BJQ943" s="82"/>
      <c r="BJR943" s="82"/>
      <c r="BJS943" s="82"/>
      <c r="BJT943" s="82"/>
      <c r="BJU943" s="82"/>
      <c r="BJV943" s="82"/>
      <c r="BJW943" s="82"/>
      <c r="BJX943" s="82"/>
      <c r="BJY943" s="82"/>
      <c r="BJZ943" s="82"/>
      <c r="BKA943" s="82"/>
      <c r="BKB943" s="82"/>
      <c r="BKC943" s="82"/>
      <c r="BKD943" s="82"/>
      <c r="BKE943" s="82"/>
      <c r="BKF943" s="82"/>
      <c r="BKG943" s="82"/>
      <c r="BKH943" s="82"/>
      <c r="BKI943" s="82"/>
      <c r="BKJ943" s="82"/>
      <c r="BKK943" s="82"/>
      <c r="BKL943" s="82"/>
      <c r="BKM943" s="82"/>
      <c r="BKN943" s="82"/>
      <c r="BKO943" s="82"/>
      <c r="BKP943" s="82"/>
      <c r="BKQ943" s="82"/>
      <c r="BKR943" s="82"/>
      <c r="BKS943" s="82"/>
      <c r="BKT943" s="82"/>
      <c r="BKU943" s="82"/>
      <c r="BKV943" s="82"/>
      <c r="BKW943" s="82"/>
      <c r="BKX943" s="82"/>
      <c r="BKY943" s="82"/>
      <c r="BKZ943" s="82"/>
      <c r="BLA943" s="82"/>
      <c r="BLB943" s="82"/>
      <c r="BLC943" s="82"/>
      <c r="BLD943" s="82"/>
      <c r="BLE943" s="82"/>
      <c r="BLF943" s="82"/>
      <c r="BLG943" s="82"/>
      <c r="BLH943" s="82"/>
      <c r="BLI943" s="82"/>
      <c r="BLJ943" s="82"/>
      <c r="BLK943" s="82"/>
      <c r="BLL943" s="82"/>
      <c r="BLM943" s="82"/>
      <c r="BLN943" s="82"/>
      <c r="BLO943" s="82"/>
      <c r="BLP943" s="82"/>
      <c r="BLQ943" s="82"/>
      <c r="BLR943" s="82"/>
      <c r="BLS943" s="82"/>
      <c r="BLT943" s="82"/>
      <c r="BLU943" s="82"/>
      <c r="BLV943" s="82"/>
      <c r="BLW943" s="82"/>
      <c r="BLX943" s="82"/>
      <c r="BLY943" s="82"/>
      <c r="BLZ943" s="82"/>
      <c r="BMA943" s="82"/>
      <c r="BMB943" s="82"/>
      <c r="BMC943" s="82"/>
      <c r="BMD943" s="82"/>
      <c r="BME943" s="82"/>
      <c r="BMF943" s="82"/>
      <c r="BMG943" s="82"/>
      <c r="BMH943" s="82"/>
      <c r="BMI943" s="82"/>
      <c r="BMJ943" s="82"/>
      <c r="BMK943" s="82"/>
      <c r="BML943" s="82"/>
      <c r="BMM943" s="82"/>
      <c r="BMN943" s="82"/>
      <c r="BMO943" s="82"/>
      <c r="BMP943" s="82"/>
      <c r="BMQ943" s="82"/>
      <c r="BMR943" s="82"/>
      <c r="BMS943" s="82"/>
      <c r="BMT943" s="82"/>
      <c r="BMU943" s="82"/>
      <c r="BMV943" s="82"/>
      <c r="BMW943" s="82"/>
      <c r="BMX943" s="82"/>
      <c r="BMY943" s="82"/>
      <c r="BMZ943" s="82"/>
      <c r="BNA943" s="82"/>
      <c r="BNB943" s="82"/>
      <c r="BNC943" s="82"/>
      <c r="BND943" s="82"/>
      <c r="BNE943" s="82"/>
      <c r="BNF943" s="82"/>
      <c r="BNG943" s="82"/>
      <c r="BNH943" s="82"/>
      <c r="BNI943" s="82"/>
      <c r="BNJ943" s="82"/>
      <c r="BNK943" s="82"/>
      <c r="BNL943" s="82"/>
      <c r="BNM943" s="82"/>
      <c r="BNN943" s="82"/>
      <c r="BNO943" s="82"/>
      <c r="BNP943" s="82"/>
      <c r="BNQ943" s="82"/>
      <c r="BNR943" s="82"/>
      <c r="BNS943" s="82"/>
      <c r="BNT943" s="82"/>
      <c r="BNU943" s="82"/>
      <c r="BNV943" s="82"/>
      <c r="BNW943" s="82"/>
      <c r="BNX943" s="82"/>
      <c r="BNY943" s="82"/>
      <c r="BNZ943" s="82"/>
      <c r="BOA943" s="82"/>
      <c r="BOB943" s="82"/>
      <c r="BOC943" s="82"/>
      <c r="BOD943" s="82"/>
      <c r="BOE943" s="82"/>
      <c r="BOF943" s="82"/>
      <c r="BOG943" s="82"/>
      <c r="BOH943" s="82"/>
      <c r="BOI943" s="82"/>
      <c r="BOJ943" s="82"/>
      <c r="BOK943" s="82"/>
      <c r="BOL943" s="82"/>
      <c r="BOM943" s="82"/>
      <c r="BON943" s="82"/>
      <c r="BOO943" s="82"/>
      <c r="BOP943" s="82"/>
      <c r="BOQ943" s="82"/>
      <c r="BOR943" s="82"/>
      <c r="BOS943" s="82"/>
      <c r="BOT943" s="82"/>
      <c r="BOU943" s="82"/>
      <c r="BOV943" s="82"/>
      <c r="BOW943" s="82"/>
      <c r="BOX943" s="82"/>
      <c r="BOY943" s="82"/>
      <c r="BOZ943" s="82"/>
      <c r="BPA943" s="82"/>
      <c r="BPB943" s="82"/>
      <c r="BPC943" s="82"/>
      <c r="BPD943" s="82"/>
      <c r="BPE943" s="82"/>
      <c r="BPF943" s="82"/>
      <c r="BPG943" s="82"/>
      <c r="BPH943" s="82"/>
      <c r="BPI943" s="82"/>
      <c r="BPJ943" s="82"/>
      <c r="BPK943" s="82"/>
      <c r="BPL943" s="82"/>
      <c r="BPM943" s="82"/>
      <c r="BPN943" s="82"/>
      <c r="BPO943" s="82"/>
      <c r="BPP943" s="82"/>
      <c r="BPQ943" s="82"/>
      <c r="BPR943" s="82"/>
      <c r="BPS943" s="82"/>
      <c r="BPT943" s="82"/>
      <c r="BPU943" s="82"/>
      <c r="BPV943" s="82"/>
      <c r="BPW943" s="82"/>
      <c r="BPX943" s="82"/>
      <c r="BPY943" s="82"/>
      <c r="BPZ943" s="82"/>
      <c r="BQA943" s="82"/>
      <c r="BQB943" s="82"/>
      <c r="BQC943" s="82"/>
      <c r="BQD943" s="82"/>
      <c r="BQE943" s="82"/>
      <c r="BQF943" s="82"/>
      <c r="BQG943" s="82"/>
      <c r="BQH943" s="82"/>
      <c r="BQI943" s="82"/>
      <c r="BQJ943" s="82"/>
      <c r="BQK943" s="82"/>
      <c r="BQL943" s="82"/>
      <c r="BQM943" s="82"/>
      <c r="BQN943" s="82"/>
      <c r="BQO943" s="82"/>
      <c r="BQP943" s="82"/>
      <c r="BQQ943" s="82"/>
      <c r="BQR943" s="82"/>
      <c r="BQS943" s="82"/>
      <c r="BQT943" s="82"/>
      <c r="BQU943" s="82"/>
      <c r="BQV943" s="82"/>
      <c r="BQW943" s="82"/>
      <c r="BQX943" s="82"/>
      <c r="BQY943" s="82"/>
      <c r="BQZ943" s="82"/>
      <c r="BRA943" s="82"/>
      <c r="BRB943" s="82"/>
      <c r="BRC943" s="82"/>
      <c r="BRD943" s="82"/>
      <c r="BRE943" s="82"/>
      <c r="BRF943" s="82"/>
      <c r="BRG943" s="82"/>
      <c r="BRH943" s="82"/>
      <c r="BRI943" s="82"/>
      <c r="BRJ943" s="82"/>
      <c r="BRK943" s="82"/>
      <c r="BRL943" s="82"/>
      <c r="BRM943" s="82"/>
      <c r="BRN943" s="82"/>
      <c r="BRO943" s="82"/>
      <c r="BRP943" s="82"/>
      <c r="BRQ943" s="82"/>
      <c r="BRR943" s="82"/>
      <c r="BRS943" s="82"/>
      <c r="BRT943" s="82"/>
      <c r="BRU943" s="82"/>
      <c r="BRV943" s="82"/>
      <c r="BRW943" s="82"/>
      <c r="BRX943" s="82"/>
      <c r="BRY943" s="82"/>
      <c r="BRZ943" s="82"/>
      <c r="BSA943" s="82"/>
      <c r="BSB943" s="82"/>
      <c r="BSC943" s="82"/>
      <c r="BSD943" s="82"/>
      <c r="BSE943" s="82"/>
      <c r="BSF943" s="82"/>
      <c r="BSG943" s="82"/>
      <c r="BSH943" s="82"/>
      <c r="BSI943" s="82"/>
      <c r="BSJ943" s="82"/>
      <c r="BSK943" s="82"/>
      <c r="BSL943" s="82"/>
      <c r="BSM943" s="82"/>
      <c r="BSN943" s="82"/>
      <c r="BSO943" s="82"/>
      <c r="BSP943" s="82"/>
      <c r="BSQ943" s="82"/>
      <c r="BSR943" s="82"/>
      <c r="BSS943" s="82"/>
      <c r="BST943" s="82"/>
      <c r="BSU943" s="82"/>
      <c r="BSV943" s="82"/>
      <c r="BSW943" s="82"/>
      <c r="BSX943" s="82"/>
      <c r="BSY943" s="82"/>
      <c r="BSZ943" s="82"/>
      <c r="BTA943" s="82"/>
      <c r="BTB943" s="82"/>
      <c r="BTC943" s="82"/>
      <c r="BTD943" s="82"/>
      <c r="BTE943" s="82"/>
      <c r="BTF943" s="82"/>
      <c r="BTG943" s="82"/>
      <c r="BTH943" s="82"/>
      <c r="BTI943" s="82"/>
      <c r="BTJ943" s="82"/>
      <c r="BTK943" s="82"/>
      <c r="BTL943" s="82"/>
      <c r="BTM943" s="82"/>
      <c r="BTN943" s="82"/>
      <c r="BTO943" s="82"/>
      <c r="BTP943" s="82"/>
      <c r="BTQ943" s="82"/>
      <c r="BTR943" s="82"/>
      <c r="BTS943" s="82"/>
      <c r="BTT943" s="82"/>
      <c r="BTU943" s="82"/>
      <c r="BTV943" s="82"/>
      <c r="BTW943" s="82"/>
      <c r="BTX943" s="82"/>
      <c r="BTY943" s="82"/>
      <c r="BTZ943" s="82"/>
      <c r="BUA943" s="82"/>
      <c r="BUB943" s="82"/>
      <c r="BUC943" s="82"/>
      <c r="BUD943" s="82"/>
      <c r="BUE943" s="82"/>
      <c r="BUF943" s="82"/>
      <c r="BUG943" s="82"/>
      <c r="BUH943" s="82"/>
      <c r="BUI943" s="82"/>
      <c r="BUJ943" s="82"/>
      <c r="BUK943" s="82"/>
      <c r="BUL943" s="82"/>
      <c r="BUM943" s="82"/>
      <c r="BUN943" s="82"/>
      <c r="BUO943" s="82"/>
      <c r="BUP943" s="82"/>
      <c r="BUQ943" s="82"/>
      <c r="BUR943" s="82"/>
      <c r="BUS943" s="82"/>
      <c r="BUT943" s="82"/>
      <c r="BUU943" s="82"/>
      <c r="BUV943" s="82"/>
      <c r="BUW943" s="82"/>
      <c r="BUX943" s="82"/>
      <c r="BUY943" s="82"/>
      <c r="BUZ943" s="82"/>
      <c r="BVA943" s="82"/>
      <c r="BVB943" s="82"/>
      <c r="BVC943" s="82"/>
      <c r="BVD943" s="82"/>
      <c r="BVE943" s="82"/>
      <c r="BVF943" s="82"/>
      <c r="BVG943" s="82"/>
      <c r="BVH943" s="82"/>
      <c r="BVI943" s="82"/>
      <c r="BVJ943" s="82"/>
      <c r="BVK943" s="82"/>
      <c r="BVL943" s="82"/>
      <c r="BVM943" s="82"/>
      <c r="BVN943" s="82"/>
      <c r="BVO943" s="82"/>
      <c r="BVP943" s="82"/>
      <c r="BVQ943" s="82"/>
      <c r="BVR943" s="82"/>
      <c r="BVS943" s="82"/>
      <c r="BVT943" s="82"/>
      <c r="BVU943" s="82"/>
      <c r="BVV943" s="82"/>
      <c r="BVW943" s="82"/>
      <c r="BVX943" s="82"/>
      <c r="BVY943" s="82"/>
      <c r="BVZ943" s="82"/>
      <c r="BWA943" s="82"/>
      <c r="BWB943" s="82"/>
      <c r="BWC943" s="82"/>
      <c r="BWD943" s="82"/>
      <c r="BWE943" s="82"/>
      <c r="BWF943" s="82"/>
      <c r="BWG943" s="82"/>
      <c r="BWH943" s="82"/>
      <c r="BWI943" s="82"/>
      <c r="BWJ943" s="82"/>
      <c r="BWK943" s="82"/>
      <c r="BWL943" s="82"/>
      <c r="BWM943" s="82"/>
      <c r="BWN943" s="82"/>
      <c r="BWO943" s="82"/>
      <c r="BWP943" s="82"/>
      <c r="BWQ943" s="82"/>
      <c r="BWR943" s="82"/>
      <c r="BWS943" s="82"/>
      <c r="BWT943" s="82"/>
      <c r="BWU943" s="82"/>
      <c r="BWV943" s="82"/>
      <c r="BWW943" s="82"/>
      <c r="BWX943" s="82"/>
      <c r="BWY943" s="82"/>
      <c r="BWZ943" s="82"/>
      <c r="BXA943" s="82"/>
      <c r="BXB943" s="82"/>
      <c r="BXC943" s="82"/>
      <c r="BXD943" s="82"/>
      <c r="BXE943" s="82"/>
      <c r="BXF943" s="82"/>
      <c r="BXG943" s="82"/>
      <c r="BXH943" s="82"/>
      <c r="BXI943" s="82"/>
      <c r="BXJ943" s="82"/>
      <c r="BXK943" s="82"/>
      <c r="BXL943" s="82"/>
      <c r="BXM943" s="82"/>
      <c r="BXN943" s="82"/>
      <c r="BXO943" s="82"/>
      <c r="BXP943" s="82"/>
      <c r="BXQ943" s="82"/>
      <c r="BXR943" s="82"/>
      <c r="BXS943" s="82"/>
      <c r="BXT943" s="82"/>
      <c r="BXU943" s="82"/>
      <c r="BXV943" s="82"/>
      <c r="BXW943" s="82"/>
      <c r="BXX943" s="82"/>
      <c r="BXY943" s="82"/>
      <c r="BXZ943" s="82"/>
      <c r="BYA943" s="82"/>
      <c r="BYB943" s="82"/>
      <c r="BYC943" s="82"/>
      <c r="BYD943" s="82"/>
      <c r="BYE943" s="82"/>
      <c r="BYF943" s="82"/>
      <c r="BYG943" s="82"/>
      <c r="BYH943" s="82"/>
      <c r="BYI943" s="82"/>
      <c r="BYJ943" s="82"/>
      <c r="BYK943" s="82"/>
      <c r="BYL943" s="82"/>
      <c r="BYM943" s="82"/>
      <c r="BYN943" s="82"/>
      <c r="BYO943" s="82"/>
      <c r="BYP943" s="82"/>
      <c r="BYQ943" s="82"/>
      <c r="BYR943" s="82"/>
      <c r="BYS943" s="82"/>
      <c r="BYT943" s="82"/>
      <c r="BYU943" s="82"/>
      <c r="BYV943" s="82"/>
      <c r="BYW943" s="82"/>
      <c r="BYX943" s="82"/>
      <c r="BYY943" s="82"/>
      <c r="BYZ943" s="82"/>
      <c r="BZA943" s="82"/>
      <c r="BZB943" s="82"/>
      <c r="BZC943" s="82"/>
      <c r="BZD943" s="82"/>
      <c r="BZE943" s="82"/>
      <c r="BZF943" s="82"/>
      <c r="BZG943" s="82"/>
      <c r="BZH943" s="82"/>
      <c r="BZI943" s="82"/>
      <c r="BZJ943" s="82"/>
      <c r="BZK943" s="82"/>
      <c r="BZL943" s="82"/>
      <c r="BZM943" s="82"/>
      <c r="BZN943" s="82"/>
      <c r="BZO943" s="82"/>
      <c r="BZP943" s="82"/>
      <c r="BZQ943" s="82"/>
      <c r="BZR943" s="82"/>
      <c r="BZS943" s="82"/>
      <c r="BZT943" s="82"/>
      <c r="BZU943" s="82"/>
      <c r="BZV943" s="82"/>
      <c r="BZW943" s="82"/>
      <c r="BZX943" s="82"/>
      <c r="BZY943" s="82"/>
      <c r="BZZ943" s="82"/>
      <c r="CAA943" s="82"/>
      <c r="CAB943" s="82"/>
      <c r="CAC943" s="82"/>
      <c r="CAD943" s="82"/>
      <c r="CAE943" s="82"/>
      <c r="CAF943" s="82"/>
      <c r="CAG943" s="82"/>
      <c r="CAH943" s="82"/>
      <c r="CAI943" s="82"/>
      <c r="CAJ943" s="82"/>
      <c r="CAK943" s="82"/>
      <c r="CAL943" s="82"/>
      <c r="CAM943" s="82"/>
      <c r="CAN943" s="82"/>
      <c r="CAO943" s="82"/>
      <c r="CAP943" s="82"/>
      <c r="CAQ943" s="82"/>
      <c r="CAR943" s="82"/>
      <c r="CAS943" s="82"/>
      <c r="CAT943" s="82"/>
      <c r="CAU943" s="82"/>
      <c r="CAV943" s="82"/>
      <c r="CAW943" s="82"/>
      <c r="CAX943" s="82"/>
      <c r="CAY943" s="82"/>
      <c r="CAZ943" s="82"/>
      <c r="CBA943" s="82"/>
      <c r="CBB943" s="82"/>
      <c r="CBC943" s="82"/>
      <c r="CBD943" s="82"/>
      <c r="CBE943" s="82"/>
      <c r="CBF943" s="82"/>
      <c r="CBG943" s="82"/>
      <c r="CBH943" s="82"/>
      <c r="CBI943" s="82"/>
      <c r="CBJ943" s="82"/>
      <c r="CBK943" s="82"/>
      <c r="CBL943" s="82"/>
      <c r="CBM943" s="82"/>
      <c r="CBN943" s="82"/>
      <c r="CBO943" s="82"/>
      <c r="CBP943" s="82"/>
      <c r="CBQ943" s="82"/>
      <c r="CBR943" s="82"/>
      <c r="CBS943" s="82"/>
      <c r="CBT943" s="82"/>
      <c r="CBU943" s="82"/>
      <c r="CBV943" s="82"/>
      <c r="CBW943" s="82"/>
      <c r="CBX943" s="82"/>
      <c r="CBY943" s="82"/>
      <c r="CBZ943" s="82"/>
      <c r="CCA943" s="82"/>
      <c r="CCB943" s="82"/>
      <c r="CCC943" s="82"/>
      <c r="CCD943" s="82"/>
      <c r="CCE943" s="82"/>
      <c r="CCF943" s="82"/>
      <c r="CCG943" s="82"/>
      <c r="CCH943" s="82"/>
      <c r="CCI943" s="82"/>
      <c r="CCJ943" s="82"/>
      <c r="CCK943" s="82"/>
      <c r="CCL943" s="82"/>
      <c r="CCM943" s="82"/>
      <c r="CCN943" s="82"/>
      <c r="CCO943" s="82"/>
      <c r="CCP943" s="82"/>
      <c r="CCQ943" s="82"/>
      <c r="CCR943" s="82"/>
      <c r="CCS943" s="82"/>
      <c r="CCT943" s="82"/>
      <c r="CCU943" s="82"/>
      <c r="CCV943" s="82"/>
      <c r="CCW943" s="82"/>
      <c r="CCX943" s="82"/>
      <c r="CCY943" s="82"/>
      <c r="CCZ943" s="82"/>
      <c r="CDA943" s="82"/>
      <c r="CDB943" s="82"/>
      <c r="CDC943" s="82"/>
      <c r="CDD943" s="82"/>
      <c r="CDE943" s="82"/>
      <c r="CDF943" s="82"/>
      <c r="CDG943" s="82"/>
      <c r="CDH943" s="82"/>
      <c r="CDI943" s="82"/>
      <c r="CDJ943" s="82"/>
      <c r="CDK943" s="82"/>
      <c r="CDL943" s="82"/>
      <c r="CDM943" s="82"/>
      <c r="CDN943" s="82"/>
      <c r="CDO943" s="82"/>
      <c r="CDP943" s="82"/>
      <c r="CDQ943" s="82"/>
      <c r="CDR943" s="82"/>
      <c r="CDS943" s="82"/>
      <c r="CDT943" s="82"/>
      <c r="CDU943" s="82"/>
      <c r="CDV943" s="82"/>
      <c r="CDW943" s="82"/>
      <c r="CDX943" s="82"/>
      <c r="CDY943" s="82"/>
      <c r="CDZ943" s="82"/>
      <c r="CEA943" s="82"/>
      <c r="CEB943" s="82"/>
      <c r="CEC943" s="82"/>
      <c r="CED943" s="82"/>
      <c r="CEE943" s="82"/>
      <c r="CEF943" s="82"/>
      <c r="CEG943" s="82"/>
      <c r="CEH943" s="82"/>
      <c r="CEI943" s="82"/>
      <c r="CEJ943" s="82"/>
      <c r="CEK943" s="82"/>
      <c r="CEL943" s="82"/>
      <c r="CEM943" s="82"/>
      <c r="CEN943" s="82"/>
      <c r="CEO943" s="82"/>
      <c r="CEP943" s="82"/>
      <c r="CEQ943" s="82"/>
      <c r="CER943" s="82"/>
      <c r="CES943" s="82"/>
      <c r="CET943" s="82"/>
      <c r="CEU943" s="82"/>
      <c r="CEV943" s="82"/>
      <c r="CEW943" s="82"/>
      <c r="CEX943" s="82"/>
      <c r="CEY943" s="82"/>
      <c r="CEZ943" s="82"/>
      <c r="CFA943" s="82"/>
      <c r="CFB943" s="82"/>
      <c r="CFC943" s="82"/>
      <c r="CFD943" s="82"/>
      <c r="CFE943" s="82"/>
      <c r="CFF943" s="82"/>
      <c r="CFG943" s="82"/>
      <c r="CFH943" s="82"/>
      <c r="CFI943" s="82"/>
      <c r="CFJ943" s="82"/>
      <c r="CFK943" s="82"/>
      <c r="CFL943" s="82"/>
      <c r="CFM943" s="82"/>
      <c r="CFN943" s="82"/>
      <c r="CFO943" s="82"/>
      <c r="CFP943" s="82"/>
      <c r="CFQ943" s="82"/>
      <c r="CFR943" s="82"/>
      <c r="CFS943" s="82"/>
      <c r="CFT943" s="82"/>
      <c r="CFU943" s="82"/>
      <c r="CFV943" s="82"/>
      <c r="CFW943" s="82"/>
      <c r="CFX943" s="82"/>
      <c r="CFY943" s="82"/>
      <c r="CFZ943" s="82"/>
      <c r="CGA943" s="82"/>
      <c r="CGB943" s="82"/>
      <c r="CGC943" s="82"/>
      <c r="CGD943" s="82"/>
      <c r="CGE943" s="82"/>
      <c r="CGF943" s="82"/>
      <c r="CGG943" s="82"/>
      <c r="CGH943" s="82"/>
      <c r="CGI943" s="82"/>
      <c r="CGJ943" s="82"/>
      <c r="CGK943" s="82"/>
      <c r="CGL943" s="82"/>
      <c r="CGM943" s="82"/>
      <c r="CGN943" s="82"/>
      <c r="CGO943" s="82"/>
      <c r="CGP943" s="82"/>
      <c r="CGQ943" s="82"/>
      <c r="CGR943" s="82"/>
      <c r="CGS943" s="82"/>
      <c r="CGT943" s="82"/>
      <c r="CGU943" s="82"/>
      <c r="CGV943" s="82"/>
      <c r="CGW943" s="82"/>
      <c r="CGX943" s="82"/>
      <c r="CGY943" s="82"/>
      <c r="CGZ943" s="82"/>
      <c r="CHA943" s="82"/>
      <c r="CHB943" s="82"/>
      <c r="CHC943" s="82"/>
      <c r="CHD943" s="82"/>
      <c r="CHE943" s="82"/>
      <c r="CHF943" s="82"/>
      <c r="CHG943" s="82"/>
      <c r="CHH943" s="82"/>
      <c r="CHI943" s="82"/>
      <c r="CHJ943" s="82"/>
      <c r="CHK943" s="82"/>
      <c r="CHL943" s="82"/>
      <c r="CHM943" s="82"/>
      <c r="CHN943" s="82"/>
      <c r="CHO943" s="82"/>
      <c r="CHP943" s="82"/>
      <c r="CHQ943" s="82"/>
      <c r="CHR943" s="82"/>
      <c r="CHS943" s="82"/>
      <c r="CHT943" s="82"/>
      <c r="CHU943" s="82"/>
      <c r="CHV943" s="82"/>
      <c r="CHW943" s="82"/>
      <c r="CHX943" s="82"/>
      <c r="CHY943" s="82"/>
      <c r="CHZ943" s="82"/>
      <c r="CIA943" s="82"/>
      <c r="CIB943" s="82"/>
      <c r="CIC943" s="82"/>
      <c r="CID943" s="82"/>
      <c r="CIE943" s="82"/>
      <c r="CIF943" s="82"/>
      <c r="CIG943" s="82"/>
      <c r="CIH943" s="82"/>
      <c r="CII943" s="82"/>
      <c r="CIJ943" s="82"/>
      <c r="CIK943" s="82"/>
      <c r="CIL943" s="82"/>
      <c r="CIM943" s="82"/>
      <c r="CIN943" s="82"/>
      <c r="CIO943" s="82"/>
      <c r="CIP943" s="82"/>
      <c r="CIQ943" s="82"/>
      <c r="CIR943" s="82"/>
      <c r="CIS943" s="82"/>
      <c r="CIT943" s="82"/>
      <c r="CIU943" s="82"/>
      <c r="CIV943" s="82"/>
      <c r="CIW943" s="82"/>
      <c r="CIX943" s="82"/>
      <c r="CIY943" s="82"/>
      <c r="CIZ943" s="82"/>
      <c r="CJA943" s="82"/>
      <c r="CJB943" s="82"/>
      <c r="CJC943" s="82"/>
      <c r="CJD943" s="82"/>
      <c r="CJE943" s="82"/>
      <c r="CJF943" s="82"/>
      <c r="CJG943" s="82"/>
      <c r="CJH943" s="82"/>
      <c r="CJI943" s="82"/>
      <c r="CJJ943" s="82"/>
      <c r="CJK943" s="82"/>
      <c r="CJL943" s="82"/>
      <c r="CJM943" s="82"/>
      <c r="CJN943" s="82"/>
      <c r="CJO943" s="82"/>
      <c r="CJP943" s="82"/>
      <c r="CJQ943" s="82"/>
      <c r="CJR943" s="82"/>
      <c r="CJS943" s="82"/>
      <c r="CJT943" s="82"/>
      <c r="CJU943" s="82"/>
      <c r="CJV943" s="82"/>
      <c r="CJW943" s="82"/>
      <c r="CJX943" s="82"/>
      <c r="CJY943" s="82"/>
      <c r="CJZ943" s="82"/>
      <c r="CKA943" s="82"/>
      <c r="CKB943" s="82"/>
      <c r="CKC943" s="82"/>
      <c r="CKD943" s="82"/>
      <c r="CKE943" s="82"/>
      <c r="CKF943" s="82"/>
      <c r="CKG943" s="82"/>
      <c r="CKH943" s="82"/>
      <c r="CKI943" s="82"/>
      <c r="CKJ943" s="82"/>
      <c r="CKK943" s="82"/>
      <c r="CKL943" s="82"/>
      <c r="CKM943" s="82"/>
      <c r="CKN943" s="82"/>
      <c r="CKO943" s="82"/>
      <c r="CKP943" s="82"/>
      <c r="CKQ943" s="82"/>
      <c r="CKR943" s="82"/>
      <c r="CKS943" s="82"/>
      <c r="CKT943" s="82"/>
      <c r="CKU943" s="82"/>
      <c r="CKV943" s="82"/>
      <c r="CKW943" s="82"/>
      <c r="CKX943" s="82"/>
      <c r="CKY943" s="82"/>
      <c r="CKZ943" s="82"/>
      <c r="CLA943" s="82"/>
      <c r="CLB943" s="82"/>
      <c r="CLC943" s="82"/>
      <c r="CLD943" s="82"/>
      <c r="CLE943" s="82"/>
      <c r="CLF943" s="82"/>
      <c r="CLG943" s="82"/>
      <c r="CLH943" s="82"/>
      <c r="CLI943" s="82"/>
      <c r="CLJ943" s="82"/>
      <c r="CLK943" s="82"/>
      <c r="CLL943" s="82"/>
      <c r="CLM943" s="82"/>
      <c r="CLN943" s="82"/>
      <c r="CLO943" s="82"/>
      <c r="CLP943" s="82"/>
      <c r="CLQ943" s="82"/>
      <c r="CLR943" s="82"/>
      <c r="CLS943" s="82"/>
      <c r="CLT943" s="82"/>
      <c r="CLU943" s="82"/>
      <c r="CLV943" s="82"/>
      <c r="CLW943" s="82"/>
      <c r="CLX943" s="82"/>
      <c r="CLY943" s="82"/>
      <c r="CLZ943" s="82"/>
      <c r="CMA943" s="82"/>
      <c r="CMB943" s="82"/>
      <c r="CMC943" s="82"/>
      <c r="CMD943" s="82"/>
      <c r="CME943" s="82"/>
      <c r="CMF943" s="82"/>
      <c r="CMG943" s="82"/>
      <c r="CMH943" s="82"/>
      <c r="CMI943" s="82"/>
      <c r="CMJ943" s="82"/>
      <c r="CMK943" s="82"/>
      <c r="CML943" s="82"/>
      <c r="CMM943" s="82"/>
      <c r="CMN943" s="82"/>
      <c r="CMO943" s="82"/>
      <c r="CMP943" s="82"/>
      <c r="CMQ943" s="82"/>
      <c r="CMR943" s="82"/>
      <c r="CMS943" s="82"/>
      <c r="CMT943" s="82"/>
      <c r="CMU943" s="82"/>
      <c r="CMV943" s="82"/>
      <c r="CMW943" s="82"/>
      <c r="CMX943" s="82"/>
      <c r="CMY943" s="82"/>
      <c r="CMZ943" s="82"/>
      <c r="CNA943" s="82"/>
      <c r="CNB943" s="82"/>
      <c r="CNC943" s="82"/>
      <c r="CND943" s="82"/>
      <c r="CNE943" s="82"/>
      <c r="CNF943" s="82"/>
      <c r="CNG943" s="82"/>
      <c r="CNH943" s="82"/>
      <c r="CNI943" s="82"/>
      <c r="CNJ943" s="82"/>
      <c r="CNK943" s="82"/>
      <c r="CNL943" s="82"/>
      <c r="CNM943" s="82"/>
      <c r="CNN943" s="82"/>
      <c r="CNO943" s="82"/>
      <c r="CNP943" s="82"/>
      <c r="CNQ943" s="82"/>
      <c r="CNR943" s="82"/>
      <c r="CNS943" s="82"/>
      <c r="CNT943" s="82"/>
      <c r="CNU943" s="82"/>
      <c r="CNV943" s="82"/>
      <c r="CNW943" s="82"/>
      <c r="CNX943" s="82"/>
      <c r="CNY943" s="82"/>
      <c r="CNZ943" s="82"/>
      <c r="COA943" s="82"/>
      <c r="COB943" s="82"/>
      <c r="COC943" s="82"/>
      <c r="COD943" s="82"/>
      <c r="COE943" s="82"/>
      <c r="COF943" s="82"/>
      <c r="COG943" s="82"/>
      <c r="COH943" s="82"/>
      <c r="COI943" s="82"/>
      <c r="COJ943" s="82"/>
      <c r="COK943" s="82"/>
      <c r="COL943" s="82"/>
      <c r="COM943" s="82"/>
      <c r="CON943" s="82"/>
      <c r="COO943" s="82"/>
      <c r="COP943" s="82"/>
      <c r="COQ943" s="82"/>
      <c r="COR943" s="82"/>
      <c r="COS943" s="82"/>
      <c r="COT943" s="82"/>
      <c r="COU943" s="82"/>
      <c r="COV943" s="82"/>
      <c r="COW943" s="82"/>
      <c r="COX943" s="82"/>
      <c r="COY943" s="82"/>
      <c r="COZ943" s="82"/>
      <c r="CPA943" s="82"/>
      <c r="CPB943" s="82"/>
      <c r="CPC943" s="82"/>
      <c r="CPD943" s="82"/>
      <c r="CPE943" s="82"/>
      <c r="CPF943" s="82"/>
      <c r="CPG943" s="82"/>
      <c r="CPH943" s="82"/>
      <c r="CPI943" s="82"/>
      <c r="CPJ943" s="82"/>
      <c r="CPK943" s="82"/>
      <c r="CPL943" s="82"/>
      <c r="CPM943" s="82"/>
      <c r="CPN943" s="82"/>
      <c r="CPO943" s="82"/>
      <c r="CPP943" s="82"/>
      <c r="CPQ943" s="82"/>
      <c r="CPR943" s="82"/>
      <c r="CPS943" s="82"/>
      <c r="CPT943" s="82"/>
      <c r="CPU943" s="82"/>
      <c r="CPV943" s="82"/>
      <c r="CPW943" s="82"/>
      <c r="CPX943" s="82"/>
      <c r="CPY943" s="82"/>
      <c r="CPZ943" s="82"/>
      <c r="CQA943" s="82"/>
      <c r="CQB943" s="82"/>
      <c r="CQC943" s="82"/>
      <c r="CQD943" s="82"/>
      <c r="CQE943" s="82"/>
      <c r="CQF943" s="82"/>
      <c r="CQG943" s="82"/>
      <c r="CQH943" s="82"/>
      <c r="CQI943" s="82"/>
      <c r="CQJ943" s="82"/>
      <c r="CQK943" s="82"/>
      <c r="CQL943" s="82"/>
      <c r="CQM943" s="82"/>
      <c r="CQN943" s="82"/>
      <c r="CQO943" s="82"/>
      <c r="CQP943" s="82"/>
      <c r="CQQ943" s="82"/>
      <c r="CQR943" s="82"/>
      <c r="CQS943" s="82"/>
      <c r="CQT943" s="82"/>
      <c r="CQU943" s="82"/>
      <c r="CQV943" s="82"/>
      <c r="CQW943" s="82"/>
      <c r="CQX943" s="82"/>
      <c r="CQY943" s="82"/>
      <c r="CQZ943" s="82"/>
      <c r="CRA943" s="82"/>
      <c r="CRB943" s="82"/>
      <c r="CRC943" s="82"/>
      <c r="CRD943" s="82"/>
      <c r="CRE943" s="82"/>
      <c r="CRF943" s="82"/>
      <c r="CRG943" s="82"/>
      <c r="CRH943" s="82"/>
      <c r="CRI943" s="82"/>
      <c r="CRJ943" s="82"/>
      <c r="CRK943" s="82"/>
      <c r="CRL943" s="82"/>
      <c r="CRM943" s="82"/>
      <c r="CRN943" s="82"/>
      <c r="CRO943" s="82"/>
      <c r="CRP943" s="82"/>
      <c r="CRQ943" s="82"/>
      <c r="CRR943" s="82"/>
      <c r="CRS943" s="82"/>
      <c r="CRT943" s="82"/>
      <c r="CRU943" s="82"/>
      <c r="CRV943" s="82"/>
      <c r="CRW943" s="82"/>
      <c r="CRX943" s="82"/>
      <c r="CRY943" s="82"/>
      <c r="CRZ943" s="82"/>
      <c r="CSA943" s="82"/>
      <c r="CSB943" s="82"/>
      <c r="CSC943" s="82"/>
      <c r="CSD943" s="82"/>
      <c r="CSE943" s="82"/>
      <c r="CSF943" s="82"/>
      <c r="CSG943" s="82"/>
      <c r="CSH943" s="82"/>
      <c r="CSI943" s="82"/>
      <c r="CSJ943" s="82"/>
      <c r="CSK943" s="82"/>
      <c r="CSL943" s="82"/>
      <c r="CSM943" s="82"/>
      <c r="CSN943" s="82"/>
      <c r="CSO943" s="82"/>
      <c r="CSP943" s="82"/>
      <c r="CSQ943" s="82"/>
      <c r="CSR943" s="82"/>
      <c r="CSS943" s="82"/>
      <c r="CST943" s="82"/>
      <c r="CSU943" s="82"/>
      <c r="CSV943" s="82"/>
      <c r="CSW943" s="82"/>
      <c r="CSX943" s="82"/>
      <c r="CSY943" s="82"/>
      <c r="CSZ943" s="82"/>
      <c r="CTA943" s="82"/>
      <c r="CTB943" s="82"/>
      <c r="CTC943" s="82"/>
      <c r="CTD943" s="82"/>
      <c r="CTE943" s="82"/>
      <c r="CTF943" s="82"/>
      <c r="CTG943" s="82"/>
      <c r="CTH943" s="82"/>
      <c r="CTI943" s="82"/>
      <c r="CTJ943" s="82"/>
      <c r="CTK943" s="82"/>
      <c r="CTL943" s="82"/>
      <c r="CTM943" s="82"/>
      <c r="CTN943" s="82"/>
      <c r="CTO943" s="82"/>
      <c r="CTP943" s="82"/>
      <c r="CTQ943" s="82"/>
      <c r="CTR943" s="82"/>
      <c r="CTS943" s="82"/>
      <c r="CTT943" s="82"/>
      <c r="CTU943" s="82"/>
      <c r="CTV943" s="82"/>
      <c r="CTW943" s="82"/>
      <c r="CTX943" s="82"/>
      <c r="CTY943" s="82"/>
      <c r="CTZ943" s="82"/>
      <c r="CUA943" s="82"/>
      <c r="CUB943" s="82"/>
      <c r="CUC943" s="82"/>
      <c r="CUD943" s="82"/>
      <c r="CUE943" s="82"/>
      <c r="CUF943" s="82"/>
      <c r="CUG943" s="82"/>
      <c r="CUH943" s="82"/>
      <c r="CUI943" s="82"/>
      <c r="CUJ943" s="82"/>
      <c r="CUK943" s="82"/>
      <c r="CUL943" s="82"/>
      <c r="CUM943" s="82"/>
      <c r="CUN943" s="82"/>
      <c r="CUO943" s="82"/>
      <c r="CUP943" s="82"/>
      <c r="CUQ943" s="82"/>
      <c r="CUR943" s="82"/>
      <c r="CUS943" s="82"/>
      <c r="CUT943" s="82"/>
      <c r="CUU943" s="82"/>
      <c r="CUV943" s="82"/>
      <c r="CUW943" s="82"/>
      <c r="CUX943" s="82"/>
      <c r="CUY943" s="82"/>
      <c r="CUZ943" s="82"/>
      <c r="CVA943" s="82"/>
      <c r="CVB943" s="82"/>
      <c r="CVC943" s="82"/>
      <c r="CVD943" s="82"/>
      <c r="CVE943" s="82"/>
      <c r="CVF943" s="82"/>
      <c r="CVG943" s="82"/>
      <c r="CVH943" s="82"/>
      <c r="CVI943" s="82"/>
      <c r="CVJ943" s="82"/>
      <c r="CVK943" s="82"/>
      <c r="CVL943" s="82"/>
      <c r="CVM943" s="82"/>
      <c r="CVN943" s="82"/>
      <c r="CVO943" s="82"/>
      <c r="CVP943" s="82"/>
      <c r="CVQ943" s="82"/>
      <c r="CVR943" s="82"/>
      <c r="CVS943" s="82"/>
      <c r="CVT943" s="82"/>
      <c r="CVU943" s="82"/>
      <c r="CVV943" s="82"/>
      <c r="CVW943" s="82"/>
      <c r="CVX943" s="82"/>
      <c r="CVY943" s="82"/>
      <c r="CVZ943" s="82"/>
      <c r="CWA943" s="82"/>
      <c r="CWB943" s="82"/>
      <c r="CWC943" s="82"/>
      <c r="CWD943" s="82"/>
      <c r="CWE943" s="82"/>
      <c r="CWF943" s="82"/>
      <c r="CWG943" s="82"/>
      <c r="CWH943" s="82"/>
      <c r="CWI943" s="82"/>
      <c r="CWJ943" s="82"/>
      <c r="CWK943" s="82"/>
      <c r="CWL943" s="82"/>
      <c r="CWM943" s="82"/>
      <c r="CWN943" s="82"/>
      <c r="CWO943" s="82"/>
      <c r="CWP943" s="82"/>
      <c r="CWQ943" s="82"/>
      <c r="CWR943" s="82"/>
      <c r="CWS943" s="82"/>
      <c r="CWT943" s="82"/>
      <c r="CWU943" s="82"/>
      <c r="CWV943" s="82"/>
      <c r="CWW943" s="82"/>
      <c r="CWX943" s="82"/>
      <c r="CWY943" s="82"/>
      <c r="CWZ943" s="82"/>
      <c r="CXA943" s="82"/>
      <c r="CXB943" s="82"/>
      <c r="CXC943" s="82"/>
      <c r="CXD943" s="82"/>
      <c r="CXE943" s="82"/>
      <c r="CXF943" s="82"/>
      <c r="CXG943" s="82"/>
      <c r="CXH943" s="82"/>
      <c r="CXI943" s="82"/>
      <c r="CXJ943" s="82"/>
      <c r="CXK943" s="82"/>
      <c r="CXL943" s="82"/>
      <c r="CXM943" s="82"/>
      <c r="CXN943" s="82"/>
      <c r="CXO943" s="82"/>
      <c r="CXP943" s="82"/>
      <c r="CXQ943" s="82"/>
      <c r="CXR943" s="82"/>
      <c r="CXS943" s="82"/>
      <c r="CXT943" s="82"/>
      <c r="CXU943" s="82"/>
      <c r="CXV943" s="82"/>
      <c r="CXW943" s="82"/>
      <c r="CXX943" s="82"/>
      <c r="CXY943" s="82"/>
      <c r="CXZ943" s="82"/>
      <c r="CYA943" s="82"/>
      <c r="CYB943" s="82"/>
      <c r="CYC943" s="82"/>
      <c r="CYD943" s="82"/>
      <c r="CYE943" s="82"/>
      <c r="CYF943" s="82"/>
      <c r="CYG943" s="82"/>
      <c r="CYH943" s="82"/>
      <c r="CYI943" s="82"/>
      <c r="CYJ943" s="82"/>
      <c r="CYK943" s="82"/>
      <c r="CYL943" s="82"/>
      <c r="CYM943" s="82"/>
      <c r="CYN943" s="82"/>
      <c r="CYO943" s="82"/>
      <c r="CYP943" s="82"/>
      <c r="CYQ943" s="82"/>
      <c r="CYR943" s="82"/>
      <c r="CYS943" s="82"/>
      <c r="CYT943" s="82"/>
      <c r="CYU943" s="82"/>
      <c r="CYV943" s="82"/>
      <c r="CYW943" s="82"/>
      <c r="CYX943" s="82"/>
      <c r="CYY943" s="82"/>
      <c r="CYZ943" s="82"/>
      <c r="CZA943" s="82"/>
      <c r="CZB943" s="82"/>
      <c r="CZC943" s="82"/>
      <c r="CZD943" s="82"/>
      <c r="CZE943" s="82"/>
      <c r="CZF943" s="82"/>
      <c r="CZG943" s="82"/>
      <c r="CZH943" s="82"/>
      <c r="CZI943" s="82"/>
      <c r="CZJ943" s="82"/>
      <c r="CZK943" s="82"/>
      <c r="CZL943" s="82"/>
      <c r="CZM943" s="82"/>
      <c r="CZN943" s="82"/>
      <c r="CZO943" s="82"/>
      <c r="CZP943" s="82"/>
      <c r="CZQ943" s="82"/>
      <c r="CZR943" s="82"/>
      <c r="CZS943" s="82"/>
      <c r="CZT943" s="82"/>
      <c r="CZU943" s="82"/>
      <c r="CZV943" s="82"/>
      <c r="CZW943" s="82"/>
      <c r="CZX943" s="82"/>
      <c r="CZY943" s="82"/>
      <c r="CZZ943" s="82"/>
      <c r="DAA943" s="82"/>
      <c r="DAB943" s="82"/>
      <c r="DAC943" s="82"/>
      <c r="DAD943" s="82"/>
      <c r="DAE943" s="82"/>
      <c r="DAF943" s="82"/>
      <c r="DAG943" s="82"/>
      <c r="DAH943" s="82"/>
      <c r="DAI943" s="82"/>
      <c r="DAJ943" s="82"/>
      <c r="DAK943" s="82"/>
      <c r="DAL943" s="82"/>
      <c r="DAM943" s="82"/>
      <c r="DAN943" s="82"/>
      <c r="DAO943" s="82"/>
      <c r="DAP943" s="82"/>
      <c r="DAQ943" s="82"/>
      <c r="DAR943" s="82"/>
      <c r="DAS943" s="82"/>
      <c r="DAT943" s="82"/>
      <c r="DAU943" s="82"/>
      <c r="DAV943" s="82"/>
      <c r="DAW943" s="82"/>
      <c r="DAX943" s="82"/>
      <c r="DAY943" s="82"/>
      <c r="DAZ943" s="82"/>
      <c r="DBA943" s="82"/>
      <c r="DBB943" s="82"/>
      <c r="DBC943" s="82"/>
      <c r="DBD943" s="82"/>
      <c r="DBE943" s="82"/>
      <c r="DBF943" s="82"/>
      <c r="DBG943" s="82"/>
      <c r="DBH943" s="82"/>
      <c r="DBI943" s="82"/>
      <c r="DBJ943" s="82"/>
      <c r="DBK943" s="82"/>
      <c r="DBL943" s="82"/>
      <c r="DBM943" s="82"/>
      <c r="DBN943" s="82"/>
      <c r="DBO943" s="82"/>
      <c r="DBP943" s="82"/>
      <c r="DBQ943" s="82"/>
      <c r="DBR943" s="82"/>
      <c r="DBS943" s="82"/>
      <c r="DBT943" s="82"/>
      <c r="DBU943" s="82"/>
      <c r="DBV943" s="82"/>
      <c r="DBW943" s="82"/>
      <c r="DBX943" s="82"/>
      <c r="DBY943" s="82"/>
      <c r="DBZ943" s="82"/>
      <c r="DCA943" s="82"/>
      <c r="DCB943" s="82"/>
      <c r="DCC943" s="82"/>
      <c r="DCD943" s="82"/>
      <c r="DCE943" s="82"/>
      <c r="DCF943" s="82"/>
      <c r="DCG943" s="82"/>
      <c r="DCH943" s="82"/>
      <c r="DCI943" s="82"/>
      <c r="DCJ943" s="82"/>
      <c r="DCK943" s="82"/>
      <c r="DCL943" s="82"/>
      <c r="DCM943" s="82"/>
      <c r="DCN943" s="82"/>
      <c r="DCO943" s="82"/>
      <c r="DCP943" s="82"/>
      <c r="DCQ943" s="82"/>
      <c r="DCR943" s="82"/>
      <c r="DCS943" s="82"/>
      <c r="DCT943" s="82"/>
      <c r="DCU943" s="82"/>
      <c r="DCV943" s="82"/>
      <c r="DCW943" s="82"/>
      <c r="DCX943" s="82"/>
      <c r="DCY943" s="82"/>
      <c r="DCZ943" s="82"/>
      <c r="DDA943" s="82"/>
      <c r="DDB943" s="82"/>
      <c r="DDC943" s="82"/>
      <c r="DDD943" s="82"/>
      <c r="DDE943" s="82"/>
      <c r="DDF943" s="82"/>
      <c r="DDG943" s="82"/>
      <c r="DDH943" s="82"/>
      <c r="DDI943" s="82"/>
      <c r="DDJ943" s="82"/>
      <c r="DDK943" s="82"/>
      <c r="DDL943" s="82"/>
      <c r="DDM943" s="82"/>
      <c r="DDN943" s="82"/>
      <c r="DDO943" s="82"/>
      <c r="DDP943" s="82"/>
      <c r="DDQ943" s="82"/>
      <c r="DDR943" s="82"/>
      <c r="DDS943" s="82"/>
      <c r="DDT943" s="82"/>
      <c r="DDU943" s="82"/>
      <c r="DDV943" s="82"/>
      <c r="DDW943" s="82"/>
      <c r="DDX943" s="82"/>
      <c r="DDY943" s="82"/>
      <c r="DDZ943" s="82"/>
      <c r="DEA943" s="82"/>
      <c r="DEB943" s="82"/>
      <c r="DEC943" s="82"/>
      <c r="DED943" s="82"/>
      <c r="DEE943" s="82"/>
      <c r="DEF943" s="82"/>
      <c r="DEG943" s="82"/>
      <c r="DEH943" s="82"/>
      <c r="DEI943" s="82"/>
      <c r="DEJ943" s="82"/>
      <c r="DEK943" s="82"/>
      <c r="DEL943" s="82"/>
      <c r="DEM943" s="82"/>
      <c r="DEN943" s="82"/>
      <c r="DEO943" s="82"/>
      <c r="DEP943" s="82"/>
      <c r="DEQ943" s="82"/>
      <c r="DER943" s="82"/>
      <c r="DES943" s="82"/>
      <c r="DET943" s="82"/>
      <c r="DEU943" s="82"/>
      <c r="DEV943" s="82"/>
      <c r="DEW943" s="82"/>
      <c r="DEX943" s="82"/>
      <c r="DEY943" s="82"/>
      <c r="DEZ943" s="82"/>
      <c r="DFA943" s="82"/>
      <c r="DFB943" s="82"/>
      <c r="DFC943" s="82"/>
      <c r="DFD943" s="82"/>
      <c r="DFE943" s="82"/>
      <c r="DFF943" s="82"/>
      <c r="DFG943" s="82"/>
      <c r="DFH943" s="82"/>
      <c r="DFI943" s="82"/>
      <c r="DFJ943" s="82"/>
      <c r="DFK943" s="82"/>
      <c r="DFL943" s="82"/>
      <c r="DFM943" s="82"/>
      <c r="DFN943" s="82"/>
      <c r="DFO943" s="82"/>
      <c r="DFP943" s="82"/>
      <c r="DFQ943" s="82"/>
      <c r="DFR943" s="82"/>
      <c r="DFS943" s="82"/>
      <c r="DFT943" s="82"/>
      <c r="DFU943" s="82"/>
      <c r="DFV943" s="82"/>
      <c r="DFW943" s="82"/>
      <c r="DFX943" s="82"/>
      <c r="DFY943" s="82"/>
      <c r="DFZ943" s="82"/>
      <c r="DGA943" s="82"/>
      <c r="DGB943" s="82"/>
      <c r="DGC943" s="82"/>
      <c r="DGD943" s="82"/>
      <c r="DGE943" s="82"/>
      <c r="DGF943" s="82"/>
      <c r="DGG943" s="82"/>
      <c r="DGH943" s="82"/>
      <c r="DGI943" s="82"/>
      <c r="DGJ943" s="82"/>
      <c r="DGK943" s="82"/>
      <c r="DGL943" s="82"/>
      <c r="DGM943" s="82"/>
      <c r="DGN943" s="82"/>
      <c r="DGO943" s="82"/>
      <c r="DGP943" s="82"/>
      <c r="DGQ943" s="82"/>
      <c r="DGR943" s="82"/>
      <c r="DGS943" s="82"/>
      <c r="DGT943" s="82"/>
      <c r="DGU943" s="82"/>
      <c r="DGV943" s="82"/>
      <c r="DGW943" s="82"/>
      <c r="DGX943" s="82"/>
      <c r="DGY943" s="82"/>
      <c r="DGZ943" s="82"/>
      <c r="DHA943" s="82"/>
      <c r="DHB943" s="82"/>
      <c r="DHC943" s="82"/>
      <c r="DHD943" s="82"/>
      <c r="DHE943" s="82"/>
      <c r="DHF943" s="82"/>
      <c r="DHG943" s="82"/>
      <c r="DHH943" s="82"/>
      <c r="DHI943" s="82"/>
      <c r="DHJ943" s="82"/>
      <c r="DHK943" s="82"/>
      <c r="DHL943" s="82"/>
      <c r="DHM943" s="82"/>
      <c r="DHN943" s="82"/>
      <c r="DHO943" s="82"/>
      <c r="DHP943" s="82"/>
      <c r="DHQ943" s="82"/>
      <c r="DHR943" s="82"/>
      <c r="DHS943" s="82"/>
      <c r="DHT943" s="82"/>
      <c r="DHU943" s="82"/>
      <c r="DHV943" s="82"/>
      <c r="DHW943" s="82"/>
      <c r="DHX943" s="82"/>
      <c r="DHY943" s="82"/>
      <c r="DHZ943" s="82"/>
      <c r="DIA943" s="82"/>
      <c r="DIB943" s="82"/>
      <c r="DIC943" s="82"/>
      <c r="DID943" s="82"/>
      <c r="DIE943" s="82"/>
      <c r="DIF943" s="82"/>
      <c r="DIG943" s="82"/>
      <c r="DIH943" s="82"/>
      <c r="DII943" s="82"/>
      <c r="DIJ943" s="82"/>
      <c r="DIK943" s="82"/>
      <c r="DIL943" s="82"/>
      <c r="DIM943" s="82"/>
      <c r="DIN943" s="82"/>
      <c r="DIO943" s="82"/>
      <c r="DIP943" s="82"/>
      <c r="DIQ943" s="82"/>
      <c r="DIR943" s="82"/>
      <c r="DIS943" s="82"/>
      <c r="DIT943" s="82"/>
      <c r="DIU943" s="82"/>
      <c r="DIV943" s="82"/>
      <c r="DIW943" s="82"/>
      <c r="DIX943" s="82"/>
      <c r="DIY943" s="82"/>
      <c r="DIZ943" s="82"/>
      <c r="DJA943" s="82"/>
      <c r="DJB943" s="82"/>
      <c r="DJC943" s="82"/>
      <c r="DJD943" s="82"/>
      <c r="DJE943" s="82"/>
      <c r="DJF943" s="82"/>
      <c r="DJG943" s="82"/>
      <c r="DJH943" s="82"/>
      <c r="DJI943" s="82"/>
      <c r="DJJ943" s="82"/>
      <c r="DJK943" s="82"/>
      <c r="DJL943" s="82"/>
      <c r="DJM943" s="82"/>
      <c r="DJN943" s="82"/>
      <c r="DJO943" s="82"/>
      <c r="DJP943" s="82"/>
      <c r="DJQ943" s="82"/>
      <c r="DJR943" s="82"/>
      <c r="DJS943" s="82"/>
      <c r="DJT943" s="82"/>
      <c r="DJU943" s="82"/>
      <c r="DJV943" s="82"/>
      <c r="DJW943" s="82"/>
      <c r="DJX943" s="82"/>
      <c r="DJY943" s="82"/>
      <c r="DJZ943" s="82"/>
      <c r="DKA943" s="82"/>
      <c r="DKB943" s="82"/>
      <c r="DKC943" s="82"/>
      <c r="DKD943" s="82"/>
      <c r="DKE943" s="82"/>
      <c r="DKF943" s="82"/>
      <c r="DKG943" s="82"/>
      <c r="DKH943" s="82"/>
      <c r="DKI943" s="82"/>
      <c r="DKJ943" s="82"/>
      <c r="DKK943" s="82"/>
      <c r="DKL943" s="82"/>
      <c r="DKM943" s="82"/>
      <c r="DKN943" s="82"/>
      <c r="DKO943" s="82"/>
      <c r="DKP943" s="82"/>
      <c r="DKQ943" s="82"/>
      <c r="DKR943" s="82"/>
      <c r="DKS943" s="82"/>
      <c r="DKT943" s="82"/>
      <c r="DKU943" s="82"/>
      <c r="DKV943" s="82"/>
      <c r="DKW943" s="82"/>
      <c r="DKX943" s="82"/>
      <c r="DKY943" s="82"/>
      <c r="DKZ943" s="82"/>
      <c r="DLA943" s="82"/>
      <c r="DLB943" s="82"/>
      <c r="DLC943" s="82"/>
      <c r="DLD943" s="82"/>
      <c r="DLE943" s="82"/>
      <c r="DLF943" s="82"/>
      <c r="DLG943" s="82"/>
      <c r="DLH943" s="82"/>
      <c r="DLI943" s="82"/>
      <c r="DLJ943" s="82"/>
      <c r="DLK943" s="82"/>
      <c r="DLL943" s="82"/>
      <c r="DLM943" s="82"/>
      <c r="DLN943" s="82"/>
      <c r="DLO943" s="82"/>
      <c r="DLP943" s="82"/>
      <c r="DLQ943" s="82"/>
      <c r="DLR943" s="82"/>
      <c r="DLS943" s="82"/>
      <c r="DLT943" s="82"/>
      <c r="DLU943" s="82"/>
      <c r="DLV943" s="82"/>
      <c r="DLW943" s="82"/>
      <c r="DLX943" s="82"/>
      <c r="DLY943" s="82"/>
      <c r="DLZ943" s="82"/>
      <c r="DMA943" s="82"/>
      <c r="DMB943" s="82"/>
      <c r="DMC943" s="82"/>
      <c r="DMD943" s="82"/>
      <c r="DME943" s="82"/>
      <c r="DMF943" s="82"/>
      <c r="DMG943" s="82"/>
      <c r="DMH943" s="82"/>
      <c r="DMI943" s="82"/>
      <c r="DMJ943" s="82"/>
      <c r="DMK943" s="82"/>
      <c r="DML943" s="82"/>
      <c r="DMM943" s="82"/>
      <c r="DMN943" s="82"/>
      <c r="DMO943" s="82"/>
      <c r="DMP943" s="82"/>
      <c r="DMQ943" s="82"/>
      <c r="DMR943" s="82"/>
      <c r="DMS943" s="82"/>
      <c r="DMT943" s="82"/>
      <c r="DMU943" s="82"/>
      <c r="DMV943" s="82"/>
      <c r="DMW943" s="82"/>
      <c r="DMX943" s="82"/>
      <c r="DMY943" s="82"/>
      <c r="DMZ943" s="82"/>
      <c r="DNA943" s="82"/>
      <c r="DNB943" s="82"/>
      <c r="DNC943" s="82"/>
      <c r="DND943" s="82"/>
      <c r="DNE943" s="82"/>
      <c r="DNF943" s="82"/>
      <c r="DNG943" s="82"/>
      <c r="DNH943" s="82"/>
      <c r="DNI943" s="82"/>
      <c r="DNJ943" s="82"/>
      <c r="DNK943" s="82"/>
      <c r="DNL943" s="82"/>
      <c r="DNM943" s="82"/>
      <c r="DNN943" s="82"/>
      <c r="DNO943" s="82"/>
      <c r="DNP943" s="82"/>
      <c r="DNQ943" s="82"/>
      <c r="DNR943" s="82"/>
      <c r="DNS943" s="82"/>
      <c r="DNT943" s="82"/>
      <c r="DNU943" s="82"/>
      <c r="DNV943" s="82"/>
      <c r="DNW943" s="82"/>
      <c r="DNX943" s="82"/>
      <c r="DNY943" s="82"/>
      <c r="DNZ943" s="82"/>
      <c r="DOA943" s="82"/>
      <c r="DOB943" s="82"/>
      <c r="DOC943" s="82"/>
      <c r="DOD943" s="82"/>
      <c r="DOE943" s="82"/>
      <c r="DOF943" s="82"/>
      <c r="DOG943" s="82"/>
      <c r="DOH943" s="82"/>
      <c r="DOI943" s="82"/>
      <c r="DOJ943" s="82"/>
      <c r="DOK943" s="82"/>
      <c r="DOL943" s="82"/>
      <c r="DOM943" s="82"/>
      <c r="DON943" s="82"/>
      <c r="DOO943" s="82"/>
      <c r="DOP943" s="82"/>
      <c r="DOQ943" s="82"/>
      <c r="DOR943" s="82"/>
      <c r="DOS943" s="82"/>
      <c r="DOT943" s="82"/>
      <c r="DOU943" s="82"/>
      <c r="DOV943" s="82"/>
      <c r="DOW943" s="82"/>
      <c r="DOX943" s="82"/>
      <c r="DOY943" s="82"/>
      <c r="DOZ943" s="82"/>
      <c r="DPA943" s="82"/>
      <c r="DPB943" s="82"/>
      <c r="DPC943" s="82"/>
      <c r="DPD943" s="82"/>
      <c r="DPE943" s="82"/>
      <c r="DPF943" s="82"/>
      <c r="DPG943" s="82"/>
      <c r="DPH943" s="82"/>
      <c r="DPI943" s="82"/>
      <c r="DPJ943" s="82"/>
      <c r="DPK943" s="82"/>
      <c r="DPL943" s="82"/>
      <c r="DPM943" s="82"/>
      <c r="DPN943" s="82"/>
      <c r="DPO943" s="82"/>
      <c r="DPP943" s="82"/>
      <c r="DPQ943" s="82"/>
      <c r="DPR943" s="82"/>
      <c r="DPS943" s="82"/>
      <c r="DPT943" s="82"/>
      <c r="DPU943" s="82"/>
      <c r="DPV943" s="82"/>
      <c r="DPW943" s="82"/>
      <c r="DPX943" s="82"/>
      <c r="DPY943" s="82"/>
      <c r="DPZ943" s="82"/>
      <c r="DQA943" s="82"/>
      <c r="DQB943" s="82"/>
      <c r="DQC943" s="82"/>
      <c r="DQD943" s="82"/>
      <c r="DQE943" s="82"/>
      <c r="DQF943" s="82"/>
      <c r="DQG943" s="82"/>
      <c r="DQH943" s="82"/>
      <c r="DQI943" s="82"/>
      <c r="DQJ943" s="82"/>
      <c r="DQK943" s="82"/>
      <c r="DQL943" s="82"/>
      <c r="DQM943" s="82"/>
      <c r="DQN943" s="82"/>
      <c r="DQO943" s="82"/>
      <c r="DQP943" s="82"/>
      <c r="DQQ943" s="82"/>
      <c r="DQR943" s="82"/>
      <c r="DQS943" s="82"/>
      <c r="DQT943" s="82"/>
      <c r="DQU943" s="82"/>
      <c r="DQV943" s="82"/>
      <c r="DQW943" s="82"/>
      <c r="DQX943" s="82"/>
      <c r="DQY943" s="82"/>
      <c r="DQZ943" s="82"/>
      <c r="DRA943" s="82"/>
      <c r="DRB943" s="82"/>
      <c r="DRC943" s="82"/>
      <c r="DRD943" s="82"/>
      <c r="DRE943" s="82"/>
      <c r="DRF943" s="82"/>
      <c r="DRG943" s="82"/>
      <c r="DRH943" s="82"/>
      <c r="DRI943" s="82"/>
      <c r="DRJ943" s="82"/>
      <c r="DRK943" s="82"/>
      <c r="DRL943" s="82"/>
      <c r="DRM943" s="82"/>
      <c r="DRN943" s="82"/>
      <c r="DRO943" s="82"/>
      <c r="DRP943" s="82"/>
      <c r="DRQ943" s="82"/>
      <c r="DRR943" s="82"/>
      <c r="DRS943" s="82"/>
      <c r="DRT943" s="82"/>
      <c r="DRU943" s="82"/>
      <c r="DRV943" s="82"/>
      <c r="DRW943" s="82"/>
      <c r="DRX943" s="82"/>
      <c r="DRY943" s="82"/>
      <c r="DRZ943" s="82"/>
      <c r="DSA943" s="82"/>
      <c r="DSB943" s="82"/>
      <c r="DSC943" s="82"/>
      <c r="DSD943" s="82"/>
      <c r="DSE943" s="82"/>
      <c r="DSF943" s="82"/>
      <c r="DSG943" s="82"/>
      <c r="DSH943" s="82"/>
      <c r="DSI943" s="82"/>
      <c r="DSJ943" s="82"/>
      <c r="DSK943" s="82"/>
      <c r="DSL943" s="82"/>
      <c r="DSM943" s="82"/>
      <c r="DSN943" s="82"/>
      <c r="DSO943" s="82"/>
      <c r="DSP943" s="82"/>
      <c r="DSQ943" s="82"/>
      <c r="DSR943" s="82"/>
      <c r="DSS943" s="82"/>
      <c r="DST943" s="82"/>
      <c r="DSU943" s="82"/>
      <c r="DSV943" s="82"/>
      <c r="DSW943" s="82"/>
      <c r="DSX943" s="82"/>
      <c r="DSY943" s="82"/>
      <c r="DSZ943" s="82"/>
      <c r="DTA943" s="82"/>
      <c r="DTB943" s="82"/>
      <c r="DTC943" s="82"/>
      <c r="DTD943" s="82"/>
      <c r="DTE943" s="82"/>
      <c r="DTF943" s="82"/>
      <c r="DTG943" s="82"/>
      <c r="DTH943" s="82"/>
      <c r="DTI943" s="82"/>
      <c r="DTJ943" s="82"/>
      <c r="DTK943" s="82"/>
      <c r="DTL943" s="82"/>
      <c r="DTM943" s="82"/>
      <c r="DTN943" s="82"/>
      <c r="DTO943" s="82"/>
      <c r="DTP943" s="82"/>
      <c r="DTQ943" s="82"/>
      <c r="DTR943" s="82"/>
      <c r="DTS943" s="82"/>
      <c r="DTT943" s="82"/>
      <c r="DTU943" s="82"/>
      <c r="DTV943" s="82"/>
      <c r="DTW943" s="82"/>
      <c r="DTX943" s="82"/>
      <c r="DTY943" s="82"/>
      <c r="DTZ943" s="82"/>
      <c r="DUA943" s="82"/>
      <c r="DUB943" s="82"/>
      <c r="DUC943" s="82"/>
      <c r="DUD943" s="82"/>
      <c r="DUE943" s="82"/>
      <c r="DUF943" s="82"/>
      <c r="DUG943" s="82"/>
      <c r="DUH943" s="82"/>
      <c r="DUI943" s="82"/>
      <c r="DUJ943" s="82"/>
      <c r="DUK943" s="82"/>
      <c r="DUL943" s="82"/>
      <c r="DUM943" s="82"/>
      <c r="DUN943" s="82"/>
      <c r="DUO943" s="82"/>
      <c r="DUP943" s="82"/>
      <c r="DUQ943" s="82"/>
      <c r="DUR943" s="82"/>
      <c r="DUS943" s="82"/>
      <c r="DUT943" s="82"/>
      <c r="DUU943" s="82"/>
      <c r="DUV943" s="82"/>
      <c r="DUW943" s="82"/>
      <c r="DUX943" s="82"/>
      <c r="DUY943" s="82"/>
      <c r="DUZ943" s="82"/>
      <c r="DVA943" s="82"/>
      <c r="DVB943" s="82"/>
      <c r="DVC943" s="82"/>
      <c r="DVD943" s="82"/>
      <c r="DVE943" s="82"/>
      <c r="DVF943" s="82"/>
      <c r="DVG943" s="82"/>
      <c r="DVH943" s="82"/>
      <c r="DVI943" s="82"/>
      <c r="DVJ943" s="82"/>
      <c r="DVK943" s="82"/>
      <c r="DVL943" s="82"/>
      <c r="DVM943" s="82"/>
      <c r="DVN943" s="82"/>
      <c r="DVO943" s="82"/>
      <c r="DVP943" s="82"/>
      <c r="DVQ943" s="82"/>
      <c r="DVR943" s="82"/>
      <c r="DVS943" s="82"/>
      <c r="DVT943" s="82"/>
      <c r="DVU943" s="82"/>
      <c r="DVV943" s="82"/>
      <c r="DVW943" s="82"/>
      <c r="DVX943" s="82"/>
      <c r="DVY943" s="82"/>
      <c r="DVZ943" s="82"/>
      <c r="DWA943" s="82"/>
      <c r="DWB943" s="82"/>
      <c r="DWC943" s="82"/>
      <c r="DWD943" s="82"/>
      <c r="DWE943" s="82"/>
      <c r="DWF943" s="82"/>
      <c r="DWG943" s="82"/>
      <c r="DWH943" s="82"/>
      <c r="DWI943" s="82"/>
      <c r="DWJ943" s="82"/>
      <c r="DWK943" s="82"/>
      <c r="DWL943" s="82"/>
      <c r="DWM943" s="82"/>
      <c r="DWN943" s="82"/>
      <c r="DWO943" s="82"/>
      <c r="DWP943" s="82"/>
      <c r="DWQ943" s="82"/>
      <c r="DWR943" s="82"/>
      <c r="DWS943" s="82"/>
      <c r="DWT943" s="82"/>
      <c r="DWU943" s="82"/>
      <c r="DWV943" s="82"/>
      <c r="DWW943" s="82"/>
      <c r="DWX943" s="82"/>
      <c r="DWY943" s="82"/>
      <c r="DWZ943" s="82"/>
      <c r="DXA943" s="82"/>
      <c r="DXB943" s="82"/>
      <c r="DXC943" s="82"/>
      <c r="DXD943" s="82"/>
      <c r="DXE943" s="82"/>
      <c r="DXF943" s="82"/>
      <c r="DXG943" s="82"/>
      <c r="DXH943" s="82"/>
      <c r="DXI943" s="82"/>
      <c r="DXJ943" s="82"/>
      <c r="DXK943" s="82"/>
      <c r="DXL943" s="82"/>
      <c r="DXM943" s="82"/>
      <c r="DXN943" s="82"/>
      <c r="DXO943" s="82"/>
      <c r="DXP943" s="82"/>
      <c r="DXQ943" s="82"/>
      <c r="DXR943" s="82"/>
      <c r="DXS943" s="82"/>
      <c r="DXT943" s="82"/>
      <c r="DXU943" s="82"/>
      <c r="DXV943" s="82"/>
      <c r="DXW943" s="82"/>
      <c r="DXX943" s="82"/>
      <c r="DXY943" s="82"/>
      <c r="DXZ943" s="82"/>
      <c r="DYA943" s="82"/>
      <c r="DYB943" s="82"/>
      <c r="DYC943" s="82"/>
      <c r="DYD943" s="82"/>
      <c r="DYE943" s="82"/>
      <c r="DYF943" s="82"/>
      <c r="DYG943" s="82"/>
      <c r="DYH943" s="82"/>
      <c r="DYI943" s="82"/>
      <c r="DYJ943" s="82"/>
      <c r="DYK943" s="82"/>
      <c r="DYL943" s="82"/>
      <c r="DYM943" s="82"/>
      <c r="DYN943" s="82"/>
      <c r="DYO943" s="82"/>
      <c r="DYP943" s="82"/>
      <c r="DYQ943" s="82"/>
      <c r="DYR943" s="82"/>
      <c r="DYS943" s="82"/>
      <c r="DYT943" s="82"/>
      <c r="DYU943" s="82"/>
      <c r="DYV943" s="82"/>
      <c r="DYW943" s="82"/>
      <c r="DYX943" s="82"/>
      <c r="DYY943" s="82"/>
      <c r="DYZ943" s="82"/>
      <c r="DZA943" s="82"/>
      <c r="DZB943" s="82"/>
      <c r="DZC943" s="82"/>
      <c r="DZD943" s="82"/>
      <c r="DZE943" s="82"/>
      <c r="DZF943" s="82"/>
      <c r="DZG943" s="82"/>
      <c r="DZH943" s="82"/>
      <c r="DZI943" s="82"/>
      <c r="DZJ943" s="82"/>
      <c r="DZK943" s="82"/>
      <c r="DZL943" s="82"/>
      <c r="DZM943" s="82"/>
      <c r="DZN943" s="82"/>
      <c r="DZO943" s="82"/>
      <c r="DZP943" s="82"/>
      <c r="DZQ943" s="82"/>
      <c r="DZR943" s="82"/>
      <c r="DZS943" s="82"/>
      <c r="DZT943" s="82"/>
      <c r="DZU943" s="82"/>
      <c r="DZV943" s="82"/>
      <c r="DZW943" s="82"/>
      <c r="DZX943" s="82"/>
      <c r="DZY943" s="82"/>
      <c r="DZZ943" s="82"/>
      <c r="EAA943" s="82"/>
      <c r="EAB943" s="82"/>
      <c r="EAC943" s="82"/>
      <c r="EAD943" s="82"/>
      <c r="EAE943" s="82"/>
      <c r="EAF943" s="82"/>
      <c r="EAG943" s="82"/>
      <c r="EAH943" s="82"/>
      <c r="EAI943" s="82"/>
      <c r="EAJ943" s="82"/>
      <c r="EAK943" s="82"/>
      <c r="EAL943" s="82"/>
      <c r="EAM943" s="82"/>
      <c r="EAN943" s="82"/>
      <c r="EAO943" s="82"/>
      <c r="EAP943" s="82"/>
      <c r="EAQ943" s="82"/>
      <c r="EAR943" s="82"/>
      <c r="EAS943" s="82"/>
      <c r="EAT943" s="82"/>
      <c r="EAU943" s="82"/>
      <c r="EAV943" s="82"/>
      <c r="EAW943" s="82"/>
      <c r="EAX943" s="82"/>
      <c r="EAY943" s="82"/>
      <c r="EAZ943" s="82"/>
      <c r="EBA943" s="82"/>
      <c r="EBB943" s="82"/>
      <c r="EBC943" s="82"/>
      <c r="EBD943" s="82"/>
      <c r="EBE943" s="82"/>
      <c r="EBF943" s="82"/>
      <c r="EBG943" s="82"/>
      <c r="EBH943" s="82"/>
      <c r="EBI943" s="82"/>
      <c r="EBJ943" s="82"/>
      <c r="EBK943" s="82"/>
      <c r="EBL943" s="82"/>
      <c r="EBM943" s="82"/>
      <c r="EBN943" s="82"/>
      <c r="EBO943" s="82"/>
      <c r="EBP943" s="82"/>
      <c r="EBQ943" s="82"/>
      <c r="EBR943" s="82"/>
      <c r="EBS943" s="82"/>
      <c r="EBT943" s="82"/>
      <c r="EBU943" s="82"/>
      <c r="EBV943" s="82"/>
      <c r="EBW943" s="82"/>
      <c r="EBX943" s="82"/>
      <c r="EBY943" s="82"/>
      <c r="EBZ943" s="82"/>
      <c r="ECA943" s="82"/>
      <c r="ECB943" s="82"/>
      <c r="ECC943" s="82"/>
      <c r="ECD943" s="82"/>
      <c r="ECE943" s="82"/>
      <c r="ECF943" s="82"/>
      <c r="ECG943" s="82"/>
      <c r="ECH943" s="82"/>
      <c r="ECI943" s="82"/>
      <c r="ECJ943" s="82"/>
      <c r="ECK943" s="82"/>
      <c r="ECL943" s="82"/>
      <c r="ECM943" s="82"/>
      <c r="ECN943" s="82"/>
      <c r="ECO943" s="82"/>
      <c r="ECP943" s="82"/>
      <c r="ECQ943" s="82"/>
      <c r="ECR943" s="82"/>
      <c r="ECS943" s="82"/>
      <c r="ECT943" s="82"/>
      <c r="ECU943" s="82"/>
      <c r="ECV943" s="82"/>
      <c r="ECW943" s="82"/>
      <c r="ECX943" s="82"/>
      <c r="ECY943" s="82"/>
      <c r="ECZ943" s="82"/>
      <c r="EDA943" s="82"/>
      <c r="EDB943" s="82"/>
      <c r="EDC943" s="82"/>
      <c r="EDD943" s="82"/>
      <c r="EDE943" s="82"/>
      <c r="EDF943" s="82"/>
      <c r="EDG943" s="82"/>
      <c r="EDH943" s="82"/>
      <c r="EDI943" s="82"/>
      <c r="EDJ943" s="82"/>
      <c r="EDK943" s="82"/>
      <c r="EDL943" s="82"/>
      <c r="EDM943" s="82"/>
      <c r="EDN943" s="82"/>
      <c r="EDO943" s="82"/>
      <c r="EDP943" s="82"/>
      <c r="EDQ943" s="82"/>
      <c r="EDR943" s="82"/>
      <c r="EDS943" s="82"/>
      <c r="EDT943" s="82"/>
      <c r="EDU943" s="82"/>
      <c r="EDV943" s="82"/>
      <c r="EDW943" s="82"/>
      <c r="EDX943" s="82"/>
      <c r="EDY943" s="82"/>
      <c r="EDZ943" s="82"/>
      <c r="EEA943" s="82"/>
      <c r="EEB943" s="82"/>
      <c r="EEC943" s="82"/>
      <c r="EED943" s="82"/>
      <c r="EEE943" s="82"/>
      <c r="EEF943" s="82"/>
      <c r="EEG943" s="82"/>
      <c r="EEH943" s="82"/>
      <c r="EEI943" s="82"/>
      <c r="EEJ943" s="82"/>
      <c r="EEK943" s="82"/>
      <c r="EEL943" s="82"/>
      <c r="EEM943" s="82"/>
      <c r="EEN943" s="82"/>
      <c r="EEO943" s="82"/>
      <c r="EEP943" s="82"/>
      <c r="EEQ943" s="82"/>
      <c r="EER943" s="82"/>
      <c r="EES943" s="82"/>
      <c r="EET943" s="82"/>
      <c r="EEU943" s="82"/>
      <c r="EEV943" s="82"/>
      <c r="EEW943" s="82"/>
      <c r="EEX943" s="82"/>
      <c r="EEY943" s="82"/>
      <c r="EEZ943" s="82"/>
      <c r="EFA943" s="82"/>
      <c r="EFB943" s="82"/>
      <c r="EFC943" s="82"/>
      <c r="EFD943" s="82"/>
      <c r="EFE943" s="82"/>
      <c r="EFF943" s="82"/>
      <c r="EFG943" s="82"/>
      <c r="EFH943" s="82"/>
      <c r="EFI943" s="82"/>
      <c r="EFJ943" s="82"/>
      <c r="EFK943" s="82"/>
      <c r="EFL943" s="82"/>
      <c r="EFM943" s="82"/>
      <c r="EFN943" s="82"/>
      <c r="EFO943" s="82"/>
      <c r="EFP943" s="82"/>
      <c r="EFQ943" s="82"/>
      <c r="EFR943" s="82"/>
      <c r="EFS943" s="82"/>
      <c r="EFT943" s="82"/>
      <c r="EFU943" s="82"/>
      <c r="EFV943" s="82"/>
      <c r="EFW943" s="82"/>
      <c r="EFX943" s="82"/>
      <c r="EFY943" s="82"/>
      <c r="EFZ943" s="82"/>
      <c r="EGA943" s="82"/>
      <c r="EGB943" s="82"/>
      <c r="EGC943" s="82"/>
      <c r="EGD943" s="82"/>
      <c r="EGE943" s="82"/>
      <c r="EGF943" s="82"/>
      <c r="EGG943" s="82"/>
      <c r="EGH943" s="82"/>
      <c r="EGI943" s="82"/>
      <c r="EGJ943" s="82"/>
      <c r="EGK943" s="82"/>
      <c r="EGL943" s="82"/>
      <c r="EGM943" s="82"/>
      <c r="EGN943" s="82"/>
      <c r="EGO943" s="82"/>
      <c r="EGP943" s="82"/>
      <c r="EGQ943" s="82"/>
      <c r="EGR943" s="82"/>
      <c r="EGS943" s="82"/>
      <c r="EGT943" s="82"/>
      <c r="EGU943" s="82"/>
      <c r="EGV943" s="82"/>
      <c r="EGW943" s="82"/>
      <c r="EGX943" s="82"/>
      <c r="EGY943" s="82"/>
      <c r="EGZ943" s="82"/>
      <c r="EHA943" s="82"/>
      <c r="EHB943" s="82"/>
      <c r="EHC943" s="82"/>
      <c r="EHD943" s="82"/>
      <c r="EHE943" s="82"/>
      <c r="EHF943" s="82"/>
      <c r="EHG943" s="82"/>
      <c r="EHH943" s="82"/>
      <c r="EHI943" s="82"/>
      <c r="EHJ943" s="82"/>
      <c r="EHK943" s="82"/>
      <c r="EHL943" s="82"/>
      <c r="EHM943" s="82"/>
      <c r="EHN943" s="82"/>
      <c r="EHO943" s="82"/>
      <c r="EHP943" s="82"/>
      <c r="EHQ943" s="82"/>
      <c r="EHR943" s="82"/>
      <c r="EHS943" s="82"/>
      <c r="EHT943" s="82"/>
      <c r="EHU943" s="82"/>
      <c r="EHV943" s="82"/>
      <c r="EHW943" s="82"/>
      <c r="EHX943" s="82"/>
      <c r="EHY943" s="82"/>
      <c r="EHZ943" s="82"/>
      <c r="EIA943" s="82"/>
      <c r="EIB943" s="82"/>
      <c r="EIC943" s="82"/>
      <c r="EID943" s="82"/>
      <c r="EIE943" s="82"/>
      <c r="EIF943" s="82"/>
      <c r="EIG943" s="82"/>
      <c r="EIH943" s="82"/>
      <c r="EII943" s="82"/>
      <c r="EIJ943" s="82"/>
      <c r="EIK943" s="82"/>
      <c r="EIL943" s="82"/>
      <c r="EIM943" s="82"/>
      <c r="EIN943" s="82"/>
      <c r="EIO943" s="82"/>
      <c r="EIP943" s="82"/>
      <c r="EIQ943" s="82"/>
      <c r="EIR943" s="82"/>
      <c r="EIS943" s="82"/>
      <c r="EIT943" s="82"/>
      <c r="EIU943" s="82"/>
      <c r="EIV943" s="82"/>
      <c r="EIW943" s="82"/>
      <c r="EIX943" s="82"/>
      <c r="EIY943" s="82"/>
      <c r="EIZ943" s="82"/>
      <c r="EJA943" s="82"/>
      <c r="EJB943" s="82"/>
      <c r="EJC943" s="82"/>
      <c r="EJD943" s="82"/>
      <c r="EJE943" s="82"/>
      <c r="EJF943" s="82"/>
      <c r="EJG943" s="82"/>
      <c r="EJH943" s="82"/>
      <c r="EJI943" s="82"/>
      <c r="EJJ943" s="82"/>
      <c r="EJK943" s="82"/>
      <c r="EJL943" s="82"/>
      <c r="EJM943" s="82"/>
      <c r="EJN943" s="82"/>
      <c r="EJO943" s="82"/>
      <c r="EJP943" s="82"/>
      <c r="EJQ943" s="82"/>
      <c r="EJR943" s="82"/>
      <c r="EJS943" s="82"/>
      <c r="EJT943" s="82"/>
      <c r="EJU943" s="82"/>
      <c r="EJV943" s="82"/>
      <c r="EJW943" s="82"/>
      <c r="EJX943" s="82"/>
      <c r="EJY943" s="82"/>
      <c r="EJZ943" s="82"/>
      <c r="EKA943" s="82"/>
      <c r="EKB943" s="82"/>
      <c r="EKC943" s="82"/>
      <c r="EKD943" s="82"/>
      <c r="EKE943" s="82"/>
      <c r="EKF943" s="82"/>
      <c r="EKG943" s="82"/>
      <c r="EKH943" s="82"/>
      <c r="EKI943" s="82"/>
      <c r="EKJ943" s="82"/>
      <c r="EKK943" s="82"/>
      <c r="EKL943" s="82"/>
      <c r="EKM943" s="82"/>
      <c r="EKN943" s="82"/>
      <c r="EKO943" s="82"/>
      <c r="EKP943" s="82"/>
      <c r="EKQ943" s="82"/>
      <c r="EKR943" s="82"/>
      <c r="EKS943" s="82"/>
      <c r="EKT943" s="82"/>
      <c r="EKU943" s="82"/>
      <c r="EKV943" s="82"/>
      <c r="EKW943" s="82"/>
      <c r="EKX943" s="82"/>
      <c r="EKY943" s="82"/>
      <c r="EKZ943" s="82"/>
      <c r="ELA943" s="82"/>
      <c r="ELB943" s="82"/>
      <c r="ELC943" s="82"/>
      <c r="ELD943" s="82"/>
      <c r="ELE943" s="82"/>
      <c r="ELF943" s="82"/>
      <c r="ELG943" s="82"/>
      <c r="ELH943" s="82"/>
      <c r="ELI943" s="82"/>
      <c r="ELJ943" s="82"/>
      <c r="ELK943" s="82"/>
      <c r="ELL943" s="82"/>
      <c r="ELM943" s="82"/>
      <c r="ELN943" s="82"/>
      <c r="ELO943" s="82"/>
      <c r="ELP943" s="82"/>
      <c r="ELQ943" s="82"/>
      <c r="ELR943" s="82"/>
      <c r="ELS943" s="82"/>
      <c r="ELT943" s="82"/>
      <c r="ELU943" s="82"/>
      <c r="ELV943" s="82"/>
      <c r="ELW943" s="82"/>
      <c r="ELX943" s="82"/>
      <c r="ELY943" s="82"/>
      <c r="ELZ943" s="82"/>
      <c r="EMA943" s="82"/>
      <c r="EMB943" s="82"/>
      <c r="EMC943" s="82"/>
      <c r="EMD943" s="82"/>
      <c r="EME943" s="82"/>
      <c r="EMF943" s="82"/>
      <c r="EMG943" s="82"/>
      <c r="EMH943" s="82"/>
      <c r="EMI943" s="82"/>
      <c r="EMJ943" s="82"/>
      <c r="EMK943" s="82"/>
      <c r="EML943" s="82"/>
      <c r="EMM943" s="82"/>
      <c r="EMN943" s="82"/>
      <c r="EMO943" s="82"/>
      <c r="EMP943" s="82"/>
      <c r="EMQ943" s="82"/>
      <c r="EMR943" s="82"/>
      <c r="EMS943" s="82"/>
      <c r="EMT943" s="82"/>
      <c r="EMU943" s="82"/>
      <c r="EMV943" s="82"/>
      <c r="EMW943" s="82"/>
      <c r="EMX943" s="82"/>
      <c r="EMY943" s="82"/>
      <c r="EMZ943" s="82"/>
      <c r="ENA943" s="82"/>
      <c r="ENB943" s="82"/>
      <c r="ENC943" s="82"/>
      <c r="END943" s="82"/>
      <c r="ENE943" s="82"/>
      <c r="ENF943" s="82"/>
      <c r="ENG943" s="82"/>
      <c r="ENH943" s="82"/>
      <c r="ENI943" s="82"/>
      <c r="ENJ943" s="82"/>
      <c r="ENK943" s="82"/>
      <c r="ENL943" s="82"/>
      <c r="ENM943" s="82"/>
      <c r="ENN943" s="82"/>
      <c r="ENO943" s="82"/>
      <c r="ENP943" s="82"/>
      <c r="ENQ943" s="82"/>
      <c r="ENR943" s="82"/>
      <c r="ENS943" s="82"/>
      <c r="ENT943" s="82"/>
      <c r="ENU943" s="82"/>
      <c r="ENV943" s="82"/>
      <c r="ENW943" s="82"/>
      <c r="ENX943" s="82"/>
      <c r="ENY943" s="82"/>
      <c r="ENZ943" s="82"/>
      <c r="EOA943" s="82"/>
      <c r="EOB943" s="82"/>
      <c r="EOC943" s="82"/>
      <c r="EOD943" s="82"/>
      <c r="EOE943" s="82"/>
      <c r="EOF943" s="82"/>
      <c r="EOG943" s="82"/>
      <c r="EOH943" s="82"/>
      <c r="EOI943" s="82"/>
      <c r="EOJ943" s="82"/>
      <c r="EOK943" s="82"/>
      <c r="EOL943" s="82"/>
      <c r="EOM943" s="82"/>
      <c r="EON943" s="82"/>
      <c r="EOO943" s="82"/>
      <c r="EOP943" s="82"/>
      <c r="EOQ943" s="82"/>
      <c r="EOR943" s="82"/>
      <c r="EOS943" s="82"/>
      <c r="EOT943" s="82"/>
      <c r="EOU943" s="82"/>
      <c r="EOV943" s="82"/>
      <c r="EOW943" s="82"/>
      <c r="EOX943" s="82"/>
      <c r="EOY943" s="82"/>
      <c r="EOZ943" s="82"/>
      <c r="EPA943" s="82"/>
      <c r="EPB943" s="82"/>
      <c r="EPC943" s="82"/>
      <c r="EPD943" s="82"/>
      <c r="EPE943" s="82"/>
      <c r="EPF943" s="82"/>
      <c r="EPG943" s="82"/>
      <c r="EPH943" s="82"/>
      <c r="EPI943" s="82"/>
      <c r="EPJ943" s="82"/>
      <c r="EPK943" s="82"/>
      <c r="EPL943" s="82"/>
      <c r="EPM943" s="82"/>
      <c r="EPN943" s="82"/>
      <c r="EPO943" s="82"/>
      <c r="EPP943" s="82"/>
      <c r="EPQ943" s="82"/>
      <c r="EPR943" s="82"/>
      <c r="EPS943" s="82"/>
      <c r="EPT943" s="82"/>
      <c r="EPU943" s="82"/>
      <c r="EPV943" s="82"/>
      <c r="EPW943" s="82"/>
      <c r="EPX943" s="82"/>
      <c r="EPY943" s="82"/>
      <c r="EPZ943" s="82"/>
      <c r="EQA943" s="82"/>
      <c r="EQB943" s="82"/>
      <c r="EQC943" s="82"/>
      <c r="EQD943" s="82"/>
      <c r="EQE943" s="82"/>
      <c r="EQF943" s="82"/>
      <c r="EQG943" s="82"/>
      <c r="EQH943" s="82"/>
      <c r="EQI943" s="82"/>
      <c r="EQJ943" s="82"/>
      <c r="EQK943" s="82"/>
      <c r="EQL943" s="82"/>
      <c r="EQM943" s="82"/>
      <c r="EQN943" s="82"/>
      <c r="EQO943" s="82"/>
      <c r="EQP943" s="82"/>
      <c r="EQQ943" s="82"/>
      <c r="EQR943" s="82"/>
      <c r="EQS943" s="82"/>
      <c r="EQT943" s="82"/>
      <c r="EQU943" s="82"/>
      <c r="EQV943" s="82"/>
      <c r="EQW943" s="82"/>
      <c r="EQX943" s="82"/>
      <c r="EQY943" s="82"/>
      <c r="EQZ943" s="82"/>
      <c r="ERA943" s="82"/>
      <c r="ERB943" s="82"/>
      <c r="ERC943" s="82"/>
      <c r="ERD943" s="82"/>
      <c r="ERE943" s="82"/>
      <c r="ERF943" s="82"/>
      <c r="ERG943" s="82"/>
      <c r="ERH943" s="82"/>
      <c r="ERI943" s="82"/>
      <c r="ERJ943" s="82"/>
      <c r="ERK943" s="82"/>
      <c r="ERL943" s="82"/>
      <c r="ERM943" s="82"/>
      <c r="ERN943" s="82"/>
      <c r="ERO943" s="82"/>
      <c r="ERP943" s="82"/>
      <c r="ERQ943" s="82"/>
      <c r="ERR943" s="82"/>
      <c r="ERS943" s="82"/>
      <c r="ERT943" s="82"/>
      <c r="ERU943" s="82"/>
      <c r="ERV943" s="82"/>
      <c r="ERW943" s="82"/>
      <c r="ERX943" s="82"/>
      <c r="ERY943" s="82"/>
      <c r="ERZ943" s="82"/>
      <c r="ESA943" s="82"/>
      <c r="ESB943" s="82"/>
      <c r="ESC943" s="82"/>
      <c r="ESD943" s="82"/>
      <c r="ESE943" s="82"/>
      <c r="ESF943" s="82"/>
      <c r="ESG943" s="82"/>
      <c r="ESH943" s="82"/>
      <c r="ESI943" s="82"/>
      <c r="ESJ943" s="82"/>
      <c r="ESK943" s="82"/>
      <c r="ESL943" s="82"/>
      <c r="ESM943" s="82"/>
      <c r="ESN943" s="82"/>
      <c r="ESO943" s="82"/>
      <c r="ESP943" s="82"/>
      <c r="ESQ943" s="82"/>
      <c r="ESR943" s="82"/>
      <c r="ESS943" s="82"/>
      <c r="EST943" s="82"/>
      <c r="ESU943" s="82"/>
      <c r="ESV943" s="82"/>
      <c r="ESW943" s="82"/>
      <c r="ESX943" s="82"/>
      <c r="ESY943" s="82"/>
      <c r="ESZ943" s="82"/>
      <c r="ETA943" s="82"/>
      <c r="ETB943" s="82"/>
      <c r="ETC943" s="82"/>
      <c r="ETD943" s="82"/>
      <c r="ETE943" s="82"/>
      <c r="ETF943" s="82"/>
      <c r="ETG943" s="82"/>
      <c r="ETH943" s="82"/>
      <c r="ETI943" s="82"/>
      <c r="ETJ943" s="82"/>
      <c r="ETK943" s="82"/>
      <c r="ETL943" s="82"/>
      <c r="ETM943" s="82"/>
      <c r="ETN943" s="82"/>
      <c r="ETO943" s="82"/>
      <c r="ETP943" s="82"/>
      <c r="ETQ943" s="82"/>
      <c r="ETR943" s="82"/>
      <c r="ETS943" s="82"/>
      <c r="ETT943" s="82"/>
      <c r="ETU943" s="82"/>
      <c r="ETV943" s="82"/>
      <c r="ETW943" s="82"/>
      <c r="ETX943" s="82"/>
      <c r="ETY943" s="82"/>
      <c r="ETZ943" s="82"/>
      <c r="EUA943" s="82"/>
      <c r="EUB943" s="82"/>
      <c r="EUC943" s="82"/>
      <c r="EUD943" s="82"/>
      <c r="EUE943" s="82"/>
      <c r="EUF943" s="82"/>
      <c r="EUG943" s="82"/>
      <c r="EUH943" s="82"/>
      <c r="EUI943" s="82"/>
      <c r="EUJ943" s="82"/>
      <c r="EUK943" s="82"/>
      <c r="EUL943" s="82"/>
      <c r="EUM943" s="82"/>
      <c r="EUN943" s="82"/>
      <c r="EUO943" s="82"/>
      <c r="EUP943" s="82"/>
      <c r="EUQ943" s="82"/>
      <c r="EUR943" s="82"/>
      <c r="EUS943" s="82"/>
      <c r="EUT943" s="82"/>
      <c r="EUU943" s="82"/>
      <c r="EUV943" s="82"/>
      <c r="EUW943" s="82"/>
      <c r="EUX943" s="82"/>
      <c r="EUY943" s="82"/>
      <c r="EUZ943" s="82"/>
      <c r="EVA943" s="82"/>
      <c r="EVB943" s="82"/>
      <c r="EVC943" s="82"/>
      <c r="EVD943" s="82"/>
      <c r="EVE943" s="82"/>
      <c r="EVF943" s="82"/>
      <c r="EVG943" s="82"/>
      <c r="EVH943" s="82"/>
      <c r="EVI943" s="82"/>
      <c r="EVJ943" s="82"/>
      <c r="EVK943" s="82"/>
      <c r="EVL943" s="82"/>
      <c r="EVM943" s="82"/>
      <c r="EVN943" s="82"/>
      <c r="EVO943" s="82"/>
      <c r="EVP943" s="82"/>
      <c r="EVQ943" s="82"/>
      <c r="EVR943" s="82"/>
      <c r="EVS943" s="82"/>
      <c r="EVT943" s="82"/>
      <c r="EVU943" s="82"/>
      <c r="EVV943" s="82"/>
      <c r="EVW943" s="82"/>
      <c r="EVX943" s="82"/>
      <c r="EVY943" s="82"/>
      <c r="EVZ943" s="82"/>
      <c r="EWA943" s="82"/>
      <c r="EWB943" s="82"/>
      <c r="EWC943" s="82"/>
      <c r="EWD943" s="82"/>
      <c r="EWE943" s="82"/>
      <c r="EWF943" s="82"/>
      <c r="EWG943" s="82"/>
      <c r="EWH943" s="82"/>
      <c r="EWI943" s="82"/>
      <c r="EWJ943" s="82"/>
      <c r="EWK943" s="82"/>
      <c r="EWL943" s="82"/>
      <c r="EWM943" s="82"/>
      <c r="EWN943" s="82"/>
      <c r="EWO943" s="82"/>
      <c r="EWP943" s="82"/>
      <c r="EWQ943" s="82"/>
      <c r="EWR943" s="82"/>
      <c r="EWS943" s="82"/>
      <c r="EWT943" s="82"/>
      <c r="EWU943" s="82"/>
      <c r="EWV943" s="82"/>
      <c r="EWW943" s="82"/>
      <c r="EWX943" s="82"/>
      <c r="EWY943" s="82"/>
      <c r="EWZ943" s="82"/>
      <c r="EXA943" s="82"/>
      <c r="EXB943" s="82"/>
      <c r="EXC943" s="82"/>
      <c r="EXD943" s="82"/>
      <c r="EXE943" s="82"/>
      <c r="EXF943" s="82"/>
      <c r="EXG943" s="82"/>
      <c r="EXH943" s="82"/>
      <c r="EXI943" s="82"/>
      <c r="EXJ943" s="82"/>
      <c r="EXK943" s="82"/>
      <c r="EXL943" s="82"/>
      <c r="EXM943" s="82"/>
      <c r="EXN943" s="82"/>
      <c r="EXO943" s="82"/>
      <c r="EXP943" s="82"/>
      <c r="EXQ943" s="82"/>
      <c r="EXR943" s="82"/>
      <c r="EXS943" s="82"/>
      <c r="EXT943" s="82"/>
      <c r="EXU943" s="82"/>
      <c r="EXV943" s="82"/>
      <c r="EXW943" s="82"/>
      <c r="EXX943" s="82"/>
      <c r="EXY943" s="82"/>
      <c r="EXZ943" s="82"/>
      <c r="EYA943" s="82"/>
      <c r="EYB943" s="82"/>
      <c r="EYC943" s="82"/>
      <c r="EYD943" s="82"/>
      <c r="EYE943" s="82"/>
      <c r="EYF943" s="82"/>
      <c r="EYG943" s="82"/>
      <c r="EYH943" s="82"/>
      <c r="EYI943" s="82"/>
      <c r="EYJ943" s="82"/>
      <c r="EYK943" s="82"/>
      <c r="EYL943" s="82"/>
      <c r="EYM943" s="82"/>
      <c r="EYN943" s="82"/>
      <c r="EYO943" s="82"/>
      <c r="EYP943" s="82"/>
      <c r="EYQ943" s="82"/>
      <c r="EYR943" s="82"/>
      <c r="EYS943" s="82"/>
      <c r="EYT943" s="82"/>
      <c r="EYU943" s="82"/>
      <c r="EYV943" s="82"/>
      <c r="EYW943" s="82"/>
      <c r="EYX943" s="82"/>
      <c r="EYY943" s="82"/>
      <c r="EYZ943" s="82"/>
      <c r="EZA943" s="82"/>
      <c r="EZB943" s="82"/>
      <c r="EZC943" s="82"/>
      <c r="EZD943" s="82"/>
      <c r="EZE943" s="82"/>
      <c r="EZF943" s="82"/>
      <c r="EZG943" s="82"/>
      <c r="EZH943" s="82"/>
      <c r="EZI943" s="82"/>
      <c r="EZJ943" s="82"/>
      <c r="EZK943" s="82"/>
      <c r="EZL943" s="82"/>
      <c r="EZM943" s="82"/>
      <c r="EZN943" s="82"/>
      <c r="EZO943" s="82"/>
      <c r="EZP943" s="82"/>
      <c r="EZQ943" s="82"/>
      <c r="EZR943" s="82"/>
      <c r="EZS943" s="82"/>
      <c r="EZT943" s="82"/>
      <c r="EZU943" s="82"/>
      <c r="EZV943" s="82"/>
      <c r="EZW943" s="82"/>
      <c r="EZX943" s="82"/>
      <c r="EZY943" s="82"/>
      <c r="EZZ943" s="82"/>
      <c r="FAA943" s="82"/>
      <c r="FAB943" s="82"/>
      <c r="FAC943" s="82"/>
      <c r="FAD943" s="82"/>
      <c r="FAE943" s="82"/>
      <c r="FAF943" s="82"/>
      <c r="FAG943" s="82"/>
      <c r="FAH943" s="82"/>
      <c r="FAI943" s="82"/>
      <c r="FAJ943" s="82"/>
      <c r="FAK943" s="82"/>
      <c r="FAL943" s="82"/>
      <c r="FAM943" s="82"/>
      <c r="FAN943" s="82"/>
      <c r="FAO943" s="82"/>
      <c r="FAP943" s="82"/>
      <c r="FAQ943" s="82"/>
      <c r="FAR943" s="82"/>
      <c r="FAS943" s="82"/>
      <c r="FAT943" s="82"/>
      <c r="FAU943" s="82"/>
      <c r="FAV943" s="82"/>
      <c r="FAW943" s="82"/>
      <c r="FAX943" s="82"/>
      <c r="FAY943" s="82"/>
      <c r="FAZ943" s="82"/>
      <c r="FBA943" s="82"/>
      <c r="FBB943" s="82"/>
      <c r="FBC943" s="82"/>
      <c r="FBD943" s="82"/>
      <c r="FBE943" s="82"/>
      <c r="FBF943" s="82"/>
      <c r="FBG943" s="82"/>
      <c r="FBH943" s="82"/>
      <c r="FBI943" s="82"/>
      <c r="FBJ943" s="82"/>
      <c r="FBK943" s="82"/>
      <c r="FBL943" s="82"/>
      <c r="FBM943" s="82"/>
      <c r="FBN943" s="82"/>
      <c r="FBO943" s="82"/>
      <c r="FBP943" s="82"/>
      <c r="FBQ943" s="82"/>
      <c r="FBR943" s="82"/>
      <c r="FBS943" s="82"/>
      <c r="FBT943" s="82"/>
      <c r="FBU943" s="82"/>
      <c r="FBV943" s="82"/>
      <c r="FBW943" s="82"/>
      <c r="FBX943" s="82"/>
      <c r="FBY943" s="82"/>
      <c r="FBZ943" s="82"/>
      <c r="FCA943" s="82"/>
      <c r="FCB943" s="82"/>
      <c r="FCC943" s="82"/>
      <c r="FCD943" s="82"/>
      <c r="FCE943" s="82"/>
      <c r="FCF943" s="82"/>
      <c r="FCG943" s="82"/>
      <c r="FCH943" s="82"/>
      <c r="FCI943" s="82"/>
      <c r="FCJ943" s="82"/>
      <c r="FCK943" s="82"/>
      <c r="FCL943" s="82"/>
      <c r="FCM943" s="82"/>
      <c r="FCN943" s="82"/>
      <c r="FCO943" s="82"/>
      <c r="FCP943" s="82"/>
      <c r="FCQ943" s="82"/>
      <c r="FCR943" s="82"/>
      <c r="FCS943" s="82"/>
      <c r="FCT943" s="82"/>
      <c r="FCU943" s="82"/>
      <c r="FCV943" s="82"/>
      <c r="FCW943" s="82"/>
      <c r="FCX943" s="82"/>
      <c r="FCY943" s="82"/>
      <c r="FCZ943" s="82"/>
      <c r="FDA943" s="82"/>
      <c r="FDB943" s="82"/>
      <c r="FDC943" s="82"/>
      <c r="FDD943" s="82"/>
      <c r="FDE943" s="82"/>
      <c r="FDF943" s="82"/>
      <c r="FDG943" s="82"/>
      <c r="FDH943" s="82"/>
      <c r="FDI943" s="82"/>
      <c r="FDJ943" s="82"/>
      <c r="FDK943" s="82"/>
      <c r="FDL943" s="82"/>
      <c r="FDM943" s="82"/>
      <c r="FDN943" s="82"/>
      <c r="FDO943" s="82"/>
      <c r="FDP943" s="82"/>
      <c r="FDQ943" s="82"/>
      <c r="FDR943" s="82"/>
      <c r="FDS943" s="82"/>
      <c r="FDT943" s="82"/>
      <c r="FDU943" s="82"/>
      <c r="FDV943" s="82"/>
      <c r="FDW943" s="82"/>
      <c r="FDX943" s="82"/>
      <c r="FDY943" s="82"/>
      <c r="FDZ943" s="82"/>
      <c r="FEA943" s="82"/>
      <c r="FEB943" s="82"/>
      <c r="FEC943" s="82"/>
      <c r="FED943" s="82"/>
      <c r="FEE943" s="82"/>
      <c r="FEF943" s="82"/>
      <c r="FEG943" s="82"/>
      <c r="FEH943" s="82"/>
      <c r="FEI943" s="82"/>
      <c r="FEJ943" s="82"/>
      <c r="FEK943" s="82"/>
      <c r="FEL943" s="82"/>
      <c r="FEM943" s="82"/>
      <c r="FEN943" s="82"/>
      <c r="FEO943" s="82"/>
      <c r="FEP943" s="82"/>
      <c r="FEQ943" s="82"/>
      <c r="FER943" s="82"/>
      <c r="FES943" s="82"/>
      <c r="FET943" s="82"/>
      <c r="FEU943" s="82"/>
      <c r="FEV943" s="82"/>
      <c r="FEW943" s="82"/>
      <c r="FEX943" s="82"/>
      <c r="FEY943" s="82"/>
      <c r="FEZ943" s="82"/>
      <c r="FFA943" s="82"/>
      <c r="FFB943" s="82"/>
      <c r="FFC943" s="82"/>
      <c r="FFD943" s="82"/>
      <c r="FFE943" s="82"/>
      <c r="FFF943" s="82"/>
      <c r="FFG943" s="82"/>
      <c r="FFH943" s="82"/>
      <c r="FFI943" s="82"/>
      <c r="FFJ943" s="82"/>
      <c r="FFK943" s="82"/>
      <c r="FFL943" s="82"/>
      <c r="FFM943" s="82"/>
      <c r="FFN943" s="82"/>
      <c r="FFO943" s="82"/>
      <c r="FFP943" s="82"/>
      <c r="FFQ943" s="82"/>
      <c r="FFR943" s="82"/>
      <c r="FFS943" s="82"/>
      <c r="FFT943" s="82"/>
      <c r="FFU943" s="82"/>
      <c r="FFV943" s="82"/>
      <c r="FFW943" s="82"/>
      <c r="FFX943" s="82"/>
      <c r="FFY943" s="82"/>
      <c r="FFZ943" s="82"/>
      <c r="FGA943" s="82"/>
      <c r="FGB943" s="82"/>
      <c r="FGC943" s="82"/>
      <c r="FGD943" s="82"/>
      <c r="FGE943" s="82"/>
      <c r="FGF943" s="82"/>
      <c r="FGG943" s="82"/>
      <c r="FGH943" s="82"/>
      <c r="FGI943" s="82"/>
      <c r="FGJ943" s="82"/>
      <c r="FGK943" s="82"/>
      <c r="FGL943" s="82"/>
      <c r="FGM943" s="82"/>
      <c r="FGN943" s="82"/>
      <c r="FGO943" s="82"/>
      <c r="FGP943" s="82"/>
      <c r="FGQ943" s="82"/>
      <c r="FGR943" s="82"/>
      <c r="FGS943" s="82"/>
      <c r="FGT943" s="82"/>
      <c r="FGU943" s="82"/>
      <c r="FGV943" s="82"/>
      <c r="FGW943" s="82"/>
      <c r="FGX943" s="82"/>
      <c r="FGY943" s="82"/>
      <c r="FGZ943" s="82"/>
      <c r="FHA943" s="82"/>
      <c r="FHB943" s="82"/>
      <c r="FHC943" s="82"/>
      <c r="FHD943" s="82"/>
      <c r="FHE943" s="82"/>
      <c r="FHF943" s="82"/>
      <c r="FHG943" s="82"/>
      <c r="FHH943" s="82"/>
      <c r="FHI943" s="82"/>
      <c r="FHJ943" s="82"/>
      <c r="FHK943" s="82"/>
      <c r="FHL943" s="82"/>
      <c r="FHM943" s="82"/>
      <c r="FHN943" s="82"/>
      <c r="FHO943" s="82"/>
      <c r="FHP943" s="82"/>
      <c r="FHQ943" s="82"/>
      <c r="FHR943" s="82"/>
      <c r="FHS943" s="82"/>
      <c r="FHT943" s="82"/>
      <c r="FHU943" s="82"/>
      <c r="FHV943" s="82"/>
      <c r="FHW943" s="82"/>
      <c r="FHX943" s="82"/>
      <c r="FHY943" s="82"/>
      <c r="FHZ943" s="82"/>
      <c r="FIA943" s="82"/>
      <c r="FIB943" s="82"/>
      <c r="FIC943" s="82"/>
      <c r="FID943" s="82"/>
      <c r="FIE943" s="82"/>
      <c r="FIF943" s="82"/>
      <c r="FIG943" s="82"/>
      <c r="FIH943" s="82"/>
      <c r="FII943" s="82"/>
      <c r="FIJ943" s="82"/>
      <c r="FIK943" s="82"/>
      <c r="FIL943" s="82"/>
      <c r="FIM943" s="82"/>
      <c r="FIN943" s="82"/>
      <c r="FIO943" s="82"/>
      <c r="FIP943" s="82"/>
      <c r="FIQ943" s="82"/>
      <c r="FIR943" s="82"/>
      <c r="FIS943" s="82"/>
      <c r="FIT943" s="82"/>
      <c r="FIU943" s="82"/>
      <c r="FIV943" s="82"/>
      <c r="FIW943" s="82"/>
      <c r="FIX943" s="82"/>
      <c r="FIY943" s="82"/>
      <c r="FIZ943" s="82"/>
      <c r="FJA943" s="82"/>
      <c r="FJB943" s="82"/>
      <c r="FJC943" s="82"/>
      <c r="FJD943" s="82"/>
      <c r="FJE943" s="82"/>
      <c r="FJF943" s="82"/>
      <c r="FJG943" s="82"/>
      <c r="FJH943" s="82"/>
      <c r="FJI943" s="82"/>
      <c r="FJJ943" s="82"/>
      <c r="FJK943" s="82"/>
      <c r="FJL943" s="82"/>
      <c r="FJM943" s="82"/>
      <c r="FJN943" s="82"/>
      <c r="FJO943" s="82"/>
      <c r="FJP943" s="82"/>
      <c r="FJQ943" s="82"/>
      <c r="FJR943" s="82"/>
      <c r="FJS943" s="82"/>
      <c r="FJT943" s="82"/>
      <c r="FJU943" s="82"/>
      <c r="FJV943" s="82"/>
      <c r="FJW943" s="82"/>
      <c r="FJX943" s="82"/>
      <c r="FJY943" s="82"/>
      <c r="FJZ943" s="82"/>
      <c r="FKA943" s="82"/>
      <c r="FKB943" s="82"/>
      <c r="FKC943" s="82"/>
      <c r="FKD943" s="82"/>
      <c r="FKE943" s="82"/>
      <c r="FKF943" s="82"/>
      <c r="FKG943" s="82"/>
      <c r="FKH943" s="82"/>
      <c r="FKI943" s="82"/>
      <c r="FKJ943" s="82"/>
      <c r="FKK943" s="82"/>
      <c r="FKL943" s="82"/>
      <c r="FKM943" s="82"/>
      <c r="FKN943" s="82"/>
      <c r="FKO943" s="82"/>
      <c r="FKP943" s="82"/>
      <c r="FKQ943" s="82"/>
      <c r="FKR943" s="82"/>
      <c r="FKS943" s="82"/>
      <c r="FKT943" s="82"/>
      <c r="FKU943" s="82"/>
      <c r="FKV943" s="82"/>
      <c r="FKW943" s="82"/>
      <c r="FKX943" s="82"/>
      <c r="FKY943" s="82"/>
      <c r="FKZ943" s="82"/>
      <c r="FLA943" s="82"/>
      <c r="FLB943" s="82"/>
      <c r="FLC943" s="82"/>
      <c r="FLD943" s="82"/>
      <c r="FLE943" s="82"/>
      <c r="FLF943" s="82"/>
      <c r="FLG943" s="82"/>
      <c r="FLH943" s="82"/>
      <c r="FLI943" s="82"/>
      <c r="FLJ943" s="82"/>
      <c r="FLK943" s="82"/>
      <c r="FLL943" s="82"/>
      <c r="FLM943" s="82"/>
      <c r="FLN943" s="82"/>
      <c r="FLO943" s="82"/>
      <c r="FLP943" s="82"/>
      <c r="FLQ943" s="82"/>
      <c r="FLR943" s="82"/>
      <c r="FLS943" s="82"/>
      <c r="FLT943" s="82"/>
      <c r="FLU943" s="82"/>
      <c r="FLV943" s="82"/>
      <c r="FLW943" s="82"/>
      <c r="FLX943" s="82"/>
      <c r="FLY943" s="82"/>
      <c r="FLZ943" s="82"/>
      <c r="FMA943" s="82"/>
      <c r="FMB943" s="82"/>
      <c r="FMC943" s="82"/>
      <c r="FMD943" s="82"/>
      <c r="FME943" s="82"/>
      <c r="FMF943" s="82"/>
      <c r="FMG943" s="82"/>
      <c r="FMH943" s="82"/>
      <c r="FMI943" s="82"/>
      <c r="FMJ943" s="82"/>
      <c r="FMK943" s="82"/>
      <c r="FML943" s="82"/>
      <c r="FMM943" s="82"/>
      <c r="FMN943" s="82"/>
      <c r="FMO943" s="82"/>
      <c r="FMP943" s="82"/>
      <c r="FMQ943" s="82"/>
      <c r="FMR943" s="82"/>
      <c r="FMS943" s="82"/>
      <c r="FMT943" s="82"/>
      <c r="FMU943" s="82"/>
      <c r="FMV943" s="82"/>
      <c r="FMW943" s="82"/>
      <c r="FMX943" s="82"/>
      <c r="FMY943" s="82"/>
      <c r="FMZ943" s="82"/>
      <c r="FNA943" s="82"/>
      <c r="FNB943" s="82"/>
      <c r="FNC943" s="82"/>
      <c r="FND943" s="82"/>
      <c r="FNE943" s="82"/>
      <c r="FNF943" s="82"/>
      <c r="FNG943" s="82"/>
      <c r="FNH943" s="82"/>
      <c r="FNI943" s="82"/>
      <c r="FNJ943" s="82"/>
      <c r="FNK943" s="82"/>
      <c r="FNL943" s="82"/>
      <c r="FNM943" s="82"/>
      <c r="FNN943" s="82"/>
      <c r="FNO943" s="82"/>
      <c r="FNP943" s="82"/>
      <c r="FNQ943" s="82"/>
      <c r="FNR943" s="82"/>
      <c r="FNS943" s="82"/>
      <c r="FNT943" s="82"/>
      <c r="FNU943" s="82"/>
      <c r="FNV943" s="82"/>
      <c r="FNW943" s="82"/>
      <c r="FNX943" s="82"/>
      <c r="FNY943" s="82"/>
      <c r="FNZ943" s="82"/>
      <c r="FOA943" s="82"/>
      <c r="FOB943" s="82"/>
      <c r="FOC943" s="82"/>
      <c r="FOD943" s="82"/>
      <c r="FOE943" s="82"/>
      <c r="FOF943" s="82"/>
      <c r="FOG943" s="82"/>
      <c r="FOH943" s="82"/>
      <c r="FOI943" s="82"/>
      <c r="FOJ943" s="82"/>
      <c r="FOK943" s="82"/>
      <c r="FOL943" s="82"/>
      <c r="FOM943" s="82"/>
      <c r="FON943" s="82"/>
      <c r="FOO943" s="82"/>
      <c r="FOP943" s="82"/>
      <c r="FOQ943" s="82"/>
      <c r="FOR943" s="82"/>
      <c r="FOS943" s="82"/>
      <c r="FOT943" s="82"/>
      <c r="FOU943" s="82"/>
      <c r="FOV943" s="82"/>
      <c r="FOW943" s="82"/>
      <c r="FOX943" s="82"/>
      <c r="FOY943" s="82"/>
      <c r="FOZ943" s="82"/>
      <c r="FPA943" s="82"/>
      <c r="FPB943" s="82"/>
      <c r="FPC943" s="82"/>
      <c r="FPD943" s="82"/>
      <c r="FPE943" s="82"/>
      <c r="FPF943" s="82"/>
      <c r="FPG943" s="82"/>
      <c r="FPH943" s="82"/>
      <c r="FPI943" s="82"/>
      <c r="FPJ943" s="82"/>
      <c r="FPK943" s="82"/>
      <c r="FPL943" s="82"/>
      <c r="FPM943" s="82"/>
      <c r="FPN943" s="82"/>
      <c r="FPO943" s="82"/>
      <c r="FPP943" s="82"/>
      <c r="FPQ943" s="82"/>
      <c r="FPR943" s="82"/>
      <c r="FPS943" s="82"/>
      <c r="FPT943" s="82"/>
      <c r="FPU943" s="82"/>
      <c r="FPV943" s="82"/>
      <c r="FPW943" s="82"/>
      <c r="FPX943" s="82"/>
      <c r="FPY943" s="82"/>
      <c r="FPZ943" s="82"/>
      <c r="FQA943" s="82"/>
      <c r="FQB943" s="82"/>
      <c r="FQC943" s="82"/>
      <c r="FQD943" s="82"/>
      <c r="FQE943" s="82"/>
      <c r="FQF943" s="82"/>
      <c r="FQG943" s="82"/>
      <c r="FQH943" s="82"/>
      <c r="FQI943" s="82"/>
      <c r="FQJ943" s="82"/>
      <c r="FQK943" s="82"/>
      <c r="FQL943" s="82"/>
      <c r="FQM943" s="82"/>
      <c r="FQN943" s="82"/>
      <c r="FQO943" s="82"/>
      <c r="FQP943" s="82"/>
      <c r="FQQ943" s="82"/>
      <c r="FQR943" s="82"/>
      <c r="FQS943" s="82"/>
      <c r="FQT943" s="82"/>
      <c r="FQU943" s="82"/>
      <c r="FQV943" s="82"/>
      <c r="FQW943" s="82"/>
      <c r="FQX943" s="82"/>
      <c r="FQY943" s="82"/>
      <c r="FQZ943" s="82"/>
      <c r="FRA943" s="82"/>
      <c r="FRB943" s="82"/>
      <c r="FRC943" s="82"/>
      <c r="FRD943" s="82"/>
      <c r="FRE943" s="82"/>
      <c r="FRF943" s="82"/>
      <c r="FRG943" s="82"/>
      <c r="FRH943" s="82"/>
      <c r="FRI943" s="82"/>
      <c r="FRJ943" s="82"/>
      <c r="FRK943" s="82"/>
      <c r="FRL943" s="82"/>
      <c r="FRM943" s="82"/>
      <c r="FRN943" s="82"/>
      <c r="FRO943" s="82"/>
      <c r="FRP943" s="82"/>
      <c r="FRQ943" s="82"/>
      <c r="FRR943" s="82"/>
      <c r="FRS943" s="82"/>
      <c r="FRT943" s="82"/>
      <c r="FRU943" s="82"/>
      <c r="FRV943" s="82"/>
      <c r="FRW943" s="82"/>
      <c r="FRX943" s="82"/>
      <c r="FRY943" s="82"/>
      <c r="FRZ943" s="82"/>
      <c r="FSA943" s="82"/>
      <c r="FSB943" s="82"/>
      <c r="FSC943" s="82"/>
      <c r="FSD943" s="82"/>
      <c r="FSE943" s="82"/>
      <c r="FSF943" s="82"/>
      <c r="FSG943" s="82"/>
      <c r="FSH943" s="82"/>
      <c r="FSI943" s="82"/>
      <c r="FSJ943" s="82"/>
      <c r="FSK943" s="82"/>
      <c r="FSL943" s="82"/>
      <c r="FSM943" s="82"/>
      <c r="FSN943" s="82"/>
      <c r="FSO943" s="82"/>
      <c r="FSP943" s="82"/>
      <c r="FSQ943" s="82"/>
      <c r="FSR943" s="82"/>
      <c r="FSS943" s="82"/>
      <c r="FST943" s="82"/>
      <c r="FSU943" s="82"/>
      <c r="FSV943" s="82"/>
      <c r="FSW943" s="82"/>
      <c r="FSX943" s="82"/>
      <c r="FSY943" s="82"/>
      <c r="FSZ943" s="82"/>
      <c r="FTA943" s="82"/>
      <c r="FTB943" s="82"/>
      <c r="FTC943" s="82"/>
      <c r="FTD943" s="82"/>
      <c r="FTE943" s="82"/>
      <c r="FTF943" s="82"/>
      <c r="FTG943" s="82"/>
      <c r="FTH943" s="82"/>
      <c r="FTI943" s="82"/>
      <c r="FTJ943" s="82"/>
      <c r="FTK943" s="82"/>
      <c r="FTL943" s="82"/>
      <c r="FTM943" s="82"/>
      <c r="FTN943" s="82"/>
      <c r="FTO943" s="82"/>
      <c r="FTP943" s="82"/>
      <c r="FTQ943" s="82"/>
      <c r="FTR943" s="82"/>
      <c r="FTS943" s="82"/>
      <c r="FTT943" s="82"/>
      <c r="FTU943" s="82"/>
      <c r="FTV943" s="82"/>
      <c r="FTW943" s="82"/>
      <c r="FTX943" s="82"/>
      <c r="FTY943" s="82"/>
      <c r="FTZ943" s="82"/>
      <c r="FUA943" s="82"/>
      <c r="FUB943" s="82"/>
      <c r="FUC943" s="82"/>
      <c r="FUD943" s="82"/>
      <c r="FUE943" s="82"/>
      <c r="FUF943" s="82"/>
      <c r="FUG943" s="82"/>
      <c r="FUH943" s="82"/>
      <c r="FUI943" s="82"/>
      <c r="FUJ943" s="82"/>
      <c r="FUK943" s="82"/>
      <c r="FUL943" s="82"/>
      <c r="FUM943" s="82"/>
      <c r="FUN943" s="82"/>
      <c r="FUO943" s="82"/>
      <c r="FUP943" s="82"/>
      <c r="FUQ943" s="82"/>
      <c r="FUR943" s="82"/>
      <c r="FUS943" s="82"/>
      <c r="FUT943" s="82"/>
      <c r="FUU943" s="82"/>
      <c r="FUV943" s="82"/>
      <c r="FUW943" s="82"/>
      <c r="FUX943" s="82"/>
      <c r="FUY943" s="82"/>
      <c r="FUZ943" s="82"/>
      <c r="FVA943" s="82"/>
      <c r="FVB943" s="82"/>
      <c r="FVC943" s="82"/>
      <c r="FVD943" s="82"/>
      <c r="FVE943" s="82"/>
      <c r="FVF943" s="82"/>
      <c r="FVG943" s="82"/>
      <c r="FVH943" s="82"/>
      <c r="FVI943" s="82"/>
      <c r="FVJ943" s="82"/>
      <c r="FVK943" s="82"/>
      <c r="FVL943" s="82"/>
      <c r="FVM943" s="82"/>
      <c r="FVN943" s="82"/>
      <c r="FVO943" s="82"/>
      <c r="FVP943" s="82"/>
      <c r="FVQ943" s="82"/>
      <c r="FVR943" s="82"/>
      <c r="FVS943" s="82"/>
      <c r="FVT943" s="82"/>
      <c r="FVU943" s="82"/>
      <c r="FVV943" s="82"/>
      <c r="FVW943" s="82"/>
      <c r="FVX943" s="82"/>
      <c r="FVY943" s="82"/>
      <c r="FVZ943" s="82"/>
      <c r="FWA943" s="82"/>
      <c r="FWB943" s="82"/>
      <c r="FWC943" s="82"/>
      <c r="FWD943" s="82"/>
      <c r="FWE943" s="82"/>
      <c r="FWF943" s="82"/>
      <c r="FWG943" s="82"/>
      <c r="FWH943" s="82"/>
      <c r="FWI943" s="82"/>
      <c r="FWJ943" s="82"/>
      <c r="FWK943" s="82"/>
      <c r="FWL943" s="82"/>
      <c r="FWM943" s="82"/>
      <c r="FWN943" s="82"/>
      <c r="FWO943" s="82"/>
      <c r="FWP943" s="82"/>
      <c r="FWQ943" s="82"/>
      <c r="FWR943" s="82"/>
      <c r="FWS943" s="82"/>
      <c r="FWT943" s="82"/>
      <c r="FWU943" s="82"/>
      <c r="FWV943" s="82"/>
      <c r="FWW943" s="82"/>
      <c r="FWX943" s="82"/>
      <c r="FWY943" s="82"/>
      <c r="FWZ943" s="82"/>
      <c r="FXA943" s="82"/>
      <c r="FXB943" s="82"/>
      <c r="FXC943" s="82"/>
      <c r="FXD943" s="82"/>
      <c r="FXE943" s="82"/>
      <c r="FXF943" s="82"/>
      <c r="FXG943" s="82"/>
      <c r="FXH943" s="82"/>
      <c r="FXI943" s="82"/>
      <c r="FXJ943" s="82"/>
      <c r="FXK943" s="82"/>
      <c r="FXL943" s="82"/>
      <c r="FXM943" s="82"/>
      <c r="FXN943" s="82"/>
      <c r="FXO943" s="82"/>
      <c r="FXP943" s="82"/>
      <c r="FXQ943" s="82"/>
      <c r="FXR943" s="82"/>
      <c r="FXS943" s="82"/>
      <c r="FXT943" s="82"/>
      <c r="FXU943" s="82"/>
      <c r="FXV943" s="82"/>
      <c r="FXW943" s="82"/>
      <c r="FXX943" s="82"/>
      <c r="FXY943" s="82"/>
      <c r="FXZ943" s="82"/>
      <c r="FYA943" s="82"/>
      <c r="FYB943" s="82"/>
      <c r="FYC943" s="82"/>
      <c r="FYD943" s="82"/>
      <c r="FYE943" s="82"/>
      <c r="FYF943" s="82"/>
      <c r="FYG943" s="82"/>
      <c r="FYH943" s="82"/>
      <c r="FYI943" s="82"/>
      <c r="FYJ943" s="82"/>
      <c r="FYK943" s="82"/>
      <c r="FYL943" s="82"/>
      <c r="FYM943" s="82"/>
      <c r="FYN943" s="82"/>
      <c r="FYO943" s="82"/>
      <c r="FYP943" s="82"/>
      <c r="FYQ943" s="82"/>
      <c r="FYR943" s="82"/>
      <c r="FYS943" s="82"/>
      <c r="FYT943" s="82"/>
      <c r="FYU943" s="82"/>
      <c r="FYV943" s="82"/>
      <c r="FYW943" s="82"/>
      <c r="FYX943" s="82"/>
      <c r="FYY943" s="82"/>
      <c r="FYZ943" s="82"/>
      <c r="FZA943" s="82"/>
      <c r="FZB943" s="82"/>
      <c r="FZC943" s="82"/>
      <c r="FZD943" s="82"/>
      <c r="FZE943" s="82"/>
      <c r="FZF943" s="82"/>
      <c r="FZG943" s="82"/>
      <c r="FZH943" s="82"/>
      <c r="FZI943" s="82"/>
      <c r="FZJ943" s="82"/>
      <c r="FZK943" s="82"/>
      <c r="FZL943" s="82"/>
      <c r="FZM943" s="82"/>
      <c r="FZN943" s="82"/>
      <c r="FZO943" s="82"/>
      <c r="FZP943" s="82"/>
      <c r="FZQ943" s="82"/>
      <c r="FZR943" s="82"/>
      <c r="FZS943" s="82"/>
      <c r="FZT943" s="82"/>
      <c r="FZU943" s="82"/>
      <c r="FZV943" s="82"/>
      <c r="FZW943" s="82"/>
      <c r="FZX943" s="82"/>
      <c r="FZY943" s="82"/>
      <c r="FZZ943" s="82"/>
      <c r="GAA943" s="82"/>
      <c r="GAB943" s="82"/>
      <c r="GAC943" s="82"/>
      <c r="GAD943" s="82"/>
      <c r="GAE943" s="82"/>
      <c r="GAF943" s="82"/>
      <c r="GAG943" s="82"/>
      <c r="GAH943" s="82"/>
      <c r="GAI943" s="82"/>
      <c r="GAJ943" s="82"/>
      <c r="GAK943" s="82"/>
      <c r="GAL943" s="82"/>
      <c r="GAM943" s="82"/>
      <c r="GAN943" s="82"/>
      <c r="GAO943" s="82"/>
      <c r="GAP943" s="82"/>
      <c r="GAQ943" s="82"/>
      <c r="GAR943" s="82"/>
      <c r="GAS943" s="82"/>
      <c r="GAT943" s="82"/>
      <c r="GAU943" s="82"/>
      <c r="GAV943" s="82"/>
      <c r="GAW943" s="82"/>
      <c r="GAX943" s="82"/>
      <c r="GAY943" s="82"/>
      <c r="GAZ943" s="82"/>
      <c r="GBA943" s="82"/>
      <c r="GBB943" s="82"/>
      <c r="GBC943" s="82"/>
      <c r="GBD943" s="82"/>
      <c r="GBE943" s="82"/>
      <c r="GBF943" s="82"/>
      <c r="GBG943" s="82"/>
      <c r="GBH943" s="82"/>
      <c r="GBI943" s="82"/>
      <c r="GBJ943" s="82"/>
      <c r="GBK943" s="82"/>
      <c r="GBL943" s="82"/>
      <c r="GBM943" s="82"/>
      <c r="GBN943" s="82"/>
      <c r="GBO943" s="82"/>
      <c r="GBP943" s="82"/>
      <c r="GBQ943" s="82"/>
      <c r="GBR943" s="82"/>
      <c r="GBS943" s="82"/>
      <c r="GBT943" s="82"/>
      <c r="GBU943" s="82"/>
      <c r="GBV943" s="82"/>
      <c r="GBW943" s="82"/>
      <c r="GBX943" s="82"/>
      <c r="GBY943" s="82"/>
      <c r="GBZ943" s="82"/>
      <c r="GCA943" s="82"/>
      <c r="GCB943" s="82"/>
      <c r="GCC943" s="82"/>
      <c r="GCD943" s="82"/>
      <c r="GCE943" s="82"/>
      <c r="GCF943" s="82"/>
      <c r="GCG943" s="82"/>
      <c r="GCH943" s="82"/>
      <c r="GCI943" s="82"/>
      <c r="GCJ943" s="82"/>
      <c r="GCK943" s="82"/>
      <c r="GCL943" s="82"/>
      <c r="GCM943" s="82"/>
      <c r="GCN943" s="82"/>
      <c r="GCO943" s="82"/>
      <c r="GCP943" s="82"/>
      <c r="GCQ943" s="82"/>
      <c r="GCR943" s="82"/>
      <c r="GCS943" s="82"/>
      <c r="GCT943" s="82"/>
      <c r="GCU943" s="82"/>
      <c r="GCV943" s="82"/>
      <c r="GCW943" s="82"/>
      <c r="GCX943" s="82"/>
      <c r="GCY943" s="82"/>
      <c r="GCZ943" s="82"/>
      <c r="GDA943" s="82"/>
      <c r="GDB943" s="82"/>
      <c r="GDC943" s="82"/>
      <c r="GDD943" s="82"/>
      <c r="GDE943" s="82"/>
      <c r="GDF943" s="82"/>
      <c r="GDG943" s="82"/>
      <c r="GDH943" s="82"/>
      <c r="GDI943" s="82"/>
      <c r="GDJ943" s="82"/>
      <c r="GDK943" s="82"/>
      <c r="GDL943" s="82"/>
      <c r="GDM943" s="82"/>
      <c r="GDN943" s="82"/>
      <c r="GDO943" s="82"/>
      <c r="GDP943" s="82"/>
      <c r="GDQ943" s="82"/>
      <c r="GDR943" s="82"/>
      <c r="GDS943" s="82"/>
      <c r="GDT943" s="82"/>
      <c r="GDU943" s="82"/>
      <c r="GDV943" s="82"/>
      <c r="GDW943" s="82"/>
      <c r="GDX943" s="82"/>
      <c r="GDY943" s="82"/>
      <c r="GDZ943" s="82"/>
      <c r="GEA943" s="82"/>
      <c r="GEB943" s="82"/>
      <c r="GEC943" s="82"/>
      <c r="GED943" s="82"/>
      <c r="GEE943" s="82"/>
      <c r="GEF943" s="82"/>
      <c r="GEG943" s="82"/>
      <c r="GEH943" s="82"/>
      <c r="GEI943" s="82"/>
      <c r="GEJ943" s="82"/>
      <c r="GEK943" s="82"/>
      <c r="GEL943" s="82"/>
      <c r="GEM943" s="82"/>
      <c r="GEN943" s="82"/>
      <c r="GEO943" s="82"/>
      <c r="GEP943" s="82"/>
      <c r="GEQ943" s="82"/>
      <c r="GER943" s="82"/>
      <c r="GES943" s="82"/>
      <c r="GET943" s="82"/>
      <c r="GEU943" s="82"/>
      <c r="GEV943" s="82"/>
      <c r="GEW943" s="82"/>
      <c r="GEX943" s="82"/>
      <c r="GEY943" s="82"/>
      <c r="GEZ943" s="82"/>
      <c r="GFA943" s="82"/>
      <c r="GFB943" s="82"/>
      <c r="GFC943" s="82"/>
      <c r="GFD943" s="82"/>
      <c r="GFE943" s="82"/>
      <c r="GFF943" s="82"/>
      <c r="GFG943" s="82"/>
      <c r="GFH943" s="82"/>
      <c r="GFI943" s="82"/>
      <c r="GFJ943" s="82"/>
      <c r="GFK943" s="82"/>
      <c r="GFL943" s="82"/>
      <c r="GFM943" s="82"/>
      <c r="GFN943" s="82"/>
      <c r="GFO943" s="82"/>
      <c r="GFP943" s="82"/>
      <c r="GFQ943" s="82"/>
      <c r="GFR943" s="82"/>
      <c r="GFS943" s="82"/>
      <c r="GFT943" s="82"/>
      <c r="GFU943" s="82"/>
      <c r="GFV943" s="82"/>
      <c r="GFW943" s="82"/>
      <c r="GFX943" s="82"/>
      <c r="GFY943" s="82"/>
      <c r="GFZ943" s="82"/>
      <c r="GGA943" s="82"/>
      <c r="GGB943" s="82"/>
      <c r="GGC943" s="82"/>
      <c r="GGD943" s="82"/>
      <c r="GGE943" s="82"/>
      <c r="GGF943" s="82"/>
      <c r="GGG943" s="82"/>
      <c r="GGH943" s="82"/>
      <c r="GGI943" s="82"/>
      <c r="GGJ943" s="82"/>
      <c r="GGK943" s="82"/>
      <c r="GGL943" s="82"/>
      <c r="GGM943" s="82"/>
      <c r="GGN943" s="82"/>
      <c r="GGO943" s="82"/>
      <c r="GGP943" s="82"/>
      <c r="GGQ943" s="82"/>
      <c r="GGR943" s="82"/>
      <c r="GGS943" s="82"/>
      <c r="GGT943" s="82"/>
      <c r="GGU943" s="82"/>
      <c r="GGV943" s="82"/>
      <c r="GGW943" s="82"/>
      <c r="GGX943" s="82"/>
      <c r="GGY943" s="82"/>
      <c r="GGZ943" s="82"/>
      <c r="GHA943" s="82"/>
      <c r="GHB943" s="82"/>
      <c r="GHC943" s="82"/>
      <c r="GHD943" s="82"/>
      <c r="GHE943" s="82"/>
      <c r="GHF943" s="82"/>
      <c r="GHG943" s="82"/>
      <c r="GHH943" s="82"/>
      <c r="GHI943" s="82"/>
      <c r="GHJ943" s="82"/>
      <c r="GHK943" s="82"/>
      <c r="GHL943" s="82"/>
      <c r="GHM943" s="82"/>
      <c r="GHN943" s="82"/>
      <c r="GHO943" s="82"/>
      <c r="GHP943" s="82"/>
      <c r="GHQ943" s="82"/>
      <c r="GHR943" s="82"/>
      <c r="GHS943" s="82"/>
      <c r="GHT943" s="82"/>
      <c r="GHU943" s="82"/>
      <c r="GHV943" s="82"/>
      <c r="GHW943" s="82"/>
      <c r="GHX943" s="82"/>
      <c r="GHY943" s="82"/>
      <c r="GHZ943" s="82"/>
      <c r="GIA943" s="82"/>
      <c r="GIB943" s="82"/>
      <c r="GIC943" s="82"/>
      <c r="GID943" s="82"/>
      <c r="GIE943" s="82"/>
      <c r="GIF943" s="82"/>
      <c r="GIG943" s="82"/>
      <c r="GIH943" s="82"/>
      <c r="GII943" s="82"/>
      <c r="GIJ943" s="82"/>
      <c r="GIK943" s="82"/>
      <c r="GIL943" s="82"/>
      <c r="GIM943" s="82"/>
      <c r="GIN943" s="82"/>
      <c r="GIO943" s="82"/>
      <c r="GIP943" s="82"/>
      <c r="GIQ943" s="82"/>
      <c r="GIR943" s="82"/>
      <c r="GIS943" s="82"/>
      <c r="GIT943" s="82"/>
      <c r="GIU943" s="82"/>
      <c r="GIV943" s="82"/>
      <c r="GIW943" s="82"/>
      <c r="GIX943" s="82"/>
      <c r="GIY943" s="82"/>
      <c r="GIZ943" s="82"/>
      <c r="GJA943" s="82"/>
      <c r="GJB943" s="82"/>
      <c r="GJC943" s="82"/>
      <c r="GJD943" s="82"/>
      <c r="GJE943" s="82"/>
      <c r="GJF943" s="82"/>
      <c r="GJG943" s="82"/>
      <c r="GJH943" s="82"/>
      <c r="GJI943" s="82"/>
      <c r="GJJ943" s="82"/>
      <c r="GJK943" s="82"/>
      <c r="GJL943" s="82"/>
      <c r="GJM943" s="82"/>
      <c r="GJN943" s="82"/>
      <c r="GJO943" s="82"/>
      <c r="GJP943" s="82"/>
      <c r="GJQ943" s="82"/>
      <c r="GJR943" s="82"/>
      <c r="GJS943" s="82"/>
      <c r="GJT943" s="82"/>
      <c r="GJU943" s="82"/>
      <c r="GJV943" s="82"/>
      <c r="GJW943" s="82"/>
      <c r="GJX943" s="82"/>
      <c r="GJY943" s="82"/>
      <c r="GJZ943" s="82"/>
      <c r="GKA943" s="82"/>
      <c r="GKB943" s="82"/>
      <c r="GKC943" s="82"/>
      <c r="GKD943" s="82"/>
      <c r="GKE943" s="82"/>
      <c r="GKF943" s="82"/>
      <c r="GKG943" s="82"/>
      <c r="GKH943" s="82"/>
      <c r="GKI943" s="82"/>
      <c r="GKJ943" s="82"/>
      <c r="GKK943" s="82"/>
      <c r="GKL943" s="82"/>
      <c r="GKM943" s="82"/>
      <c r="GKN943" s="82"/>
      <c r="GKO943" s="82"/>
      <c r="GKP943" s="82"/>
      <c r="GKQ943" s="82"/>
      <c r="GKR943" s="82"/>
      <c r="GKS943" s="82"/>
      <c r="GKT943" s="82"/>
      <c r="GKU943" s="82"/>
      <c r="GKV943" s="82"/>
      <c r="GKW943" s="82"/>
      <c r="GKX943" s="82"/>
      <c r="GKY943" s="82"/>
      <c r="GKZ943" s="82"/>
      <c r="GLA943" s="82"/>
      <c r="GLB943" s="82"/>
      <c r="GLC943" s="82"/>
      <c r="GLD943" s="82"/>
      <c r="GLE943" s="82"/>
      <c r="GLF943" s="82"/>
      <c r="GLG943" s="82"/>
      <c r="GLH943" s="82"/>
      <c r="GLI943" s="82"/>
      <c r="GLJ943" s="82"/>
      <c r="GLK943" s="82"/>
      <c r="GLL943" s="82"/>
      <c r="GLM943" s="82"/>
      <c r="GLN943" s="82"/>
      <c r="GLO943" s="82"/>
      <c r="GLP943" s="82"/>
      <c r="GLQ943" s="82"/>
      <c r="GLR943" s="82"/>
      <c r="GLS943" s="82"/>
      <c r="GLT943" s="82"/>
      <c r="GLU943" s="82"/>
      <c r="GLV943" s="82"/>
      <c r="GLW943" s="82"/>
      <c r="GLX943" s="82"/>
      <c r="GLY943" s="82"/>
      <c r="GLZ943" s="82"/>
      <c r="GMA943" s="82"/>
      <c r="GMB943" s="82"/>
      <c r="GMC943" s="82"/>
      <c r="GMD943" s="82"/>
      <c r="GME943" s="82"/>
      <c r="GMF943" s="82"/>
      <c r="GMG943" s="82"/>
      <c r="GMH943" s="82"/>
      <c r="GMI943" s="82"/>
      <c r="GMJ943" s="82"/>
      <c r="GMK943" s="82"/>
      <c r="GML943" s="82"/>
      <c r="GMM943" s="82"/>
      <c r="GMN943" s="82"/>
      <c r="GMO943" s="82"/>
      <c r="GMP943" s="82"/>
      <c r="GMQ943" s="82"/>
      <c r="GMR943" s="82"/>
      <c r="GMS943" s="82"/>
      <c r="GMT943" s="82"/>
      <c r="GMU943" s="82"/>
      <c r="GMV943" s="82"/>
      <c r="GMW943" s="82"/>
      <c r="GMX943" s="82"/>
      <c r="GMY943" s="82"/>
      <c r="GMZ943" s="82"/>
      <c r="GNA943" s="82"/>
      <c r="GNB943" s="82"/>
      <c r="GNC943" s="82"/>
      <c r="GND943" s="82"/>
      <c r="GNE943" s="82"/>
      <c r="GNF943" s="82"/>
      <c r="GNG943" s="82"/>
      <c r="GNH943" s="82"/>
      <c r="GNI943" s="82"/>
      <c r="GNJ943" s="82"/>
      <c r="GNK943" s="82"/>
      <c r="GNL943" s="82"/>
      <c r="GNM943" s="82"/>
      <c r="GNN943" s="82"/>
      <c r="GNO943" s="82"/>
      <c r="GNP943" s="82"/>
      <c r="GNQ943" s="82"/>
      <c r="GNR943" s="82"/>
      <c r="GNS943" s="82"/>
      <c r="GNT943" s="82"/>
      <c r="GNU943" s="82"/>
      <c r="GNV943" s="82"/>
      <c r="GNW943" s="82"/>
      <c r="GNX943" s="82"/>
      <c r="GNY943" s="82"/>
      <c r="GNZ943" s="82"/>
      <c r="GOA943" s="82"/>
      <c r="GOB943" s="82"/>
      <c r="GOC943" s="82"/>
      <c r="GOD943" s="82"/>
      <c r="GOE943" s="82"/>
      <c r="GOF943" s="82"/>
      <c r="GOG943" s="82"/>
      <c r="GOH943" s="82"/>
      <c r="GOI943" s="82"/>
      <c r="GOJ943" s="82"/>
      <c r="GOK943" s="82"/>
      <c r="GOL943" s="82"/>
      <c r="GOM943" s="82"/>
      <c r="GON943" s="82"/>
      <c r="GOO943" s="82"/>
      <c r="GOP943" s="82"/>
      <c r="GOQ943" s="82"/>
      <c r="GOR943" s="82"/>
      <c r="GOS943" s="82"/>
      <c r="GOT943" s="82"/>
      <c r="GOU943" s="82"/>
      <c r="GOV943" s="82"/>
      <c r="GOW943" s="82"/>
      <c r="GOX943" s="82"/>
      <c r="GOY943" s="82"/>
      <c r="GOZ943" s="82"/>
      <c r="GPA943" s="82"/>
      <c r="GPB943" s="82"/>
      <c r="GPC943" s="82"/>
      <c r="GPD943" s="82"/>
      <c r="GPE943" s="82"/>
      <c r="GPF943" s="82"/>
      <c r="GPG943" s="82"/>
      <c r="GPH943" s="82"/>
      <c r="GPI943" s="82"/>
      <c r="GPJ943" s="82"/>
      <c r="GPK943" s="82"/>
      <c r="GPL943" s="82"/>
      <c r="GPM943" s="82"/>
      <c r="GPN943" s="82"/>
      <c r="GPO943" s="82"/>
      <c r="GPP943" s="82"/>
      <c r="GPQ943" s="82"/>
      <c r="GPR943" s="82"/>
      <c r="GPS943" s="82"/>
      <c r="GPT943" s="82"/>
      <c r="GPU943" s="82"/>
      <c r="GPV943" s="82"/>
      <c r="GPW943" s="82"/>
      <c r="GPX943" s="82"/>
      <c r="GPY943" s="82"/>
      <c r="GPZ943" s="82"/>
      <c r="GQA943" s="82"/>
      <c r="GQB943" s="82"/>
      <c r="GQC943" s="82"/>
      <c r="GQD943" s="82"/>
      <c r="GQE943" s="82"/>
      <c r="GQF943" s="82"/>
      <c r="GQG943" s="82"/>
      <c r="GQH943" s="82"/>
      <c r="GQI943" s="82"/>
      <c r="GQJ943" s="82"/>
      <c r="GQK943" s="82"/>
      <c r="GQL943" s="82"/>
      <c r="GQM943" s="82"/>
      <c r="GQN943" s="82"/>
      <c r="GQO943" s="82"/>
      <c r="GQP943" s="82"/>
      <c r="GQQ943" s="82"/>
      <c r="GQR943" s="82"/>
      <c r="GQS943" s="82"/>
      <c r="GQT943" s="82"/>
      <c r="GQU943" s="82"/>
      <c r="GQV943" s="82"/>
      <c r="GQW943" s="82"/>
      <c r="GQX943" s="82"/>
      <c r="GQY943" s="82"/>
      <c r="GQZ943" s="82"/>
      <c r="GRA943" s="82"/>
      <c r="GRB943" s="82"/>
      <c r="GRC943" s="82"/>
      <c r="GRD943" s="82"/>
      <c r="GRE943" s="82"/>
      <c r="GRF943" s="82"/>
      <c r="GRG943" s="82"/>
      <c r="GRH943" s="82"/>
      <c r="GRI943" s="82"/>
      <c r="GRJ943" s="82"/>
      <c r="GRK943" s="82"/>
      <c r="GRL943" s="82"/>
      <c r="GRM943" s="82"/>
      <c r="GRN943" s="82"/>
      <c r="GRO943" s="82"/>
      <c r="GRP943" s="82"/>
      <c r="GRQ943" s="82"/>
      <c r="GRR943" s="82"/>
      <c r="GRS943" s="82"/>
      <c r="GRT943" s="82"/>
      <c r="GRU943" s="82"/>
      <c r="GRV943" s="82"/>
      <c r="GRW943" s="82"/>
      <c r="GRX943" s="82"/>
      <c r="GRY943" s="82"/>
      <c r="GRZ943" s="82"/>
      <c r="GSA943" s="82"/>
      <c r="GSB943" s="82"/>
      <c r="GSC943" s="82"/>
      <c r="GSD943" s="82"/>
      <c r="GSE943" s="82"/>
      <c r="GSF943" s="82"/>
      <c r="GSG943" s="82"/>
      <c r="GSH943" s="82"/>
      <c r="GSI943" s="82"/>
      <c r="GSJ943" s="82"/>
      <c r="GSK943" s="82"/>
      <c r="GSL943" s="82"/>
      <c r="GSM943" s="82"/>
      <c r="GSN943" s="82"/>
      <c r="GSO943" s="82"/>
      <c r="GSP943" s="82"/>
      <c r="GSQ943" s="82"/>
      <c r="GSR943" s="82"/>
      <c r="GSS943" s="82"/>
      <c r="GST943" s="82"/>
      <c r="GSU943" s="82"/>
      <c r="GSV943" s="82"/>
      <c r="GSW943" s="82"/>
      <c r="GSX943" s="82"/>
      <c r="GSY943" s="82"/>
      <c r="GSZ943" s="82"/>
      <c r="GTA943" s="82"/>
      <c r="GTB943" s="82"/>
      <c r="GTC943" s="82"/>
      <c r="GTD943" s="82"/>
      <c r="GTE943" s="82"/>
      <c r="GTF943" s="82"/>
      <c r="GTG943" s="82"/>
      <c r="GTH943" s="82"/>
      <c r="GTI943" s="82"/>
      <c r="GTJ943" s="82"/>
      <c r="GTK943" s="82"/>
      <c r="GTL943" s="82"/>
      <c r="GTM943" s="82"/>
      <c r="GTN943" s="82"/>
      <c r="GTO943" s="82"/>
      <c r="GTP943" s="82"/>
      <c r="GTQ943" s="82"/>
      <c r="GTR943" s="82"/>
      <c r="GTS943" s="82"/>
      <c r="GTT943" s="82"/>
      <c r="GTU943" s="82"/>
      <c r="GTV943" s="82"/>
      <c r="GTW943" s="82"/>
      <c r="GTX943" s="82"/>
      <c r="GTY943" s="82"/>
      <c r="GTZ943" s="82"/>
      <c r="GUA943" s="82"/>
      <c r="GUB943" s="82"/>
      <c r="GUC943" s="82"/>
      <c r="GUD943" s="82"/>
      <c r="GUE943" s="82"/>
      <c r="GUF943" s="82"/>
      <c r="GUG943" s="82"/>
      <c r="GUH943" s="82"/>
      <c r="GUI943" s="82"/>
      <c r="GUJ943" s="82"/>
      <c r="GUK943" s="82"/>
      <c r="GUL943" s="82"/>
      <c r="GUM943" s="82"/>
      <c r="GUN943" s="82"/>
      <c r="GUO943" s="82"/>
      <c r="GUP943" s="82"/>
      <c r="GUQ943" s="82"/>
      <c r="GUR943" s="82"/>
      <c r="GUS943" s="82"/>
      <c r="GUT943" s="82"/>
      <c r="GUU943" s="82"/>
      <c r="GUV943" s="82"/>
      <c r="GUW943" s="82"/>
      <c r="GUX943" s="82"/>
      <c r="GUY943" s="82"/>
      <c r="GUZ943" s="82"/>
      <c r="GVA943" s="82"/>
      <c r="GVB943" s="82"/>
      <c r="GVC943" s="82"/>
      <c r="GVD943" s="82"/>
      <c r="GVE943" s="82"/>
      <c r="GVF943" s="82"/>
      <c r="GVG943" s="82"/>
      <c r="GVH943" s="82"/>
      <c r="GVI943" s="82"/>
      <c r="GVJ943" s="82"/>
      <c r="GVK943" s="82"/>
      <c r="GVL943" s="82"/>
      <c r="GVM943" s="82"/>
      <c r="GVN943" s="82"/>
      <c r="GVO943" s="82"/>
      <c r="GVP943" s="82"/>
      <c r="GVQ943" s="82"/>
      <c r="GVR943" s="82"/>
      <c r="GVS943" s="82"/>
      <c r="GVT943" s="82"/>
      <c r="GVU943" s="82"/>
      <c r="GVV943" s="82"/>
      <c r="GVW943" s="82"/>
      <c r="GVX943" s="82"/>
      <c r="GVY943" s="82"/>
      <c r="GVZ943" s="82"/>
      <c r="GWA943" s="82"/>
      <c r="GWB943" s="82"/>
      <c r="GWC943" s="82"/>
      <c r="GWD943" s="82"/>
      <c r="GWE943" s="82"/>
      <c r="GWF943" s="82"/>
      <c r="GWG943" s="82"/>
      <c r="GWH943" s="82"/>
      <c r="GWI943" s="82"/>
      <c r="GWJ943" s="82"/>
      <c r="GWK943" s="82"/>
      <c r="GWL943" s="82"/>
      <c r="GWM943" s="82"/>
      <c r="GWN943" s="82"/>
      <c r="GWO943" s="82"/>
      <c r="GWP943" s="82"/>
      <c r="GWQ943" s="82"/>
      <c r="GWR943" s="82"/>
      <c r="GWS943" s="82"/>
      <c r="GWT943" s="82"/>
      <c r="GWU943" s="82"/>
      <c r="GWV943" s="82"/>
      <c r="GWW943" s="82"/>
      <c r="GWX943" s="82"/>
      <c r="GWY943" s="82"/>
      <c r="GWZ943" s="82"/>
      <c r="GXA943" s="82"/>
      <c r="GXB943" s="82"/>
      <c r="GXC943" s="82"/>
      <c r="GXD943" s="82"/>
      <c r="GXE943" s="82"/>
      <c r="GXF943" s="82"/>
      <c r="GXG943" s="82"/>
      <c r="GXH943" s="82"/>
      <c r="GXI943" s="82"/>
      <c r="GXJ943" s="82"/>
      <c r="GXK943" s="82"/>
      <c r="GXL943" s="82"/>
      <c r="GXM943" s="82"/>
      <c r="GXN943" s="82"/>
      <c r="GXO943" s="82"/>
      <c r="GXP943" s="82"/>
      <c r="GXQ943" s="82"/>
      <c r="GXR943" s="82"/>
      <c r="GXS943" s="82"/>
      <c r="GXT943" s="82"/>
      <c r="GXU943" s="82"/>
      <c r="GXV943" s="82"/>
      <c r="GXW943" s="82"/>
      <c r="GXX943" s="82"/>
      <c r="GXY943" s="82"/>
      <c r="GXZ943" s="82"/>
      <c r="GYA943" s="82"/>
      <c r="GYB943" s="82"/>
      <c r="GYC943" s="82"/>
      <c r="GYD943" s="82"/>
      <c r="GYE943" s="82"/>
      <c r="GYF943" s="82"/>
      <c r="GYG943" s="82"/>
      <c r="GYH943" s="82"/>
      <c r="GYI943" s="82"/>
      <c r="GYJ943" s="82"/>
      <c r="GYK943" s="82"/>
      <c r="GYL943" s="82"/>
      <c r="GYM943" s="82"/>
      <c r="GYN943" s="82"/>
      <c r="GYO943" s="82"/>
      <c r="GYP943" s="82"/>
      <c r="GYQ943" s="82"/>
      <c r="GYR943" s="82"/>
      <c r="GYS943" s="82"/>
      <c r="GYT943" s="82"/>
      <c r="GYU943" s="82"/>
      <c r="GYV943" s="82"/>
      <c r="GYW943" s="82"/>
      <c r="GYX943" s="82"/>
      <c r="GYY943" s="82"/>
      <c r="GYZ943" s="82"/>
      <c r="GZA943" s="82"/>
      <c r="GZB943" s="82"/>
      <c r="GZC943" s="82"/>
      <c r="GZD943" s="82"/>
      <c r="GZE943" s="82"/>
      <c r="GZF943" s="82"/>
      <c r="GZG943" s="82"/>
      <c r="GZH943" s="82"/>
      <c r="GZI943" s="82"/>
      <c r="GZJ943" s="82"/>
      <c r="GZK943" s="82"/>
      <c r="GZL943" s="82"/>
      <c r="GZM943" s="82"/>
      <c r="GZN943" s="82"/>
      <c r="GZO943" s="82"/>
      <c r="GZP943" s="82"/>
      <c r="GZQ943" s="82"/>
      <c r="GZR943" s="82"/>
      <c r="GZS943" s="82"/>
      <c r="GZT943" s="82"/>
      <c r="GZU943" s="82"/>
      <c r="GZV943" s="82"/>
      <c r="GZW943" s="82"/>
      <c r="GZX943" s="82"/>
      <c r="GZY943" s="82"/>
      <c r="GZZ943" s="82"/>
      <c r="HAA943" s="82"/>
      <c r="HAB943" s="82"/>
      <c r="HAC943" s="82"/>
      <c r="HAD943" s="82"/>
      <c r="HAE943" s="82"/>
      <c r="HAF943" s="82"/>
      <c r="HAG943" s="82"/>
      <c r="HAH943" s="82"/>
      <c r="HAI943" s="82"/>
      <c r="HAJ943" s="82"/>
      <c r="HAK943" s="82"/>
      <c r="HAL943" s="82"/>
      <c r="HAM943" s="82"/>
      <c r="HAN943" s="82"/>
      <c r="HAO943" s="82"/>
      <c r="HAP943" s="82"/>
      <c r="HAQ943" s="82"/>
      <c r="HAR943" s="82"/>
      <c r="HAS943" s="82"/>
      <c r="HAT943" s="82"/>
      <c r="HAU943" s="82"/>
      <c r="HAV943" s="82"/>
      <c r="HAW943" s="82"/>
      <c r="HAX943" s="82"/>
      <c r="HAY943" s="82"/>
      <c r="HAZ943" s="82"/>
      <c r="HBA943" s="82"/>
      <c r="HBB943" s="82"/>
      <c r="HBC943" s="82"/>
      <c r="HBD943" s="82"/>
      <c r="HBE943" s="82"/>
      <c r="HBF943" s="82"/>
      <c r="HBG943" s="82"/>
      <c r="HBH943" s="82"/>
      <c r="HBI943" s="82"/>
      <c r="HBJ943" s="82"/>
      <c r="HBK943" s="82"/>
      <c r="HBL943" s="82"/>
      <c r="HBM943" s="82"/>
      <c r="HBN943" s="82"/>
      <c r="HBO943" s="82"/>
      <c r="HBP943" s="82"/>
      <c r="HBQ943" s="82"/>
      <c r="HBR943" s="82"/>
      <c r="HBS943" s="82"/>
      <c r="HBT943" s="82"/>
      <c r="HBU943" s="82"/>
      <c r="HBV943" s="82"/>
      <c r="HBW943" s="82"/>
      <c r="HBX943" s="82"/>
      <c r="HBY943" s="82"/>
      <c r="HBZ943" s="82"/>
      <c r="HCA943" s="82"/>
      <c r="HCB943" s="82"/>
      <c r="HCC943" s="82"/>
      <c r="HCD943" s="82"/>
      <c r="HCE943" s="82"/>
      <c r="HCF943" s="82"/>
      <c r="HCG943" s="82"/>
      <c r="HCH943" s="82"/>
      <c r="HCI943" s="82"/>
      <c r="HCJ943" s="82"/>
      <c r="HCK943" s="82"/>
      <c r="HCL943" s="82"/>
      <c r="HCM943" s="82"/>
      <c r="HCN943" s="82"/>
      <c r="HCO943" s="82"/>
      <c r="HCP943" s="82"/>
      <c r="HCQ943" s="82"/>
      <c r="HCR943" s="82"/>
      <c r="HCS943" s="82"/>
      <c r="HCT943" s="82"/>
      <c r="HCU943" s="82"/>
      <c r="HCV943" s="82"/>
      <c r="HCW943" s="82"/>
      <c r="HCX943" s="82"/>
      <c r="HCY943" s="82"/>
      <c r="HCZ943" s="82"/>
      <c r="HDA943" s="82"/>
      <c r="HDB943" s="82"/>
      <c r="HDC943" s="82"/>
      <c r="HDD943" s="82"/>
      <c r="HDE943" s="82"/>
      <c r="HDF943" s="82"/>
      <c r="HDG943" s="82"/>
      <c r="HDH943" s="82"/>
      <c r="HDI943" s="82"/>
      <c r="HDJ943" s="82"/>
      <c r="HDK943" s="82"/>
      <c r="HDL943" s="82"/>
      <c r="HDM943" s="82"/>
      <c r="HDN943" s="82"/>
      <c r="HDO943" s="82"/>
      <c r="HDP943" s="82"/>
      <c r="HDQ943" s="82"/>
      <c r="HDR943" s="82"/>
      <c r="HDS943" s="82"/>
      <c r="HDT943" s="82"/>
      <c r="HDU943" s="82"/>
      <c r="HDV943" s="82"/>
      <c r="HDW943" s="82"/>
      <c r="HDX943" s="82"/>
      <c r="HDY943" s="82"/>
      <c r="HDZ943" s="82"/>
      <c r="HEA943" s="82"/>
      <c r="HEB943" s="82"/>
      <c r="HEC943" s="82"/>
      <c r="HED943" s="82"/>
      <c r="HEE943" s="82"/>
      <c r="HEF943" s="82"/>
      <c r="HEG943" s="82"/>
      <c r="HEH943" s="82"/>
      <c r="HEI943" s="82"/>
      <c r="HEJ943" s="82"/>
      <c r="HEK943" s="82"/>
      <c r="HEL943" s="82"/>
      <c r="HEM943" s="82"/>
      <c r="HEN943" s="82"/>
      <c r="HEO943" s="82"/>
      <c r="HEP943" s="82"/>
      <c r="HEQ943" s="82"/>
      <c r="HER943" s="82"/>
      <c r="HES943" s="82"/>
      <c r="HET943" s="82"/>
      <c r="HEU943" s="82"/>
      <c r="HEV943" s="82"/>
      <c r="HEW943" s="82"/>
      <c r="HEX943" s="82"/>
      <c r="HEY943" s="82"/>
      <c r="HEZ943" s="82"/>
      <c r="HFA943" s="82"/>
      <c r="HFB943" s="82"/>
      <c r="HFC943" s="82"/>
      <c r="HFD943" s="82"/>
      <c r="HFE943" s="82"/>
      <c r="HFF943" s="82"/>
      <c r="HFG943" s="82"/>
      <c r="HFH943" s="82"/>
      <c r="HFI943" s="82"/>
      <c r="HFJ943" s="82"/>
      <c r="HFK943" s="82"/>
      <c r="HFL943" s="82"/>
      <c r="HFM943" s="82"/>
      <c r="HFN943" s="82"/>
      <c r="HFO943" s="82"/>
      <c r="HFP943" s="82"/>
      <c r="HFQ943" s="82"/>
      <c r="HFR943" s="82"/>
      <c r="HFS943" s="82"/>
      <c r="HFT943" s="82"/>
      <c r="HFU943" s="82"/>
      <c r="HFV943" s="82"/>
      <c r="HFW943" s="82"/>
      <c r="HFX943" s="82"/>
      <c r="HFY943" s="82"/>
      <c r="HFZ943" s="82"/>
      <c r="HGA943" s="82"/>
      <c r="HGB943" s="82"/>
      <c r="HGC943" s="82"/>
      <c r="HGD943" s="82"/>
      <c r="HGE943" s="82"/>
      <c r="HGF943" s="82"/>
      <c r="HGG943" s="82"/>
      <c r="HGH943" s="82"/>
      <c r="HGI943" s="82"/>
      <c r="HGJ943" s="82"/>
      <c r="HGK943" s="82"/>
      <c r="HGL943" s="82"/>
      <c r="HGM943" s="82"/>
      <c r="HGN943" s="82"/>
      <c r="HGO943" s="82"/>
      <c r="HGP943" s="82"/>
      <c r="HGQ943" s="82"/>
      <c r="HGR943" s="82"/>
      <c r="HGS943" s="82"/>
      <c r="HGT943" s="82"/>
      <c r="HGU943" s="82"/>
      <c r="HGV943" s="82"/>
      <c r="HGW943" s="82"/>
      <c r="HGX943" s="82"/>
      <c r="HGY943" s="82"/>
      <c r="HGZ943" s="82"/>
      <c r="HHA943" s="82"/>
      <c r="HHB943" s="82"/>
      <c r="HHC943" s="82"/>
      <c r="HHD943" s="82"/>
      <c r="HHE943" s="82"/>
      <c r="HHF943" s="82"/>
      <c r="HHG943" s="82"/>
      <c r="HHH943" s="82"/>
      <c r="HHI943" s="82"/>
      <c r="HHJ943" s="82"/>
      <c r="HHK943" s="82"/>
      <c r="HHL943" s="82"/>
      <c r="HHM943" s="82"/>
      <c r="HHN943" s="82"/>
      <c r="HHO943" s="82"/>
      <c r="HHP943" s="82"/>
      <c r="HHQ943" s="82"/>
      <c r="HHR943" s="82"/>
      <c r="HHS943" s="82"/>
      <c r="HHT943" s="82"/>
      <c r="HHU943" s="82"/>
      <c r="HHV943" s="82"/>
      <c r="HHW943" s="82"/>
      <c r="HHX943" s="82"/>
      <c r="HHY943" s="82"/>
      <c r="HHZ943" s="82"/>
      <c r="HIA943" s="82"/>
      <c r="HIB943" s="82"/>
      <c r="HIC943" s="82"/>
      <c r="HID943" s="82"/>
      <c r="HIE943" s="82"/>
      <c r="HIF943" s="82"/>
      <c r="HIG943" s="82"/>
      <c r="HIH943" s="82"/>
      <c r="HII943" s="82"/>
      <c r="HIJ943" s="82"/>
      <c r="HIK943" s="82"/>
      <c r="HIL943" s="82"/>
      <c r="HIM943" s="82"/>
      <c r="HIN943" s="82"/>
      <c r="HIO943" s="82"/>
      <c r="HIP943" s="82"/>
      <c r="HIQ943" s="82"/>
      <c r="HIR943" s="82"/>
      <c r="HIS943" s="82"/>
      <c r="HIT943" s="82"/>
      <c r="HIU943" s="82"/>
      <c r="HIV943" s="82"/>
      <c r="HIW943" s="82"/>
      <c r="HIX943" s="82"/>
      <c r="HIY943" s="82"/>
      <c r="HIZ943" s="82"/>
      <c r="HJA943" s="82"/>
      <c r="HJB943" s="82"/>
      <c r="HJC943" s="82"/>
      <c r="HJD943" s="82"/>
      <c r="HJE943" s="82"/>
      <c r="HJF943" s="82"/>
      <c r="HJG943" s="82"/>
      <c r="HJH943" s="82"/>
      <c r="HJI943" s="82"/>
      <c r="HJJ943" s="82"/>
      <c r="HJK943" s="82"/>
      <c r="HJL943" s="82"/>
      <c r="HJM943" s="82"/>
      <c r="HJN943" s="82"/>
      <c r="HJO943" s="82"/>
      <c r="HJP943" s="82"/>
      <c r="HJQ943" s="82"/>
      <c r="HJR943" s="82"/>
      <c r="HJS943" s="82"/>
      <c r="HJT943" s="82"/>
      <c r="HJU943" s="82"/>
      <c r="HJV943" s="82"/>
      <c r="HJW943" s="82"/>
      <c r="HJX943" s="82"/>
      <c r="HJY943" s="82"/>
      <c r="HJZ943" s="82"/>
      <c r="HKA943" s="82"/>
      <c r="HKB943" s="82"/>
      <c r="HKC943" s="82"/>
      <c r="HKD943" s="82"/>
      <c r="HKE943" s="82"/>
      <c r="HKF943" s="82"/>
      <c r="HKG943" s="82"/>
      <c r="HKH943" s="82"/>
      <c r="HKI943" s="82"/>
      <c r="HKJ943" s="82"/>
      <c r="HKK943" s="82"/>
      <c r="HKL943" s="82"/>
      <c r="HKM943" s="82"/>
      <c r="HKN943" s="82"/>
      <c r="HKO943" s="82"/>
      <c r="HKP943" s="82"/>
      <c r="HKQ943" s="82"/>
      <c r="HKR943" s="82"/>
      <c r="HKS943" s="82"/>
      <c r="HKT943" s="82"/>
      <c r="HKU943" s="82"/>
      <c r="HKV943" s="82"/>
      <c r="HKW943" s="82"/>
      <c r="HKX943" s="82"/>
      <c r="HKY943" s="82"/>
      <c r="HKZ943" s="82"/>
      <c r="HLA943" s="82"/>
      <c r="HLB943" s="82"/>
      <c r="HLC943" s="82"/>
      <c r="HLD943" s="82"/>
      <c r="HLE943" s="82"/>
      <c r="HLF943" s="82"/>
      <c r="HLG943" s="82"/>
      <c r="HLH943" s="82"/>
      <c r="HLI943" s="82"/>
      <c r="HLJ943" s="82"/>
      <c r="HLK943" s="82"/>
      <c r="HLL943" s="82"/>
      <c r="HLM943" s="82"/>
      <c r="HLN943" s="82"/>
      <c r="HLO943" s="82"/>
      <c r="HLP943" s="82"/>
      <c r="HLQ943" s="82"/>
      <c r="HLR943" s="82"/>
      <c r="HLS943" s="82"/>
      <c r="HLT943" s="82"/>
      <c r="HLU943" s="82"/>
      <c r="HLV943" s="82"/>
      <c r="HLW943" s="82"/>
      <c r="HLX943" s="82"/>
      <c r="HLY943" s="82"/>
      <c r="HLZ943" s="82"/>
      <c r="HMA943" s="82"/>
      <c r="HMB943" s="82"/>
      <c r="HMC943" s="82"/>
      <c r="HMD943" s="82"/>
      <c r="HME943" s="82"/>
      <c r="HMF943" s="82"/>
      <c r="HMG943" s="82"/>
      <c r="HMH943" s="82"/>
      <c r="HMI943" s="82"/>
      <c r="HMJ943" s="82"/>
      <c r="HMK943" s="82"/>
      <c r="HML943" s="82"/>
      <c r="HMM943" s="82"/>
      <c r="HMN943" s="82"/>
      <c r="HMO943" s="82"/>
      <c r="HMP943" s="82"/>
      <c r="HMQ943" s="82"/>
      <c r="HMR943" s="82"/>
      <c r="HMS943" s="82"/>
      <c r="HMT943" s="82"/>
      <c r="HMU943" s="82"/>
      <c r="HMV943" s="82"/>
      <c r="HMW943" s="82"/>
      <c r="HMX943" s="82"/>
      <c r="HMY943" s="82"/>
      <c r="HMZ943" s="82"/>
      <c r="HNA943" s="82"/>
      <c r="HNB943" s="82"/>
      <c r="HNC943" s="82"/>
      <c r="HND943" s="82"/>
      <c r="HNE943" s="82"/>
      <c r="HNF943" s="82"/>
      <c r="HNG943" s="82"/>
      <c r="HNH943" s="82"/>
      <c r="HNI943" s="82"/>
      <c r="HNJ943" s="82"/>
      <c r="HNK943" s="82"/>
      <c r="HNL943" s="82"/>
      <c r="HNM943" s="82"/>
      <c r="HNN943" s="82"/>
      <c r="HNO943" s="82"/>
      <c r="HNP943" s="82"/>
      <c r="HNQ943" s="82"/>
      <c r="HNR943" s="82"/>
      <c r="HNS943" s="82"/>
      <c r="HNT943" s="82"/>
      <c r="HNU943" s="82"/>
      <c r="HNV943" s="82"/>
      <c r="HNW943" s="82"/>
      <c r="HNX943" s="82"/>
      <c r="HNY943" s="82"/>
      <c r="HNZ943" s="82"/>
      <c r="HOA943" s="82"/>
      <c r="HOB943" s="82"/>
      <c r="HOC943" s="82"/>
      <c r="HOD943" s="82"/>
      <c r="HOE943" s="82"/>
      <c r="HOF943" s="82"/>
      <c r="HOG943" s="82"/>
      <c r="HOH943" s="82"/>
      <c r="HOI943" s="82"/>
      <c r="HOJ943" s="82"/>
      <c r="HOK943" s="82"/>
      <c r="HOL943" s="82"/>
      <c r="HOM943" s="82"/>
      <c r="HON943" s="82"/>
      <c r="HOO943" s="82"/>
      <c r="HOP943" s="82"/>
      <c r="HOQ943" s="82"/>
      <c r="HOR943" s="82"/>
      <c r="HOS943" s="82"/>
      <c r="HOT943" s="82"/>
      <c r="HOU943" s="82"/>
      <c r="HOV943" s="82"/>
      <c r="HOW943" s="82"/>
      <c r="HOX943" s="82"/>
      <c r="HOY943" s="82"/>
      <c r="HOZ943" s="82"/>
      <c r="HPA943" s="82"/>
      <c r="HPB943" s="82"/>
      <c r="HPC943" s="82"/>
      <c r="HPD943" s="82"/>
      <c r="HPE943" s="82"/>
      <c r="HPF943" s="82"/>
      <c r="HPG943" s="82"/>
      <c r="HPH943" s="82"/>
      <c r="HPI943" s="82"/>
      <c r="HPJ943" s="82"/>
      <c r="HPK943" s="82"/>
      <c r="HPL943" s="82"/>
      <c r="HPM943" s="82"/>
      <c r="HPN943" s="82"/>
      <c r="HPO943" s="82"/>
      <c r="HPP943" s="82"/>
      <c r="HPQ943" s="82"/>
      <c r="HPR943" s="82"/>
      <c r="HPS943" s="82"/>
      <c r="HPT943" s="82"/>
      <c r="HPU943" s="82"/>
      <c r="HPV943" s="82"/>
      <c r="HPW943" s="82"/>
      <c r="HPX943" s="82"/>
      <c r="HPY943" s="82"/>
      <c r="HPZ943" s="82"/>
      <c r="HQA943" s="82"/>
      <c r="HQB943" s="82"/>
      <c r="HQC943" s="82"/>
      <c r="HQD943" s="82"/>
      <c r="HQE943" s="82"/>
      <c r="HQF943" s="82"/>
      <c r="HQG943" s="82"/>
      <c r="HQH943" s="82"/>
      <c r="HQI943" s="82"/>
      <c r="HQJ943" s="82"/>
      <c r="HQK943" s="82"/>
      <c r="HQL943" s="82"/>
      <c r="HQM943" s="82"/>
      <c r="HQN943" s="82"/>
      <c r="HQO943" s="82"/>
      <c r="HQP943" s="82"/>
      <c r="HQQ943" s="82"/>
      <c r="HQR943" s="82"/>
      <c r="HQS943" s="82"/>
      <c r="HQT943" s="82"/>
      <c r="HQU943" s="82"/>
      <c r="HQV943" s="82"/>
      <c r="HQW943" s="82"/>
      <c r="HQX943" s="82"/>
      <c r="HQY943" s="82"/>
      <c r="HQZ943" s="82"/>
      <c r="HRA943" s="82"/>
      <c r="HRB943" s="82"/>
      <c r="HRC943" s="82"/>
      <c r="HRD943" s="82"/>
      <c r="HRE943" s="82"/>
      <c r="HRF943" s="82"/>
      <c r="HRG943" s="82"/>
      <c r="HRH943" s="82"/>
      <c r="HRI943" s="82"/>
      <c r="HRJ943" s="82"/>
      <c r="HRK943" s="82"/>
      <c r="HRL943" s="82"/>
      <c r="HRM943" s="82"/>
      <c r="HRN943" s="82"/>
      <c r="HRO943" s="82"/>
      <c r="HRP943" s="82"/>
      <c r="HRQ943" s="82"/>
      <c r="HRR943" s="82"/>
      <c r="HRS943" s="82"/>
      <c r="HRT943" s="82"/>
      <c r="HRU943" s="82"/>
      <c r="HRV943" s="82"/>
      <c r="HRW943" s="82"/>
      <c r="HRX943" s="82"/>
      <c r="HRY943" s="82"/>
      <c r="HRZ943" s="82"/>
      <c r="HSA943" s="82"/>
      <c r="HSB943" s="82"/>
      <c r="HSC943" s="82"/>
      <c r="HSD943" s="82"/>
      <c r="HSE943" s="82"/>
      <c r="HSF943" s="82"/>
      <c r="HSG943" s="82"/>
      <c r="HSH943" s="82"/>
      <c r="HSI943" s="82"/>
      <c r="HSJ943" s="82"/>
      <c r="HSK943" s="82"/>
      <c r="HSL943" s="82"/>
      <c r="HSM943" s="82"/>
      <c r="HSN943" s="82"/>
      <c r="HSO943" s="82"/>
      <c r="HSP943" s="82"/>
      <c r="HSQ943" s="82"/>
      <c r="HSR943" s="82"/>
      <c r="HSS943" s="82"/>
      <c r="HST943" s="82"/>
      <c r="HSU943" s="82"/>
      <c r="HSV943" s="82"/>
      <c r="HSW943" s="82"/>
      <c r="HSX943" s="82"/>
      <c r="HSY943" s="82"/>
      <c r="HSZ943" s="82"/>
      <c r="HTA943" s="82"/>
      <c r="HTB943" s="82"/>
      <c r="HTC943" s="82"/>
      <c r="HTD943" s="82"/>
      <c r="HTE943" s="82"/>
      <c r="HTF943" s="82"/>
      <c r="HTG943" s="82"/>
      <c r="HTH943" s="82"/>
      <c r="HTI943" s="82"/>
      <c r="HTJ943" s="82"/>
      <c r="HTK943" s="82"/>
      <c r="HTL943" s="82"/>
      <c r="HTM943" s="82"/>
      <c r="HTN943" s="82"/>
      <c r="HTO943" s="82"/>
      <c r="HTP943" s="82"/>
      <c r="HTQ943" s="82"/>
      <c r="HTR943" s="82"/>
      <c r="HTS943" s="82"/>
      <c r="HTT943" s="82"/>
      <c r="HTU943" s="82"/>
      <c r="HTV943" s="82"/>
      <c r="HTW943" s="82"/>
      <c r="HTX943" s="82"/>
      <c r="HTY943" s="82"/>
      <c r="HTZ943" s="82"/>
      <c r="HUA943" s="82"/>
      <c r="HUB943" s="82"/>
      <c r="HUC943" s="82"/>
      <c r="HUD943" s="82"/>
      <c r="HUE943" s="82"/>
      <c r="HUF943" s="82"/>
      <c r="HUG943" s="82"/>
      <c r="HUH943" s="82"/>
      <c r="HUI943" s="82"/>
      <c r="HUJ943" s="82"/>
      <c r="HUK943" s="82"/>
      <c r="HUL943" s="82"/>
      <c r="HUM943" s="82"/>
      <c r="HUN943" s="82"/>
      <c r="HUO943" s="82"/>
      <c r="HUP943" s="82"/>
      <c r="HUQ943" s="82"/>
      <c r="HUR943" s="82"/>
      <c r="HUS943" s="82"/>
      <c r="HUT943" s="82"/>
      <c r="HUU943" s="82"/>
      <c r="HUV943" s="82"/>
      <c r="HUW943" s="82"/>
      <c r="HUX943" s="82"/>
      <c r="HUY943" s="82"/>
      <c r="HUZ943" s="82"/>
      <c r="HVA943" s="82"/>
      <c r="HVB943" s="82"/>
      <c r="HVC943" s="82"/>
      <c r="HVD943" s="82"/>
      <c r="HVE943" s="82"/>
      <c r="HVF943" s="82"/>
      <c r="HVG943" s="82"/>
      <c r="HVH943" s="82"/>
      <c r="HVI943" s="82"/>
      <c r="HVJ943" s="82"/>
      <c r="HVK943" s="82"/>
      <c r="HVL943" s="82"/>
      <c r="HVM943" s="82"/>
      <c r="HVN943" s="82"/>
      <c r="HVO943" s="82"/>
      <c r="HVP943" s="82"/>
      <c r="HVQ943" s="82"/>
      <c r="HVR943" s="82"/>
      <c r="HVS943" s="82"/>
      <c r="HVT943" s="82"/>
      <c r="HVU943" s="82"/>
      <c r="HVV943" s="82"/>
      <c r="HVW943" s="82"/>
      <c r="HVX943" s="82"/>
      <c r="HVY943" s="82"/>
      <c r="HVZ943" s="82"/>
      <c r="HWA943" s="82"/>
      <c r="HWB943" s="82"/>
      <c r="HWC943" s="82"/>
      <c r="HWD943" s="82"/>
      <c r="HWE943" s="82"/>
      <c r="HWF943" s="82"/>
      <c r="HWG943" s="82"/>
      <c r="HWH943" s="82"/>
      <c r="HWI943" s="82"/>
      <c r="HWJ943" s="82"/>
      <c r="HWK943" s="82"/>
      <c r="HWL943" s="82"/>
      <c r="HWM943" s="82"/>
      <c r="HWN943" s="82"/>
      <c r="HWO943" s="82"/>
      <c r="HWP943" s="82"/>
      <c r="HWQ943" s="82"/>
      <c r="HWR943" s="82"/>
      <c r="HWS943" s="82"/>
      <c r="HWT943" s="82"/>
      <c r="HWU943" s="82"/>
      <c r="HWV943" s="82"/>
      <c r="HWW943" s="82"/>
      <c r="HWX943" s="82"/>
      <c r="HWY943" s="82"/>
      <c r="HWZ943" s="82"/>
      <c r="HXA943" s="82"/>
      <c r="HXB943" s="82"/>
      <c r="HXC943" s="82"/>
      <c r="HXD943" s="82"/>
      <c r="HXE943" s="82"/>
      <c r="HXF943" s="82"/>
      <c r="HXG943" s="82"/>
      <c r="HXH943" s="82"/>
      <c r="HXI943" s="82"/>
      <c r="HXJ943" s="82"/>
      <c r="HXK943" s="82"/>
      <c r="HXL943" s="82"/>
      <c r="HXM943" s="82"/>
      <c r="HXN943" s="82"/>
      <c r="HXO943" s="82"/>
      <c r="HXP943" s="82"/>
      <c r="HXQ943" s="82"/>
      <c r="HXR943" s="82"/>
      <c r="HXS943" s="82"/>
      <c r="HXT943" s="82"/>
      <c r="HXU943" s="82"/>
      <c r="HXV943" s="82"/>
      <c r="HXW943" s="82"/>
      <c r="HXX943" s="82"/>
      <c r="HXY943" s="82"/>
      <c r="HXZ943" s="82"/>
      <c r="HYA943" s="82"/>
      <c r="HYB943" s="82"/>
      <c r="HYC943" s="82"/>
      <c r="HYD943" s="82"/>
      <c r="HYE943" s="82"/>
      <c r="HYF943" s="82"/>
      <c r="HYG943" s="82"/>
      <c r="HYH943" s="82"/>
      <c r="HYI943" s="82"/>
      <c r="HYJ943" s="82"/>
      <c r="HYK943" s="82"/>
      <c r="HYL943" s="82"/>
      <c r="HYM943" s="82"/>
      <c r="HYN943" s="82"/>
      <c r="HYO943" s="82"/>
      <c r="HYP943" s="82"/>
      <c r="HYQ943" s="82"/>
      <c r="HYR943" s="82"/>
      <c r="HYS943" s="82"/>
      <c r="HYT943" s="82"/>
      <c r="HYU943" s="82"/>
      <c r="HYV943" s="82"/>
      <c r="HYW943" s="82"/>
      <c r="HYX943" s="82"/>
      <c r="HYY943" s="82"/>
      <c r="HYZ943" s="82"/>
      <c r="HZA943" s="82"/>
      <c r="HZB943" s="82"/>
      <c r="HZC943" s="82"/>
      <c r="HZD943" s="82"/>
      <c r="HZE943" s="82"/>
      <c r="HZF943" s="82"/>
      <c r="HZG943" s="82"/>
      <c r="HZH943" s="82"/>
      <c r="HZI943" s="82"/>
      <c r="HZJ943" s="82"/>
      <c r="HZK943" s="82"/>
      <c r="HZL943" s="82"/>
      <c r="HZM943" s="82"/>
      <c r="HZN943" s="82"/>
      <c r="HZO943" s="82"/>
      <c r="HZP943" s="82"/>
      <c r="HZQ943" s="82"/>
      <c r="HZR943" s="82"/>
      <c r="HZS943" s="82"/>
      <c r="HZT943" s="82"/>
      <c r="HZU943" s="82"/>
      <c r="HZV943" s="82"/>
      <c r="HZW943" s="82"/>
      <c r="HZX943" s="82"/>
      <c r="HZY943" s="82"/>
      <c r="HZZ943" s="82"/>
      <c r="IAA943" s="82"/>
      <c r="IAB943" s="82"/>
      <c r="IAC943" s="82"/>
      <c r="IAD943" s="82"/>
      <c r="IAE943" s="82"/>
      <c r="IAF943" s="82"/>
      <c r="IAG943" s="82"/>
      <c r="IAH943" s="82"/>
      <c r="IAI943" s="82"/>
      <c r="IAJ943" s="82"/>
      <c r="IAK943" s="82"/>
      <c r="IAL943" s="82"/>
      <c r="IAM943" s="82"/>
      <c r="IAN943" s="82"/>
      <c r="IAO943" s="82"/>
      <c r="IAP943" s="82"/>
      <c r="IAQ943" s="82"/>
      <c r="IAR943" s="82"/>
      <c r="IAS943" s="82"/>
      <c r="IAT943" s="82"/>
      <c r="IAU943" s="82"/>
      <c r="IAV943" s="82"/>
      <c r="IAW943" s="82"/>
      <c r="IAX943" s="82"/>
      <c r="IAY943" s="82"/>
      <c r="IAZ943" s="82"/>
      <c r="IBA943" s="82"/>
      <c r="IBB943" s="82"/>
      <c r="IBC943" s="82"/>
      <c r="IBD943" s="82"/>
      <c r="IBE943" s="82"/>
      <c r="IBF943" s="82"/>
      <c r="IBG943" s="82"/>
      <c r="IBH943" s="82"/>
      <c r="IBI943" s="82"/>
      <c r="IBJ943" s="82"/>
      <c r="IBK943" s="82"/>
      <c r="IBL943" s="82"/>
      <c r="IBM943" s="82"/>
      <c r="IBN943" s="82"/>
      <c r="IBO943" s="82"/>
      <c r="IBP943" s="82"/>
      <c r="IBQ943" s="82"/>
      <c r="IBR943" s="82"/>
      <c r="IBS943" s="82"/>
      <c r="IBT943" s="82"/>
      <c r="IBU943" s="82"/>
      <c r="IBV943" s="82"/>
      <c r="IBW943" s="82"/>
      <c r="IBX943" s="82"/>
      <c r="IBY943" s="82"/>
      <c r="IBZ943" s="82"/>
      <c r="ICA943" s="82"/>
      <c r="ICB943" s="82"/>
      <c r="ICC943" s="82"/>
      <c r="ICD943" s="82"/>
      <c r="ICE943" s="82"/>
      <c r="ICF943" s="82"/>
      <c r="ICG943" s="82"/>
      <c r="ICH943" s="82"/>
      <c r="ICI943" s="82"/>
      <c r="ICJ943" s="82"/>
      <c r="ICK943" s="82"/>
      <c r="ICL943" s="82"/>
      <c r="ICM943" s="82"/>
      <c r="ICN943" s="82"/>
      <c r="ICO943" s="82"/>
      <c r="ICP943" s="82"/>
      <c r="ICQ943" s="82"/>
      <c r="ICR943" s="82"/>
      <c r="ICS943" s="82"/>
      <c r="ICT943" s="82"/>
      <c r="ICU943" s="82"/>
      <c r="ICV943" s="82"/>
      <c r="ICW943" s="82"/>
      <c r="ICX943" s="82"/>
      <c r="ICY943" s="82"/>
      <c r="ICZ943" s="82"/>
      <c r="IDA943" s="82"/>
      <c r="IDB943" s="82"/>
      <c r="IDC943" s="82"/>
      <c r="IDD943" s="82"/>
      <c r="IDE943" s="82"/>
      <c r="IDF943" s="82"/>
      <c r="IDG943" s="82"/>
      <c r="IDH943" s="82"/>
      <c r="IDI943" s="82"/>
      <c r="IDJ943" s="82"/>
      <c r="IDK943" s="82"/>
      <c r="IDL943" s="82"/>
      <c r="IDM943" s="82"/>
      <c r="IDN943" s="82"/>
      <c r="IDO943" s="82"/>
      <c r="IDP943" s="82"/>
      <c r="IDQ943" s="82"/>
      <c r="IDR943" s="82"/>
      <c r="IDS943" s="82"/>
      <c r="IDT943" s="82"/>
      <c r="IDU943" s="82"/>
      <c r="IDV943" s="82"/>
      <c r="IDW943" s="82"/>
      <c r="IDX943" s="82"/>
      <c r="IDY943" s="82"/>
      <c r="IDZ943" s="82"/>
      <c r="IEA943" s="82"/>
      <c r="IEB943" s="82"/>
      <c r="IEC943" s="82"/>
      <c r="IED943" s="82"/>
      <c r="IEE943" s="82"/>
      <c r="IEF943" s="82"/>
      <c r="IEG943" s="82"/>
      <c r="IEH943" s="82"/>
      <c r="IEI943" s="82"/>
      <c r="IEJ943" s="82"/>
      <c r="IEK943" s="82"/>
      <c r="IEL943" s="82"/>
      <c r="IEM943" s="82"/>
      <c r="IEN943" s="82"/>
      <c r="IEO943" s="82"/>
      <c r="IEP943" s="82"/>
      <c r="IEQ943" s="82"/>
      <c r="IER943" s="82"/>
      <c r="IES943" s="82"/>
      <c r="IET943" s="82"/>
      <c r="IEU943" s="82"/>
      <c r="IEV943" s="82"/>
      <c r="IEW943" s="82"/>
      <c r="IEX943" s="82"/>
      <c r="IEY943" s="82"/>
      <c r="IEZ943" s="82"/>
      <c r="IFA943" s="82"/>
      <c r="IFB943" s="82"/>
      <c r="IFC943" s="82"/>
      <c r="IFD943" s="82"/>
      <c r="IFE943" s="82"/>
      <c r="IFF943" s="82"/>
      <c r="IFG943" s="82"/>
      <c r="IFH943" s="82"/>
      <c r="IFI943" s="82"/>
      <c r="IFJ943" s="82"/>
      <c r="IFK943" s="82"/>
      <c r="IFL943" s="82"/>
      <c r="IFM943" s="82"/>
      <c r="IFN943" s="82"/>
      <c r="IFO943" s="82"/>
      <c r="IFP943" s="82"/>
      <c r="IFQ943" s="82"/>
      <c r="IFR943" s="82"/>
      <c r="IFS943" s="82"/>
      <c r="IFT943" s="82"/>
      <c r="IFU943" s="82"/>
      <c r="IFV943" s="82"/>
      <c r="IFW943" s="82"/>
      <c r="IFX943" s="82"/>
      <c r="IFY943" s="82"/>
      <c r="IFZ943" s="82"/>
      <c r="IGA943" s="82"/>
      <c r="IGB943" s="82"/>
      <c r="IGC943" s="82"/>
      <c r="IGD943" s="82"/>
      <c r="IGE943" s="82"/>
      <c r="IGF943" s="82"/>
      <c r="IGG943" s="82"/>
      <c r="IGH943" s="82"/>
      <c r="IGI943" s="82"/>
      <c r="IGJ943" s="82"/>
      <c r="IGK943" s="82"/>
      <c r="IGL943" s="82"/>
      <c r="IGM943" s="82"/>
      <c r="IGN943" s="82"/>
      <c r="IGO943" s="82"/>
      <c r="IGP943" s="82"/>
      <c r="IGQ943" s="82"/>
      <c r="IGR943" s="82"/>
      <c r="IGS943" s="82"/>
      <c r="IGT943" s="82"/>
      <c r="IGU943" s="82"/>
      <c r="IGV943" s="82"/>
      <c r="IGW943" s="82"/>
      <c r="IGX943" s="82"/>
      <c r="IGY943" s="82"/>
      <c r="IGZ943" s="82"/>
      <c r="IHA943" s="82"/>
      <c r="IHB943" s="82"/>
      <c r="IHC943" s="82"/>
      <c r="IHD943" s="82"/>
      <c r="IHE943" s="82"/>
      <c r="IHF943" s="82"/>
      <c r="IHG943" s="82"/>
      <c r="IHH943" s="82"/>
      <c r="IHI943" s="82"/>
      <c r="IHJ943" s="82"/>
      <c r="IHK943" s="82"/>
      <c r="IHL943" s="82"/>
      <c r="IHM943" s="82"/>
      <c r="IHN943" s="82"/>
      <c r="IHO943" s="82"/>
      <c r="IHP943" s="82"/>
      <c r="IHQ943" s="82"/>
      <c r="IHR943" s="82"/>
      <c r="IHS943" s="82"/>
      <c r="IHT943" s="82"/>
      <c r="IHU943" s="82"/>
      <c r="IHV943" s="82"/>
      <c r="IHW943" s="82"/>
      <c r="IHX943" s="82"/>
      <c r="IHY943" s="82"/>
      <c r="IHZ943" s="82"/>
      <c r="IIA943" s="82"/>
      <c r="IIB943" s="82"/>
      <c r="IIC943" s="82"/>
      <c r="IID943" s="82"/>
      <c r="IIE943" s="82"/>
      <c r="IIF943" s="82"/>
      <c r="IIG943" s="82"/>
      <c r="IIH943" s="82"/>
      <c r="III943" s="82"/>
      <c r="IIJ943" s="82"/>
      <c r="IIK943" s="82"/>
      <c r="IIL943" s="82"/>
      <c r="IIM943" s="82"/>
      <c r="IIN943" s="82"/>
      <c r="IIO943" s="82"/>
      <c r="IIP943" s="82"/>
      <c r="IIQ943" s="82"/>
      <c r="IIR943" s="82"/>
      <c r="IIS943" s="82"/>
      <c r="IIT943" s="82"/>
      <c r="IIU943" s="82"/>
      <c r="IIV943" s="82"/>
      <c r="IIW943" s="82"/>
      <c r="IIX943" s="82"/>
      <c r="IIY943" s="82"/>
      <c r="IIZ943" s="82"/>
      <c r="IJA943" s="82"/>
      <c r="IJB943" s="82"/>
      <c r="IJC943" s="82"/>
      <c r="IJD943" s="82"/>
      <c r="IJE943" s="82"/>
      <c r="IJF943" s="82"/>
      <c r="IJG943" s="82"/>
      <c r="IJH943" s="82"/>
      <c r="IJI943" s="82"/>
      <c r="IJJ943" s="82"/>
      <c r="IJK943" s="82"/>
      <c r="IJL943" s="82"/>
      <c r="IJM943" s="82"/>
      <c r="IJN943" s="82"/>
      <c r="IJO943" s="82"/>
      <c r="IJP943" s="82"/>
      <c r="IJQ943" s="82"/>
      <c r="IJR943" s="82"/>
      <c r="IJS943" s="82"/>
      <c r="IJT943" s="82"/>
      <c r="IJU943" s="82"/>
      <c r="IJV943" s="82"/>
      <c r="IJW943" s="82"/>
      <c r="IJX943" s="82"/>
      <c r="IJY943" s="82"/>
      <c r="IJZ943" s="82"/>
      <c r="IKA943" s="82"/>
      <c r="IKB943" s="82"/>
      <c r="IKC943" s="82"/>
      <c r="IKD943" s="82"/>
      <c r="IKE943" s="82"/>
      <c r="IKF943" s="82"/>
      <c r="IKG943" s="82"/>
      <c r="IKH943" s="82"/>
      <c r="IKI943" s="82"/>
      <c r="IKJ943" s="82"/>
      <c r="IKK943" s="82"/>
      <c r="IKL943" s="82"/>
      <c r="IKM943" s="82"/>
      <c r="IKN943" s="82"/>
      <c r="IKO943" s="82"/>
      <c r="IKP943" s="82"/>
      <c r="IKQ943" s="82"/>
      <c r="IKR943" s="82"/>
      <c r="IKS943" s="82"/>
      <c r="IKT943" s="82"/>
      <c r="IKU943" s="82"/>
      <c r="IKV943" s="82"/>
      <c r="IKW943" s="82"/>
      <c r="IKX943" s="82"/>
      <c r="IKY943" s="82"/>
      <c r="IKZ943" s="82"/>
      <c r="ILA943" s="82"/>
      <c r="ILB943" s="82"/>
      <c r="ILC943" s="82"/>
      <c r="ILD943" s="82"/>
      <c r="ILE943" s="82"/>
      <c r="ILF943" s="82"/>
      <c r="ILG943" s="82"/>
      <c r="ILH943" s="82"/>
      <c r="ILI943" s="82"/>
      <c r="ILJ943" s="82"/>
      <c r="ILK943" s="82"/>
      <c r="ILL943" s="82"/>
      <c r="ILM943" s="82"/>
      <c r="ILN943" s="82"/>
      <c r="ILO943" s="82"/>
      <c r="ILP943" s="82"/>
      <c r="ILQ943" s="82"/>
      <c r="ILR943" s="82"/>
      <c r="ILS943" s="82"/>
      <c r="ILT943" s="82"/>
      <c r="ILU943" s="82"/>
      <c r="ILV943" s="82"/>
      <c r="ILW943" s="82"/>
      <c r="ILX943" s="82"/>
      <c r="ILY943" s="82"/>
      <c r="ILZ943" s="82"/>
      <c r="IMA943" s="82"/>
      <c r="IMB943" s="82"/>
      <c r="IMC943" s="82"/>
      <c r="IMD943" s="82"/>
      <c r="IME943" s="82"/>
      <c r="IMF943" s="82"/>
      <c r="IMG943" s="82"/>
      <c r="IMH943" s="82"/>
      <c r="IMI943" s="82"/>
      <c r="IMJ943" s="82"/>
      <c r="IMK943" s="82"/>
      <c r="IML943" s="82"/>
      <c r="IMM943" s="82"/>
      <c r="IMN943" s="82"/>
      <c r="IMO943" s="82"/>
      <c r="IMP943" s="82"/>
      <c r="IMQ943" s="82"/>
      <c r="IMR943" s="82"/>
      <c r="IMS943" s="82"/>
      <c r="IMT943" s="82"/>
      <c r="IMU943" s="82"/>
      <c r="IMV943" s="82"/>
      <c r="IMW943" s="82"/>
      <c r="IMX943" s="82"/>
      <c r="IMY943" s="82"/>
      <c r="IMZ943" s="82"/>
      <c r="INA943" s="82"/>
      <c r="INB943" s="82"/>
      <c r="INC943" s="82"/>
      <c r="IND943" s="82"/>
      <c r="INE943" s="82"/>
      <c r="INF943" s="82"/>
      <c r="ING943" s="82"/>
      <c r="INH943" s="82"/>
      <c r="INI943" s="82"/>
      <c r="INJ943" s="82"/>
      <c r="INK943" s="82"/>
      <c r="INL943" s="82"/>
      <c r="INM943" s="82"/>
      <c r="INN943" s="82"/>
      <c r="INO943" s="82"/>
      <c r="INP943" s="82"/>
      <c r="INQ943" s="82"/>
      <c r="INR943" s="82"/>
      <c r="INS943" s="82"/>
      <c r="INT943" s="82"/>
      <c r="INU943" s="82"/>
      <c r="INV943" s="82"/>
      <c r="INW943" s="82"/>
      <c r="INX943" s="82"/>
      <c r="INY943" s="82"/>
      <c r="INZ943" s="82"/>
      <c r="IOA943" s="82"/>
      <c r="IOB943" s="82"/>
      <c r="IOC943" s="82"/>
      <c r="IOD943" s="82"/>
      <c r="IOE943" s="82"/>
      <c r="IOF943" s="82"/>
      <c r="IOG943" s="82"/>
      <c r="IOH943" s="82"/>
      <c r="IOI943" s="82"/>
      <c r="IOJ943" s="82"/>
      <c r="IOK943" s="82"/>
      <c r="IOL943" s="82"/>
      <c r="IOM943" s="82"/>
      <c r="ION943" s="82"/>
      <c r="IOO943" s="82"/>
      <c r="IOP943" s="82"/>
      <c r="IOQ943" s="82"/>
      <c r="IOR943" s="82"/>
      <c r="IOS943" s="82"/>
      <c r="IOT943" s="82"/>
      <c r="IOU943" s="82"/>
      <c r="IOV943" s="82"/>
      <c r="IOW943" s="82"/>
      <c r="IOX943" s="82"/>
      <c r="IOY943" s="82"/>
      <c r="IOZ943" s="82"/>
      <c r="IPA943" s="82"/>
      <c r="IPB943" s="82"/>
      <c r="IPC943" s="82"/>
      <c r="IPD943" s="82"/>
      <c r="IPE943" s="82"/>
      <c r="IPF943" s="82"/>
      <c r="IPG943" s="82"/>
      <c r="IPH943" s="82"/>
      <c r="IPI943" s="82"/>
      <c r="IPJ943" s="82"/>
      <c r="IPK943" s="82"/>
      <c r="IPL943" s="82"/>
      <c r="IPM943" s="82"/>
      <c r="IPN943" s="82"/>
      <c r="IPO943" s="82"/>
      <c r="IPP943" s="82"/>
      <c r="IPQ943" s="82"/>
      <c r="IPR943" s="82"/>
      <c r="IPS943" s="82"/>
      <c r="IPT943" s="82"/>
      <c r="IPU943" s="82"/>
      <c r="IPV943" s="82"/>
      <c r="IPW943" s="82"/>
      <c r="IPX943" s="82"/>
      <c r="IPY943" s="82"/>
      <c r="IPZ943" s="82"/>
      <c r="IQA943" s="82"/>
      <c r="IQB943" s="82"/>
      <c r="IQC943" s="82"/>
      <c r="IQD943" s="82"/>
      <c r="IQE943" s="82"/>
      <c r="IQF943" s="82"/>
      <c r="IQG943" s="82"/>
      <c r="IQH943" s="82"/>
      <c r="IQI943" s="82"/>
      <c r="IQJ943" s="82"/>
      <c r="IQK943" s="82"/>
      <c r="IQL943" s="82"/>
      <c r="IQM943" s="82"/>
      <c r="IQN943" s="82"/>
      <c r="IQO943" s="82"/>
      <c r="IQP943" s="82"/>
      <c r="IQQ943" s="82"/>
      <c r="IQR943" s="82"/>
      <c r="IQS943" s="82"/>
      <c r="IQT943" s="82"/>
      <c r="IQU943" s="82"/>
      <c r="IQV943" s="82"/>
      <c r="IQW943" s="82"/>
      <c r="IQX943" s="82"/>
      <c r="IQY943" s="82"/>
      <c r="IQZ943" s="82"/>
      <c r="IRA943" s="82"/>
      <c r="IRB943" s="82"/>
      <c r="IRC943" s="82"/>
      <c r="IRD943" s="82"/>
      <c r="IRE943" s="82"/>
      <c r="IRF943" s="82"/>
      <c r="IRG943" s="82"/>
      <c r="IRH943" s="82"/>
      <c r="IRI943" s="82"/>
      <c r="IRJ943" s="82"/>
      <c r="IRK943" s="82"/>
      <c r="IRL943" s="82"/>
      <c r="IRM943" s="82"/>
      <c r="IRN943" s="82"/>
      <c r="IRO943" s="82"/>
      <c r="IRP943" s="82"/>
      <c r="IRQ943" s="82"/>
      <c r="IRR943" s="82"/>
      <c r="IRS943" s="82"/>
      <c r="IRT943" s="82"/>
      <c r="IRU943" s="82"/>
      <c r="IRV943" s="82"/>
      <c r="IRW943" s="82"/>
      <c r="IRX943" s="82"/>
      <c r="IRY943" s="82"/>
      <c r="IRZ943" s="82"/>
      <c r="ISA943" s="82"/>
      <c r="ISB943" s="82"/>
      <c r="ISC943" s="82"/>
      <c r="ISD943" s="82"/>
      <c r="ISE943" s="82"/>
      <c r="ISF943" s="82"/>
      <c r="ISG943" s="82"/>
      <c r="ISH943" s="82"/>
      <c r="ISI943" s="82"/>
      <c r="ISJ943" s="82"/>
      <c r="ISK943" s="82"/>
      <c r="ISL943" s="82"/>
      <c r="ISM943" s="82"/>
      <c r="ISN943" s="82"/>
      <c r="ISO943" s="82"/>
      <c r="ISP943" s="82"/>
      <c r="ISQ943" s="82"/>
      <c r="ISR943" s="82"/>
      <c r="ISS943" s="82"/>
      <c r="IST943" s="82"/>
      <c r="ISU943" s="82"/>
      <c r="ISV943" s="82"/>
      <c r="ISW943" s="82"/>
      <c r="ISX943" s="82"/>
      <c r="ISY943" s="82"/>
      <c r="ISZ943" s="82"/>
      <c r="ITA943" s="82"/>
      <c r="ITB943" s="82"/>
      <c r="ITC943" s="82"/>
      <c r="ITD943" s="82"/>
      <c r="ITE943" s="82"/>
      <c r="ITF943" s="82"/>
      <c r="ITG943" s="82"/>
      <c r="ITH943" s="82"/>
      <c r="ITI943" s="82"/>
      <c r="ITJ943" s="82"/>
      <c r="ITK943" s="82"/>
      <c r="ITL943" s="82"/>
      <c r="ITM943" s="82"/>
      <c r="ITN943" s="82"/>
      <c r="ITO943" s="82"/>
      <c r="ITP943" s="82"/>
      <c r="ITQ943" s="82"/>
      <c r="ITR943" s="82"/>
      <c r="ITS943" s="82"/>
      <c r="ITT943" s="82"/>
      <c r="ITU943" s="82"/>
      <c r="ITV943" s="82"/>
      <c r="ITW943" s="82"/>
      <c r="ITX943" s="82"/>
      <c r="ITY943" s="82"/>
      <c r="ITZ943" s="82"/>
      <c r="IUA943" s="82"/>
      <c r="IUB943" s="82"/>
      <c r="IUC943" s="82"/>
      <c r="IUD943" s="82"/>
      <c r="IUE943" s="82"/>
      <c r="IUF943" s="82"/>
      <c r="IUG943" s="82"/>
      <c r="IUH943" s="82"/>
      <c r="IUI943" s="82"/>
      <c r="IUJ943" s="82"/>
      <c r="IUK943" s="82"/>
      <c r="IUL943" s="82"/>
      <c r="IUM943" s="82"/>
      <c r="IUN943" s="82"/>
      <c r="IUO943" s="82"/>
      <c r="IUP943" s="82"/>
      <c r="IUQ943" s="82"/>
      <c r="IUR943" s="82"/>
      <c r="IUS943" s="82"/>
      <c r="IUT943" s="82"/>
      <c r="IUU943" s="82"/>
      <c r="IUV943" s="82"/>
      <c r="IUW943" s="82"/>
      <c r="IUX943" s="82"/>
      <c r="IUY943" s="82"/>
      <c r="IUZ943" s="82"/>
      <c r="IVA943" s="82"/>
      <c r="IVB943" s="82"/>
      <c r="IVC943" s="82"/>
      <c r="IVD943" s="82"/>
      <c r="IVE943" s="82"/>
      <c r="IVF943" s="82"/>
      <c r="IVG943" s="82"/>
      <c r="IVH943" s="82"/>
      <c r="IVI943" s="82"/>
      <c r="IVJ943" s="82"/>
      <c r="IVK943" s="82"/>
      <c r="IVL943" s="82"/>
      <c r="IVM943" s="82"/>
      <c r="IVN943" s="82"/>
      <c r="IVO943" s="82"/>
      <c r="IVP943" s="82"/>
      <c r="IVQ943" s="82"/>
      <c r="IVR943" s="82"/>
      <c r="IVS943" s="82"/>
      <c r="IVT943" s="82"/>
      <c r="IVU943" s="82"/>
      <c r="IVV943" s="82"/>
      <c r="IVW943" s="82"/>
      <c r="IVX943" s="82"/>
      <c r="IVY943" s="82"/>
      <c r="IVZ943" s="82"/>
      <c r="IWA943" s="82"/>
      <c r="IWB943" s="82"/>
      <c r="IWC943" s="82"/>
      <c r="IWD943" s="82"/>
      <c r="IWE943" s="82"/>
      <c r="IWF943" s="82"/>
      <c r="IWG943" s="82"/>
      <c r="IWH943" s="82"/>
      <c r="IWI943" s="82"/>
      <c r="IWJ943" s="82"/>
      <c r="IWK943" s="82"/>
      <c r="IWL943" s="82"/>
      <c r="IWM943" s="82"/>
      <c r="IWN943" s="82"/>
      <c r="IWO943" s="82"/>
      <c r="IWP943" s="82"/>
      <c r="IWQ943" s="82"/>
      <c r="IWR943" s="82"/>
      <c r="IWS943" s="82"/>
      <c r="IWT943" s="82"/>
      <c r="IWU943" s="82"/>
      <c r="IWV943" s="82"/>
      <c r="IWW943" s="82"/>
      <c r="IWX943" s="82"/>
      <c r="IWY943" s="82"/>
      <c r="IWZ943" s="82"/>
      <c r="IXA943" s="82"/>
      <c r="IXB943" s="82"/>
      <c r="IXC943" s="82"/>
      <c r="IXD943" s="82"/>
      <c r="IXE943" s="82"/>
      <c r="IXF943" s="82"/>
      <c r="IXG943" s="82"/>
      <c r="IXH943" s="82"/>
      <c r="IXI943" s="82"/>
      <c r="IXJ943" s="82"/>
      <c r="IXK943" s="82"/>
      <c r="IXL943" s="82"/>
      <c r="IXM943" s="82"/>
      <c r="IXN943" s="82"/>
      <c r="IXO943" s="82"/>
      <c r="IXP943" s="82"/>
      <c r="IXQ943" s="82"/>
      <c r="IXR943" s="82"/>
      <c r="IXS943" s="82"/>
      <c r="IXT943" s="82"/>
      <c r="IXU943" s="82"/>
      <c r="IXV943" s="82"/>
      <c r="IXW943" s="82"/>
      <c r="IXX943" s="82"/>
      <c r="IXY943" s="82"/>
      <c r="IXZ943" s="82"/>
      <c r="IYA943" s="82"/>
      <c r="IYB943" s="82"/>
      <c r="IYC943" s="82"/>
      <c r="IYD943" s="82"/>
      <c r="IYE943" s="82"/>
      <c r="IYF943" s="82"/>
      <c r="IYG943" s="82"/>
      <c r="IYH943" s="82"/>
      <c r="IYI943" s="82"/>
      <c r="IYJ943" s="82"/>
      <c r="IYK943" s="82"/>
      <c r="IYL943" s="82"/>
      <c r="IYM943" s="82"/>
      <c r="IYN943" s="82"/>
      <c r="IYO943" s="82"/>
      <c r="IYP943" s="82"/>
      <c r="IYQ943" s="82"/>
      <c r="IYR943" s="82"/>
      <c r="IYS943" s="82"/>
      <c r="IYT943" s="82"/>
      <c r="IYU943" s="82"/>
      <c r="IYV943" s="82"/>
      <c r="IYW943" s="82"/>
      <c r="IYX943" s="82"/>
      <c r="IYY943" s="82"/>
      <c r="IYZ943" s="82"/>
      <c r="IZA943" s="82"/>
      <c r="IZB943" s="82"/>
      <c r="IZC943" s="82"/>
      <c r="IZD943" s="82"/>
      <c r="IZE943" s="82"/>
      <c r="IZF943" s="82"/>
      <c r="IZG943" s="82"/>
      <c r="IZH943" s="82"/>
      <c r="IZI943" s="82"/>
      <c r="IZJ943" s="82"/>
      <c r="IZK943" s="82"/>
      <c r="IZL943" s="82"/>
      <c r="IZM943" s="82"/>
      <c r="IZN943" s="82"/>
      <c r="IZO943" s="82"/>
      <c r="IZP943" s="82"/>
      <c r="IZQ943" s="82"/>
      <c r="IZR943" s="82"/>
      <c r="IZS943" s="82"/>
      <c r="IZT943" s="82"/>
      <c r="IZU943" s="82"/>
      <c r="IZV943" s="82"/>
      <c r="IZW943" s="82"/>
      <c r="IZX943" s="82"/>
      <c r="IZY943" s="82"/>
      <c r="IZZ943" s="82"/>
      <c r="JAA943" s="82"/>
      <c r="JAB943" s="82"/>
      <c r="JAC943" s="82"/>
      <c r="JAD943" s="82"/>
      <c r="JAE943" s="82"/>
      <c r="JAF943" s="82"/>
      <c r="JAG943" s="82"/>
      <c r="JAH943" s="82"/>
      <c r="JAI943" s="82"/>
      <c r="JAJ943" s="82"/>
      <c r="JAK943" s="82"/>
      <c r="JAL943" s="82"/>
      <c r="JAM943" s="82"/>
      <c r="JAN943" s="82"/>
      <c r="JAO943" s="82"/>
      <c r="JAP943" s="82"/>
      <c r="JAQ943" s="82"/>
      <c r="JAR943" s="82"/>
      <c r="JAS943" s="82"/>
      <c r="JAT943" s="82"/>
      <c r="JAU943" s="82"/>
      <c r="JAV943" s="82"/>
      <c r="JAW943" s="82"/>
      <c r="JAX943" s="82"/>
      <c r="JAY943" s="82"/>
      <c r="JAZ943" s="82"/>
      <c r="JBA943" s="82"/>
      <c r="JBB943" s="82"/>
      <c r="JBC943" s="82"/>
      <c r="JBD943" s="82"/>
      <c r="JBE943" s="82"/>
      <c r="JBF943" s="82"/>
      <c r="JBG943" s="82"/>
      <c r="JBH943" s="82"/>
      <c r="JBI943" s="82"/>
      <c r="JBJ943" s="82"/>
      <c r="JBK943" s="82"/>
      <c r="JBL943" s="82"/>
      <c r="JBM943" s="82"/>
      <c r="JBN943" s="82"/>
      <c r="JBO943" s="82"/>
      <c r="JBP943" s="82"/>
      <c r="JBQ943" s="82"/>
      <c r="JBR943" s="82"/>
      <c r="JBS943" s="82"/>
      <c r="JBT943" s="82"/>
      <c r="JBU943" s="82"/>
      <c r="JBV943" s="82"/>
      <c r="JBW943" s="82"/>
      <c r="JBX943" s="82"/>
      <c r="JBY943" s="82"/>
      <c r="JBZ943" s="82"/>
      <c r="JCA943" s="82"/>
      <c r="JCB943" s="82"/>
      <c r="JCC943" s="82"/>
      <c r="JCD943" s="82"/>
      <c r="JCE943" s="82"/>
      <c r="JCF943" s="82"/>
      <c r="JCG943" s="82"/>
      <c r="JCH943" s="82"/>
      <c r="JCI943" s="82"/>
      <c r="JCJ943" s="82"/>
      <c r="JCK943" s="82"/>
      <c r="JCL943" s="82"/>
      <c r="JCM943" s="82"/>
      <c r="JCN943" s="82"/>
      <c r="JCO943" s="82"/>
      <c r="JCP943" s="82"/>
      <c r="JCQ943" s="82"/>
      <c r="JCR943" s="82"/>
      <c r="JCS943" s="82"/>
      <c r="JCT943" s="82"/>
      <c r="JCU943" s="82"/>
      <c r="JCV943" s="82"/>
      <c r="JCW943" s="82"/>
      <c r="JCX943" s="82"/>
      <c r="JCY943" s="82"/>
      <c r="JCZ943" s="82"/>
      <c r="JDA943" s="82"/>
      <c r="JDB943" s="82"/>
      <c r="JDC943" s="82"/>
      <c r="JDD943" s="82"/>
      <c r="JDE943" s="82"/>
      <c r="JDF943" s="82"/>
      <c r="JDG943" s="82"/>
      <c r="JDH943" s="82"/>
      <c r="JDI943" s="82"/>
      <c r="JDJ943" s="82"/>
      <c r="JDK943" s="82"/>
      <c r="JDL943" s="82"/>
      <c r="JDM943" s="82"/>
      <c r="JDN943" s="82"/>
      <c r="JDO943" s="82"/>
      <c r="JDP943" s="82"/>
      <c r="JDQ943" s="82"/>
      <c r="JDR943" s="82"/>
      <c r="JDS943" s="82"/>
      <c r="JDT943" s="82"/>
      <c r="JDU943" s="82"/>
      <c r="JDV943" s="82"/>
      <c r="JDW943" s="82"/>
      <c r="JDX943" s="82"/>
      <c r="JDY943" s="82"/>
      <c r="JDZ943" s="82"/>
      <c r="JEA943" s="82"/>
      <c r="JEB943" s="82"/>
      <c r="JEC943" s="82"/>
      <c r="JED943" s="82"/>
      <c r="JEE943" s="82"/>
      <c r="JEF943" s="82"/>
      <c r="JEG943" s="82"/>
      <c r="JEH943" s="82"/>
      <c r="JEI943" s="82"/>
      <c r="JEJ943" s="82"/>
      <c r="JEK943" s="82"/>
      <c r="JEL943" s="82"/>
      <c r="JEM943" s="82"/>
      <c r="JEN943" s="82"/>
      <c r="JEO943" s="82"/>
      <c r="JEP943" s="82"/>
      <c r="JEQ943" s="82"/>
      <c r="JER943" s="82"/>
      <c r="JES943" s="82"/>
      <c r="JET943" s="82"/>
      <c r="JEU943" s="82"/>
      <c r="JEV943" s="82"/>
      <c r="JEW943" s="82"/>
      <c r="JEX943" s="82"/>
      <c r="JEY943" s="82"/>
      <c r="JEZ943" s="82"/>
      <c r="JFA943" s="82"/>
      <c r="JFB943" s="82"/>
      <c r="JFC943" s="82"/>
      <c r="JFD943" s="82"/>
      <c r="JFE943" s="82"/>
      <c r="JFF943" s="82"/>
      <c r="JFG943" s="82"/>
      <c r="JFH943" s="82"/>
      <c r="JFI943" s="82"/>
      <c r="JFJ943" s="82"/>
      <c r="JFK943" s="82"/>
      <c r="JFL943" s="82"/>
      <c r="JFM943" s="82"/>
      <c r="JFN943" s="82"/>
      <c r="JFO943" s="82"/>
      <c r="JFP943" s="82"/>
      <c r="JFQ943" s="82"/>
      <c r="JFR943" s="82"/>
      <c r="JFS943" s="82"/>
      <c r="JFT943" s="82"/>
      <c r="JFU943" s="82"/>
      <c r="JFV943" s="82"/>
      <c r="JFW943" s="82"/>
      <c r="JFX943" s="82"/>
      <c r="JFY943" s="82"/>
      <c r="JFZ943" s="82"/>
      <c r="JGA943" s="82"/>
      <c r="JGB943" s="82"/>
      <c r="JGC943" s="82"/>
      <c r="JGD943" s="82"/>
      <c r="JGE943" s="82"/>
      <c r="JGF943" s="82"/>
      <c r="JGG943" s="82"/>
      <c r="JGH943" s="82"/>
      <c r="JGI943" s="82"/>
      <c r="JGJ943" s="82"/>
      <c r="JGK943" s="82"/>
      <c r="JGL943" s="82"/>
      <c r="JGM943" s="82"/>
      <c r="JGN943" s="82"/>
      <c r="JGO943" s="82"/>
      <c r="JGP943" s="82"/>
      <c r="JGQ943" s="82"/>
      <c r="JGR943" s="82"/>
      <c r="JGS943" s="82"/>
      <c r="JGT943" s="82"/>
      <c r="JGU943" s="82"/>
      <c r="JGV943" s="82"/>
      <c r="JGW943" s="82"/>
      <c r="JGX943" s="82"/>
      <c r="JGY943" s="82"/>
      <c r="JGZ943" s="82"/>
      <c r="JHA943" s="82"/>
      <c r="JHB943" s="82"/>
      <c r="JHC943" s="82"/>
      <c r="JHD943" s="82"/>
      <c r="JHE943" s="82"/>
      <c r="JHF943" s="82"/>
      <c r="JHG943" s="82"/>
      <c r="JHH943" s="82"/>
      <c r="JHI943" s="82"/>
      <c r="JHJ943" s="82"/>
      <c r="JHK943" s="82"/>
      <c r="JHL943" s="82"/>
      <c r="JHM943" s="82"/>
      <c r="JHN943" s="82"/>
      <c r="JHO943" s="82"/>
      <c r="JHP943" s="82"/>
      <c r="JHQ943" s="82"/>
      <c r="JHR943" s="82"/>
      <c r="JHS943" s="82"/>
      <c r="JHT943" s="82"/>
      <c r="JHU943" s="82"/>
      <c r="JHV943" s="82"/>
      <c r="JHW943" s="82"/>
      <c r="JHX943" s="82"/>
      <c r="JHY943" s="82"/>
      <c r="JHZ943" s="82"/>
      <c r="JIA943" s="82"/>
      <c r="JIB943" s="82"/>
      <c r="JIC943" s="82"/>
      <c r="JID943" s="82"/>
      <c r="JIE943" s="82"/>
      <c r="JIF943" s="82"/>
      <c r="JIG943" s="82"/>
      <c r="JIH943" s="82"/>
      <c r="JII943" s="82"/>
      <c r="JIJ943" s="82"/>
      <c r="JIK943" s="82"/>
      <c r="JIL943" s="82"/>
      <c r="JIM943" s="82"/>
      <c r="JIN943" s="82"/>
      <c r="JIO943" s="82"/>
      <c r="JIP943" s="82"/>
      <c r="JIQ943" s="82"/>
      <c r="JIR943" s="82"/>
      <c r="JIS943" s="82"/>
      <c r="JIT943" s="82"/>
      <c r="JIU943" s="82"/>
      <c r="JIV943" s="82"/>
      <c r="JIW943" s="82"/>
      <c r="JIX943" s="82"/>
      <c r="JIY943" s="82"/>
      <c r="JIZ943" s="82"/>
      <c r="JJA943" s="82"/>
      <c r="JJB943" s="82"/>
      <c r="JJC943" s="82"/>
      <c r="JJD943" s="82"/>
      <c r="JJE943" s="82"/>
      <c r="JJF943" s="82"/>
      <c r="JJG943" s="82"/>
      <c r="JJH943" s="82"/>
      <c r="JJI943" s="82"/>
      <c r="JJJ943" s="82"/>
      <c r="JJK943" s="82"/>
      <c r="JJL943" s="82"/>
      <c r="JJM943" s="82"/>
      <c r="JJN943" s="82"/>
      <c r="JJO943" s="82"/>
      <c r="JJP943" s="82"/>
      <c r="JJQ943" s="82"/>
      <c r="JJR943" s="82"/>
      <c r="JJS943" s="82"/>
      <c r="JJT943" s="82"/>
      <c r="JJU943" s="82"/>
      <c r="JJV943" s="82"/>
      <c r="JJW943" s="82"/>
      <c r="JJX943" s="82"/>
      <c r="JJY943" s="82"/>
      <c r="JJZ943" s="82"/>
      <c r="JKA943" s="82"/>
      <c r="JKB943" s="82"/>
      <c r="JKC943" s="82"/>
      <c r="JKD943" s="82"/>
      <c r="JKE943" s="82"/>
      <c r="JKF943" s="82"/>
      <c r="JKG943" s="82"/>
      <c r="JKH943" s="82"/>
      <c r="JKI943" s="82"/>
      <c r="JKJ943" s="82"/>
      <c r="JKK943" s="82"/>
      <c r="JKL943" s="82"/>
      <c r="JKM943" s="82"/>
      <c r="JKN943" s="82"/>
      <c r="JKO943" s="82"/>
      <c r="JKP943" s="82"/>
      <c r="JKQ943" s="82"/>
      <c r="JKR943" s="82"/>
      <c r="JKS943" s="82"/>
      <c r="JKT943" s="82"/>
      <c r="JKU943" s="82"/>
      <c r="JKV943" s="82"/>
      <c r="JKW943" s="82"/>
      <c r="JKX943" s="82"/>
      <c r="JKY943" s="82"/>
      <c r="JKZ943" s="82"/>
      <c r="JLA943" s="82"/>
      <c r="JLB943" s="82"/>
      <c r="JLC943" s="82"/>
      <c r="JLD943" s="82"/>
      <c r="JLE943" s="82"/>
      <c r="JLF943" s="82"/>
      <c r="JLG943" s="82"/>
      <c r="JLH943" s="82"/>
      <c r="JLI943" s="82"/>
      <c r="JLJ943" s="82"/>
      <c r="JLK943" s="82"/>
      <c r="JLL943" s="82"/>
      <c r="JLM943" s="82"/>
      <c r="JLN943" s="82"/>
      <c r="JLO943" s="82"/>
      <c r="JLP943" s="82"/>
      <c r="JLQ943" s="82"/>
      <c r="JLR943" s="82"/>
      <c r="JLS943" s="82"/>
      <c r="JLT943" s="82"/>
      <c r="JLU943" s="82"/>
      <c r="JLV943" s="82"/>
      <c r="JLW943" s="82"/>
      <c r="JLX943" s="82"/>
      <c r="JLY943" s="82"/>
      <c r="JLZ943" s="82"/>
      <c r="JMA943" s="82"/>
      <c r="JMB943" s="82"/>
      <c r="JMC943" s="82"/>
      <c r="JMD943" s="82"/>
      <c r="JME943" s="82"/>
      <c r="JMF943" s="82"/>
      <c r="JMG943" s="82"/>
      <c r="JMH943" s="82"/>
      <c r="JMI943" s="82"/>
      <c r="JMJ943" s="82"/>
      <c r="JMK943" s="82"/>
      <c r="JML943" s="82"/>
      <c r="JMM943" s="82"/>
      <c r="JMN943" s="82"/>
      <c r="JMO943" s="82"/>
      <c r="JMP943" s="82"/>
      <c r="JMQ943" s="82"/>
      <c r="JMR943" s="82"/>
      <c r="JMS943" s="82"/>
      <c r="JMT943" s="82"/>
      <c r="JMU943" s="82"/>
      <c r="JMV943" s="82"/>
      <c r="JMW943" s="82"/>
      <c r="JMX943" s="82"/>
      <c r="JMY943" s="82"/>
      <c r="JMZ943" s="82"/>
      <c r="JNA943" s="82"/>
      <c r="JNB943" s="82"/>
      <c r="JNC943" s="82"/>
      <c r="JND943" s="82"/>
      <c r="JNE943" s="82"/>
      <c r="JNF943" s="82"/>
      <c r="JNG943" s="82"/>
      <c r="JNH943" s="82"/>
      <c r="JNI943" s="82"/>
      <c r="JNJ943" s="82"/>
      <c r="JNK943" s="82"/>
      <c r="JNL943" s="82"/>
      <c r="JNM943" s="82"/>
      <c r="JNN943" s="82"/>
      <c r="JNO943" s="82"/>
      <c r="JNP943" s="82"/>
      <c r="JNQ943" s="82"/>
      <c r="JNR943" s="82"/>
      <c r="JNS943" s="82"/>
      <c r="JNT943" s="82"/>
      <c r="JNU943" s="82"/>
      <c r="JNV943" s="82"/>
      <c r="JNW943" s="82"/>
      <c r="JNX943" s="82"/>
      <c r="JNY943" s="82"/>
      <c r="JNZ943" s="82"/>
      <c r="JOA943" s="82"/>
      <c r="JOB943" s="82"/>
      <c r="JOC943" s="82"/>
      <c r="JOD943" s="82"/>
      <c r="JOE943" s="82"/>
      <c r="JOF943" s="82"/>
      <c r="JOG943" s="82"/>
      <c r="JOH943" s="82"/>
      <c r="JOI943" s="82"/>
      <c r="JOJ943" s="82"/>
      <c r="JOK943" s="82"/>
      <c r="JOL943" s="82"/>
      <c r="JOM943" s="82"/>
      <c r="JON943" s="82"/>
      <c r="JOO943" s="82"/>
      <c r="JOP943" s="82"/>
      <c r="JOQ943" s="82"/>
      <c r="JOR943" s="82"/>
      <c r="JOS943" s="82"/>
      <c r="JOT943" s="82"/>
      <c r="JOU943" s="82"/>
      <c r="JOV943" s="82"/>
      <c r="JOW943" s="82"/>
      <c r="JOX943" s="82"/>
      <c r="JOY943" s="82"/>
      <c r="JOZ943" s="82"/>
      <c r="JPA943" s="82"/>
      <c r="JPB943" s="82"/>
      <c r="JPC943" s="82"/>
      <c r="JPD943" s="82"/>
      <c r="JPE943" s="82"/>
      <c r="JPF943" s="82"/>
      <c r="JPG943" s="82"/>
      <c r="JPH943" s="82"/>
      <c r="JPI943" s="82"/>
      <c r="JPJ943" s="82"/>
      <c r="JPK943" s="82"/>
      <c r="JPL943" s="82"/>
      <c r="JPM943" s="82"/>
      <c r="JPN943" s="82"/>
      <c r="JPO943" s="82"/>
      <c r="JPP943" s="82"/>
      <c r="JPQ943" s="82"/>
      <c r="JPR943" s="82"/>
      <c r="JPS943" s="82"/>
      <c r="JPT943" s="82"/>
      <c r="JPU943" s="82"/>
      <c r="JPV943" s="82"/>
      <c r="JPW943" s="82"/>
      <c r="JPX943" s="82"/>
      <c r="JPY943" s="82"/>
      <c r="JPZ943" s="82"/>
      <c r="JQA943" s="82"/>
      <c r="JQB943" s="82"/>
      <c r="JQC943" s="82"/>
      <c r="JQD943" s="82"/>
      <c r="JQE943" s="82"/>
      <c r="JQF943" s="82"/>
      <c r="JQG943" s="82"/>
      <c r="JQH943" s="82"/>
      <c r="JQI943" s="82"/>
      <c r="JQJ943" s="82"/>
      <c r="JQK943" s="82"/>
      <c r="JQL943" s="82"/>
      <c r="JQM943" s="82"/>
      <c r="JQN943" s="82"/>
      <c r="JQO943" s="82"/>
      <c r="JQP943" s="82"/>
      <c r="JQQ943" s="82"/>
      <c r="JQR943" s="82"/>
      <c r="JQS943" s="82"/>
      <c r="JQT943" s="82"/>
      <c r="JQU943" s="82"/>
      <c r="JQV943" s="82"/>
      <c r="JQW943" s="82"/>
      <c r="JQX943" s="82"/>
      <c r="JQY943" s="82"/>
      <c r="JQZ943" s="82"/>
      <c r="JRA943" s="82"/>
      <c r="JRB943" s="82"/>
      <c r="JRC943" s="82"/>
      <c r="JRD943" s="82"/>
      <c r="JRE943" s="82"/>
      <c r="JRF943" s="82"/>
      <c r="JRG943" s="82"/>
      <c r="JRH943" s="82"/>
      <c r="JRI943" s="82"/>
      <c r="JRJ943" s="82"/>
      <c r="JRK943" s="82"/>
      <c r="JRL943" s="82"/>
      <c r="JRM943" s="82"/>
      <c r="JRN943" s="82"/>
      <c r="JRO943" s="82"/>
      <c r="JRP943" s="82"/>
      <c r="JRQ943" s="82"/>
      <c r="JRR943" s="82"/>
      <c r="JRS943" s="82"/>
      <c r="JRT943" s="82"/>
      <c r="JRU943" s="82"/>
      <c r="JRV943" s="82"/>
      <c r="JRW943" s="82"/>
      <c r="JRX943" s="82"/>
      <c r="JRY943" s="82"/>
      <c r="JRZ943" s="82"/>
      <c r="JSA943" s="82"/>
      <c r="JSB943" s="82"/>
      <c r="JSC943" s="82"/>
      <c r="JSD943" s="82"/>
      <c r="JSE943" s="82"/>
      <c r="JSF943" s="82"/>
      <c r="JSG943" s="82"/>
      <c r="JSH943" s="82"/>
      <c r="JSI943" s="82"/>
      <c r="JSJ943" s="82"/>
      <c r="JSK943" s="82"/>
      <c r="JSL943" s="82"/>
      <c r="JSM943" s="82"/>
      <c r="JSN943" s="82"/>
      <c r="JSO943" s="82"/>
      <c r="JSP943" s="82"/>
      <c r="JSQ943" s="82"/>
      <c r="JSR943" s="82"/>
      <c r="JSS943" s="82"/>
      <c r="JST943" s="82"/>
      <c r="JSU943" s="82"/>
      <c r="JSV943" s="82"/>
      <c r="JSW943" s="82"/>
      <c r="JSX943" s="82"/>
      <c r="JSY943" s="82"/>
      <c r="JSZ943" s="82"/>
      <c r="JTA943" s="82"/>
      <c r="JTB943" s="82"/>
      <c r="JTC943" s="82"/>
      <c r="JTD943" s="82"/>
      <c r="JTE943" s="82"/>
      <c r="JTF943" s="82"/>
      <c r="JTG943" s="82"/>
      <c r="JTH943" s="82"/>
      <c r="JTI943" s="82"/>
      <c r="JTJ943" s="82"/>
      <c r="JTK943" s="82"/>
      <c r="JTL943" s="82"/>
      <c r="JTM943" s="82"/>
      <c r="JTN943" s="82"/>
      <c r="JTO943" s="82"/>
      <c r="JTP943" s="82"/>
      <c r="JTQ943" s="82"/>
      <c r="JTR943" s="82"/>
      <c r="JTS943" s="82"/>
      <c r="JTT943" s="82"/>
      <c r="JTU943" s="82"/>
      <c r="JTV943" s="82"/>
      <c r="JTW943" s="82"/>
      <c r="JTX943" s="82"/>
      <c r="JTY943" s="82"/>
      <c r="JTZ943" s="82"/>
      <c r="JUA943" s="82"/>
      <c r="JUB943" s="82"/>
      <c r="JUC943" s="82"/>
      <c r="JUD943" s="82"/>
      <c r="JUE943" s="82"/>
      <c r="JUF943" s="82"/>
      <c r="JUG943" s="82"/>
      <c r="JUH943" s="82"/>
      <c r="JUI943" s="82"/>
      <c r="JUJ943" s="82"/>
      <c r="JUK943" s="82"/>
      <c r="JUL943" s="82"/>
      <c r="JUM943" s="82"/>
      <c r="JUN943" s="82"/>
      <c r="JUO943" s="82"/>
      <c r="JUP943" s="82"/>
      <c r="JUQ943" s="82"/>
      <c r="JUR943" s="82"/>
      <c r="JUS943" s="82"/>
      <c r="JUT943" s="82"/>
      <c r="JUU943" s="82"/>
      <c r="JUV943" s="82"/>
      <c r="JUW943" s="82"/>
      <c r="JUX943" s="82"/>
      <c r="JUY943" s="82"/>
      <c r="JUZ943" s="82"/>
      <c r="JVA943" s="82"/>
      <c r="JVB943" s="82"/>
      <c r="JVC943" s="82"/>
      <c r="JVD943" s="82"/>
      <c r="JVE943" s="82"/>
      <c r="JVF943" s="82"/>
      <c r="JVG943" s="82"/>
      <c r="JVH943" s="82"/>
      <c r="JVI943" s="82"/>
      <c r="JVJ943" s="82"/>
      <c r="JVK943" s="82"/>
      <c r="JVL943" s="82"/>
      <c r="JVM943" s="82"/>
      <c r="JVN943" s="82"/>
      <c r="JVO943" s="82"/>
      <c r="JVP943" s="82"/>
      <c r="JVQ943" s="82"/>
      <c r="JVR943" s="82"/>
      <c r="JVS943" s="82"/>
      <c r="JVT943" s="82"/>
      <c r="JVU943" s="82"/>
      <c r="JVV943" s="82"/>
      <c r="JVW943" s="82"/>
      <c r="JVX943" s="82"/>
      <c r="JVY943" s="82"/>
      <c r="JVZ943" s="82"/>
      <c r="JWA943" s="82"/>
      <c r="JWB943" s="82"/>
      <c r="JWC943" s="82"/>
      <c r="JWD943" s="82"/>
      <c r="JWE943" s="82"/>
      <c r="JWF943" s="82"/>
      <c r="JWG943" s="82"/>
      <c r="JWH943" s="82"/>
      <c r="JWI943" s="82"/>
      <c r="JWJ943" s="82"/>
      <c r="JWK943" s="82"/>
      <c r="JWL943" s="82"/>
      <c r="JWM943" s="82"/>
      <c r="JWN943" s="82"/>
      <c r="JWO943" s="82"/>
      <c r="JWP943" s="82"/>
      <c r="JWQ943" s="82"/>
      <c r="JWR943" s="82"/>
      <c r="JWS943" s="82"/>
      <c r="JWT943" s="82"/>
      <c r="JWU943" s="82"/>
      <c r="JWV943" s="82"/>
      <c r="JWW943" s="82"/>
      <c r="JWX943" s="82"/>
      <c r="JWY943" s="82"/>
      <c r="JWZ943" s="82"/>
      <c r="JXA943" s="82"/>
      <c r="JXB943" s="82"/>
      <c r="JXC943" s="82"/>
      <c r="JXD943" s="82"/>
      <c r="JXE943" s="82"/>
      <c r="JXF943" s="82"/>
      <c r="JXG943" s="82"/>
      <c r="JXH943" s="82"/>
      <c r="JXI943" s="82"/>
      <c r="JXJ943" s="82"/>
      <c r="JXK943" s="82"/>
      <c r="JXL943" s="82"/>
      <c r="JXM943" s="82"/>
      <c r="JXN943" s="82"/>
      <c r="JXO943" s="82"/>
      <c r="JXP943" s="82"/>
      <c r="JXQ943" s="82"/>
      <c r="JXR943" s="82"/>
      <c r="JXS943" s="82"/>
      <c r="JXT943" s="82"/>
      <c r="JXU943" s="82"/>
      <c r="JXV943" s="82"/>
      <c r="JXW943" s="82"/>
      <c r="JXX943" s="82"/>
      <c r="JXY943" s="82"/>
      <c r="JXZ943" s="82"/>
      <c r="JYA943" s="82"/>
      <c r="JYB943" s="82"/>
      <c r="JYC943" s="82"/>
      <c r="JYD943" s="82"/>
      <c r="JYE943" s="82"/>
      <c r="JYF943" s="82"/>
      <c r="JYG943" s="82"/>
      <c r="JYH943" s="82"/>
      <c r="JYI943" s="82"/>
      <c r="JYJ943" s="82"/>
      <c r="JYK943" s="82"/>
      <c r="JYL943" s="82"/>
      <c r="JYM943" s="82"/>
      <c r="JYN943" s="82"/>
      <c r="JYO943" s="82"/>
      <c r="JYP943" s="82"/>
      <c r="JYQ943" s="82"/>
      <c r="JYR943" s="82"/>
      <c r="JYS943" s="82"/>
      <c r="JYT943" s="82"/>
      <c r="JYU943" s="82"/>
      <c r="JYV943" s="82"/>
      <c r="JYW943" s="82"/>
      <c r="JYX943" s="82"/>
      <c r="JYY943" s="82"/>
      <c r="JYZ943" s="82"/>
      <c r="JZA943" s="82"/>
      <c r="JZB943" s="82"/>
      <c r="JZC943" s="82"/>
      <c r="JZD943" s="82"/>
      <c r="JZE943" s="82"/>
      <c r="JZF943" s="82"/>
      <c r="JZG943" s="82"/>
      <c r="JZH943" s="82"/>
      <c r="JZI943" s="82"/>
      <c r="JZJ943" s="82"/>
      <c r="JZK943" s="82"/>
      <c r="JZL943" s="82"/>
      <c r="JZM943" s="82"/>
      <c r="JZN943" s="82"/>
      <c r="JZO943" s="82"/>
      <c r="JZP943" s="82"/>
      <c r="JZQ943" s="82"/>
      <c r="JZR943" s="82"/>
      <c r="JZS943" s="82"/>
      <c r="JZT943" s="82"/>
      <c r="JZU943" s="82"/>
      <c r="JZV943" s="82"/>
      <c r="JZW943" s="82"/>
      <c r="JZX943" s="82"/>
      <c r="JZY943" s="82"/>
      <c r="JZZ943" s="82"/>
      <c r="KAA943" s="82"/>
      <c r="KAB943" s="82"/>
      <c r="KAC943" s="82"/>
      <c r="KAD943" s="82"/>
      <c r="KAE943" s="82"/>
      <c r="KAF943" s="82"/>
      <c r="KAG943" s="82"/>
      <c r="KAH943" s="82"/>
      <c r="KAI943" s="82"/>
      <c r="KAJ943" s="82"/>
      <c r="KAK943" s="82"/>
      <c r="KAL943" s="82"/>
      <c r="KAM943" s="82"/>
      <c r="KAN943" s="82"/>
      <c r="KAO943" s="82"/>
      <c r="KAP943" s="82"/>
      <c r="KAQ943" s="82"/>
      <c r="KAR943" s="82"/>
      <c r="KAS943" s="82"/>
      <c r="KAT943" s="82"/>
      <c r="KAU943" s="82"/>
      <c r="KAV943" s="82"/>
      <c r="KAW943" s="82"/>
      <c r="KAX943" s="82"/>
      <c r="KAY943" s="82"/>
      <c r="KAZ943" s="82"/>
      <c r="KBA943" s="82"/>
      <c r="KBB943" s="82"/>
      <c r="KBC943" s="82"/>
      <c r="KBD943" s="82"/>
      <c r="KBE943" s="82"/>
      <c r="KBF943" s="82"/>
      <c r="KBG943" s="82"/>
      <c r="KBH943" s="82"/>
      <c r="KBI943" s="82"/>
      <c r="KBJ943" s="82"/>
      <c r="KBK943" s="82"/>
      <c r="KBL943" s="82"/>
      <c r="KBM943" s="82"/>
      <c r="KBN943" s="82"/>
      <c r="KBO943" s="82"/>
      <c r="KBP943" s="82"/>
      <c r="KBQ943" s="82"/>
      <c r="KBR943" s="82"/>
      <c r="KBS943" s="82"/>
      <c r="KBT943" s="82"/>
      <c r="KBU943" s="82"/>
      <c r="KBV943" s="82"/>
      <c r="KBW943" s="82"/>
      <c r="KBX943" s="82"/>
      <c r="KBY943" s="82"/>
      <c r="KBZ943" s="82"/>
      <c r="KCA943" s="82"/>
      <c r="KCB943" s="82"/>
      <c r="KCC943" s="82"/>
      <c r="KCD943" s="82"/>
      <c r="KCE943" s="82"/>
      <c r="KCF943" s="82"/>
      <c r="KCG943" s="82"/>
      <c r="KCH943" s="82"/>
      <c r="KCI943" s="82"/>
      <c r="KCJ943" s="82"/>
      <c r="KCK943" s="82"/>
      <c r="KCL943" s="82"/>
      <c r="KCM943" s="82"/>
      <c r="KCN943" s="82"/>
      <c r="KCO943" s="82"/>
      <c r="KCP943" s="82"/>
      <c r="KCQ943" s="82"/>
      <c r="KCR943" s="82"/>
      <c r="KCS943" s="82"/>
      <c r="KCT943" s="82"/>
      <c r="KCU943" s="82"/>
      <c r="KCV943" s="82"/>
      <c r="KCW943" s="82"/>
      <c r="KCX943" s="82"/>
      <c r="KCY943" s="82"/>
      <c r="KCZ943" s="82"/>
      <c r="KDA943" s="82"/>
      <c r="KDB943" s="82"/>
      <c r="KDC943" s="82"/>
      <c r="KDD943" s="82"/>
      <c r="KDE943" s="82"/>
      <c r="KDF943" s="82"/>
      <c r="KDG943" s="82"/>
      <c r="KDH943" s="82"/>
      <c r="KDI943" s="82"/>
      <c r="KDJ943" s="82"/>
      <c r="KDK943" s="82"/>
      <c r="KDL943" s="82"/>
      <c r="KDM943" s="82"/>
      <c r="KDN943" s="82"/>
      <c r="KDO943" s="82"/>
      <c r="KDP943" s="82"/>
      <c r="KDQ943" s="82"/>
      <c r="KDR943" s="82"/>
      <c r="KDS943" s="82"/>
      <c r="KDT943" s="82"/>
      <c r="KDU943" s="82"/>
      <c r="KDV943" s="82"/>
      <c r="KDW943" s="82"/>
      <c r="KDX943" s="82"/>
      <c r="KDY943" s="82"/>
      <c r="KDZ943" s="82"/>
      <c r="KEA943" s="82"/>
      <c r="KEB943" s="82"/>
      <c r="KEC943" s="82"/>
      <c r="KED943" s="82"/>
      <c r="KEE943" s="82"/>
      <c r="KEF943" s="82"/>
      <c r="KEG943" s="82"/>
      <c r="KEH943" s="82"/>
      <c r="KEI943" s="82"/>
      <c r="KEJ943" s="82"/>
      <c r="KEK943" s="82"/>
      <c r="KEL943" s="82"/>
      <c r="KEM943" s="82"/>
      <c r="KEN943" s="82"/>
      <c r="KEO943" s="82"/>
      <c r="KEP943" s="82"/>
      <c r="KEQ943" s="82"/>
      <c r="KER943" s="82"/>
      <c r="KES943" s="82"/>
      <c r="KET943" s="82"/>
      <c r="KEU943" s="82"/>
      <c r="KEV943" s="82"/>
      <c r="KEW943" s="82"/>
      <c r="KEX943" s="82"/>
      <c r="KEY943" s="82"/>
      <c r="KEZ943" s="82"/>
      <c r="KFA943" s="82"/>
      <c r="KFB943" s="82"/>
      <c r="KFC943" s="82"/>
      <c r="KFD943" s="82"/>
      <c r="KFE943" s="82"/>
      <c r="KFF943" s="82"/>
      <c r="KFG943" s="82"/>
      <c r="KFH943" s="82"/>
      <c r="KFI943" s="82"/>
      <c r="KFJ943" s="82"/>
      <c r="KFK943" s="82"/>
      <c r="KFL943" s="82"/>
      <c r="KFM943" s="82"/>
      <c r="KFN943" s="82"/>
      <c r="KFO943" s="82"/>
      <c r="KFP943" s="82"/>
      <c r="KFQ943" s="82"/>
      <c r="KFR943" s="82"/>
      <c r="KFS943" s="82"/>
      <c r="KFT943" s="82"/>
      <c r="KFU943" s="82"/>
      <c r="KFV943" s="82"/>
      <c r="KFW943" s="82"/>
      <c r="KFX943" s="82"/>
      <c r="KFY943" s="82"/>
      <c r="KFZ943" s="82"/>
      <c r="KGA943" s="82"/>
      <c r="KGB943" s="82"/>
      <c r="KGC943" s="82"/>
      <c r="KGD943" s="82"/>
      <c r="KGE943" s="82"/>
      <c r="KGF943" s="82"/>
      <c r="KGG943" s="82"/>
      <c r="KGH943" s="82"/>
      <c r="KGI943" s="82"/>
      <c r="KGJ943" s="82"/>
      <c r="KGK943" s="82"/>
      <c r="KGL943" s="82"/>
      <c r="KGM943" s="82"/>
      <c r="KGN943" s="82"/>
      <c r="KGO943" s="82"/>
      <c r="KGP943" s="82"/>
      <c r="KGQ943" s="82"/>
      <c r="KGR943" s="82"/>
      <c r="KGS943" s="82"/>
      <c r="KGT943" s="82"/>
      <c r="KGU943" s="82"/>
      <c r="KGV943" s="82"/>
      <c r="KGW943" s="82"/>
      <c r="KGX943" s="82"/>
      <c r="KGY943" s="82"/>
      <c r="KGZ943" s="82"/>
      <c r="KHA943" s="82"/>
      <c r="KHB943" s="82"/>
      <c r="KHC943" s="82"/>
      <c r="KHD943" s="82"/>
      <c r="KHE943" s="82"/>
      <c r="KHF943" s="82"/>
      <c r="KHG943" s="82"/>
      <c r="KHH943" s="82"/>
      <c r="KHI943" s="82"/>
      <c r="KHJ943" s="82"/>
      <c r="KHK943" s="82"/>
      <c r="KHL943" s="82"/>
      <c r="KHM943" s="82"/>
      <c r="KHN943" s="82"/>
      <c r="KHO943" s="82"/>
      <c r="KHP943" s="82"/>
      <c r="KHQ943" s="82"/>
      <c r="KHR943" s="82"/>
      <c r="KHS943" s="82"/>
      <c r="KHT943" s="82"/>
      <c r="KHU943" s="82"/>
      <c r="KHV943" s="82"/>
      <c r="KHW943" s="82"/>
      <c r="KHX943" s="82"/>
      <c r="KHY943" s="82"/>
      <c r="KHZ943" s="82"/>
      <c r="KIA943" s="82"/>
      <c r="KIB943" s="82"/>
      <c r="KIC943" s="82"/>
      <c r="KID943" s="82"/>
      <c r="KIE943" s="82"/>
      <c r="KIF943" s="82"/>
      <c r="KIG943" s="82"/>
      <c r="KIH943" s="82"/>
      <c r="KII943" s="82"/>
      <c r="KIJ943" s="82"/>
      <c r="KIK943" s="82"/>
      <c r="KIL943" s="82"/>
      <c r="KIM943" s="82"/>
      <c r="KIN943" s="82"/>
      <c r="KIO943" s="82"/>
      <c r="KIP943" s="82"/>
      <c r="KIQ943" s="82"/>
      <c r="KIR943" s="82"/>
      <c r="KIS943" s="82"/>
      <c r="KIT943" s="82"/>
      <c r="KIU943" s="82"/>
      <c r="KIV943" s="82"/>
      <c r="KIW943" s="82"/>
      <c r="KIX943" s="82"/>
      <c r="KIY943" s="82"/>
      <c r="KIZ943" s="82"/>
      <c r="KJA943" s="82"/>
      <c r="KJB943" s="82"/>
      <c r="KJC943" s="82"/>
      <c r="KJD943" s="82"/>
      <c r="KJE943" s="82"/>
      <c r="KJF943" s="82"/>
      <c r="KJG943" s="82"/>
      <c r="KJH943" s="82"/>
      <c r="KJI943" s="82"/>
      <c r="KJJ943" s="82"/>
      <c r="KJK943" s="82"/>
      <c r="KJL943" s="82"/>
      <c r="KJM943" s="82"/>
      <c r="KJN943" s="82"/>
      <c r="KJO943" s="82"/>
      <c r="KJP943" s="82"/>
      <c r="KJQ943" s="82"/>
      <c r="KJR943" s="82"/>
      <c r="KJS943" s="82"/>
      <c r="KJT943" s="82"/>
      <c r="KJU943" s="82"/>
      <c r="KJV943" s="82"/>
      <c r="KJW943" s="82"/>
      <c r="KJX943" s="82"/>
      <c r="KJY943" s="82"/>
      <c r="KJZ943" s="82"/>
      <c r="KKA943" s="82"/>
      <c r="KKB943" s="82"/>
      <c r="KKC943" s="82"/>
      <c r="KKD943" s="82"/>
      <c r="KKE943" s="82"/>
      <c r="KKF943" s="82"/>
      <c r="KKG943" s="82"/>
      <c r="KKH943" s="82"/>
      <c r="KKI943" s="82"/>
      <c r="KKJ943" s="82"/>
      <c r="KKK943" s="82"/>
      <c r="KKL943" s="82"/>
      <c r="KKM943" s="82"/>
      <c r="KKN943" s="82"/>
      <c r="KKO943" s="82"/>
      <c r="KKP943" s="82"/>
      <c r="KKQ943" s="82"/>
      <c r="KKR943" s="82"/>
      <c r="KKS943" s="82"/>
      <c r="KKT943" s="82"/>
      <c r="KKU943" s="82"/>
      <c r="KKV943" s="82"/>
      <c r="KKW943" s="82"/>
      <c r="KKX943" s="82"/>
      <c r="KKY943" s="82"/>
      <c r="KKZ943" s="82"/>
      <c r="KLA943" s="82"/>
      <c r="KLB943" s="82"/>
      <c r="KLC943" s="82"/>
      <c r="KLD943" s="82"/>
      <c r="KLE943" s="82"/>
      <c r="KLF943" s="82"/>
      <c r="KLG943" s="82"/>
      <c r="KLH943" s="82"/>
      <c r="KLI943" s="82"/>
      <c r="KLJ943" s="82"/>
      <c r="KLK943" s="82"/>
      <c r="KLL943" s="82"/>
      <c r="KLM943" s="82"/>
      <c r="KLN943" s="82"/>
      <c r="KLO943" s="82"/>
      <c r="KLP943" s="82"/>
      <c r="KLQ943" s="82"/>
      <c r="KLR943" s="82"/>
      <c r="KLS943" s="82"/>
      <c r="KLT943" s="82"/>
      <c r="KLU943" s="82"/>
      <c r="KLV943" s="82"/>
      <c r="KLW943" s="82"/>
      <c r="KLX943" s="82"/>
      <c r="KLY943" s="82"/>
      <c r="KLZ943" s="82"/>
      <c r="KMA943" s="82"/>
      <c r="KMB943" s="82"/>
      <c r="KMC943" s="82"/>
      <c r="KMD943" s="82"/>
      <c r="KME943" s="82"/>
      <c r="KMF943" s="82"/>
      <c r="KMG943" s="82"/>
      <c r="KMH943" s="82"/>
      <c r="KMI943" s="82"/>
      <c r="KMJ943" s="82"/>
      <c r="KMK943" s="82"/>
      <c r="KML943" s="82"/>
      <c r="KMM943" s="82"/>
      <c r="KMN943" s="82"/>
      <c r="KMO943" s="82"/>
      <c r="KMP943" s="82"/>
      <c r="KMQ943" s="82"/>
      <c r="KMR943" s="82"/>
      <c r="KMS943" s="82"/>
      <c r="KMT943" s="82"/>
      <c r="KMU943" s="82"/>
      <c r="KMV943" s="82"/>
      <c r="KMW943" s="82"/>
      <c r="KMX943" s="82"/>
      <c r="KMY943" s="82"/>
      <c r="KMZ943" s="82"/>
      <c r="KNA943" s="82"/>
      <c r="KNB943" s="82"/>
      <c r="KNC943" s="82"/>
      <c r="KND943" s="82"/>
      <c r="KNE943" s="82"/>
      <c r="KNF943" s="82"/>
      <c r="KNG943" s="82"/>
      <c r="KNH943" s="82"/>
      <c r="KNI943" s="82"/>
      <c r="KNJ943" s="82"/>
      <c r="KNK943" s="82"/>
      <c r="KNL943" s="82"/>
      <c r="KNM943" s="82"/>
      <c r="KNN943" s="82"/>
      <c r="KNO943" s="82"/>
      <c r="KNP943" s="82"/>
      <c r="KNQ943" s="82"/>
      <c r="KNR943" s="82"/>
      <c r="KNS943" s="82"/>
      <c r="KNT943" s="82"/>
      <c r="KNU943" s="82"/>
      <c r="KNV943" s="82"/>
      <c r="KNW943" s="82"/>
      <c r="KNX943" s="82"/>
      <c r="KNY943" s="82"/>
      <c r="KNZ943" s="82"/>
      <c r="KOA943" s="82"/>
      <c r="KOB943" s="82"/>
      <c r="KOC943" s="82"/>
      <c r="KOD943" s="82"/>
      <c r="KOE943" s="82"/>
      <c r="KOF943" s="82"/>
      <c r="KOG943" s="82"/>
      <c r="KOH943" s="82"/>
      <c r="KOI943" s="82"/>
      <c r="KOJ943" s="82"/>
      <c r="KOK943" s="82"/>
      <c r="KOL943" s="82"/>
      <c r="KOM943" s="82"/>
      <c r="KON943" s="82"/>
      <c r="KOO943" s="82"/>
      <c r="KOP943" s="82"/>
      <c r="KOQ943" s="82"/>
      <c r="KOR943" s="82"/>
      <c r="KOS943" s="82"/>
      <c r="KOT943" s="82"/>
      <c r="KOU943" s="82"/>
      <c r="KOV943" s="82"/>
      <c r="KOW943" s="82"/>
      <c r="KOX943" s="82"/>
      <c r="KOY943" s="82"/>
      <c r="KOZ943" s="82"/>
      <c r="KPA943" s="82"/>
      <c r="KPB943" s="82"/>
      <c r="KPC943" s="82"/>
      <c r="KPD943" s="82"/>
      <c r="KPE943" s="82"/>
      <c r="KPF943" s="82"/>
      <c r="KPG943" s="82"/>
      <c r="KPH943" s="82"/>
      <c r="KPI943" s="82"/>
      <c r="KPJ943" s="82"/>
      <c r="KPK943" s="82"/>
      <c r="KPL943" s="82"/>
      <c r="KPM943" s="82"/>
      <c r="KPN943" s="82"/>
      <c r="KPO943" s="82"/>
      <c r="KPP943" s="82"/>
      <c r="KPQ943" s="82"/>
      <c r="KPR943" s="82"/>
      <c r="KPS943" s="82"/>
      <c r="KPT943" s="82"/>
      <c r="KPU943" s="82"/>
      <c r="KPV943" s="82"/>
      <c r="KPW943" s="82"/>
      <c r="KPX943" s="82"/>
      <c r="KPY943" s="82"/>
      <c r="KPZ943" s="82"/>
      <c r="KQA943" s="82"/>
      <c r="KQB943" s="82"/>
      <c r="KQC943" s="82"/>
      <c r="KQD943" s="82"/>
      <c r="KQE943" s="82"/>
      <c r="KQF943" s="82"/>
      <c r="KQG943" s="82"/>
      <c r="KQH943" s="82"/>
      <c r="KQI943" s="82"/>
      <c r="KQJ943" s="82"/>
      <c r="KQK943" s="82"/>
      <c r="KQL943" s="82"/>
      <c r="KQM943" s="82"/>
      <c r="KQN943" s="82"/>
      <c r="KQO943" s="82"/>
      <c r="KQP943" s="82"/>
      <c r="KQQ943" s="82"/>
      <c r="KQR943" s="82"/>
      <c r="KQS943" s="82"/>
      <c r="KQT943" s="82"/>
      <c r="KQU943" s="82"/>
      <c r="KQV943" s="82"/>
      <c r="KQW943" s="82"/>
      <c r="KQX943" s="82"/>
      <c r="KQY943" s="82"/>
      <c r="KQZ943" s="82"/>
      <c r="KRA943" s="82"/>
      <c r="KRB943" s="82"/>
      <c r="KRC943" s="82"/>
      <c r="KRD943" s="82"/>
      <c r="KRE943" s="82"/>
      <c r="KRF943" s="82"/>
      <c r="KRG943" s="82"/>
      <c r="KRH943" s="82"/>
      <c r="KRI943" s="82"/>
      <c r="KRJ943" s="82"/>
      <c r="KRK943" s="82"/>
      <c r="KRL943" s="82"/>
      <c r="KRM943" s="82"/>
      <c r="KRN943" s="82"/>
      <c r="KRO943" s="82"/>
      <c r="KRP943" s="82"/>
      <c r="KRQ943" s="82"/>
      <c r="KRR943" s="82"/>
      <c r="KRS943" s="82"/>
      <c r="KRT943" s="82"/>
      <c r="KRU943" s="82"/>
      <c r="KRV943" s="82"/>
      <c r="KRW943" s="82"/>
      <c r="KRX943" s="82"/>
      <c r="KRY943" s="82"/>
      <c r="KRZ943" s="82"/>
      <c r="KSA943" s="82"/>
      <c r="KSB943" s="82"/>
      <c r="KSC943" s="82"/>
      <c r="KSD943" s="82"/>
      <c r="KSE943" s="82"/>
      <c r="KSF943" s="82"/>
      <c r="KSG943" s="82"/>
      <c r="KSH943" s="82"/>
      <c r="KSI943" s="82"/>
      <c r="KSJ943" s="82"/>
      <c r="KSK943" s="82"/>
      <c r="KSL943" s="82"/>
      <c r="KSM943" s="82"/>
      <c r="KSN943" s="82"/>
      <c r="KSO943" s="82"/>
      <c r="KSP943" s="82"/>
      <c r="KSQ943" s="82"/>
      <c r="KSR943" s="82"/>
      <c r="KSS943" s="82"/>
      <c r="KST943" s="82"/>
      <c r="KSU943" s="82"/>
      <c r="KSV943" s="82"/>
      <c r="KSW943" s="82"/>
      <c r="KSX943" s="82"/>
      <c r="KSY943" s="82"/>
      <c r="KSZ943" s="82"/>
      <c r="KTA943" s="82"/>
      <c r="KTB943" s="82"/>
      <c r="KTC943" s="82"/>
      <c r="KTD943" s="82"/>
      <c r="KTE943" s="82"/>
      <c r="KTF943" s="82"/>
      <c r="KTG943" s="82"/>
      <c r="KTH943" s="82"/>
      <c r="KTI943" s="82"/>
      <c r="KTJ943" s="82"/>
      <c r="KTK943" s="82"/>
      <c r="KTL943" s="82"/>
      <c r="KTM943" s="82"/>
      <c r="KTN943" s="82"/>
      <c r="KTO943" s="82"/>
      <c r="KTP943" s="82"/>
      <c r="KTQ943" s="82"/>
      <c r="KTR943" s="82"/>
      <c r="KTS943" s="82"/>
      <c r="KTT943" s="82"/>
      <c r="KTU943" s="82"/>
      <c r="KTV943" s="82"/>
      <c r="KTW943" s="82"/>
      <c r="KTX943" s="82"/>
      <c r="KTY943" s="82"/>
      <c r="KTZ943" s="82"/>
      <c r="KUA943" s="82"/>
      <c r="KUB943" s="82"/>
      <c r="KUC943" s="82"/>
      <c r="KUD943" s="82"/>
      <c r="KUE943" s="82"/>
      <c r="KUF943" s="82"/>
      <c r="KUG943" s="82"/>
      <c r="KUH943" s="82"/>
      <c r="KUI943" s="82"/>
      <c r="KUJ943" s="82"/>
      <c r="KUK943" s="82"/>
      <c r="KUL943" s="82"/>
      <c r="KUM943" s="82"/>
      <c r="KUN943" s="82"/>
      <c r="KUO943" s="82"/>
      <c r="KUP943" s="82"/>
      <c r="KUQ943" s="82"/>
      <c r="KUR943" s="82"/>
      <c r="KUS943" s="82"/>
      <c r="KUT943" s="82"/>
      <c r="KUU943" s="82"/>
      <c r="KUV943" s="82"/>
      <c r="KUW943" s="82"/>
      <c r="KUX943" s="82"/>
      <c r="KUY943" s="82"/>
      <c r="KUZ943" s="82"/>
      <c r="KVA943" s="82"/>
      <c r="KVB943" s="82"/>
      <c r="KVC943" s="82"/>
      <c r="KVD943" s="82"/>
      <c r="KVE943" s="82"/>
      <c r="KVF943" s="82"/>
      <c r="KVG943" s="82"/>
      <c r="KVH943" s="82"/>
      <c r="KVI943" s="82"/>
      <c r="KVJ943" s="82"/>
      <c r="KVK943" s="82"/>
      <c r="KVL943" s="82"/>
      <c r="KVM943" s="82"/>
      <c r="KVN943" s="82"/>
      <c r="KVO943" s="82"/>
      <c r="KVP943" s="82"/>
      <c r="KVQ943" s="82"/>
      <c r="KVR943" s="82"/>
      <c r="KVS943" s="82"/>
      <c r="KVT943" s="82"/>
      <c r="KVU943" s="82"/>
      <c r="KVV943" s="82"/>
      <c r="KVW943" s="82"/>
      <c r="KVX943" s="82"/>
      <c r="KVY943" s="82"/>
      <c r="KVZ943" s="82"/>
      <c r="KWA943" s="82"/>
      <c r="KWB943" s="82"/>
      <c r="KWC943" s="82"/>
      <c r="KWD943" s="82"/>
      <c r="KWE943" s="82"/>
      <c r="KWF943" s="82"/>
      <c r="KWG943" s="82"/>
      <c r="KWH943" s="82"/>
      <c r="KWI943" s="82"/>
      <c r="KWJ943" s="82"/>
      <c r="KWK943" s="82"/>
      <c r="KWL943" s="82"/>
      <c r="KWM943" s="82"/>
      <c r="KWN943" s="82"/>
      <c r="KWO943" s="82"/>
      <c r="KWP943" s="82"/>
      <c r="KWQ943" s="82"/>
      <c r="KWR943" s="82"/>
      <c r="KWS943" s="82"/>
      <c r="KWT943" s="82"/>
      <c r="KWU943" s="82"/>
      <c r="KWV943" s="82"/>
      <c r="KWW943" s="82"/>
      <c r="KWX943" s="82"/>
      <c r="KWY943" s="82"/>
      <c r="KWZ943" s="82"/>
      <c r="KXA943" s="82"/>
      <c r="KXB943" s="82"/>
      <c r="KXC943" s="82"/>
      <c r="KXD943" s="82"/>
      <c r="KXE943" s="82"/>
      <c r="KXF943" s="82"/>
      <c r="KXG943" s="82"/>
      <c r="KXH943" s="82"/>
      <c r="KXI943" s="82"/>
      <c r="KXJ943" s="82"/>
      <c r="KXK943" s="82"/>
      <c r="KXL943" s="82"/>
      <c r="KXM943" s="82"/>
      <c r="KXN943" s="82"/>
      <c r="KXO943" s="82"/>
      <c r="KXP943" s="82"/>
      <c r="KXQ943" s="82"/>
      <c r="KXR943" s="82"/>
      <c r="KXS943" s="82"/>
      <c r="KXT943" s="82"/>
      <c r="KXU943" s="82"/>
      <c r="KXV943" s="82"/>
      <c r="KXW943" s="82"/>
      <c r="KXX943" s="82"/>
      <c r="KXY943" s="82"/>
      <c r="KXZ943" s="82"/>
      <c r="KYA943" s="82"/>
      <c r="KYB943" s="82"/>
      <c r="KYC943" s="82"/>
      <c r="KYD943" s="82"/>
      <c r="KYE943" s="82"/>
      <c r="KYF943" s="82"/>
      <c r="KYG943" s="82"/>
      <c r="KYH943" s="82"/>
      <c r="KYI943" s="82"/>
      <c r="KYJ943" s="82"/>
      <c r="KYK943" s="82"/>
      <c r="KYL943" s="82"/>
      <c r="KYM943" s="82"/>
      <c r="KYN943" s="82"/>
      <c r="KYO943" s="82"/>
      <c r="KYP943" s="82"/>
      <c r="KYQ943" s="82"/>
      <c r="KYR943" s="82"/>
      <c r="KYS943" s="82"/>
      <c r="KYT943" s="82"/>
      <c r="KYU943" s="82"/>
      <c r="KYV943" s="82"/>
      <c r="KYW943" s="82"/>
      <c r="KYX943" s="82"/>
      <c r="KYY943" s="82"/>
      <c r="KYZ943" s="82"/>
      <c r="KZA943" s="82"/>
      <c r="KZB943" s="82"/>
      <c r="KZC943" s="82"/>
      <c r="KZD943" s="82"/>
      <c r="KZE943" s="82"/>
      <c r="KZF943" s="82"/>
      <c r="KZG943" s="82"/>
      <c r="KZH943" s="82"/>
      <c r="KZI943" s="82"/>
      <c r="KZJ943" s="82"/>
      <c r="KZK943" s="82"/>
      <c r="KZL943" s="82"/>
      <c r="KZM943" s="82"/>
      <c r="KZN943" s="82"/>
      <c r="KZO943" s="82"/>
      <c r="KZP943" s="82"/>
      <c r="KZQ943" s="82"/>
      <c r="KZR943" s="82"/>
      <c r="KZS943" s="82"/>
      <c r="KZT943" s="82"/>
      <c r="KZU943" s="82"/>
      <c r="KZV943" s="82"/>
      <c r="KZW943" s="82"/>
      <c r="KZX943" s="82"/>
      <c r="KZY943" s="82"/>
      <c r="KZZ943" s="82"/>
      <c r="LAA943" s="82"/>
      <c r="LAB943" s="82"/>
      <c r="LAC943" s="82"/>
      <c r="LAD943" s="82"/>
      <c r="LAE943" s="82"/>
      <c r="LAF943" s="82"/>
      <c r="LAG943" s="82"/>
      <c r="LAH943" s="82"/>
      <c r="LAI943" s="82"/>
      <c r="LAJ943" s="82"/>
      <c r="LAK943" s="82"/>
      <c r="LAL943" s="82"/>
      <c r="LAM943" s="82"/>
      <c r="LAN943" s="82"/>
      <c r="LAO943" s="82"/>
      <c r="LAP943" s="82"/>
      <c r="LAQ943" s="82"/>
      <c r="LAR943" s="82"/>
      <c r="LAS943" s="82"/>
      <c r="LAT943" s="82"/>
      <c r="LAU943" s="82"/>
      <c r="LAV943" s="82"/>
      <c r="LAW943" s="82"/>
      <c r="LAX943" s="82"/>
      <c r="LAY943" s="82"/>
      <c r="LAZ943" s="82"/>
      <c r="LBA943" s="82"/>
      <c r="LBB943" s="82"/>
      <c r="LBC943" s="82"/>
      <c r="LBD943" s="82"/>
      <c r="LBE943" s="82"/>
      <c r="LBF943" s="82"/>
      <c r="LBG943" s="82"/>
      <c r="LBH943" s="82"/>
      <c r="LBI943" s="82"/>
      <c r="LBJ943" s="82"/>
      <c r="LBK943" s="82"/>
      <c r="LBL943" s="82"/>
      <c r="LBM943" s="82"/>
      <c r="LBN943" s="82"/>
      <c r="LBO943" s="82"/>
      <c r="LBP943" s="82"/>
      <c r="LBQ943" s="82"/>
      <c r="LBR943" s="82"/>
      <c r="LBS943" s="82"/>
      <c r="LBT943" s="82"/>
      <c r="LBU943" s="82"/>
      <c r="LBV943" s="82"/>
      <c r="LBW943" s="82"/>
      <c r="LBX943" s="82"/>
      <c r="LBY943" s="82"/>
      <c r="LBZ943" s="82"/>
      <c r="LCA943" s="82"/>
      <c r="LCB943" s="82"/>
      <c r="LCC943" s="82"/>
      <c r="LCD943" s="82"/>
      <c r="LCE943" s="82"/>
      <c r="LCF943" s="82"/>
      <c r="LCG943" s="82"/>
      <c r="LCH943" s="82"/>
      <c r="LCI943" s="82"/>
      <c r="LCJ943" s="82"/>
      <c r="LCK943" s="82"/>
      <c r="LCL943" s="82"/>
      <c r="LCM943" s="82"/>
      <c r="LCN943" s="82"/>
      <c r="LCO943" s="82"/>
      <c r="LCP943" s="82"/>
      <c r="LCQ943" s="82"/>
      <c r="LCR943" s="82"/>
      <c r="LCS943" s="82"/>
      <c r="LCT943" s="82"/>
      <c r="LCU943" s="82"/>
      <c r="LCV943" s="82"/>
      <c r="LCW943" s="82"/>
      <c r="LCX943" s="82"/>
      <c r="LCY943" s="82"/>
      <c r="LCZ943" s="82"/>
      <c r="LDA943" s="82"/>
      <c r="LDB943" s="82"/>
      <c r="LDC943" s="82"/>
      <c r="LDD943" s="82"/>
      <c r="LDE943" s="82"/>
      <c r="LDF943" s="82"/>
      <c r="LDG943" s="82"/>
      <c r="LDH943" s="82"/>
      <c r="LDI943" s="82"/>
      <c r="LDJ943" s="82"/>
      <c r="LDK943" s="82"/>
      <c r="LDL943" s="82"/>
      <c r="LDM943" s="82"/>
      <c r="LDN943" s="82"/>
      <c r="LDO943" s="82"/>
      <c r="LDP943" s="82"/>
      <c r="LDQ943" s="82"/>
      <c r="LDR943" s="82"/>
      <c r="LDS943" s="82"/>
      <c r="LDT943" s="82"/>
      <c r="LDU943" s="82"/>
      <c r="LDV943" s="82"/>
      <c r="LDW943" s="82"/>
      <c r="LDX943" s="82"/>
      <c r="LDY943" s="82"/>
      <c r="LDZ943" s="82"/>
      <c r="LEA943" s="82"/>
      <c r="LEB943" s="82"/>
      <c r="LEC943" s="82"/>
      <c r="LED943" s="82"/>
      <c r="LEE943" s="82"/>
      <c r="LEF943" s="82"/>
      <c r="LEG943" s="82"/>
      <c r="LEH943" s="82"/>
      <c r="LEI943" s="82"/>
      <c r="LEJ943" s="82"/>
      <c r="LEK943" s="82"/>
      <c r="LEL943" s="82"/>
      <c r="LEM943" s="82"/>
      <c r="LEN943" s="82"/>
      <c r="LEO943" s="82"/>
      <c r="LEP943" s="82"/>
      <c r="LEQ943" s="82"/>
      <c r="LER943" s="82"/>
      <c r="LES943" s="82"/>
      <c r="LET943" s="82"/>
      <c r="LEU943" s="82"/>
      <c r="LEV943" s="82"/>
      <c r="LEW943" s="82"/>
      <c r="LEX943" s="82"/>
      <c r="LEY943" s="82"/>
      <c r="LEZ943" s="82"/>
      <c r="LFA943" s="82"/>
      <c r="LFB943" s="82"/>
      <c r="LFC943" s="82"/>
      <c r="LFD943" s="82"/>
      <c r="LFE943" s="82"/>
      <c r="LFF943" s="82"/>
      <c r="LFG943" s="82"/>
      <c r="LFH943" s="82"/>
      <c r="LFI943" s="82"/>
      <c r="LFJ943" s="82"/>
      <c r="LFK943" s="82"/>
      <c r="LFL943" s="82"/>
      <c r="LFM943" s="82"/>
      <c r="LFN943" s="82"/>
      <c r="LFO943" s="82"/>
      <c r="LFP943" s="82"/>
      <c r="LFQ943" s="82"/>
      <c r="LFR943" s="82"/>
      <c r="LFS943" s="82"/>
      <c r="LFT943" s="82"/>
      <c r="LFU943" s="82"/>
      <c r="LFV943" s="82"/>
      <c r="LFW943" s="82"/>
      <c r="LFX943" s="82"/>
      <c r="LFY943" s="82"/>
      <c r="LFZ943" s="82"/>
      <c r="LGA943" s="82"/>
      <c r="LGB943" s="82"/>
      <c r="LGC943" s="82"/>
      <c r="LGD943" s="82"/>
      <c r="LGE943" s="82"/>
      <c r="LGF943" s="82"/>
      <c r="LGG943" s="82"/>
      <c r="LGH943" s="82"/>
      <c r="LGI943" s="82"/>
      <c r="LGJ943" s="82"/>
      <c r="LGK943" s="82"/>
      <c r="LGL943" s="82"/>
      <c r="LGM943" s="82"/>
      <c r="LGN943" s="82"/>
      <c r="LGO943" s="82"/>
      <c r="LGP943" s="82"/>
      <c r="LGQ943" s="82"/>
      <c r="LGR943" s="82"/>
      <c r="LGS943" s="82"/>
      <c r="LGT943" s="82"/>
      <c r="LGU943" s="82"/>
      <c r="LGV943" s="82"/>
      <c r="LGW943" s="82"/>
      <c r="LGX943" s="82"/>
      <c r="LGY943" s="82"/>
      <c r="LGZ943" s="82"/>
      <c r="LHA943" s="82"/>
      <c r="LHB943" s="82"/>
      <c r="LHC943" s="82"/>
      <c r="LHD943" s="82"/>
      <c r="LHE943" s="82"/>
      <c r="LHF943" s="82"/>
      <c r="LHG943" s="82"/>
      <c r="LHH943" s="82"/>
      <c r="LHI943" s="82"/>
      <c r="LHJ943" s="82"/>
      <c r="LHK943" s="82"/>
      <c r="LHL943" s="82"/>
      <c r="LHM943" s="82"/>
      <c r="LHN943" s="82"/>
      <c r="LHO943" s="82"/>
      <c r="LHP943" s="82"/>
      <c r="LHQ943" s="82"/>
      <c r="LHR943" s="82"/>
      <c r="LHS943" s="82"/>
      <c r="LHT943" s="82"/>
      <c r="LHU943" s="82"/>
      <c r="LHV943" s="82"/>
      <c r="LHW943" s="82"/>
      <c r="LHX943" s="82"/>
      <c r="LHY943" s="82"/>
      <c r="LHZ943" s="82"/>
      <c r="LIA943" s="82"/>
      <c r="LIB943" s="82"/>
      <c r="LIC943" s="82"/>
      <c r="LID943" s="82"/>
      <c r="LIE943" s="82"/>
      <c r="LIF943" s="82"/>
      <c r="LIG943" s="82"/>
      <c r="LIH943" s="82"/>
      <c r="LII943" s="82"/>
      <c r="LIJ943" s="82"/>
      <c r="LIK943" s="82"/>
      <c r="LIL943" s="82"/>
      <c r="LIM943" s="82"/>
      <c r="LIN943" s="82"/>
      <c r="LIO943" s="82"/>
      <c r="LIP943" s="82"/>
      <c r="LIQ943" s="82"/>
      <c r="LIR943" s="82"/>
      <c r="LIS943" s="82"/>
      <c r="LIT943" s="82"/>
      <c r="LIU943" s="82"/>
      <c r="LIV943" s="82"/>
      <c r="LIW943" s="82"/>
      <c r="LIX943" s="82"/>
      <c r="LIY943" s="82"/>
      <c r="LIZ943" s="82"/>
      <c r="LJA943" s="82"/>
      <c r="LJB943" s="82"/>
      <c r="LJC943" s="82"/>
      <c r="LJD943" s="82"/>
      <c r="LJE943" s="82"/>
      <c r="LJF943" s="82"/>
      <c r="LJG943" s="82"/>
      <c r="LJH943" s="82"/>
      <c r="LJI943" s="82"/>
      <c r="LJJ943" s="82"/>
      <c r="LJK943" s="82"/>
      <c r="LJL943" s="82"/>
      <c r="LJM943" s="82"/>
      <c r="LJN943" s="82"/>
      <c r="LJO943" s="82"/>
      <c r="LJP943" s="82"/>
      <c r="LJQ943" s="82"/>
      <c r="LJR943" s="82"/>
      <c r="LJS943" s="82"/>
      <c r="LJT943" s="82"/>
      <c r="LJU943" s="82"/>
      <c r="LJV943" s="82"/>
      <c r="LJW943" s="82"/>
      <c r="LJX943" s="82"/>
      <c r="LJY943" s="82"/>
      <c r="LJZ943" s="82"/>
      <c r="LKA943" s="82"/>
      <c r="LKB943" s="82"/>
      <c r="LKC943" s="82"/>
      <c r="LKD943" s="82"/>
      <c r="LKE943" s="82"/>
      <c r="LKF943" s="82"/>
      <c r="LKG943" s="82"/>
      <c r="LKH943" s="82"/>
      <c r="LKI943" s="82"/>
      <c r="LKJ943" s="82"/>
      <c r="LKK943" s="82"/>
      <c r="LKL943" s="82"/>
      <c r="LKM943" s="82"/>
      <c r="LKN943" s="82"/>
      <c r="LKO943" s="82"/>
      <c r="LKP943" s="82"/>
      <c r="LKQ943" s="82"/>
      <c r="LKR943" s="82"/>
      <c r="LKS943" s="82"/>
      <c r="LKT943" s="82"/>
      <c r="LKU943" s="82"/>
      <c r="LKV943" s="82"/>
      <c r="LKW943" s="82"/>
      <c r="LKX943" s="82"/>
      <c r="LKY943" s="82"/>
      <c r="LKZ943" s="82"/>
      <c r="LLA943" s="82"/>
      <c r="LLB943" s="82"/>
      <c r="LLC943" s="82"/>
      <c r="LLD943" s="82"/>
      <c r="LLE943" s="82"/>
      <c r="LLF943" s="82"/>
      <c r="LLG943" s="82"/>
      <c r="LLH943" s="82"/>
      <c r="LLI943" s="82"/>
      <c r="LLJ943" s="82"/>
      <c r="LLK943" s="82"/>
      <c r="LLL943" s="82"/>
      <c r="LLM943" s="82"/>
      <c r="LLN943" s="82"/>
      <c r="LLO943" s="82"/>
      <c r="LLP943" s="82"/>
      <c r="LLQ943" s="82"/>
      <c r="LLR943" s="82"/>
      <c r="LLS943" s="82"/>
      <c r="LLT943" s="82"/>
      <c r="LLU943" s="82"/>
      <c r="LLV943" s="82"/>
      <c r="LLW943" s="82"/>
      <c r="LLX943" s="82"/>
      <c r="LLY943" s="82"/>
      <c r="LLZ943" s="82"/>
      <c r="LMA943" s="82"/>
      <c r="LMB943" s="82"/>
      <c r="LMC943" s="82"/>
      <c r="LMD943" s="82"/>
      <c r="LME943" s="82"/>
      <c r="LMF943" s="82"/>
      <c r="LMG943" s="82"/>
      <c r="LMH943" s="82"/>
      <c r="LMI943" s="82"/>
      <c r="LMJ943" s="82"/>
      <c r="LMK943" s="82"/>
      <c r="LML943" s="82"/>
      <c r="LMM943" s="82"/>
      <c r="LMN943" s="82"/>
      <c r="LMO943" s="82"/>
      <c r="LMP943" s="82"/>
      <c r="LMQ943" s="82"/>
      <c r="LMR943" s="82"/>
      <c r="LMS943" s="82"/>
      <c r="LMT943" s="82"/>
      <c r="LMU943" s="82"/>
      <c r="LMV943" s="82"/>
      <c r="LMW943" s="82"/>
      <c r="LMX943" s="82"/>
      <c r="LMY943" s="82"/>
      <c r="LMZ943" s="82"/>
      <c r="LNA943" s="82"/>
      <c r="LNB943" s="82"/>
      <c r="LNC943" s="82"/>
      <c r="LND943" s="82"/>
      <c r="LNE943" s="82"/>
      <c r="LNF943" s="82"/>
      <c r="LNG943" s="82"/>
      <c r="LNH943" s="82"/>
      <c r="LNI943" s="82"/>
      <c r="LNJ943" s="82"/>
      <c r="LNK943" s="82"/>
      <c r="LNL943" s="82"/>
      <c r="LNM943" s="82"/>
      <c r="LNN943" s="82"/>
      <c r="LNO943" s="82"/>
      <c r="LNP943" s="82"/>
      <c r="LNQ943" s="82"/>
      <c r="LNR943" s="82"/>
      <c r="LNS943" s="82"/>
      <c r="LNT943" s="82"/>
      <c r="LNU943" s="82"/>
      <c r="LNV943" s="82"/>
      <c r="LNW943" s="82"/>
      <c r="LNX943" s="82"/>
      <c r="LNY943" s="82"/>
      <c r="LNZ943" s="82"/>
      <c r="LOA943" s="82"/>
      <c r="LOB943" s="82"/>
      <c r="LOC943" s="82"/>
      <c r="LOD943" s="82"/>
      <c r="LOE943" s="82"/>
      <c r="LOF943" s="82"/>
      <c r="LOG943" s="82"/>
      <c r="LOH943" s="82"/>
      <c r="LOI943" s="82"/>
      <c r="LOJ943" s="82"/>
      <c r="LOK943" s="82"/>
      <c r="LOL943" s="82"/>
      <c r="LOM943" s="82"/>
      <c r="LON943" s="82"/>
      <c r="LOO943" s="82"/>
      <c r="LOP943" s="82"/>
      <c r="LOQ943" s="82"/>
      <c r="LOR943" s="82"/>
      <c r="LOS943" s="82"/>
      <c r="LOT943" s="82"/>
      <c r="LOU943" s="82"/>
      <c r="LOV943" s="82"/>
      <c r="LOW943" s="82"/>
      <c r="LOX943" s="82"/>
      <c r="LOY943" s="82"/>
      <c r="LOZ943" s="82"/>
      <c r="LPA943" s="82"/>
      <c r="LPB943" s="82"/>
      <c r="LPC943" s="82"/>
      <c r="LPD943" s="82"/>
      <c r="LPE943" s="82"/>
      <c r="LPF943" s="82"/>
      <c r="LPG943" s="82"/>
      <c r="LPH943" s="82"/>
      <c r="LPI943" s="82"/>
      <c r="LPJ943" s="82"/>
      <c r="LPK943" s="82"/>
      <c r="LPL943" s="82"/>
      <c r="LPM943" s="82"/>
      <c r="LPN943" s="82"/>
      <c r="LPO943" s="82"/>
      <c r="LPP943" s="82"/>
      <c r="LPQ943" s="82"/>
      <c r="LPR943" s="82"/>
      <c r="LPS943" s="82"/>
      <c r="LPT943" s="82"/>
      <c r="LPU943" s="82"/>
      <c r="LPV943" s="82"/>
      <c r="LPW943" s="82"/>
      <c r="LPX943" s="82"/>
      <c r="LPY943" s="82"/>
      <c r="LPZ943" s="82"/>
      <c r="LQA943" s="82"/>
      <c r="LQB943" s="82"/>
      <c r="LQC943" s="82"/>
      <c r="LQD943" s="82"/>
      <c r="LQE943" s="82"/>
      <c r="LQF943" s="82"/>
      <c r="LQG943" s="82"/>
      <c r="LQH943" s="82"/>
      <c r="LQI943" s="82"/>
      <c r="LQJ943" s="82"/>
      <c r="LQK943" s="82"/>
      <c r="LQL943" s="82"/>
      <c r="LQM943" s="82"/>
      <c r="LQN943" s="82"/>
      <c r="LQO943" s="82"/>
      <c r="LQP943" s="82"/>
      <c r="LQQ943" s="82"/>
      <c r="LQR943" s="82"/>
      <c r="LQS943" s="82"/>
      <c r="LQT943" s="82"/>
      <c r="LQU943" s="82"/>
      <c r="LQV943" s="82"/>
      <c r="LQW943" s="82"/>
      <c r="LQX943" s="82"/>
      <c r="LQY943" s="82"/>
      <c r="LQZ943" s="82"/>
      <c r="LRA943" s="82"/>
      <c r="LRB943" s="82"/>
      <c r="LRC943" s="82"/>
      <c r="LRD943" s="82"/>
      <c r="LRE943" s="82"/>
      <c r="LRF943" s="82"/>
      <c r="LRG943" s="82"/>
      <c r="LRH943" s="82"/>
      <c r="LRI943" s="82"/>
      <c r="LRJ943" s="82"/>
      <c r="LRK943" s="82"/>
      <c r="LRL943" s="82"/>
      <c r="LRM943" s="82"/>
      <c r="LRN943" s="82"/>
      <c r="LRO943" s="82"/>
      <c r="LRP943" s="82"/>
      <c r="LRQ943" s="82"/>
      <c r="LRR943" s="82"/>
      <c r="LRS943" s="82"/>
      <c r="LRT943" s="82"/>
      <c r="LRU943" s="82"/>
      <c r="LRV943" s="82"/>
      <c r="LRW943" s="82"/>
      <c r="LRX943" s="82"/>
      <c r="LRY943" s="82"/>
      <c r="LRZ943" s="82"/>
      <c r="LSA943" s="82"/>
      <c r="LSB943" s="82"/>
      <c r="LSC943" s="82"/>
      <c r="LSD943" s="82"/>
      <c r="LSE943" s="82"/>
      <c r="LSF943" s="82"/>
      <c r="LSG943" s="82"/>
      <c r="LSH943" s="82"/>
      <c r="LSI943" s="82"/>
      <c r="LSJ943" s="82"/>
      <c r="LSK943" s="82"/>
      <c r="LSL943" s="82"/>
      <c r="LSM943" s="82"/>
      <c r="LSN943" s="82"/>
      <c r="LSO943" s="82"/>
      <c r="LSP943" s="82"/>
      <c r="LSQ943" s="82"/>
      <c r="LSR943" s="82"/>
      <c r="LSS943" s="82"/>
      <c r="LST943" s="82"/>
      <c r="LSU943" s="82"/>
      <c r="LSV943" s="82"/>
      <c r="LSW943" s="82"/>
      <c r="LSX943" s="82"/>
      <c r="LSY943" s="82"/>
      <c r="LSZ943" s="82"/>
      <c r="LTA943" s="82"/>
      <c r="LTB943" s="82"/>
      <c r="LTC943" s="82"/>
      <c r="LTD943" s="82"/>
      <c r="LTE943" s="82"/>
      <c r="LTF943" s="82"/>
      <c r="LTG943" s="82"/>
      <c r="LTH943" s="82"/>
      <c r="LTI943" s="82"/>
      <c r="LTJ943" s="82"/>
      <c r="LTK943" s="82"/>
      <c r="LTL943" s="82"/>
      <c r="LTM943" s="82"/>
      <c r="LTN943" s="82"/>
      <c r="LTO943" s="82"/>
      <c r="LTP943" s="82"/>
      <c r="LTQ943" s="82"/>
      <c r="LTR943" s="82"/>
      <c r="LTS943" s="82"/>
      <c r="LTT943" s="82"/>
      <c r="LTU943" s="82"/>
      <c r="LTV943" s="82"/>
      <c r="LTW943" s="82"/>
      <c r="LTX943" s="82"/>
      <c r="LTY943" s="82"/>
      <c r="LTZ943" s="82"/>
      <c r="LUA943" s="82"/>
      <c r="LUB943" s="82"/>
      <c r="LUC943" s="82"/>
      <c r="LUD943" s="82"/>
      <c r="LUE943" s="82"/>
      <c r="LUF943" s="82"/>
      <c r="LUG943" s="82"/>
      <c r="LUH943" s="82"/>
      <c r="LUI943" s="82"/>
      <c r="LUJ943" s="82"/>
      <c r="LUK943" s="82"/>
      <c r="LUL943" s="82"/>
      <c r="LUM943" s="82"/>
      <c r="LUN943" s="82"/>
      <c r="LUO943" s="82"/>
      <c r="LUP943" s="82"/>
      <c r="LUQ943" s="82"/>
      <c r="LUR943" s="82"/>
      <c r="LUS943" s="82"/>
      <c r="LUT943" s="82"/>
      <c r="LUU943" s="82"/>
      <c r="LUV943" s="82"/>
      <c r="LUW943" s="82"/>
      <c r="LUX943" s="82"/>
      <c r="LUY943" s="82"/>
      <c r="LUZ943" s="82"/>
      <c r="LVA943" s="82"/>
      <c r="LVB943" s="82"/>
      <c r="LVC943" s="82"/>
      <c r="LVD943" s="82"/>
      <c r="LVE943" s="82"/>
      <c r="LVF943" s="82"/>
      <c r="LVG943" s="82"/>
      <c r="LVH943" s="82"/>
      <c r="LVI943" s="82"/>
      <c r="LVJ943" s="82"/>
      <c r="LVK943" s="82"/>
      <c r="LVL943" s="82"/>
      <c r="LVM943" s="82"/>
      <c r="LVN943" s="82"/>
      <c r="LVO943" s="82"/>
      <c r="LVP943" s="82"/>
      <c r="LVQ943" s="82"/>
      <c r="LVR943" s="82"/>
      <c r="LVS943" s="82"/>
      <c r="LVT943" s="82"/>
      <c r="LVU943" s="82"/>
      <c r="LVV943" s="82"/>
      <c r="LVW943" s="82"/>
      <c r="LVX943" s="82"/>
      <c r="LVY943" s="82"/>
      <c r="LVZ943" s="82"/>
      <c r="LWA943" s="82"/>
      <c r="LWB943" s="82"/>
      <c r="LWC943" s="82"/>
      <c r="LWD943" s="82"/>
      <c r="LWE943" s="82"/>
      <c r="LWF943" s="82"/>
      <c r="LWG943" s="82"/>
      <c r="LWH943" s="82"/>
      <c r="LWI943" s="82"/>
      <c r="LWJ943" s="82"/>
      <c r="LWK943" s="82"/>
      <c r="LWL943" s="82"/>
      <c r="LWM943" s="82"/>
      <c r="LWN943" s="82"/>
      <c r="LWO943" s="82"/>
      <c r="LWP943" s="82"/>
      <c r="LWQ943" s="82"/>
      <c r="LWR943" s="82"/>
      <c r="LWS943" s="82"/>
      <c r="LWT943" s="82"/>
      <c r="LWU943" s="82"/>
      <c r="LWV943" s="82"/>
      <c r="LWW943" s="82"/>
      <c r="LWX943" s="82"/>
      <c r="LWY943" s="82"/>
      <c r="LWZ943" s="82"/>
      <c r="LXA943" s="82"/>
      <c r="LXB943" s="82"/>
      <c r="LXC943" s="82"/>
      <c r="LXD943" s="82"/>
      <c r="LXE943" s="82"/>
      <c r="LXF943" s="82"/>
      <c r="LXG943" s="82"/>
      <c r="LXH943" s="82"/>
      <c r="LXI943" s="82"/>
      <c r="LXJ943" s="82"/>
      <c r="LXK943" s="82"/>
      <c r="LXL943" s="82"/>
      <c r="LXM943" s="82"/>
      <c r="LXN943" s="82"/>
      <c r="LXO943" s="82"/>
      <c r="LXP943" s="82"/>
      <c r="LXQ943" s="82"/>
      <c r="LXR943" s="82"/>
      <c r="LXS943" s="82"/>
      <c r="LXT943" s="82"/>
      <c r="LXU943" s="82"/>
      <c r="LXV943" s="82"/>
      <c r="LXW943" s="82"/>
      <c r="LXX943" s="82"/>
      <c r="LXY943" s="82"/>
      <c r="LXZ943" s="82"/>
      <c r="LYA943" s="82"/>
      <c r="LYB943" s="82"/>
      <c r="LYC943" s="82"/>
      <c r="LYD943" s="82"/>
      <c r="LYE943" s="82"/>
      <c r="LYF943" s="82"/>
      <c r="LYG943" s="82"/>
      <c r="LYH943" s="82"/>
      <c r="LYI943" s="82"/>
      <c r="LYJ943" s="82"/>
      <c r="LYK943" s="82"/>
      <c r="LYL943" s="82"/>
      <c r="LYM943" s="82"/>
      <c r="LYN943" s="82"/>
      <c r="LYO943" s="82"/>
      <c r="LYP943" s="82"/>
      <c r="LYQ943" s="82"/>
      <c r="LYR943" s="82"/>
      <c r="LYS943" s="82"/>
      <c r="LYT943" s="82"/>
      <c r="LYU943" s="82"/>
      <c r="LYV943" s="82"/>
      <c r="LYW943" s="82"/>
      <c r="LYX943" s="82"/>
      <c r="LYY943" s="82"/>
      <c r="LYZ943" s="82"/>
      <c r="LZA943" s="82"/>
      <c r="LZB943" s="82"/>
      <c r="LZC943" s="82"/>
      <c r="LZD943" s="82"/>
      <c r="LZE943" s="82"/>
      <c r="LZF943" s="82"/>
      <c r="LZG943" s="82"/>
      <c r="LZH943" s="82"/>
      <c r="LZI943" s="82"/>
      <c r="LZJ943" s="82"/>
      <c r="LZK943" s="82"/>
      <c r="LZL943" s="82"/>
      <c r="LZM943" s="82"/>
      <c r="LZN943" s="82"/>
      <c r="LZO943" s="82"/>
      <c r="LZP943" s="82"/>
      <c r="LZQ943" s="82"/>
      <c r="LZR943" s="82"/>
      <c r="LZS943" s="82"/>
      <c r="LZT943" s="82"/>
      <c r="LZU943" s="82"/>
      <c r="LZV943" s="82"/>
      <c r="LZW943" s="82"/>
      <c r="LZX943" s="82"/>
      <c r="LZY943" s="82"/>
      <c r="LZZ943" s="82"/>
      <c r="MAA943" s="82"/>
      <c r="MAB943" s="82"/>
      <c r="MAC943" s="82"/>
      <c r="MAD943" s="82"/>
      <c r="MAE943" s="82"/>
      <c r="MAF943" s="82"/>
      <c r="MAG943" s="82"/>
      <c r="MAH943" s="82"/>
      <c r="MAI943" s="82"/>
      <c r="MAJ943" s="82"/>
      <c r="MAK943" s="82"/>
      <c r="MAL943" s="82"/>
      <c r="MAM943" s="82"/>
      <c r="MAN943" s="82"/>
      <c r="MAO943" s="82"/>
      <c r="MAP943" s="82"/>
      <c r="MAQ943" s="82"/>
      <c r="MAR943" s="82"/>
      <c r="MAS943" s="82"/>
      <c r="MAT943" s="82"/>
      <c r="MAU943" s="82"/>
      <c r="MAV943" s="82"/>
      <c r="MAW943" s="82"/>
      <c r="MAX943" s="82"/>
      <c r="MAY943" s="82"/>
      <c r="MAZ943" s="82"/>
      <c r="MBA943" s="82"/>
      <c r="MBB943" s="82"/>
      <c r="MBC943" s="82"/>
      <c r="MBD943" s="82"/>
      <c r="MBE943" s="82"/>
      <c r="MBF943" s="82"/>
      <c r="MBG943" s="82"/>
      <c r="MBH943" s="82"/>
      <c r="MBI943" s="82"/>
      <c r="MBJ943" s="82"/>
      <c r="MBK943" s="82"/>
      <c r="MBL943" s="82"/>
      <c r="MBM943" s="82"/>
      <c r="MBN943" s="82"/>
      <c r="MBO943" s="82"/>
      <c r="MBP943" s="82"/>
      <c r="MBQ943" s="82"/>
      <c r="MBR943" s="82"/>
      <c r="MBS943" s="82"/>
      <c r="MBT943" s="82"/>
      <c r="MBU943" s="82"/>
      <c r="MBV943" s="82"/>
      <c r="MBW943" s="82"/>
      <c r="MBX943" s="82"/>
      <c r="MBY943" s="82"/>
      <c r="MBZ943" s="82"/>
      <c r="MCA943" s="82"/>
      <c r="MCB943" s="82"/>
      <c r="MCC943" s="82"/>
      <c r="MCD943" s="82"/>
      <c r="MCE943" s="82"/>
      <c r="MCF943" s="82"/>
      <c r="MCG943" s="82"/>
      <c r="MCH943" s="82"/>
      <c r="MCI943" s="82"/>
      <c r="MCJ943" s="82"/>
      <c r="MCK943" s="82"/>
      <c r="MCL943" s="82"/>
      <c r="MCM943" s="82"/>
      <c r="MCN943" s="82"/>
      <c r="MCO943" s="82"/>
      <c r="MCP943" s="82"/>
      <c r="MCQ943" s="82"/>
      <c r="MCR943" s="82"/>
      <c r="MCS943" s="82"/>
      <c r="MCT943" s="82"/>
      <c r="MCU943" s="82"/>
      <c r="MCV943" s="82"/>
      <c r="MCW943" s="82"/>
      <c r="MCX943" s="82"/>
      <c r="MCY943" s="82"/>
      <c r="MCZ943" s="82"/>
      <c r="MDA943" s="82"/>
      <c r="MDB943" s="82"/>
      <c r="MDC943" s="82"/>
      <c r="MDD943" s="82"/>
      <c r="MDE943" s="82"/>
      <c r="MDF943" s="82"/>
      <c r="MDG943" s="82"/>
      <c r="MDH943" s="82"/>
      <c r="MDI943" s="82"/>
      <c r="MDJ943" s="82"/>
      <c r="MDK943" s="82"/>
      <c r="MDL943" s="82"/>
      <c r="MDM943" s="82"/>
      <c r="MDN943" s="82"/>
      <c r="MDO943" s="82"/>
      <c r="MDP943" s="82"/>
      <c r="MDQ943" s="82"/>
      <c r="MDR943" s="82"/>
      <c r="MDS943" s="82"/>
      <c r="MDT943" s="82"/>
      <c r="MDU943" s="82"/>
      <c r="MDV943" s="82"/>
      <c r="MDW943" s="82"/>
      <c r="MDX943" s="82"/>
      <c r="MDY943" s="82"/>
      <c r="MDZ943" s="82"/>
      <c r="MEA943" s="82"/>
      <c r="MEB943" s="82"/>
      <c r="MEC943" s="82"/>
      <c r="MED943" s="82"/>
      <c r="MEE943" s="82"/>
      <c r="MEF943" s="82"/>
      <c r="MEG943" s="82"/>
      <c r="MEH943" s="82"/>
      <c r="MEI943" s="82"/>
      <c r="MEJ943" s="82"/>
      <c r="MEK943" s="82"/>
      <c r="MEL943" s="82"/>
      <c r="MEM943" s="82"/>
      <c r="MEN943" s="82"/>
      <c r="MEO943" s="82"/>
      <c r="MEP943" s="82"/>
      <c r="MEQ943" s="82"/>
      <c r="MER943" s="82"/>
      <c r="MES943" s="82"/>
      <c r="MET943" s="82"/>
      <c r="MEU943" s="82"/>
      <c r="MEV943" s="82"/>
      <c r="MEW943" s="82"/>
      <c r="MEX943" s="82"/>
      <c r="MEY943" s="82"/>
      <c r="MEZ943" s="82"/>
      <c r="MFA943" s="82"/>
      <c r="MFB943" s="82"/>
      <c r="MFC943" s="82"/>
      <c r="MFD943" s="82"/>
      <c r="MFE943" s="82"/>
      <c r="MFF943" s="82"/>
      <c r="MFG943" s="82"/>
      <c r="MFH943" s="82"/>
      <c r="MFI943" s="82"/>
      <c r="MFJ943" s="82"/>
      <c r="MFK943" s="82"/>
      <c r="MFL943" s="82"/>
      <c r="MFM943" s="82"/>
      <c r="MFN943" s="82"/>
      <c r="MFO943" s="82"/>
      <c r="MFP943" s="82"/>
      <c r="MFQ943" s="82"/>
      <c r="MFR943" s="82"/>
      <c r="MFS943" s="82"/>
      <c r="MFT943" s="82"/>
      <c r="MFU943" s="82"/>
      <c r="MFV943" s="82"/>
      <c r="MFW943" s="82"/>
      <c r="MFX943" s="82"/>
      <c r="MFY943" s="82"/>
      <c r="MFZ943" s="82"/>
      <c r="MGA943" s="82"/>
      <c r="MGB943" s="82"/>
      <c r="MGC943" s="82"/>
      <c r="MGD943" s="82"/>
      <c r="MGE943" s="82"/>
      <c r="MGF943" s="82"/>
      <c r="MGG943" s="82"/>
      <c r="MGH943" s="82"/>
      <c r="MGI943" s="82"/>
      <c r="MGJ943" s="82"/>
      <c r="MGK943" s="82"/>
      <c r="MGL943" s="82"/>
      <c r="MGM943" s="82"/>
      <c r="MGN943" s="82"/>
      <c r="MGO943" s="82"/>
      <c r="MGP943" s="82"/>
      <c r="MGQ943" s="82"/>
      <c r="MGR943" s="82"/>
      <c r="MGS943" s="82"/>
      <c r="MGT943" s="82"/>
      <c r="MGU943" s="82"/>
      <c r="MGV943" s="82"/>
      <c r="MGW943" s="82"/>
      <c r="MGX943" s="82"/>
      <c r="MGY943" s="82"/>
      <c r="MGZ943" s="82"/>
      <c r="MHA943" s="82"/>
      <c r="MHB943" s="82"/>
      <c r="MHC943" s="82"/>
      <c r="MHD943" s="82"/>
      <c r="MHE943" s="82"/>
      <c r="MHF943" s="82"/>
      <c r="MHG943" s="82"/>
      <c r="MHH943" s="82"/>
      <c r="MHI943" s="82"/>
      <c r="MHJ943" s="82"/>
      <c r="MHK943" s="82"/>
      <c r="MHL943" s="82"/>
      <c r="MHM943" s="82"/>
      <c r="MHN943" s="82"/>
      <c r="MHO943" s="82"/>
      <c r="MHP943" s="82"/>
      <c r="MHQ943" s="82"/>
      <c r="MHR943" s="82"/>
      <c r="MHS943" s="82"/>
      <c r="MHT943" s="82"/>
      <c r="MHU943" s="82"/>
      <c r="MHV943" s="82"/>
      <c r="MHW943" s="82"/>
      <c r="MHX943" s="82"/>
      <c r="MHY943" s="82"/>
      <c r="MHZ943" s="82"/>
      <c r="MIA943" s="82"/>
      <c r="MIB943" s="82"/>
      <c r="MIC943" s="82"/>
      <c r="MID943" s="82"/>
      <c r="MIE943" s="82"/>
      <c r="MIF943" s="82"/>
      <c r="MIG943" s="82"/>
      <c r="MIH943" s="82"/>
      <c r="MII943" s="82"/>
      <c r="MIJ943" s="82"/>
      <c r="MIK943" s="82"/>
      <c r="MIL943" s="82"/>
      <c r="MIM943" s="82"/>
      <c r="MIN943" s="82"/>
      <c r="MIO943" s="82"/>
      <c r="MIP943" s="82"/>
      <c r="MIQ943" s="82"/>
      <c r="MIR943" s="82"/>
      <c r="MIS943" s="82"/>
      <c r="MIT943" s="82"/>
      <c r="MIU943" s="82"/>
      <c r="MIV943" s="82"/>
      <c r="MIW943" s="82"/>
      <c r="MIX943" s="82"/>
      <c r="MIY943" s="82"/>
      <c r="MIZ943" s="82"/>
      <c r="MJA943" s="82"/>
      <c r="MJB943" s="82"/>
      <c r="MJC943" s="82"/>
      <c r="MJD943" s="82"/>
      <c r="MJE943" s="82"/>
      <c r="MJF943" s="82"/>
      <c r="MJG943" s="82"/>
      <c r="MJH943" s="82"/>
      <c r="MJI943" s="82"/>
      <c r="MJJ943" s="82"/>
      <c r="MJK943" s="82"/>
      <c r="MJL943" s="82"/>
      <c r="MJM943" s="82"/>
      <c r="MJN943" s="82"/>
      <c r="MJO943" s="82"/>
      <c r="MJP943" s="82"/>
      <c r="MJQ943" s="82"/>
      <c r="MJR943" s="82"/>
      <c r="MJS943" s="82"/>
      <c r="MJT943" s="82"/>
      <c r="MJU943" s="82"/>
      <c r="MJV943" s="82"/>
      <c r="MJW943" s="82"/>
      <c r="MJX943" s="82"/>
      <c r="MJY943" s="82"/>
      <c r="MJZ943" s="82"/>
      <c r="MKA943" s="82"/>
      <c r="MKB943" s="82"/>
      <c r="MKC943" s="82"/>
      <c r="MKD943" s="82"/>
      <c r="MKE943" s="82"/>
      <c r="MKF943" s="82"/>
      <c r="MKG943" s="82"/>
      <c r="MKH943" s="82"/>
      <c r="MKI943" s="82"/>
      <c r="MKJ943" s="82"/>
      <c r="MKK943" s="82"/>
      <c r="MKL943" s="82"/>
      <c r="MKM943" s="82"/>
      <c r="MKN943" s="82"/>
      <c r="MKO943" s="82"/>
      <c r="MKP943" s="82"/>
      <c r="MKQ943" s="82"/>
      <c r="MKR943" s="82"/>
      <c r="MKS943" s="82"/>
      <c r="MKT943" s="82"/>
      <c r="MKU943" s="82"/>
      <c r="MKV943" s="82"/>
      <c r="MKW943" s="82"/>
      <c r="MKX943" s="82"/>
      <c r="MKY943" s="82"/>
      <c r="MKZ943" s="82"/>
      <c r="MLA943" s="82"/>
      <c r="MLB943" s="82"/>
      <c r="MLC943" s="82"/>
      <c r="MLD943" s="82"/>
      <c r="MLE943" s="82"/>
      <c r="MLF943" s="82"/>
      <c r="MLG943" s="82"/>
      <c r="MLH943" s="82"/>
      <c r="MLI943" s="82"/>
      <c r="MLJ943" s="82"/>
      <c r="MLK943" s="82"/>
      <c r="MLL943" s="82"/>
      <c r="MLM943" s="82"/>
      <c r="MLN943" s="82"/>
      <c r="MLO943" s="82"/>
      <c r="MLP943" s="82"/>
      <c r="MLQ943" s="82"/>
      <c r="MLR943" s="82"/>
      <c r="MLS943" s="82"/>
      <c r="MLT943" s="82"/>
      <c r="MLU943" s="82"/>
      <c r="MLV943" s="82"/>
      <c r="MLW943" s="82"/>
      <c r="MLX943" s="82"/>
      <c r="MLY943" s="82"/>
      <c r="MLZ943" s="82"/>
      <c r="MMA943" s="82"/>
      <c r="MMB943" s="82"/>
      <c r="MMC943" s="82"/>
      <c r="MMD943" s="82"/>
      <c r="MME943" s="82"/>
      <c r="MMF943" s="82"/>
      <c r="MMG943" s="82"/>
      <c r="MMH943" s="82"/>
      <c r="MMI943" s="82"/>
      <c r="MMJ943" s="82"/>
      <c r="MMK943" s="82"/>
      <c r="MML943" s="82"/>
      <c r="MMM943" s="82"/>
      <c r="MMN943" s="82"/>
      <c r="MMO943" s="82"/>
      <c r="MMP943" s="82"/>
      <c r="MMQ943" s="82"/>
      <c r="MMR943" s="82"/>
      <c r="MMS943" s="82"/>
      <c r="MMT943" s="82"/>
      <c r="MMU943" s="82"/>
      <c r="MMV943" s="82"/>
      <c r="MMW943" s="82"/>
      <c r="MMX943" s="82"/>
      <c r="MMY943" s="82"/>
      <c r="MMZ943" s="82"/>
      <c r="MNA943" s="82"/>
      <c r="MNB943" s="82"/>
      <c r="MNC943" s="82"/>
      <c r="MND943" s="82"/>
      <c r="MNE943" s="82"/>
      <c r="MNF943" s="82"/>
      <c r="MNG943" s="82"/>
      <c r="MNH943" s="82"/>
      <c r="MNI943" s="82"/>
      <c r="MNJ943" s="82"/>
      <c r="MNK943" s="82"/>
      <c r="MNL943" s="82"/>
      <c r="MNM943" s="82"/>
      <c r="MNN943" s="82"/>
      <c r="MNO943" s="82"/>
      <c r="MNP943" s="82"/>
      <c r="MNQ943" s="82"/>
      <c r="MNR943" s="82"/>
      <c r="MNS943" s="82"/>
      <c r="MNT943" s="82"/>
      <c r="MNU943" s="82"/>
      <c r="MNV943" s="82"/>
      <c r="MNW943" s="82"/>
      <c r="MNX943" s="82"/>
      <c r="MNY943" s="82"/>
      <c r="MNZ943" s="82"/>
      <c r="MOA943" s="82"/>
      <c r="MOB943" s="82"/>
      <c r="MOC943" s="82"/>
      <c r="MOD943" s="82"/>
      <c r="MOE943" s="82"/>
      <c r="MOF943" s="82"/>
      <c r="MOG943" s="82"/>
      <c r="MOH943" s="82"/>
      <c r="MOI943" s="82"/>
      <c r="MOJ943" s="82"/>
      <c r="MOK943" s="82"/>
      <c r="MOL943" s="82"/>
      <c r="MOM943" s="82"/>
      <c r="MON943" s="82"/>
      <c r="MOO943" s="82"/>
      <c r="MOP943" s="82"/>
      <c r="MOQ943" s="82"/>
      <c r="MOR943" s="82"/>
      <c r="MOS943" s="82"/>
      <c r="MOT943" s="82"/>
      <c r="MOU943" s="82"/>
      <c r="MOV943" s="82"/>
      <c r="MOW943" s="82"/>
      <c r="MOX943" s="82"/>
      <c r="MOY943" s="82"/>
      <c r="MOZ943" s="82"/>
      <c r="MPA943" s="82"/>
      <c r="MPB943" s="82"/>
      <c r="MPC943" s="82"/>
      <c r="MPD943" s="82"/>
      <c r="MPE943" s="82"/>
      <c r="MPF943" s="82"/>
      <c r="MPG943" s="82"/>
      <c r="MPH943" s="82"/>
      <c r="MPI943" s="82"/>
      <c r="MPJ943" s="82"/>
      <c r="MPK943" s="82"/>
      <c r="MPL943" s="82"/>
      <c r="MPM943" s="82"/>
      <c r="MPN943" s="82"/>
      <c r="MPO943" s="82"/>
      <c r="MPP943" s="82"/>
      <c r="MPQ943" s="82"/>
      <c r="MPR943" s="82"/>
      <c r="MPS943" s="82"/>
      <c r="MPT943" s="82"/>
      <c r="MPU943" s="82"/>
      <c r="MPV943" s="82"/>
      <c r="MPW943" s="82"/>
      <c r="MPX943" s="82"/>
      <c r="MPY943" s="82"/>
      <c r="MPZ943" s="82"/>
      <c r="MQA943" s="82"/>
      <c r="MQB943" s="82"/>
      <c r="MQC943" s="82"/>
      <c r="MQD943" s="82"/>
      <c r="MQE943" s="82"/>
      <c r="MQF943" s="82"/>
      <c r="MQG943" s="82"/>
      <c r="MQH943" s="82"/>
      <c r="MQI943" s="82"/>
      <c r="MQJ943" s="82"/>
      <c r="MQK943" s="82"/>
      <c r="MQL943" s="82"/>
      <c r="MQM943" s="82"/>
      <c r="MQN943" s="82"/>
      <c r="MQO943" s="82"/>
      <c r="MQP943" s="82"/>
      <c r="MQQ943" s="82"/>
      <c r="MQR943" s="82"/>
      <c r="MQS943" s="82"/>
      <c r="MQT943" s="82"/>
      <c r="MQU943" s="82"/>
      <c r="MQV943" s="82"/>
      <c r="MQW943" s="82"/>
      <c r="MQX943" s="82"/>
      <c r="MQY943" s="82"/>
      <c r="MQZ943" s="82"/>
      <c r="MRA943" s="82"/>
      <c r="MRB943" s="82"/>
      <c r="MRC943" s="82"/>
      <c r="MRD943" s="82"/>
      <c r="MRE943" s="82"/>
      <c r="MRF943" s="82"/>
      <c r="MRG943" s="82"/>
      <c r="MRH943" s="82"/>
      <c r="MRI943" s="82"/>
      <c r="MRJ943" s="82"/>
      <c r="MRK943" s="82"/>
      <c r="MRL943" s="82"/>
      <c r="MRM943" s="82"/>
      <c r="MRN943" s="82"/>
      <c r="MRO943" s="82"/>
      <c r="MRP943" s="82"/>
      <c r="MRQ943" s="82"/>
      <c r="MRR943" s="82"/>
      <c r="MRS943" s="82"/>
      <c r="MRT943" s="82"/>
      <c r="MRU943" s="82"/>
      <c r="MRV943" s="82"/>
      <c r="MRW943" s="82"/>
      <c r="MRX943" s="82"/>
      <c r="MRY943" s="82"/>
      <c r="MRZ943" s="82"/>
      <c r="MSA943" s="82"/>
      <c r="MSB943" s="82"/>
      <c r="MSC943" s="82"/>
      <c r="MSD943" s="82"/>
      <c r="MSE943" s="82"/>
      <c r="MSF943" s="82"/>
      <c r="MSG943" s="82"/>
      <c r="MSH943" s="82"/>
      <c r="MSI943" s="82"/>
      <c r="MSJ943" s="82"/>
      <c r="MSK943" s="82"/>
      <c r="MSL943" s="82"/>
      <c r="MSM943" s="82"/>
      <c r="MSN943" s="82"/>
      <c r="MSO943" s="82"/>
      <c r="MSP943" s="82"/>
      <c r="MSQ943" s="82"/>
      <c r="MSR943" s="82"/>
      <c r="MSS943" s="82"/>
      <c r="MST943" s="82"/>
      <c r="MSU943" s="82"/>
      <c r="MSV943" s="82"/>
      <c r="MSW943" s="82"/>
      <c r="MSX943" s="82"/>
      <c r="MSY943" s="82"/>
      <c r="MSZ943" s="82"/>
      <c r="MTA943" s="82"/>
      <c r="MTB943" s="82"/>
      <c r="MTC943" s="82"/>
      <c r="MTD943" s="82"/>
      <c r="MTE943" s="82"/>
      <c r="MTF943" s="82"/>
      <c r="MTG943" s="82"/>
      <c r="MTH943" s="82"/>
      <c r="MTI943" s="82"/>
      <c r="MTJ943" s="82"/>
      <c r="MTK943" s="82"/>
      <c r="MTL943" s="82"/>
      <c r="MTM943" s="82"/>
      <c r="MTN943" s="82"/>
      <c r="MTO943" s="82"/>
      <c r="MTP943" s="82"/>
      <c r="MTQ943" s="82"/>
      <c r="MTR943" s="82"/>
      <c r="MTS943" s="82"/>
      <c r="MTT943" s="82"/>
      <c r="MTU943" s="82"/>
      <c r="MTV943" s="82"/>
      <c r="MTW943" s="82"/>
      <c r="MTX943" s="82"/>
      <c r="MTY943" s="82"/>
      <c r="MTZ943" s="82"/>
      <c r="MUA943" s="82"/>
      <c r="MUB943" s="82"/>
      <c r="MUC943" s="82"/>
      <c r="MUD943" s="82"/>
      <c r="MUE943" s="82"/>
      <c r="MUF943" s="82"/>
      <c r="MUG943" s="82"/>
      <c r="MUH943" s="82"/>
      <c r="MUI943" s="82"/>
      <c r="MUJ943" s="82"/>
      <c r="MUK943" s="82"/>
      <c r="MUL943" s="82"/>
      <c r="MUM943" s="82"/>
      <c r="MUN943" s="82"/>
      <c r="MUO943" s="82"/>
      <c r="MUP943" s="82"/>
      <c r="MUQ943" s="82"/>
      <c r="MUR943" s="82"/>
      <c r="MUS943" s="82"/>
      <c r="MUT943" s="82"/>
      <c r="MUU943" s="82"/>
      <c r="MUV943" s="82"/>
      <c r="MUW943" s="82"/>
      <c r="MUX943" s="82"/>
      <c r="MUY943" s="82"/>
      <c r="MUZ943" s="82"/>
      <c r="MVA943" s="82"/>
      <c r="MVB943" s="82"/>
      <c r="MVC943" s="82"/>
      <c r="MVD943" s="82"/>
      <c r="MVE943" s="82"/>
      <c r="MVF943" s="82"/>
      <c r="MVG943" s="82"/>
      <c r="MVH943" s="82"/>
      <c r="MVI943" s="82"/>
      <c r="MVJ943" s="82"/>
      <c r="MVK943" s="82"/>
      <c r="MVL943" s="82"/>
      <c r="MVM943" s="82"/>
      <c r="MVN943" s="82"/>
      <c r="MVO943" s="82"/>
      <c r="MVP943" s="82"/>
      <c r="MVQ943" s="82"/>
      <c r="MVR943" s="82"/>
      <c r="MVS943" s="82"/>
      <c r="MVT943" s="82"/>
      <c r="MVU943" s="82"/>
      <c r="MVV943" s="82"/>
      <c r="MVW943" s="82"/>
      <c r="MVX943" s="82"/>
      <c r="MVY943" s="82"/>
      <c r="MVZ943" s="82"/>
      <c r="MWA943" s="82"/>
      <c r="MWB943" s="82"/>
      <c r="MWC943" s="82"/>
      <c r="MWD943" s="82"/>
      <c r="MWE943" s="82"/>
      <c r="MWF943" s="82"/>
      <c r="MWG943" s="82"/>
      <c r="MWH943" s="82"/>
      <c r="MWI943" s="82"/>
      <c r="MWJ943" s="82"/>
      <c r="MWK943" s="82"/>
      <c r="MWL943" s="82"/>
      <c r="MWM943" s="82"/>
      <c r="MWN943" s="82"/>
      <c r="MWO943" s="82"/>
      <c r="MWP943" s="82"/>
      <c r="MWQ943" s="82"/>
      <c r="MWR943" s="82"/>
      <c r="MWS943" s="82"/>
      <c r="MWT943" s="82"/>
      <c r="MWU943" s="82"/>
      <c r="MWV943" s="82"/>
      <c r="MWW943" s="82"/>
      <c r="MWX943" s="82"/>
      <c r="MWY943" s="82"/>
      <c r="MWZ943" s="82"/>
      <c r="MXA943" s="82"/>
      <c r="MXB943" s="82"/>
      <c r="MXC943" s="82"/>
      <c r="MXD943" s="82"/>
      <c r="MXE943" s="82"/>
      <c r="MXF943" s="82"/>
      <c r="MXG943" s="82"/>
      <c r="MXH943" s="82"/>
      <c r="MXI943" s="82"/>
      <c r="MXJ943" s="82"/>
      <c r="MXK943" s="82"/>
      <c r="MXL943" s="82"/>
      <c r="MXM943" s="82"/>
      <c r="MXN943" s="82"/>
      <c r="MXO943" s="82"/>
      <c r="MXP943" s="82"/>
      <c r="MXQ943" s="82"/>
      <c r="MXR943" s="82"/>
      <c r="MXS943" s="82"/>
      <c r="MXT943" s="82"/>
      <c r="MXU943" s="82"/>
      <c r="MXV943" s="82"/>
      <c r="MXW943" s="82"/>
      <c r="MXX943" s="82"/>
      <c r="MXY943" s="82"/>
      <c r="MXZ943" s="82"/>
      <c r="MYA943" s="82"/>
      <c r="MYB943" s="82"/>
      <c r="MYC943" s="82"/>
      <c r="MYD943" s="82"/>
      <c r="MYE943" s="82"/>
      <c r="MYF943" s="82"/>
      <c r="MYG943" s="82"/>
      <c r="MYH943" s="82"/>
      <c r="MYI943" s="82"/>
      <c r="MYJ943" s="82"/>
      <c r="MYK943" s="82"/>
      <c r="MYL943" s="82"/>
      <c r="MYM943" s="82"/>
      <c r="MYN943" s="82"/>
      <c r="MYO943" s="82"/>
      <c r="MYP943" s="82"/>
      <c r="MYQ943" s="82"/>
      <c r="MYR943" s="82"/>
      <c r="MYS943" s="82"/>
      <c r="MYT943" s="82"/>
      <c r="MYU943" s="82"/>
      <c r="MYV943" s="82"/>
      <c r="MYW943" s="82"/>
      <c r="MYX943" s="82"/>
      <c r="MYY943" s="82"/>
      <c r="MYZ943" s="82"/>
      <c r="MZA943" s="82"/>
      <c r="MZB943" s="82"/>
      <c r="MZC943" s="82"/>
      <c r="MZD943" s="82"/>
      <c r="MZE943" s="82"/>
      <c r="MZF943" s="82"/>
      <c r="MZG943" s="82"/>
      <c r="MZH943" s="82"/>
      <c r="MZI943" s="82"/>
      <c r="MZJ943" s="82"/>
      <c r="MZK943" s="82"/>
      <c r="MZL943" s="82"/>
      <c r="MZM943" s="82"/>
      <c r="MZN943" s="82"/>
      <c r="MZO943" s="82"/>
      <c r="MZP943" s="82"/>
      <c r="MZQ943" s="82"/>
      <c r="MZR943" s="82"/>
      <c r="MZS943" s="82"/>
      <c r="MZT943" s="82"/>
      <c r="MZU943" s="82"/>
      <c r="MZV943" s="82"/>
      <c r="MZW943" s="82"/>
      <c r="MZX943" s="82"/>
      <c r="MZY943" s="82"/>
      <c r="MZZ943" s="82"/>
      <c r="NAA943" s="82"/>
      <c r="NAB943" s="82"/>
      <c r="NAC943" s="82"/>
      <c r="NAD943" s="82"/>
      <c r="NAE943" s="82"/>
      <c r="NAF943" s="82"/>
      <c r="NAG943" s="82"/>
      <c r="NAH943" s="82"/>
      <c r="NAI943" s="82"/>
      <c r="NAJ943" s="82"/>
      <c r="NAK943" s="82"/>
      <c r="NAL943" s="82"/>
      <c r="NAM943" s="82"/>
      <c r="NAN943" s="82"/>
      <c r="NAO943" s="82"/>
      <c r="NAP943" s="82"/>
      <c r="NAQ943" s="82"/>
      <c r="NAR943" s="82"/>
      <c r="NAS943" s="82"/>
      <c r="NAT943" s="82"/>
      <c r="NAU943" s="82"/>
      <c r="NAV943" s="82"/>
      <c r="NAW943" s="82"/>
      <c r="NAX943" s="82"/>
      <c r="NAY943" s="82"/>
      <c r="NAZ943" s="82"/>
      <c r="NBA943" s="82"/>
      <c r="NBB943" s="82"/>
      <c r="NBC943" s="82"/>
      <c r="NBD943" s="82"/>
      <c r="NBE943" s="82"/>
      <c r="NBF943" s="82"/>
      <c r="NBG943" s="82"/>
      <c r="NBH943" s="82"/>
      <c r="NBI943" s="82"/>
      <c r="NBJ943" s="82"/>
      <c r="NBK943" s="82"/>
      <c r="NBL943" s="82"/>
      <c r="NBM943" s="82"/>
      <c r="NBN943" s="82"/>
      <c r="NBO943" s="82"/>
      <c r="NBP943" s="82"/>
      <c r="NBQ943" s="82"/>
      <c r="NBR943" s="82"/>
      <c r="NBS943" s="82"/>
      <c r="NBT943" s="82"/>
      <c r="NBU943" s="82"/>
      <c r="NBV943" s="82"/>
      <c r="NBW943" s="82"/>
      <c r="NBX943" s="82"/>
      <c r="NBY943" s="82"/>
      <c r="NBZ943" s="82"/>
      <c r="NCA943" s="82"/>
      <c r="NCB943" s="82"/>
      <c r="NCC943" s="82"/>
      <c r="NCD943" s="82"/>
      <c r="NCE943" s="82"/>
      <c r="NCF943" s="82"/>
      <c r="NCG943" s="82"/>
      <c r="NCH943" s="82"/>
      <c r="NCI943" s="82"/>
      <c r="NCJ943" s="82"/>
      <c r="NCK943" s="82"/>
      <c r="NCL943" s="82"/>
      <c r="NCM943" s="82"/>
      <c r="NCN943" s="82"/>
      <c r="NCO943" s="82"/>
      <c r="NCP943" s="82"/>
      <c r="NCQ943" s="82"/>
      <c r="NCR943" s="82"/>
      <c r="NCS943" s="82"/>
      <c r="NCT943" s="82"/>
      <c r="NCU943" s="82"/>
      <c r="NCV943" s="82"/>
      <c r="NCW943" s="82"/>
      <c r="NCX943" s="82"/>
      <c r="NCY943" s="82"/>
      <c r="NCZ943" s="82"/>
      <c r="NDA943" s="82"/>
      <c r="NDB943" s="82"/>
      <c r="NDC943" s="82"/>
      <c r="NDD943" s="82"/>
      <c r="NDE943" s="82"/>
      <c r="NDF943" s="82"/>
      <c r="NDG943" s="82"/>
      <c r="NDH943" s="82"/>
      <c r="NDI943" s="82"/>
      <c r="NDJ943" s="82"/>
      <c r="NDK943" s="82"/>
      <c r="NDL943" s="82"/>
      <c r="NDM943" s="82"/>
      <c r="NDN943" s="82"/>
      <c r="NDO943" s="82"/>
      <c r="NDP943" s="82"/>
      <c r="NDQ943" s="82"/>
      <c r="NDR943" s="82"/>
      <c r="NDS943" s="82"/>
      <c r="NDT943" s="82"/>
      <c r="NDU943" s="82"/>
      <c r="NDV943" s="82"/>
      <c r="NDW943" s="82"/>
      <c r="NDX943" s="82"/>
      <c r="NDY943" s="82"/>
      <c r="NDZ943" s="82"/>
      <c r="NEA943" s="82"/>
      <c r="NEB943" s="82"/>
      <c r="NEC943" s="82"/>
      <c r="NED943" s="82"/>
      <c r="NEE943" s="82"/>
      <c r="NEF943" s="82"/>
      <c r="NEG943" s="82"/>
      <c r="NEH943" s="82"/>
      <c r="NEI943" s="82"/>
      <c r="NEJ943" s="82"/>
      <c r="NEK943" s="82"/>
      <c r="NEL943" s="82"/>
      <c r="NEM943" s="82"/>
      <c r="NEN943" s="82"/>
      <c r="NEO943" s="82"/>
      <c r="NEP943" s="82"/>
      <c r="NEQ943" s="82"/>
      <c r="NER943" s="82"/>
      <c r="NES943" s="82"/>
      <c r="NET943" s="82"/>
      <c r="NEU943" s="82"/>
      <c r="NEV943" s="82"/>
      <c r="NEW943" s="82"/>
      <c r="NEX943" s="82"/>
      <c r="NEY943" s="82"/>
      <c r="NEZ943" s="82"/>
      <c r="NFA943" s="82"/>
      <c r="NFB943" s="82"/>
      <c r="NFC943" s="82"/>
      <c r="NFD943" s="82"/>
      <c r="NFE943" s="82"/>
      <c r="NFF943" s="82"/>
      <c r="NFG943" s="82"/>
      <c r="NFH943" s="82"/>
      <c r="NFI943" s="82"/>
      <c r="NFJ943" s="82"/>
      <c r="NFK943" s="82"/>
      <c r="NFL943" s="82"/>
      <c r="NFM943" s="82"/>
      <c r="NFN943" s="82"/>
      <c r="NFO943" s="82"/>
      <c r="NFP943" s="82"/>
      <c r="NFQ943" s="82"/>
      <c r="NFR943" s="82"/>
      <c r="NFS943" s="82"/>
      <c r="NFT943" s="82"/>
      <c r="NFU943" s="82"/>
      <c r="NFV943" s="82"/>
      <c r="NFW943" s="82"/>
      <c r="NFX943" s="82"/>
      <c r="NFY943" s="82"/>
      <c r="NFZ943" s="82"/>
      <c r="NGA943" s="82"/>
      <c r="NGB943" s="82"/>
      <c r="NGC943" s="82"/>
      <c r="NGD943" s="82"/>
      <c r="NGE943" s="82"/>
      <c r="NGF943" s="82"/>
      <c r="NGG943" s="82"/>
      <c r="NGH943" s="82"/>
      <c r="NGI943" s="82"/>
      <c r="NGJ943" s="82"/>
      <c r="NGK943" s="82"/>
      <c r="NGL943" s="82"/>
      <c r="NGM943" s="82"/>
      <c r="NGN943" s="82"/>
      <c r="NGO943" s="82"/>
      <c r="NGP943" s="82"/>
      <c r="NGQ943" s="82"/>
      <c r="NGR943" s="82"/>
      <c r="NGS943" s="82"/>
      <c r="NGT943" s="82"/>
      <c r="NGU943" s="82"/>
      <c r="NGV943" s="82"/>
      <c r="NGW943" s="82"/>
      <c r="NGX943" s="82"/>
      <c r="NGY943" s="82"/>
      <c r="NGZ943" s="82"/>
      <c r="NHA943" s="82"/>
      <c r="NHB943" s="82"/>
      <c r="NHC943" s="82"/>
      <c r="NHD943" s="82"/>
      <c r="NHE943" s="82"/>
      <c r="NHF943" s="82"/>
      <c r="NHG943" s="82"/>
      <c r="NHH943" s="82"/>
      <c r="NHI943" s="82"/>
      <c r="NHJ943" s="82"/>
      <c r="NHK943" s="82"/>
      <c r="NHL943" s="82"/>
      <c r="NHM943" s="82"/>
      <c r="NHN943" s="82"/>
      <c r="NHO943" s="82"/>
      <c r="NHP943" s="82"/>
      <c r="NHQ943" s="82"/>
      <c r="NHR943" s="82"/>
      <c r="NHS943" s="82"/>
      <c r="NHT943" s="82"/>
      <c r="NHU943" s="82"/>
      <c r="NHV943" s="82"/>
      <c r="NHW943" s="82"/>
      <c r="NHX943" s="82"/>
      <c r="NHY943" s="82"/>
      <c r="NHZ943" s="82"/>
      <c r="NIA943" s="82"/>
      <c r="NIB943" s="82"/>
      <c r="NIC943" s="82"/>
      <c r="NID943" s="82"/>
      <c r="NIE943" s="82"/>
      <c r="NIF943" s="82"/>
      <c r="NIG943" s="82"/>
      <c r="NIH943" s="82"/>
      <c r="NII943" s="82"/>
      <c r="NIJ943" s="82"/>
      <c r="NIK943" s="82"/>
      <c r="NIL943" s="82"/>
      <c r="NIM943" s="82"/>
      <c r="NIN943" s="82"/>
      <c r="NIO943" s="82"/>
      <c r="NIP943" s="82"/>
      <c r="NIQ943" s="82"/>
      <c r="NIR943" s="82"/>
      <c r="NIS943" s="82"/>
      <c r="NIT943" s="82"/>
      <c r="NIU943" s="82"/>
      <c r="NIV943" s="82"/>
      <c r="NIW943" s="82"/>
      <c r="NIX943" s="82"/>
      <c r="NIY943" s="82"/>
      <c r="NIZ943" s="82"/>
      <c r="NJA943" s="82"/>
      <c r="NJB943" s="82"/>
      <c r="NJC943" s="82"/>
      <c r="NJD943" s="82"/>
      <c r="NJE943" s="82"/>
      <c r="NJF943" s="82"/>
      <c r="NJG943" s="82"/>
      <c r="NJH943" s="82"/>
      <c r="NJI943" s="82"/>
      <c r="NJJ943" s="82"/>
      <c r="NJK943" s="82"/>
      <c r="NJL943" s="82"/>
      <c r="NJM943" s="82"/>
      <c r="NJN943" s="82"/>
      <c r="NJO943" s="82"/>
      <c r="NJP943" s="82"/>
      <c r="NJQ943" s="82"/>
      <c r="NJR943" s="82"/>
      <c r="NJS943" s="82"/>
      <c r="NJT943" s="82"/>
      <c r="NJU943" s="82"/>
      <c r="NJV943" s="82"/>
      <c r="NJW943" s="82"/>
      <c r="NJX943" s="82"/>
      <c r="NJY943" s="82"/>
      <c r="NJZ943" s="82"/>
      <c r="NKA943" s="82"/>
      <c r="NKB943" s="82"/>
      <c r="NKC943" s="82"/>
      <c r="NKD943" s="82"/>
      <c r="NKE943" s="82"/>
      <c r="NKF943" s="82"/>
      <c r="NKG943" s="82"/>
      <c r="NKH943" s="82"/>
      <c r="NKI943" s="82"/>
      <c r="NKJ943" s="82"/>
      <c r="NKK943" s="82"/>
      <c r="NKL943" s="82"/>
      <c r="NKM943" s="82"/>
      <c r="NKN943" s="82"/>
      <c r="NKO943" s="82"/>
      <c r="NKP943" s="82"/>
      <c r="NKQ943" s="82"/>
      <c r="NKR943" s="82"/>
      <c r="NKS943" s="82"/>
      <c r="NKT943" s="82"/>
      <c r="NKU943" s="82"/>
      <c r="NKV943" s="82"/>
      <c r="NKW943" s="82"/>
      <c r="NKX943" s="82"/>
      <c r="NKY943" s="82"/>
      <c r="NKZ943" s="82"/>
      <c r="NLA943" s="82"/>
      <c r="NLB943" s="82"/>
      <c r="NLC943" s="82"/>
      <c r="NLD943" s="82"/>
      <c r="NLE943" s="82"/>
      <c r="NLF943" s="82"/>
      <c r="NLG943" s="82"/>
      <c r="NLH943" s="82"/>
      <c r="NLI943" s="82"/>
      <c r="NLJ943" s="82"/>
      <c r="NLK943" s="82"/>
      <c r="NLL943" s="82"/>
      <c r="NLM943" s="82"/>
      <c r="NLN943" s="82"/>
      <c r="NLO943" s="82"/>
      <c r="NLP943" s="82"/>
      <c r="NLQ943" s="82"/>
      <c r="NLR943" s="82"/>
      <c r="NLS943" s="82"/>
      <c r="NLT943" s="82"/>
      <c r="NLU943" s="82"/>
      <c r="NLV943" s="82"/>
      <c r="NLW943" s="82"/>
      <c r="NLX943" s="82"/>
      <c r="NLY943" s="82"/>
      <c r="NLZ943" s="82"/>
      <c r="NMA943" s="82"/>
      <c r="NMB943" s="82"/>
      <c r="NMC943" s="82"/>
      <c r="NMD943" s="82"/>
      <c r="NME943" s="82"/>
      <c r="NMF943" s="82"/>
      <c r="NMG943" s="82"/>
      <c r="NMH943" s="82"/>
      <c r="NMI943" s="82"/>
      <c r="NMJ943" s="82"/>
      <c r="NMK943" s="82"/>
      <c r="NML943" s="82"/>
      <c r="NMM943" s="82"/>
      <c r="NMN943" s="82"/>
      <c r="NMO943" s="82"/>
      <c r="NMP943" s="82"/>
      <c r="NMQ943" s="82"/>
      <c r="NMR943" s="82"/>
      <c r="NMS943" s="82"/>
      <c r="NMT943" s="82"/>
      <c r="NMU943" s="82"/>
      <c r="NMV943" s="82"/>
      <c r="NMW943" s="82"/>
      <c r="NMX943" s="82"/>
      <c r="NMY943" s="82"/>
      <c r="NMZ943" s="82"/>
      <c r="NNA943" s="82"/>
      <c r="NNB943" s="82"/>
      <c r="NNC943" s="82"/>
      <c r="NND943" s="82"/>
      <c r="NNE943" s="82"/>
      <c r="NNF943" s="82"/>
      <c r="NNG943" s="82"/>
      <c r="NNH943" s="82"/>
      <c r="NNI943" s="82"/>
      <c r="NNJ943" s="82"/>
      <c r="NNK943" s="82"/>
      <c r="NNL943" s="82"/>
      <c r="NNM943" s="82"/>
      <c r="NNN943" s="82"/>
      <c r="NNO943" s="82"/>
      <c r="NNP943" s="82"/>
      <c r="NNQ943" s="82"/>
      <c r="NNR943" s="82"/>
      <c r="NNS943" s="82"/>
      <c r="NNT943" s="82"/>
      <c r="NNU943" s="82"/>
      <c r="NNV943" s="82"/>
      <c r="NNW943" s="82"/>
      <c r="NNX943" s="82"/>
      <c r="NNY943" s="82"/>
      <c r="NNZ943" s="82"/>
      <c r="NOA943" s="82"/>
      <c r="NOB943" s="82"/>
      <c r="NOC943" s="82"/>
      <c r="NOD943" s="82"/>
      <c r="NOE943" s="82"/>
      <c r="NOF943" s="82"/>
      <c r="NOG943" s="82"/>
      <c r="NOH943" s="82"/>
      <c r="NOI943" s="82"/>
      <c r="NOJ943" s="82"/>
      <c r="NOK943" s="82"/>
      <c r="NOL943" s="82"/>
      <c r="NOM943" s="82"/>
      <c r="NON943" s="82"/>
      <c r="NOO943" s="82"/>
      <c r="NOP943" s="82"/>
      <c r="NOQ943" s="82"/>
      <c r="NOR943" s="82"/>
      <c r="NOS943" s="82"/>
      <c r="NOT943" s="82"/>
      <c r="NOU943" s="82"/>
      <c r="NOV943" s="82"/>
      <c r="NOW943" s="82"/>
      <c r="NOX943" s="82"/>
      <c r="NOY943" s="82"/>
      <c r="NOZ943" s="82"/>
      <c r="NPA943" s="82"/>
      <c r="NPB943" s="82"/>
      <c r="NPC943" s="82"/>
      <c r="NPD943" s="82"/>
      <c r="NPE943" s="82"/>
      <c r="NPF943" s="82"/>
      <c r="NPG943" s="82"/>
      <c r="NPH943" s="82"/>
      <c r="NPI943" s="82"/>
      <c r="NPJ943" s="82"/>
      <c r="NPK943" s="82"/>
      <c r="NPL943" s="82"/>
      <c r="NPM943" s="82"/>
      <c r="NPN943" s="82"/>
      <c r="NPO943" s="82"/>
      <c r="NPP943" s="82"/>
      <c r="NPQ943" s="82"/>
      <c r="NPR943" s="82"/>
      <c r="NPS943" s="82"/>
      <c r="NPT943" s="82"/>
      <c r="NPU943" s="82"/>
      <c r="NPV943" s="82"/>
      <c r="NPW943" s="82"/>
      <c r="NPX943" s="82"/>
      <c r="NPY943" s="82"/>
      <c r="NPZ943" s="82"/>
      <c r="NQA943" s="82"/>
      <c r="NQB943" s="82"/>
      <c r="NQC943" s="82"/>
      <c r="NQD943" s="82"/>
      <c r="NQE943" s="82"/>
      <c r="NQF943" s="82"/>
      <c r="NQG943" s="82"/>
      <c r="NQH943" s="82"/>
      <c r="NQI943" s="82"/>
      <c r="NQJ943" s="82"/>
      <c r="NQK943" s="82"/>
      <c r="NQL943" s="82"/>
      <c r="NQM943" s="82"/>
      <c r="NQN943" s="82"/>
      <c r="NQO943" s="82"/>
      <c r="NQP943" s="82"/>
      <c r="NQQ943" s="82"/>
      <c r="NQR943" s="82"/>
      <c r="NQS943" s="82"/>
      <c r="NQT943" s="82"/>
      <c r="NQU943" s="82"/>
      <c r="NQV943" s="82"/>
      <c r="NQW943" s="82"/>
      <c r="NQX943" s="82"/>
      <c r="NQY943" s="82"/>
      <c r="NQZ943" s="82"/>
      <c r="NRA943" s="82"/>
      <c r="NRB943" s="82"/>
      <c r="NRC943" s="82"/>
      <c r="NRD943" s="82"/>
      <c r="NRE943" s="82"/>
      <c r="NRF943" s="82"/>
      <c r="NRG943" s="82"/>
      <c r="NRH943" s="82"/>
      <c r="NRI943" s="82"/>
      <c r="NRJ943" s="82"/>
      <c r="NRK943" s="82"/>
      <c r="NRL943" s="82"/>
      <c r="NRM943" s="82"/>
      <c r="NRN943" s="82"/>
      <c r="NRO943" s="82"/>
      <c r="NRP943" s="82"/>
      <c r="NRQ943" s="82"/>
      <c r="NRR943" s="82"/>
      <c r="NRS943" s="82"/>
      <c r="NRT943" s="82"/>
      <c r="NRU943" s="82"/>
      <c r="NRV943" s="82"/>
      <c r="NRW943" s="82"/>
      <c r="NRX943" s="82"/>
      <c r="NRY943" s="82"/>
      <c r="NRZ943" s="82"/>
      <c r="NSA943" s="82"/>
      <c r="NSB943" s="82"/>
      <c r="NSC943" s="82"/>
      <c r="NSD943" s="82"/>
      <c r="NSE943" s="82"/>
      <c r="NSF943" s="82"/>
      <c r="NSG943" s="82"/>
      <c r="NSH943" s="82"/>
      <c r="NSI943" s="82"/>
      <c r="NSJ943" s="82"/>
      <c r="NSK943" s="82"/>
      <c r="NSL943" s="82"/>
      <c r="NSM943" s="82"/>
      <c r="NSN943" s="82"/>
      <c r="NSO943" s="82"/>
      <c r="NSP943" s="82"/>
      <c r="NSQ943" s="82"/>
      <c r="NSR943" s="82"/>
      <c r="NSS943" s="82"/>
      <c r="NST943" s="82"/>
      <c r="NSU943" s="82"/>
      <c r="NSV943" s="82"/>
      <c r="NSW943" s="82"/>
      <c r="NSX943" s="82"/>
      <c r="NSY943" s="82"/>
      <c r="NSZ943" s="82"/>
      <c r="NTA943" s="82"/>
      <c r="NTB943" s="82"/>
      <c r="NTC943" s="82"/>
      <c r="NTD943" s="82"/>
      <c r="NTE943" s="82"/>
      <c r="NTF943" s="82"/>
      <c r="NTG943" s="82"/>
      <c r="NTH943" s="82"/>
      <c r="NTI943" s="82"/>
      <c r="NTJ943" s="82"/>
      <c r="NTK943" s="82"/>
      <c r="NTL943" s="82"/>
      <c r="NTM943" s="82"/>
      <c r="NTN943" s="82"/>
      <c r="NTO943" s="82"/>
      <c r="NTP943" s="82"/>
      <c r="NTQ943" s="82"/>
      <c r="NTR943" s="82"/>
      <c r="NTS943" s="82"/>
      <c r="NTT943" s="82"/>
      <c r="NTU943" s="82"/>
      <c r="NTV943" s="82"/>
      <c r="NTW943" s="82"/>
      <c r="NTX943" s="82"/>
      <c r="NTY943" s="82"/>
      <c r="NTZ943" s="82"/>
      <c r="NUA943" s="82"/>
      <c r="NUB943" s="82"/>
      <c r="NUC943" s="82"/>
      <c r="NUD943" s="82"/>
      <c r="NUE943" s="82"/>
      <c r="NUF943" s="82"/>
      <c r="NUG943" s="82"/>
      <c r="NUH943" s="82"/>
      <c r="NUI943" s="82"/>
      <c r="NUJ943" s="82"/>
      <c r="NUK943" s="82"/>
      <c r="NUL943" s="82"/>
      <c r="NUM943" s="82"/>
      <c r="NUN943" s="82"/>
      <c r="NUO943" s="82"/>
      <c r="NUP943" s="82"/>
      <c r="NUQ943" s="82"/>
      <c r="NUR943" s="82"/>
      <c r="NUS943" s="82"/>
      <c r="NUT943" s="82"/>
      <c r="NUU943" s="82"/>
      <c r="NUV943" s="82"/>
      <c r="NUW943" s="82"/>
      <c r="NUX943" s="82"/>
      <c r="NUY943" s="82"/>
      <c r="NUZ943" s="82"/>
      <c r="NVA943" s="82"/>
      <c r="NVB943" s="82"/>
      <c r="NVC943" s="82"/>
      <c r="NVD943" s="82"/>
      <c r="NVE943" s="82"/>
      <c r="NVF943" s="82"/>
      <c r="NVG943" s="82"/>
      <c r="NVH943" s="82"/>
      <c r="NVI943" s="82"/>
      <c r="NVJ943" s="82"/>
      <c r="NVK943" s="82"/>
      <c r="NVL943" s="82"/>
      <c r="NVM943" s="82"/>
      <c r="NVN943" s="82"/>
      <c r="NVO943" s="82"/>
      <c r="NVP943" s="82"/>
      <c r="NVQ943" s="82"/>
      <c r="NVR943" s="82"/>
      <c r="NVS943" s="82"/>
      <c r="NVT943" s="82"/>
      <c r="NVU943" s="82"/>
      <c r="NVV943" s="82"/>
      <c r="NVW943" s="82"/>
      <c r="NVX943" s="82"/>
      <c r="NVY943" s="82"/>
      <c r="NVZ943" s="82"/>
      <c r="NWA943" s="82"/>
      <c r="NWB943" s="82"/>
      <c r="NWC943" s="82"/>
      <c r="NWD943" s="82"/>
      <c r="NWE943" s="82"/>
      <c r="NWF943" s="82"/>
      <c r="NWG943" s="82"/>
      <c r="NWH943" s="82"/>
      <c r="NWI943" s="82"/>
      <c r="NWJ943" s="82"/>
      <c r="NWK943" s="82"/>
      <c r="NWL943" s="82"/>
      <c r="NWM943" s="82"/>
      <c r="NWN943" s="82"/>
      <c r="NWO943" s="82"/>
      <c r="NWP943" s="82"/>
      <c r="NWQ943" s="82"/>
      <c r="NWR943" s="82"/>
      <c r="NWS943" s="82"/>
      <c r="NWT943" s="82"/>
      <c r="NWU943" s="82"/>
      <c r="NWV943" s="82"/>
      <c r="NWW943" s="82"/>
      <c r="NWX943" s="82"/>
      <c r="NWY943" s="82"/>
      <c r="NWZ943" s="82"/>
      <c r="NXA943" s="82"/>
      <c r="NXB943" s="82"/>
      <c r="NXC943" s="82"/>
      <c r="NXD943" s="82"/>
      <c r="NXE943" s="82"/>
      <c r="NXF943" s="82"/>
      <c r="NXG943" s="82"/>
      <c r="NXH943" s="82"/>
      <c r="NXI943" s="82"/>
      <c r="NXJ943" s="82"/>
      <c r="NXK943" s="82"/>
      <c r="NXL943" s="82"/>
      <c r="NXM943" s="82"/>
      <c r="NXN943" s="82"/>
      <c r="NXO943" s="82"/>
      <c r="NXP943" s="82"/>
      <c r="NXQ943" s="82"/>
      <c r="NXR943" s="82"/>
      <c r="NXS943" s="82"/>
      <c r="NXT943" s="82"/>
      <c r="NXU943" s="82"/>
      <c r="NXV943" s="82"/>
      <c r="NXW943" s="82"/>
      <c r="NXX943" s="82"/>
      <c r="NXY943" s="82"/>
      <c r="NXZ943" s="82"/>
      <c r="NYA943" s="82"/>
      <c r="NYB943" s="82"/>
      <c r="NYC943" s="82"/>
      <c r="NYD943" s="82"/>
      <c r="NYE943" s="82"/>
      <c r="NYF943" s="82"/>
      <c r="NYG943" s="82"/>
      <c r="NYH943" s="82"/>
      <c r="NYI943" s="82"/>
      <c r="NYJ943" s="82"/>
      <c r="NYK943" s="82"/>
      <c r="NYL943" s="82"/>
      <c r="NYM943" s="82"/>
      <c r="NYN943" s="82"/>
      <c r="NYO943" s="82"/>
      <c r="NYP943" s="82"/>
      <c r="NYQ943" s="82"/>
      <c r="NYR943" s="82"/>
      <c r="NYS943" s="82"/>
      <c r="NYT943" s="82"/>
      <c r="NYU943" s="82"/>
      <c r="NYV943" s="82"/>
      <c r="NYW943" s="82"/>
      <c r="NYX943" s="82"/>
      <c r="NYY943" s="82"/>
      <c r="NYZ943" s="82"/>
      <c r="NZA943" s="82"/>
      <c r="NZB943" s="82"/>
      <c r="NZC943" s="82"/>
      <c r="NZD943" s="82"/>
      <c r="NZE943" s="82"/>
      <c r="NZF943" s="82"/>
      <c r="NZG943" s="82"/>
      <c r="NZH943" s="82"/>
      <c r="NZI943" s="82"/>
      <c r="NZJ943" s="82"/>
      <c r="NZK943" s="82"/>
      <c r="NZL943" s="82"/>
      <c r="NZM943" s="82"/>
      <c r="NZN943" s="82"/>
      <c r="NZO943" s="82"/>
      <c r="NZP943" s="82"/>
      <c r="NZQ943" s="82"/>
      <c r="NZR943" s="82"/>
      <c r="NZS943" s="82"/>
      <c r="NZT943" s="82"/>
      <c r="NZU943" s="82"/>
      <c r="NZV943" s="82"/>
      <c r="NZW943" s="82"/>
      <c r="NZX943" s="82"/>
      <c r="NZY943" s="82"/>
      <c r="NZZ943" s="82"/>
      <c r="OAA943" s="82"/>
      <c r="OAB943" s="82"/>
      <c r="OAC943" s="82"/>
      <c r="OAD943" s="82"/>
      <c r="OAE943" s="82"/>
      <c r="OAF943" s="82"/>
      <c r="OAG943" s="82"/>
      <c r="OAH943" s="82"/>
      <c r="OAI943" s="82"/>
      <c r="OAJ943" s="82"/>
      <c r="OAK943" s="82"/>
      <c r="OAL943" s="82"/>
      <c r="OAM943" s="82"/>
      <c r="OAN943" s="82"/>
      <c r="OAO943" s="82"/>
      <c r="OAP943" s="82"/>
      <c r="OAQ943" s="82"/>
      <c r="OAR943" s="82"/>
      <c r="OAS943" s="82"/>
      <c r="OAT943" s="82"/>
      <c r="OAU943" s="82"/>
      <c r="OAV943" s="82"/>
      <c r="OAW943" s="82"/>
      <c r="OAX943" s="82"/>
      <c r="OAY943" s="82"/>
      <c r="OAZ943" s="82"/>
      <c r="OBA943" s="82"/>
      <c r="OBB943" s="82"/>
      <c r="OBC943" s="82"/>
      <c r="OBD943" s="82"/>
      <c r="OBE943" s="82"/>
      <c r="OBF943" s="82"/>
      <c r="OBG943" s="82"/>
      <c r="OBH943" s="82"/>
      <c r="OBI943" s="82"/>
      <c r="OBJ943" s="82"/>
      <c r="OBK943" s="82"/>
      <c r="OBL943" s="82"/>
      <c r="OBM943" s="82"/>
      <c r="OBN943" s="82"/>
      <c r="OBO943" s="82"/>
      <c r="OBP943" s="82"/>
      <c r="OBQ943" s="82"/>
      <c r="OBR943" s="82"/>
      <c r="OBS943" s="82"/>
      <c r="OBT943" s="82"/>
      <c r="OBU943" s="82"/>
      <c r="OBV943" s="82"/>
      <c r="OBW943" s="82"/>
      <c r="OBX943" s="82"/>
      <c r="OBY943" s="82"/>
      <c r="OBZ943" s="82"/>
      <c r="OCA943" s="82"/>
      <c r="OCB943" s="82"/>
      <c r="OCC943" s="82"/>
      <c r="OCD943" s="82"/>
      <c r="OCE943" s="82"/>
      <c r="OCF943" s="82"/>
      <c r="OCG943" s="82"/>
      <c r="OCH943" s="82"/>
      <c r="OCI943" s="82"/>
      <c r="OCJ943" s="82"/>
      <c r="OCK943" s="82"/>
      <c r="OCL943" s="82"/>
      <c r="OCM943" s="82"/>
      <c r="OCN943" s="82"/>
      <c r="OCO943" s="82"/>
      <c r="OCP943" s="82"/>
      <c r="OCQ943" s="82"/>
      <c r="OCR943" s="82"/>
      <c r="OCS943" s="82"/>
      <c r="OCT943" s="82"/>
      <c r="OCU943" s="82"/>
      <c r="OCV943" s="82"/>
      <c r="OCW943" s="82"/>
      <c r="OCX943" s="82"/>
      <c r="OCY943" s="82"/>
      <c r="OCZ943" s="82"/>
      <c r="ODA943" s="82"/>
      <c r="ODB943" s="82"/>
      <c r="ODC943" s="82"/>
      <c r="ODD943" s="82"/>
      <c r="ODE943" s="82"/>
      <c r="ODF943" s="82"/>
      <c r="ODG943" s="82"/>
      <c r="ODH943" s="82"/>
      <c r="ODI943" s="82"/>
      <c r="ODJ943" s="82"/>
      <c r="ODK943" s="82"/>
      <c r="ODL943" s="82"/>
      <c r="ODM943" s="82"/>
      <c r="ODN943" s="82"/>
      <c r="ODO943" s="82"/>
      <c r="ODP943" s="82"/>
      <c r="ODQ943" s="82"/>
      <c r="ODR943" s="82"/>
      <c r="ODS943" s="82"/>
      <c r="ODT943" s="82"/>
      <c r="ODU943" s="82"/>
      <c r="ODV943" s="82"/>
      <c r="ODW943" s="82"/>
      <c r="ODX943" s="82"/>
      <c r="ODY943" s="82"/>
      <c r="ODZ943" s="82"/>
      <c r="OEA943" s="82"/>
      <c r="OEB943" s="82"/>
      <c r="OEC943" s="82"/>
      <c r="OED943" s="82"/>
      <c r="OEE943" s="82"/>
      <c r="OEF943" s="82"/>
      <c r="OEG943" s="82"/>
      <c r="OEH943" s="82"/>
      <c r="OEI943" s="82"/>
      <c r="OEJ943" s="82"/>
      <c r="OEK943" s="82"/>
      <c r="OEL943" s="82"/>
      <c r="OEM943" s="82"/>
      <c r="OEN943" s="82"/>
      <c r="OEO943" s="82"/>
      <c r="OEP943" s="82"/>
      <c r="OEQ943" s="82"/>
      <c r="OER943" s="82"/>
      <c r="OES943" s="82"/>
      <c r="OET943" s="82"/>
      <c r="OEU943" s="82"/>
      <c r="OEV943" s="82"/>
      <c r="OEW943" s="82"/>
      <c r="OEX943" s="82"/>
      <c r="OEY943" s="82"/>
      <c r="OEZ943" s="82"/>
      <c r="OFA943" s="82"/>
      <c r="OFB943" s="82"/>
      <c r="OFC943" s="82"/>
      <c r="OFD943" s="82"/>
      <c r="OFE943" s="82"/>
      <c r="OFF943" s="82"/>
      <c r="OFG943" s="82"/>
      <c r="OFH943" s="82"/>
      <c r="OFI943" s="82"/>
      <c r="OFJ943" s="82"/>
      <c r="OFK943" s="82"/>
      <c r="OFL943" s="82"/>
      <c r="OFM943" s="82"/>
      <c r="OFN943" s="82"/>
      <c r="OFO943" s="82"/>
      <c r="OFP943" s="82"/>
      <c r="OFQ943" s="82"/>
      <c r="OFR943" s="82"/>
      <c r="OFS943" s="82"/>
      <c r="OFT943" s="82"/>
      <c r="OFU943" s="82"/>
      <c r="OFV943" s="82"/>
      <c r="OFW943" s="82"/>
      <c r="OFX943" s="82"/>
      <c r="OFY943" s="82"/>
      <c r="OFZ943" s="82"/>
      <c r="OGA943" s="82"/>
      <c r="OGB943" s="82"/>
      <c r="OGC943" s="82"/>
      <c r="OGD943" s="82"/>
      <c r="OGE943" s="82"/>
      <c r="OGF943" s="82"/>
      <c r="OGG943" s="82"/>
      <c r="OGH943" s="82"/>
      <c r="OGI943" s="82"/>
      <c r="OGJ943" s="82"/>
      <c r="OGK943" s="82"/>
      <c r="OGL943" s="82"/>
      <c r="OGM943" s="82"/>
      <c r="OGN943" s="82"/>
      <c r="OGO943" s="82"/>
      <c r="OGP943" s="82"/>
      <c r="OGQ943" s="82"/>
      <c r="OGR943" s="82"/>
      <c r="OGS943" s="82"/>
      <c r="OGT943" s="82"/>
      <c r="OGU943" s="82"/>
      <c r="OGV943" s="82"/>
      <c r="OGW943" s="82"/>
      <c r="OGX943" s="82"/>
      <c r="OGY943" s="82"/>
      <c r="OGZ943" s="82"/>
      <c r="OHA943" s="82"/>
      <c r="OHB943" s="82"/>
      <c r="OHC943" s="82"/>
      <c r="OHD943" s="82"/>
      <c r="OHE943" s="82"/>
      <c r="OHF943" s="82"/>
      <c r="OHG943" s="82"/>
      <c r="OHH943" s="82"/>
      <c r="OHI943" s="82"/>
      <c r="OHJ943" s="82"/>
      <c r="OHK943" s="82"/>
      <c r="OHL943" s="82"/>
      <c r="OHM943" s="82"/>
      <c r="OHN943" s="82"/>
      <c r="OHO943" s="82"/>
      <c r="OHP943" s="82"/>
      <c r="OHQ943" s="82"/>
      <c r="OHR943" s="82"/>
      <c r="OHS943" s="82"/>
      <c r="OHT943" s="82"/>
      <c r="OHU943" s="82"/>
      <c r="OHV943" s="82"/>
      <c r="OHW943" s="82"/>
      <c r="OHX943" s="82"/>
      <c r="OHY943" s="82"/>
      <c r="OHZ943" s="82"/>
      <c r="OIA943" s="82"/>
      <c r="OIB943" s="82"/>
      <c r="OIC943" s="82"/>
      <c r="OID943" s="82"/>
      <c r="OIE943" s="82"/>
      <c r="OIF943" s="82"/>
      <c r="OIG943" s="82"/>
      <c r="OIH943" s="82"/>
      <c r="OII943" s="82"/>
      <c r="OIJ943" s="82"/>
      <c r="OIK943" s="82"/>
      <c r="OIL943" s="82"/>
      <c r="OIM943" s="82"/>
      <c r="OIN943" s="82"/>
      <c r="OIO943" s="82"/>
      <c r="OIP943" s="82"/>
      <c r="OIQ943" s="82"/>
      <c r="OIR943" s="82"/>
      <c r="OIS943" s="82"/>
      <c r="OIT943" s="82"/>
      <c r="OIU943" s="82"/>
      <c r="OIV943" s="82"/>
      <c r="OIW943" s="82"/>
      <c r="OIX943" s="82"/>
      <c r="OIY943" s="82"/>
      <c r="OIZ943" s="82"/>
      <c r="OJA943" s="82"/>
      <c r="OJB943" s="82"/>
      <c r="OJC943" s="82"/>
      <c r="OJD943" s="82"/>
      <c r="OJE943" s="82"/>
      <c r="OJF943" s="82"/>
      <c r="OJG943" s="82"/>
      <c r="OJH943" s="82"/>
      <c r="OJI943" s="82"/>
      <c r="OJJ943" s="82"/>
      <c r="OJK943" s="82"/>
      <c r="OJL943" s="82"/>
      <c r="OJM943" s="82"/>
      <c r="OJN943" s="82"/>
      <c r="OJO943" s="82"/>
      <c r="OJP943" s="82"/>
      <c r="OJQ943" s="82"/>
      <c r="OJR943" s="82"/>
      <c r="OJS943" s="82"/>
      <c r="OJT943" s="82"/>
      <c r="OJU943" s="82"/>
      <c r="OJV943" s="82"/>
      <c r="OJW943" s="82"/>
      <c r="OJX943" s="82"/>
      <c r="OJY943" s="82"/>
      <c r="OJZ943" s="82"/>
      <c r="OKA943" s="82"/>
      <c r="OKB943" s="82"/>
      <c r="OKC943" s="82"/>
      <c r="OKD943" s="82"/>
      <c r="OKE943" s="82"/>
      <c r="OKF943" s="82"/>
      <c r="OKG943" s="82"/>
      <c r="OKH943" s="82"/>
      <c r="OKI943" s="82"/>
      <c r="OKJ943" s="82"/>
      <c r="OKK943" s="82"/>
      <c r="OKL943" s="82"/>
      <c r="OKM943" s="82"/>
      <c r="OKN943" s="82"/>
      <c r="OKO943" s="82"/>
      <c r="OKP943" s="82"/>
      <c r="OKQ943" s="82"/>
      <c r="OKR943" s="82"/>
      <c r="OKS943" s="82"/>
      <c r="OKT943" s="82"/>
      <c r="OKU943" s="82"/>
      <c r="OKV943" s="82"/>
      <c r="OKW943" s="82"/>
      <c r="OKX943" s="82"/>
      <c r="OKY943" s="82"/>
      <c r="OKZ943" s="82"/>
      <c r="OLA943" s="82"/>
      <c r="OLB943" s="82"/>
      <c r="OLC943" s="82"/>
      <c r="OLD943" s="82"/>
      <c r="OLE943" s="82"/>
      <c r="OLF943" s="82"/>
      <c r="OLG943" s="82"/>
      <c r="OLH943" s="82"/>
      <c r="OLI943" s="82"/>
      <c r="OLJ943" s="82"/>
      <c r="OLK943" s="82"/>
      <c r="OLL943" s="82"/>
      <c r="OLM943" s="82"/>
      <c r="OLN943" s="82"/>
      <c r="OLO943" s="82"/>
      <c r="OLP943" s="82"/>
      <c r="OLQ943" s="82"/>
      <c r="OLR943" s="82"/>
      <c r="OLS943" s="82"/>
      <c r="OLT943" s="82"/>
      <c r="OLU943" s="82"/>
      <c r="OLV943" s="82"/>
      <c r="OLW943" s="82"/>
      <c r="OLX943" s="82"/>
      <c r="OLY943" s="82"/>
      <c r="OLZ943" s="82"/>
      <c r="OMA943" s="82"/>
      <c r="OMB943" s="82"/>
      <c r="OMC943" s="82"/>
      <c r="OMD943" s="82"/>
      <c r="OME943" s="82"/>
      <c r="OMF943" s="82"/>
      <c r="OMG943" s="82"/>
      <c r="OMH943" s="82"/>
      <c r="OMI943" s="82"/>
      <c r="OMJ943" s="82"/>
      <c r="OMK943" s="82"/>
      <c r="OML943" s="82"/>
      <c r="OMM943" s="82"/>
      <c r="OMN943" s="82"/>
      <c r="OMO943" s="82"/>
      <c r="OMP943" s="82"/>
      <c r="OMQ943" s="82"/>
      <c r="OMR943" s="82"/>
      <c r="OMS943" s="82"/>
      <c r="OMT943" s="82"/>
      <c r="OMU943" s="82"/>
      <c r="OMV943" s="82"/>
      <c r="OMW943" s="82"/>
      <c r="OMX943" s="82"/>
      <c r="OMY943" s="82"/>
      <c r="OMZ943" s="82"/>
      <c r="ONA943" s="82"/>
      <c r="ONB943" s="82"/>
      <c r="ONC943" s="82"/>
      <c r="OND943" s="82"/>
      <c r="ONE943" s="82"/>
      <c r="ONF943" s="82"/>
      <c r="ONG943" s="82"/>
      <c r="ONH943" s="82"/>
      <c r="ONI943" s="82"/>
      <c r="ONJ943" s="82"/>
      <c r="ONK943" s="82"/>
      <c r="ONL943" s="82"/>
      <c r="ONM943" s="82"/>
      <c r="ONN943" s="82"/>
      <c r="ONO943" s="82"/>
      <c r="ONP943" s="82"/>
      <c r="ONQ943" s="82"/>
      <c r="ONR943" s="82"/>
      <c r="ONS943" s="82"/>
      <c r="ONT943" s="82"/>
      <c r="ONU943" s="82"/>
      <c r="ONV943" s="82"/>
      <c r="ONW943" s="82"/>
      <c r="ONX943" s="82"/>
      <c r="ONY943" s="82"/>
      <c r="ONZ943" s="82"/>
      <c r="OOA943" s="82"/>
      <c r="OOB943" s="82"/>
      <c r="OOC943" s="82"/>
      <c r="OOD943" s="82"/>
      <c r="OOE943" s="82"/>
      <c r="OOF943" s="82"/>
      <c r="OOG943" s="82"/>
      <c r="OOH943" s="82"/>
      <c r="OOI943" s="82"/>
      <c r="OOJ943" s="82"/>
      <c r="OOK943" s="82"/>
      <c r="OOL943" s="82"/>
      <c r="OOM943" s="82"/>
      <c r="OON943" s="82"/>
      <c r="OOO943" s="82"/>
      <c r="OOP943" s="82"/>
      <c r="OOQ943" s="82"/>
      <c r="OOR943" s="82"/>
      <c r="OOS943" s="82"/>
      <c r="OOT943" s="82"/>
      <c r="OOU943" s="82"/>
      <c r="OOV943" s="82"/>
      <c r="OOW943" s="82"/>
      <c r="OOX943" s="82"/>
      <c r="OOY943" s="82"/>
      <c r="OOZ943" s="82"/>
      <c r="OPA943" s="82"/>
      <c r="OPB943" s="82"/>
      <c r="OPC943" s="82"/>
      <c r="OPD943" s="82"/>
      <c r="OPE943" s="82"/>
      <c r="OPF943" s="82"/>
      <c r="OPG943" s="82"/>
      <c r="OPH943" s="82"/>
      <c r="OPI943" s="82"/>
      <c r="OPJ943" s="82"/>
      <c r="OPK943" s="82"/>
      <c r="OPL943" s="82"/>
      <c r="OPM943" s="82"/>
      <c r="OPN943" s="82"/>
      <c r="OPO943" s="82"/>
      <c r="OPP943" s="82"/>
      <c r="OPQ943" s="82"/>
      <c r="OPR943" s="82"/>
      <c r="OPS943" s="82"/>
      <c r="OPT943" s="82"/>
      <c r="OPU943" s="82"/>
      <c r="OPV943" s="82"/>
      <c r="OPW943" s="82"/>
      <c r="OPX943" s="82"/>
      <c r="OPY943" s="82"/>
      <c r="OPZ943" s="82"/>
      <c r="OQA943" s="82"/>
      <c r="OQB943" s="82"/>
      <c r="OQC943" s="82"/>
      <c r="OQD943" s="82"/>
      <c r="OQE943" s="82"/>
      <c r="OQF943" s="82"/>
      <c r="OQG943" s="82"/>
      <c r="OQH943" s="82"/>
      <c r="OQI943" s="82"/>
      <c r="OQJ943" s="82"/>
      <c r="OQK943" s="82"/>
      <c r="OQL943" s="82"/>
      <c r="OQM943" s="82"/>
      <c r="OQN943" s="82"/>
      <c r="OQO943" s="82"/>
      <c r="OQP943" s="82"/>
      <c r="OQQ943" s="82"/>
      <c r="OQR943" s="82"/>
      <c r="OQS943" s="82"/>
      <c r="OQT943" s="82"/>
      <c r="OQU943" s="82"/>
      <c r="OQV943" s="82"/>
      <c r="OQW943" s="82"/>
      <c r="OQX943" s="82"/>
      <c r="OQY943" s="82"/>
      <c r="OQZ943" s="82"/>
      <c r="ORA943" s="82"/>
      <c r="ORB943" s="82"/>
      <c r="ORC943" s="82"/>
      <c r="ORD943" s="82"/>
      <c r="ORE943" s="82"/>
      <c r="ORF943" s="82"/>
      <c r="ORG943" s="82"/>
      <c r="ORH943" s="82"/>
      <c r="ORI943" s="82"/>
      <c r="ORJ943" s="82"/>
      <c r="ORK943" s="82"/>
      <c r="ORL943" s="82"/>
      <c r="ORM943" s="82"/>
      <c r="ORN943" s="82"/>
      <c r="ORO943" s="82"/>
      <c r="ORP943" s="82"/>
      <c r="ORQ943" s="82"/>
      <c r="ORR943" s="82"/>
      <c r="ORS943" s="82"/>
      <c r="ORT943" s="82"/>
      <c r="ORU943" s="82"/>
      <c r="ORV943" s="82"/>
      <c r="ORW943" s="82"/>
      <c r="ORX943" s="82"/>
      <c r="ORY943" s="82"/>
      <c r="ORZ943" s="82"/>
      <c r="OSA943" s="82"/>
      <c r="OSB943" s="82"/>
      <c r="OSC943" s="82"/>
      <c r="OSD943" s="82"/>
      <c r="OSE943" s="82"/>
      <c r="OSF943" s="82"/>
      <c r="OSG943" s="82"/>
      <c r="OSH943" s="82"/>
      <c r="OSI943" s="82"/>
      <c r="OSJ943" s="82"/>
      <c r="OSK943" s="82"/>
      <c r="OSL943" s="82"/>
      <c r="OSM943" s="82"/>
      <c r="OSN943" s="82"/>
      <c r="OSO943" s="82"/>
      <c r="OSP943" s="82"/>
      <c r="OSQ943" s="82"/>
      <c r="OSR943" s="82"/>
      <c r="OSS943" s="82"/>
      <c r="OST943" s="82"/>
      <c r="OSU943" s="82"/>
      <c r="OSV943" s="82"/>
      <c r="OSW943" s="82"/>
      <c r="OSX943" s="82"/>
      <c r="OSY943" s="82"/>
      <c r="OSZ943" s="82"/>
      <c r="OTA943" s="82"/>
      <c r="OTB943" s="82"/>
      <c r="OTC943" s="82"/>
      <c r="OTD943" s="82"/>
      <c r="OTE943" s="82"/>
      <c r="OTF943" s="82"/>
      <c r="OTG943" s="82"/>
      <c r="OTH943" s="82"/>
      <c r="OTI943" s="82"/>
      <c r="OTJ943" s="82"/>
      <c r="OTK943" s="82"/>
      <c r="OTL943" s="82"/>
      <c r="OTM943" s="82"/>
      <c r="OTN943" s="82"/>
      <c r="OTO943" s="82"/>
      <c r="OTP943" s="82"/>
      <c r="OTQ943" s="82"/>
      <c r="OTR943" s="82"/>
      <c r="OTS943" s="82"/>
      <c r="OTT943" s="82"/>
      <c r="OTU943" s="82"/>
      <c r="OTV943" s="82"/>
      <c r="OTW943" s="82"/>
      <c r="OTX943" s="82"/>
      <c r="OTY943" s="82"/>
      <c r="OTZ943" s="82"/>
      <c r="OUA943" s="82"/>
      <c r="OUB943" s="82"/>
      <c r="OUC943" s="82"/>
      <c r="OUD943" s="82"/>
      <c r="OUE943" s="82"/>
      <c r="OUF943" s="82"/>
      <c r="OUG943" s="82"/>
      <c r="OUH943" s="82"/>
      <c r="OUI943" s="82"/>
      <c r="OUJ943" s="82"/>
      <c r="OUK943" s="82"/>
      <c r="OUL943" s="82"/>
      <c r="OUM943" s="82"/>
      <c r="OUN943" s="82"/>
      <c r="OUO943" s="82"/>
      <c r="OUP943" s="82"/>
      <c r="OUQ943" s="82"/>
      <c r="OUR943" s="82"/>
      <c r="OUS943" s="82"/>
      <c r="OUT943" s="82"/>
      <c r="OUU943" s="82"/>
      <c r="OUV943" s="82"/>
      <c r="OUW943" s="82"/>
      <c r="OUX943" s="82"/>
      <c r="OUY943" s="82"/>
      <c r="OUZ943" s="82"/>
      <c r="OVA943" s="82"/>
      <c r="OVB943" s="82"/>
      <c r="OVC943" s="82"/>
      <c r="OVD943" s="82"/>
      <c r="OVE943" s="82"/>
      <c r="OVF943" s="82"/>
      <c r="OVG943" s="82"/>
      <c r="OVH943" s="82"/>
      <c r="OVI943" s="82"/>
      <c r="OVJ943" s="82"/>
      <c r="OVK943" s="82"/>
      <c r="OVL943" s="82"/>
      <c r="OVM943" s="82"/>
      <c r="OVN943" s="82"/>
      <c r="OVO943" s="82"/>
      <c r="OVP943" s="82"/>
      <c r="OVQ943" s="82"/>
      <c r="OVR943" s="82"/>
      <c r="OVS943" s="82"/>
      <c r="OVT943" s="82"/>
      <c r="OVU943" s="82"/>
      <c r="OVV943" s="82"/>
      <c r="OVW943" s="82"/>
      <c r="OVX943" s="82"/>
      <c r="OVY943" s="82"/>
      <c r="OVZ943" s="82"/>
      <c r="OWA943" s="82"/>
      <c r="OWB943" s="82"/>
      <c r="OWC943" s="82"/>
      <c r="OWD943" s="82"/>
      <c r="OWE943" s="82"/>
      <c r="OWF943" s="82"/>
      <c r="OWG943" s="82"/>
      <c r="OWH943" s="82"/>
      <c r="OWI943" s="82"/>
      <c r="OWJ943" s="82"/>
      <c r="OWK943" s="82"/>
      <c r="OWL943" s="82"/>
      <c r="OWM943" s="82"/>
      <c r="OWN943" s="82"/>
      <c r="OWO943" s="82"/>
      <c r="OWP943" s="82"/>
      <c r="OWQ943" s="82"/>
      <c r="OWR943" s="82"/>
      <c r="OWS943" s="82"/>
      <c r="OWT943" s="82"/>
      <c r="OWU943" s="82"/>
      <c r="OWV943" s="82"/>
      <c r="OWW943" s="82"/>
      <c r="OWX943" s="82"/>
      <c r="OWY943" s="82"/>
      <c r="OWZ943" s="82"/>
      <c r="OXA943" s="82"/>
      <c r="OXB943" s="82"/>
      <c r="OXC943" s="82"/>
      <c r="OXD943" s="82"/>
      <c r="OXE943" s="82"/>
      <c r="OXF943" s="82"/>
      <c r="OXG943" s="82"/>
      <c r="OXH943" s="82"/>
      <c r="OXI943" s="82"/>
      <c r="OXJ943" s="82"/>
      <c r="OXK943" s="82"/>
      <c r="OXL943" s="82"/>
      <c r="OXM943" s="82"/>
      <c r="OXN943" s="82"/>
      <c r="OXO943" s="82"/>
      <c r="OXP943" s="82"/>
      <c r="OXQ943" s="82"/>
      <c r="OXR943" s="82"/>
      <c r="OXS943" s="82"/>
      <c r="OXT943" s="82"/>
      <c r="OXU943" s="82"/>
      <c r="OXV943" s="82"/>
      <c r="OXW943" s="82"/>
      <c r="OXX943" s="82"/>
      <c r="OXY943" s="82"/>
      <c r="OXZ943" s="82"/>
      <c r="OYA943" s="82"/>
      <c r="OYB943" s="82"/>
      <c r="OYC943" s="82"/>
      <c r="OYD943" s="82"/>
      <c r="OYE943" s="82"/>
      <c r="OYF943" s="82"/>
      <c r="OYG943" s="82"/>
      <c r="OYH943" s="82"/>
      <c r="OYI943" s="82"/>
      <c r="OYJ943" s="82"/>
      <c r="OYK943" s="82"/>
      <c r="OYL943" s="82"/>
      <c r="OYM943" s="82"/>
      <c r="OYN943" s="82"/>
      <c r="OYO943" s="82"/>
      <c r="OYP943" s="82"/>
      <c r="OYQ943" s="82"/>
      <c r="OYR943" s="82"/>
      <c r="OYS943" s="82"/>
      <c r="OYT943" s="82"/>
      <c r="OYU943" s="82"/>
      <c r="OYV943" s="82"/>
      <c r="OYW943" s="82"/>
      <c r="OYX943" s="82"/>
      <c r="OYY943" s="82"/>
      <c r="OYZ943" s="82"/>
      <c r="OZA943" s="82"/>
      <c r="OZB943" s="82"/>
      <c r="OZC943" s="82"/>
      <c r="OZD943" s="82"/>
      <c r="OZE943" s="82"/>
      <c r="OZF943" s="82"/>
      <c r="OZG943" s="82"/>
      <c r="OZH943" s="82"/>
      <c r="OZI943" s="82"/>
      <c r="OZJ943" s="82"/>
      <c r="OZK943" s="82"/>
      <c r="OZL943" s="82"/>
      <c r="OZM943" s="82"/>
      <c r="OZN943" s="82"/>
      <c r="OZO943" s="82"/>
      <c r="OZP943" s="82"/>
      <c r="OZQ943" s="82"/>
      <c r="OZR943" s="82"/>
      <c r="OZS943" s="82"/>
      <c r="OZT943" s="82"/>
      <c r="OZU943" s="82"/>
      <c r="OZV943" s="82"/>
      <c r="OZW943" s="82"/>
      <c r="OZX943" s="82"/>
      <c r="OZY943" s="82"/>
      <c r="OZZ943" s="82"/>
      <c r="PAA943" s="82"/>
      <c r="PAB943" s="82"/>
      <c r="PAC943" s="82"/>
      <c r="PAD943" s="82"/>
      <c r="PAE943" s="82"/>
      <c r="PAF943" s="82"/>
      <c r="PAG943" s="82"/>
      <c r="PAH943" s="82"/>
      <c r="PAI943" s="82"/>
      <c r="PAJ943" s="82"/>
      <c r="PAK943" s="82"/>
      <c r="PAL943" s="82"/>
      <c r="PAM943" s="82"/>
      <c r="PAN943" s="82"/>
      <c r="PAO943" s="82"/>
      <c r="PAP943" s="82"/>
      <c r="PAQ943" s="82"/>
      <c r="PAR943" s="82"/>
      <c r="PAS943" s="82"/>
      <c r="PAT943" s="82"/>
      <c r="PAU943" s="82"/>
      <c r="PAV943" s="82"/>
      <c r="PAW943" s="82"/>
      <c r="PAX943" s="82"/>
      <c r="PAY943" s="82"/>
      <c r="PAZ943" s="82"/>
      <c r="PBA943" s="82"/>
      <c r="PBB943" s="82"/>
      <c r="PBC943" s="82"/>
      <c r="PBD943" s="82"/>
      <c r="PBE943" s="82"/>
      <c r="PBF943" s="82"/>
      <c r="PBG943" s="82"/>
      <c r="PBH943" s="82"/>
      <c r="PBI943" s="82"/>
      <c r="PBJ943" s="82"/>
      <c r="PBK943" s="82"/>
      <c r="PBL943" s="82"/>
      <c r="PBM943" s="82"/>
      <c r="PBN943" s="82"/>
      <c r="PBO943" s="82"/>
      <c r="PBP943" s="82"/>
      <c r="PBQ943" s="82"/>
      <c r="PBR943" s="82"/>
      <c r="PBS943" s="82"/>
      <c r="PBT943" s="82"/>
      <c r="PBU943" s="82"/>
      <c r="PBV943" s="82"/>
      <c r="PBW943" s="82"/>
      <c r="PBX943" s="82"/>
      <c r="PBY943" s="82"/>
      <c r="PBZ943" s="82"/>
      <c r="PCA943" s="82"/>
      <c r="PCB943" s="82"/>
      <c r="PCC943" s="82"/>
      <c r="PCD943" s="82"/>
      <c r="PCE943" s="82"/>
      <c r="PCF943" s="82"/>
      <c r="PCG943" s="82"/>
      <c r="PCH943" s="82"/>
      <c r="PCI943" s="82"/>
      <c r="PCJ943" s="82"/>
      <c r="PCK943" s="82"/>
      <c r="PCL943" s="82"/>
      <c r="PCM943" s="82"/>
      <c r="PCN943" s="82"/>
      <c r="PCO943" s="82"/>
      <c r="PCP943" s="82"/>
      <c r="PCQ943" s="82"/>
      <c r="PCR943" s="82"/>
      <c r="PCS943" s="82"/>
      <c r="PCT943" s="82"/>
      <c r="PCU943" s="82"/>
      <c r="PCV943" s="82"/>
      <c r="PCW943" s="82"/>
      <c r="PCX943" s="82"/>
      <c r="PCY943" s="82"/>
      <c r="PCZ943" s="82"/>
      <c r="PDA943" s="82"/>
      <c r="PDB943" s="82"/>
      <c r="PDC943" s="82"/>
      <c r="PDD943" s="82"/>
      <c r="PDE943" s="82"/>
      <c r="PDF943" s="82"/>
      <c r="PDG943" s="82"/>
      <c r="PDH943" s="82"/>
      <c r="PDI943" s="82"/>
      <c r="PDJ943" s="82"/>
      <c r="PDK943" s="82"/>
      <c r="PDL943" s="82"/>
      <c r="PDM943" s="82"/>
      <c r="PDN943" s="82"/>
      <c r="PDO943" s="82"/>
      <c r="PDP943" s="82"/>
      <c r="PDQ943" s="82"/>
      <c r="PDR943" s="82"/>
      <c r="PDS943" s="82"/>
      <c r="PDT943" s="82"/>
      <c r="PDU943" s="82"/>
      <c r="PDV943" s="82"/>
      <c r="PDW943" s="82"/>
      <c r="PDX943" s="82"/>
      <c r="PDY943" s="82"/>
      <c r="PDZ943" s="82"/>
      <c r="PEA943" s="82"/>
      <c r="PEB943" s="82"/>
      <c r="PEC943" s="82"/>
      <c r="PED943" s="82"/>
      <c r="PEE943" s="82"/>
      <c r="PEF943" s="82"/>
      <c r="PEG943" s="82"/>
      <c r="PEH943" s="82"/>
      <c r="PEI943" s="82"/>
      <c r="PEJ943" s="82"/>
      <c r="PEK943" s="82"/>
      <c r="PEL943" s="82"/>
      <c r="PEM943" s="82"/>
      <c r="PEN943" s="82"/>
      <c r="PEO943" s="82"/>
      <c r="PEP943" s="82"/>
      <c r="PEQ943" s="82"/>
      <c r="PER943" s="82"/>
      <c r="PES943" s="82"/>
      <c r="PET943" s="82"/>
      <c r="PEU943" s="82"/>
      <c r="PEV943" s="82"/>
      <c r="PEW943" s="82"/>
      <c r="PEX943" s="82"/>
      <c r="PEY943" s="82"/>
      <c r="PEZ943" s="82"/>
      <c r="PFA943" s="82"/>
      <c r="PFB943" s="82"/>
      <c r="PFC943" s="82"/>
      <c r="PFD943" s="82"/>
      <c r="PFE943" s="82"/>
      <c r="PFF943" s="82"/>
      <c r="PFG943" s="82"/>
      <c r="PFH943" s="82"/>
      <c r="PFI943" s="82"/>
      <c r="PFJ943" s="82"/>
      <c r="PFK943" s="82"/>
      <c r="PFL943" s="82"/>
      <c r="PFM943" s="82"/>
      <c r="PFN943" s="82"/>
      <c r="PFO943" s="82"/>
      <c r="PFP943" s="82"/>
      <c r="PFQ943" s="82"/>
      <c r="PFR943" s="82"/>
      <c r="PFS943" s="82"/>
      <c r="PFT943" s="82"/>
      <c r="PFU943" s="82"/>
      <c r="PFV943" s="82"/>
      <c r="PFW943" s="82"/>
      <c r="PFX943" s="82"/>
      <c r="PFY943" s="82"/>
      <c r="PFZ943" s="82"/>
      <c r="PGA943" s="82"/>
      <c r="PGB943" s="82"/>
      <c r="PGC943" s="82"/>
      <c r="PGD943" s="82"/>
      <c r="PGE943" s="82"/>
      <c r="PGF943" s="82"/>
      <c r="PGG943" s="82"/>
      <c r="PGH943" s="82"/>
      <c r="PGI943" s="82"/>
      <c r="PGJ943" s="82"/>
      <c r="PGK943" s="82"/>
      <c r="PGL943" s="82"/>
      <c r="PGM943" s="82"/>
      <c r="PGN943" s="82"/>
      <c r="PGO943" s="82"/>
      <c r="PGP943" s="82"/>
      <c r="PGQ943" s="82"/>
      <c r="PGR943" s="82"/>
      <c r="PGS943" s="82"/>
      <c r="PGT943" s="82"/>
      <c r="PGU943" s="82"/>
      <c r="PGV943" s="82"/>
      <c r="PGW943" s="82"/>
      <c r="PGX943" s="82"/>
      <c r="PGY943" s="82"/>
      <c r="PGZ943" s="82"/>
      <c r="PHA943" s="82"/>
      <c r="PHB943" s="82"/>
      <c r="PHC943" s="82"/>
      <c r="PHD943" s="82"/>
      <c r="PHE943" s="82"/>
      <c r="PHF943" s="82"/>
      <c r="PHG943" s="82"/>
      <c r="PHH943" s="82"/>
      <c r="PHI943" s="82"/>
      <c r="PHJ943" s="82"/>
      <c r="PHK943" s="82"/>
      <c r="PHL943" s="82"/>
      <c r="PHM943" s="82"/>
      <c r="PHN943" s="82"/>
      <c r="PHO943" s="82"/>
      <c r="PHP943" s="82"/>
      <c r="PHQ943" s="82"/>
      <c r="PHR943" s="82"/>
      <c r="PHS943" s="82"/>
      <c r="PHT943" s="82"/>
      <c r="PHU943" s="82"/>
      <c r="PHV943" s="82"/>
      <c r="PHW943" s="82"/>
      <c r="PHX943" s="82"/>
      <c r="PHY943" s="82"/>
      <c r="PHZ943" s="82"/>
      <c r="PIA943" s="82"/>
      <c r="PIB943" s="82"/>
      <c r="PIC943" s="82"/>
      <c r="PID943" s="82"/>
      <c r="PIE943" s="82"/>
      <c r="PIF943" s="82"/>
      <c r="PIG943" s="82"/>
      <c r="PIH943" s="82"/>
      <c r="PII943" s="82"/>
      <c r="PIJ943" s="82"/>
      <c r="PIK943" s="82"/>
      <c r="PIL943" s="82"/>
      <c r="PIM943" s="82"/>
      <c r="PIN943" s="82"/>
      <c r="PIO943" s="82"/>
      <c r="PIP943" s="82"/>
      <c r="PIQ943" s="82"/>
      <c r="PIR943" s="82"/>
      <c r="PIS943" s="82"/>
      <c r="PIT943" s="82"/>
      <c r="PIU943" s="82"/>
      <c r="PIV943" s="82"/>
      <c r="PIW943" s="82"/>
      <c r="PIX943" s="82"/>
      <c r="PIY943" s="82"/>
      <c r="PIZ943" s="82"/>
      <c r="PJA943" s="82"/>
      <c r="PJB943" s="82"/>
      <c r="PJC943" s="82"/>
      <c r="PJD943" s="82"/>
      <c r="PJE943" s="82"/>
      <c r="PJF943" s="82"/>
      <c r="PJG943" s="82"/>
      <c r="PJH943" s="82"/>
      <c r="PJI943" s="82"/>
      <c r="PJJ943" s="82"/>
      <c r="PJK943" s="82"/>
      <c r="PJL943" s="82"/>
      <c r="PJM943" s="82"/>
      <c r="PJN943" s="82"/>
      <c r="PJO943" s="82"/>
      <c r="PJP943" s="82"/>
      <c r="PJQ943" s="82"/>
      <c r="PJR943" s="82"/>
      <c r="PJS943" s="82"/>
      <c r="PJT943" s="82"/>
      <c r="PJU943" s="82"/>
      <c r="PJV943" s="82"/>
      <c r="PJW943" s="82"/>
      <c r="PJX943" s="82"/>
      <c r="PJY943" s="82"/>
      <c r="PJZ943" s="82"/>
      <c r="PKA943" s="82"/>
      <c r="PKB943" s="82"/>
      <c r="PKC943" s="82"/>
      <c r="PKD943" s="82"/>
      <c r="PKE943" s="82"/>
      <c r="PKF943" s="82"/>
      <c r="PKG943" s="82"/>
      <c r="PKH943" s="82"/>
      <c r="PKI943" s="82"/>
      <c r="PKJ943" s="82"/>
      <c r="PKK943" s="82"/>
      <c r="PKL943" s="82"/>
      <c r="PKM943" s="82"/>
      <c r="PKN943" s="82"/>
      <c r="PKO943" s="82"/>
      <c r="PKP943" s="82"/>
      <c r="PKQ943" s="82"/>
      <c r="PKR943" s="82"/>
      <c r="PKS943" s="82"/>
      <c r="PKT943" s="82"/>
      <c r="PKU943" s="82"/>
      <c r="PKV943" s="82"/>
      <c r="PKW943" s="82"/>
      <c r="PKX943" s="82"/>
      <c r="PKY943" s="82"/>
      <c r="PKZ943" s="82"/>
      <c r="PLA943" s="82"/>
      <c r="PLB943" s="82"/>
      <c r="PLC943" s="82"/>
      <c r="PLD943" s="82"/>
      <c r="PLE943" s="82"/>
      <c r="PLF943" s="82"/>
      <c r="PLG943" s="82"/>
      <c r="PLH943" s="82"/>
      <c r="PLI943" s="82"/>
      <c r="PLJ943" s="82"/>
      <c r="PLK943" s="82"/>
      <c r="PLL943" s="82"/>
      <c r="PLM943" s="82"/>
      <c r="PLN943" s="82"/>
      <c r="PLO943" s="82"/>
      <c r="PLP943" s="82"/>
      <c r="PLQ943" s="82"/>
      <c r="PLR943" s="82"/>
      <c r="PLS943" s="82"/>
      <c r="PLT943" s="82"/>
      <c r="PLU943" s="82"/>
      <c r="PLV943" s="82"/>
      <c r="PLW943" s="82"/>
      <c r="PLX943" s="82"/>
      <c r="PLY943" s="82"/>
      <c r="PLZ943" s="82"/>
      <c r="PMA943" s="82"/>
      <c r="PMB943" s="82"/>
      <c r="PMC943" s="82"/>
      <c r="PMD943" s="82"/>
      <c r="PME943" s="82"/>
      <c r="PMF943" s="82"/>
      <c r="PMG943" s="82"/>
      <c r="PMH943" s="82"/>
      <c r="PMI943" s="82"/>
      <c r="PMJ943" s="82"/>
      <c r="PMK943" s="82"/>
      <c r="PML943" s="82"/>
      <c r="PMM943" s="82"/>
      <c r="PMN943" s="82"/>
      <c r="PMO943" s="82"/>
      <c r="PMP943" s="82"/>
      <c r="PMQ943" s="82"/>
      <c r="PMR943" s="82"/>
      <c r="PMS943" s="82"/>
      <c r="PMT943" s="82"/>
      <c r="PMU943" s="82"/>
      <c r="PMV943" s="82"/>
      <c r="PMW943" s="82"/>
      <c r="PMX943" s="82"/>
      <c r="PMY943" s="82"/>
      <c r="PMZ943" s="82"/>
      <c r="PNA943" s="82"/>
      <c r="PNB943" s="82"/>
      <c r="PNC943" s="82"/>
      <c r="PND943" s="82"/>
      <c r="PNE943" s="82"/>
      <c r="PNF943" s="82"/>
      <c r="PNG943" s="82"/>
      <c r="PNH943" s="82"/>
      <c r="PNI943" s="82"/>
      <c r="PNJ943" s="82"/>
      <c r="PNK943" s="82"/>
      <c r="PNL943" s="82"/>
      <c r="PNM943" s="82"/>
      <c r="PNN943" s="82"/>
      <c r="PNO943" s="82"/>
      <c r="PNP943" s="82"/>
      <c r="PNQ943" s="82"/>
      <c r="PNR943" s="82"/>
      <c r="PNS943" s="82"/>
      <c r="PNT943" s="82"/>
      <c r="PNU943" s="82"/>
      <c r="PNV943" s="82"/>
      <c r="PNW943" s="82"/>
      <c r="PNX943" s="82"/>
      <c r="PNY943" s="82"/>
      <c r="PNZ943" s="82"/>
      <c r="POA943" s="82"/>
      <c r="POB943" s="82"/>
      <c r="POC943" s="82"/>
      <c r="POD943" s="82"/>
      <c r="POE943" s="82"/>
      <c r="POF943" s="82"/>
      <c r="POG943" s="82"/>
      <c r="POH943" s="82"/>
      <c r="POI943" s="82"/>
      <c r="POJ943" s="82"/>
      <c r="POK943" s="82"/>
      <c r="POL943" s="82"/>
      <c r="POM943" s="82"/>
      <c r="PON943" s="82"/>
      <c r="POO943" s="82"/>
      <c r="POP943" s="82"/>
      <c r="POQ943" s="82"/>
      <c r="POR943" s="82"/>
      <c r="POS943" s="82"/>
      <c r="POT943" s="82"/>
      <c r="POU943" s="82"/>
      <c r="POV943" s="82"/>
      <c r="POW943" s="82"/>
      <c r="POX943" s="82"/>
      <c r="POY943" s="82"/>
      <c r="POZ943" s="82"/>
      <c r="PPA943" s="82"/>
      <c r="PPB943" s="82"/>
      <c r="PPC943" s="82"/>
      <c r="PPD943" s="82"/>
      <c r="PPE943" s="82"/>
      <c r="PPF943" s="82"/>
      <c r="PPG943" s="82"/>
      <c r="PPH943" s="82"/>
      <c r="PPI943" s="82"/>
      <c r="PPJ943" s="82"/>
      <c r="PPK943" s="82"/>
      <c r="PPL943" s="82"/>
      <c r="PPM943" s="82"/>
      <c r="PPN943" s="82"/>
      <c r="PPO943" s="82"/>
      <c r="PPP943" s="82"/>
      <c r="PPQ943" s="82"/>
      <c r="PPR943" s="82"/>
      <c r="PPS943" s="82"/>
      <c r="PPT943" s="82"/>
      <c r="PPU943" s="82"/>
      <c r="PPV943" s="82"/>
      <c r="PPW943" s="82"/>
      <c r="PPX943" s="82"/>
      <c r="PPY943" s="82"/>
      <c r="PPZ943" s="82"/>
      <c r="PQA943" s="82"/>
      <c r="PQB943" s="82"/>
      <c r="PQC943" s="82"/>
      <c r="PQD943" s="82"/>
      <c r="PQE943" s="82"/>
      <c r="PQF943" s="82"/>
      <c r="PQG943" s="82"/>
      <c r="PQH943" s="82"/>
      <c r="PQI943" s="82"/>
      <c r="PQJ943" s="82"/>
      <c r="PQK943" s="82"/>
      <c r="PQL943" s="82"/>
      <c r="PQM943" s="82"/>
      <c r="PQN943" s="82"/>
      <c r="PQO943" s="82"/>
      <c r="PQP943" s="82"/>
      <c r="PQQ943" s="82"/>
      <c r="PQR943" s="82"/>
      <c r="PQS943" s="82"/>
      <c r="PQT943" s="82"/>
      <c r="PQU943" s="82"/>
      <c r="PQV943" s="82"/>
      <c r="PQW943" s="82"/>
      <c r="PQX943" s="82"/>
      <c r="PQY943" s="82"/>
      <c r="PQZ943" s="82"/>
      <c r="PRA943" s="82"/>
      <c r="PRB943" s="82"/>
      <c r="PRC943" s="82"/>
      <c r="PRD943" s="82"/>
      <c r="PRE943" s="82"/>
      <c r="PRF943" s="82"/>
      <c r="PRG943" s="82"/>
      <c r="PRH943" s="82"/>
      <c r="PRI943" s="82"/>
      <c r="PRJ943" s="82"/>
      <c r="PRK943" s="82"/>
      <c r="PRL943" s="82"/>
      <c r="PRM943" s="82"/>
      <c r="PRN943" s="82"/>
      <c r="PRO943" s="82"/>
      <c r="PRP943" s="82"/>
      <c r="PRQ943" s="82"/>
      <c r="PRR943" s="82"/>
      <c r="PRS943" s="82"/>
      <c r="PRT943" s="82"/>
      <c r="PRU943" s="82"/>
      <c r="PRV943" s="82"/>
      <c r="PRW943" s="82"/>
      <c r="PRX943" s="82"/>
      <c r="PRY943" s="82"/>
      <c r="PRZ943" s="82"/>
      <c r="PSA943" s="82"/>
      <c r="PSB943" s="82"/>
      <c r="PSC943" s="82"/>
      <c r="PSD943" s="82"/>
      <c r="PSE943" s="82"/>
      <c r="PSF943" s="82"/>
      <c r="PSG943" s="82"/>
      <c r="PSH943" s="82"/>
      <c r="PSI943" s="82"/>
      <c r="PSJ943" s="82"/>
      <c r="PSK943" s="82"/>
      <c r="PSL943" s="82"/>
      <c r="PSM943" s="82"/>
      <c r="PSN943" s="82"/>
      <c r="PSO943" s="82"/>
      <c r="PSP943" s="82"/>
      <c r="PSQ943" s="82"/>
      <c r="PSR943" s="82"/>
      <c r="PSS943" s="82"/>
      <c r="PST943" s="82"/>
      <c r="PSU943" s="82"/>
      <c r="PSV943" s="82"/>
      <c r="PSW943" s="82"/>
      <c r="PSX943" s="82"/>
      <c r="PSY943" s="82"/>
      <c r="PSZ943" s="82"/>
      <c r="PTA943" s="82"/>
      <c r="PTB943" s="82"/>
      <c r="PTC943" s="82"/>
      <c r="PTD943" s="82"/>
      <c r="PTE943" s="82"/>
      <c r="PTF943" s="82"/>
      <c r="PTG943" s="82"/>
      <c r="PTH943" s="82"/>
      <c r="PTI943" s="82"/>
      <c r="PTJ943" s="82"/>
      <c r="PTK943" s="82"/>
      <c r="PTL943" s="82"/>
      <c r="PTM943" s="82"/>
      <c r="PTN943" s="82"/>
      <c r="PTO943" s="82"/>
      <c r="PTP943" s="82"/>
      <c r="PTQ943" s="82"/>
      <c r="PTR943" s="82"/>
      <c r="PTS943" s="82"/>
      <c r="PTT943" s="82"/>
      <c r="PTU943" s="82"/>
      <c r="PTV943" s="82"/>
      <c r="PTW943" s="82"/>
      <c r="PTX943" s="82"/>
      <c r="PTY943" s="82"/>
      <c r="PTZ943" s="82"/>
      <c r="PUA943" s="82"/>
      <c r="PUB943" s="82"/>
      <c r="PUC943" s="82"/>
      <c r="PUD943" s="82"/>
      <c r="PUE943" s="82"/>
      <c r="PUF943" s="82"/>
      <c r="PUG943" s="82"/>
      <c r="PUH943" s="82"/>
      <c r="PUI943" s="82"/>
      <c r="PUJ943" s="82"/>
      <c r="PUK943" s="82"/>
      <c r="PUL943" s="82"/>
      <c r="PUM943" s="82"/>
      <c r="PUN943" s="82"/>
      <c r="PUO943" s="82"/>
      <c r="PUP943" s="82"/>
      <c r="PUQ943" s="82"/>
      <c r="PUR943" s="82"/>
      <c r="PUS943" s="82"/>
      <c r="PUT943" s="82"/>
      <c r="PUU943" s="82"/>
      <c r="PUV943" s="82"/>
      <c r="PUW943" s="82"/>
      <c r="PUX943" s="82"/>
      <c r="PUY943" s="82"/>
      <c r="PUZ943" s="82"/>
      <c r="PVA943" s="82"/>
      <c r="PVB943" s="82"/>
      <c r="PVC943" s="82"/>
      <c r="PVD943" s="82"/>
      <c r="PVE943" s="82"/>
      <c r="PVF943" s="82"/>
      <c r="PVG943" s="82"/>
      <c r="PVH943" s="82"/>
      <c r="PVI943" s="82"/>
      <c r="PVJ943" s="82"/>
      <c r="PVK943" s="82"/>
      <c r="PVL943" s="82"/>
      <c r="PVM943" s="82"/>
      <c r="PVN943" s="82"/>
      <c r="PVO943" s="82"/>
      <c r="PVP943" s="82"/>
      <c r="PVQ943" s="82"/>
      <c r="PVR943" s="82"/>
      <c r="PVS943" s="82"/>
      <c r="PVT943" s="82"/>
      <c r="PVU943" s="82"/>
      <c r="PVV943" s="82"/>
      <c r="PVW943" s="82"/>
      <c r="PVX943" s="82"/>
      <c r="PVY943" s="82"/>
      <c r="PVZ943" s="82"/>
      <c r="PWA943" s="82"/>
      <c r="PWB943" s="82"/>
      <c r="PWC943" s="82"/>
      <c r="PWD943" s="82"/>
      <c r="PWE943" s="82"/>
      <c r="PWF943" s="82"/>
      <c r="PWG943" s="82"/>
      <c r="PWH943" s="82"/>
      <c r="PWI943" s="82"/>
      <c r="PWJ943" s="82"/>
      <c r="PWK943" s="82"/>
      <c r="PWL943" s="82"/>
      <c r="PWM943" s="82"/>
      <c r="PWN943" s="82"/>
      <c r="PWO943" s="82"/>
      <c r="PWP943" s="82"/>
      <c r="PWQ943" s="82"/>
      <c r="PWR943" s="82"/>
      <c r="PWS943" s="82"/>
      <c r="PWT943" s="82"/>
      <c r="PWU943" s="82"/>
      <c r="PWV943" s="82"/>
      <c r="PWW943" s="82"/>
      <c r="PWX943" s="82"/>
      <c r="PWY943" s="82"/>
      <c r="PWZ943" s="82"/>
      <c r="PXA943" s="82"/>
      <c r="PXB943" s="82"/>
      <c r="PXC943" s="82"/>
      <c r="PXD943" s="82"/>
      <c r="PXE943" s="82"/>
      <c r="PXF943" s="82"/>
      <c r="PXG943" s="82"/>
      <c r="PXH943" s="82"/>
      <c r="PXI943" s="82"/>
      <c r="PXJ943" s="82"/>
      <c r="PXK943" s="82"/>
      <c r="PXL943" s="82"/>
      <c r="PXM943" s="82"/>
      <c r="PXN943" s="82"/>
      <c r="PXO943" s="82"/>
      <c r="PXP943" s="82"/>
      <c r="PXQ943" s="82"/>
      <c r="PXR943" s="82"/>
      <c r="PXS943" s="82"/>
      <c r="PXT943" s="82"/>
      <c r="PXU943" s="82"/>
      <c r="PXV943" s="82"/>
      <c r="PXW943" s="82"/>
      <c r="PXX943" s="82"/>
      <c r="PXY943" s="82"/>
      <c r="PXZ943" s="82"/>
      <c r="PYA943" s="82"/>
      <c r="PYB943" s="82"/>
      <c r="PYC943" s="82"/>
      <c r="PYD943" s="82"/>
      <c r="PYE943" s="82"/>
      <c r="PYF943" s="82"/>
      <c r="PYG943" s="82"/>
      <c r="PYH943" s="82"/>
      <c r="PYI943" s="82"/>
      <c r="PYJ943" s="82"/>
      <c r="PYK943" s="82"/>
      <c r="PYL943" s="82"/>
      <c r="PYM943" s="82"/>
      <c r="PYN943" s="82"/>
      <c r="PYO943" s="82"/>
      <c r="PYP943" s="82"/>
      <c r="PYQ943" s="82"/>
      <c r="PYR943" s="82"/>
      <c r="PYS943" s="82"/>
      <c r="PYT943" s="82"/>
      <c r="PYU943" s="82"/>
      <c r="PYV943" s="82"/>
      <c r="PYW943" s="82"/>
      <c r="PYX943" s="82"/>
      <c r="PYY943" s="82"/>
      <c r="PYZ943" s="82"/>
      <c r="PZA943" s="82"/>
      <c r="PZB943" s="82"/>
      <c r="PZC943" s="82"/>
      <c r="PZD943" s="82"/>
      <c r="PZE943" s="82"/>
      <c r="PZF943" s="82"/>
      <c r="PZG943" s="82"/>
      <c r="PZH943" s="82"/>
      <c r="PZI943" s="82"/>
      <c r="PZJ943" s="82"/>
      <c r="PZK943" s="82"/>
      <c r="PZL943" s="82"/>
      <c r="PZM943" s="82"/>
      <c r="PZN943" s="82"/>
      <c r="PZO943" s="82"/>
      <c r="PZP943" s="82"/>
      <c r="PZQ943" s="82"/>
      <c r="PZR943" s="82"/>
      <c r="PZS943" s="82"/>
      <c r="PZT943" s="82"/>
      <c r="PZU943" s="82"/>
      <c r="PZV943" s="82"/>
      <c r="PZW943" s="82"/>
      <c r="PZX943" s="82"/>
      <c r="PZY943" s="82"/>
      <c r="PZZ943" s="82"/>
      <c r="QAA943" s="82"/>
      <c r="QAB943" s="82"/>
      <c r="QAC943" s="82"/>
      <c r="QAD943" s="82"/>
      <c r="QAE943" s="82"/>
      <c r="QAF943" s="82"/>
      <c r="QAG943" s="82"/>
      <c r="QAH943" s="82"/>
      <c r="QAI943" s="82"/>
      <c r="QAJ943" s="82"/>
      <c r="QAK943" s="82"/>
      <c r="QAL943" s="82"/>
      <c r="QAM943" s="82"/>
      <c r="QAN943" s="82"/>
      <c r="QAO943" s="82"/>
      <c r="QAP943" s="82"/>
      <c r="QAQ943" s="82"/>
      <c r="QAR943" s="82"/>
      <c r="QAS943" s="82"/>
      <c r="QAT943" s="82"/>
      <c r="QAU943" s="82"/>
      <c r="QAV943" s="82"/>
      <c r="QAW943" s="82"/>
      <c r="QAX943" s="82"/>
      <c r="QAY943" s="82"/>
      <c r="QAZ943" s="82"/>
      <c r="QBA943" s="82"/>
      <c r="QBB943" s="82"/>
      <c r="QBC943" s="82"/>
      <c r="QBD943" s="82"/>
      <c r="QBE943" s="82"/>
      <c r="QBF943" s="82"/>
      <c r="QBG943" s="82"/>
      <c r="QBH943" s="82"/>
      <c r="QBI943" s="82"/>
      <c r="QBJ943" s="82"/>
      <c r="QBK943" s="82"/>
      <c r="QBL943" s="82"/>
      <c r="QBM943" s="82"/>
      <c r="QBN943" s="82"/>
      <c r="QBO943" s="82"/>
      <c r="QBP943" s="82"/>
      <c r="QBQ943" s="82"/>
      <c r="QBR943" s="82"/>
      <c r="QBS943" s="82"/>
      <c r="QBT943" s="82"/>
      <c r="QBU943" s="82"/>
      <c r="QBV943" s="82"/>
      <c r="QBW943" s="82"/>
      <c r="QBX943" s="82"/>
      <c r="QBY943" s="82"/>
      <c r="QBZ943" s="82"/>
      <c r="QCA943" s="82"/>
      <c r="QCB943" s="82"/>
      <c r="QCC943" s="82"/>
      <c r="QCD943" s="82"/>
      <c r="QCE943" s="82"/>
      <c r="QCF943" s="82"/>
      <c r="QCG943" s="82"/>
      <c r="QCH943" s="82"/>
      <c r="QCI943" s="82"/>
      <c r="QCJ943" s="82"/>
      <c r="QCK943" s="82"/>
      <c r="QCL943" s="82"/>
      <c r="QCM943" s="82"/>
      <c r="QCN943" s="82"/>
      <c r="QCO943" s="82"/>
      <c r="QCP943" s="82"/>
      <c r="QCQ943" s="82"/>
      <c r="QCR943" s="82"/>
      <c r="QCS943" s="82"/>
      <c r="QCT943" s="82"/>
      <c r="QCU943" s="82"/>
      <c r="QCV943" s="82"/>
      <c r="QCW943" s="82"/>
      <c r="QCX943" s="82"/>
      <c r="QCY943" s="82"/>
      <c r="QCZ943" s="82"/>
      <c r="QDA943" s="82"/>
      <c r="QDB943" s="82"/>
      <c r="QDC943" s="82"/>
      <c r="QDD943" s="82"/>
      <c r="QDE943" s="82"/>
      <c r="QDF943" s="82"/>
      <c r="QDG943" s="82"/>
      <c r="QDH943" s="82"/>
      <c r="QDI943" s="82"/>
      <c r="QDJ943" s="82"/>
      <c r="QDK943" s="82"/>
      <c r="QDL943" s="82"/>
      <c r="QDM943" s="82"/>
      <c r="QDN943" s="82"/>
      <c r="QDO943" s="82"/>
      <c r="QDP943" s="82"/>
      <c r="QDQ943" s="82"/>
      <c r="QDR943" s="82"/>
      <c r="QDS943" s="82"/>
      <c r="QDT943" s="82"/>
      <c r="QDU943" s="82"/>
      <c r="QDV943" s="82"/>
      <c r="QDW943" s="82"/>
      <c r="QDX943" s="82"/>
      <c r="QDY943" s="82"/>
      <c r="QDZ943" s="82"/>
      <c r="QEA943" s="82"/>
      <c r="QEB943" s="82"/>
      <c r="QEC943" s="82"/>
      <c r="QED943" s="82"/>
      <c r="QEE943" s="82"/>
      <c r="QEF943" s="82"/>
      <c r="QEG943" s="82"/>
      <c r="QEH943" s="82"/>
      <c r="QEI943" s="82"/>
      <c r="QEJ943" s="82"/>
      <c r="QEK943" s="82"/>
      <c r="QEL943" s="82"/>
      <c r="QEM943" s="82"/>
      <c r="QEN943" s="82"/>
      <c r="QEO943" s="82"/>
      <c r="QEP943" s="82"/>
      <c r="QEQ943" s="82"/>
      <c r="QER943" s="82"/>
      <c r="QES943" s="82"/>
      <c r="QET943" s="82"/>
      <c r="QEU943" s="82"/>
      <c r="QEV943" s="82"/>
      <c r="QEW943" s="82"/>
      <c r="QEX943" s="82"/>
      <c r="QEY943" s="82"/>
      <c r="QEZ943" s="82"/>
      <c r="QFA943" s="82"/>
      <c r="QFB943" s="82"/>
      <c r="QFC943" s="82"/>
      <c r="QFD943" s="82"/>
      <c r="QFE943" s="82"/>
      <c r="QFF943" s="82"/>
      <c r="QFG943" s="82"/>
      <c r="QFH943" s="82"/>
      <c r="QFI943" s="82"/>
      <c r="QFJ943" s="82"/>
      <c r="QFK943" s="82"/>
      <c r="QFL943" s="82"/>
      <c r="QFM943" s="82"/>
      <c r="QFN943" s="82"/>
      <c r="QFO943" s="82"/>
      <c r="QFP943" s="82"/>
      <c r="QFQ943" s="82"/>
      <c r="QFR943" s="82"/>
      <c r="QFS943" s="82"/>
      <c r="QFT943" s="82"/>
      <c r="QFU943" s="82"/>
      <c r="QFV943" s="82"/>
      <c r="QFW943" s="82"/>
      <c r="QFX943" s="82"/>
      <c r="QFY943" s="82"/>
      <c r="QFZ943" s="82"/>
      <c r="QGA943" s="82"/>
      <c r="QGB943" s="82"/>
      <c r="QGC943" s="82"/>
      <c r="QGD943" s="82"/>
      <c r="QGE943" s="82"/>
      <c r="QGF943" s="82"/>
      <c r="QGG943" s="82"/>
      <c r="QGH943" s="82"/>
      <c r="QGI943" s="82"/>
      <c r="QGJ943" s="82"/>
      <c r="QGK943" s="82"/>
      <c r="QGL943" s="82"/>
      <c r="QGM943" s="82"/>
      <c r="QGN943" s="82"/>
      <c r="QGO943" s="82"/>
      <c r="QGP943" s="82"/>
      <c r="QGQ943" s="82"/>
      <c r="QGR943" s="82"/>
      <c r="QGS943" s="82"/>
      <c r="QGT943" s="82"/>
      <c r="QGU943" s="82"/>
      <c r="QGV943" s="82"/>
      <c r="QGW943" s="82"/>
      <c r="QGX943" s="82"/>
      <c r="QGY943" s="82"/>
      <c r="QGZ943" s="82"/>
      <c r="QHA943" s="82"/>
      <c r="QHB943" s="82"/>
      <c r="QHC943" s="82"/>
      <c r="QHD943" s="82"/>
      <c r="QHE943" s="82"/>
      <c r="QHF943" s="82"/>
      <c r="QHG943" s="82"/>
      <c r="QHH943" s="82"/>
      <c r="QHI943" s="82"/>
      <c r="QHJ943" s="82"/>
      <c r="QHK943" s="82"/>
      <c r="QHL943" s="82"/>
      <c r="QHM943" s="82"/>
      <c r="QHN943" s="82"/>
      <c r="QHO943" s="82"/>
      <c r="QHP943" s="82"/>
      <c r="QHQ943" s="82"/>
      <c r="QHR943" s="82"/>
      <c r="QHS943" s="82"/>
      <c r="QHT943" s="82"/>
      <c r="QHU943" s="82"/>
      <c r="QHV943" s="82"/>
      <c r="QHW943" s="82"/>
      <c r="QHX943" s="82"/>
      <c r="QHY943" s="82"/>
      <c r="QHZ943" s="82"/>
      <c r="QIA943" s="82"/>
      <c r="QIB943" s="82"/>
      <c r="QIC943" s="82"/>
      <c r="QID943" s="82"/>
      <c r="QIE943" s="82"/>
      <c r="QIF943" s="82"/>
      <c r="QIG943" s="82"/>
      <c r="QIH943" s="82"/>
      <c r="QII943" s="82"/>
      <c r="QIJ943" s="82"/>
      <c r="QIK943" s="82"/>
      <c r="QIL943" s="82"/>
      <c r="QIM943" s="82"/>
      <c r="QIN943" s="82"/>
      <c r="QIO943" s="82"/>
      <c r="QIP943" s="82"/>
      <c r="QIQ943" s="82"/>
      <c r="QIR943" s="82"/>
      <c r="QIS943" s="82"/>
      <c r="QIT943" s="82"/>
      <c r="QIU943" s="82"/>
      <c r="QIV943" s="82"/>
      <c r="QIW943" s="82"/>
      <c r="QIX943" s="82"/>
      <c r="QIY943" s="82"/>
      <c r="QIZ943" s="82"/>
      <c r="QJA943" s="82"/>
      <c r="QJB943" s="82"/>
      <c r="QJC943" s="82"/>
      <c r="QJD943" s="82"/>
      <c r="QJE943" s="82"/>
      <c r="QJF943" s="82"/>
      <c r="QJG943" s="82"/>
      <c r="QJH943" s="82"/>
      <c r="QJI943" s="82"/>
      <c r="QJJ943" s="82"/>
      <c r="QJK943" s="82"/>
      <c r="QJL943" s="82"/>
      <c r="QJM943" s="82"/>
      <c r="QJN943" s="82"/>
      <c r="QJO943" s="82"/>
      <c r="QJP943" s="82"/>
      <c r="QJQ943" s="82"/>
      <c r="QJR943" s="82"/>
      <c r="QJS943" s="82"/>
      <c r="QJT943" s="82"/>
      <c r="QJU943" s="82"/>
      <c r="QJV943" s="82"/>
      <c r="QJW943" s="82"/>
      <c r="QJX943" s="82"/>
      <c r="QJY943" s="82"/>
      <c r="QJZ943" s="82"/>
      <c r="QKA943" s="82"/>
      <c r="QKB943" s="82"/>
      <c r="QKC943" s="82"/>
      <c r="QKD943" s="82"/>
      <c r="QKE943" s="82"/>
      <c r="QKF943" s="82"/>
      <c r="QKG943" s="82"/>
      <c r="QKH943" s="82"/>
      <c r="QKI943" s="82"/>
      <c r="QKJ943" s="82"/>
      <c r="QKK943" s="82"/>
      <c r="QKL943" s="82"/>
      <c r="QKM943" s="82"/>
      <c r="QKN943" s="82"/>
      <c r="QKO943" s="82"/>
      <c r="QKP943" s="82"/>
      <c r="QKQ943" s="82"/>
      <c r="QKR943" s="82"/>
      <c r="QKS943" s="82"/>
      <c r="QKT943" s="82"/>
      <c r="QKU943" s="82"/>
      <c r="QKV943" s="82"/>
      <c r="QKW943" s="82"/>
      <c r="QKX943" s="82"/>
      <c r="QKY943" s="82"/>
      <c r="QKZ943" s="82"/>
      <c r="QLA943" s="82"/>
      <c r="QLB943" s="82"/>
      <c r="QLC943" s="82"/>
      <c r="QLD943" s="82"/>
      <c r="QLE943" s="82"/>
      <c r="QLF943" s="82"/>
      <c r="QLG943" s="82"/>
      <c r="QLH943" s="82"/>
      <c r="QLI943" s="82"/>
      <c r="QLJ943" s="82"/>
      <c r="QLK943" s="82"/>
      <c r="QLL943" s="82"/>
      <c r="QLM943" s="82"/>
      <c r="QLN943" s="82"/>
      <c r="QLO943" s="82"/>
      <c r="QLP943" s="82"/>
      <c r="QLQ943" s="82"/>
      <c r="QLR943" s="82"/>
      <c r="QLS943" s="82"/>
      <c r="QLT943" s="82"/>
      <c r="QLU943" s="82"/>
      <c r="QLV943" s="82"/>
      <c r="QLW943" s="82"/>
      <c r="QLX943" s="82"/>
      <c r="QLY943" s="82"/>
      <c r="QLZ943" s="82"/>
      <c r="QMA943" s="82"/>
      <c r="QMB943" s="82"/>
      <c r="QMC943" s="82"/>
      <c r="QMD943" s="82"/>
      <c r="QME943" s="82"/>
      <c r="QMF943" s="82"/>
      <c r="QMG943" s="82"/>
      <c r="QMH943" s="82"/>
      <c r="QMI943" s="82"/>
      <c r="QMJ943" s="82"/>
      <c r="QMK943" s="82"/>
      <c r="QML943" s="82"/>
      <c r="QMM943" s="82"/>
      <c r="QMN943" s="82"/>
      <c r="QMO943" s="82"/>
      <c r="QMP943" s="82"/>
      <c r="QMQ943" s="82"/>
      <c r="QMR943" s="82"/>
      <c r="QMS943" s="82"/>
      <c r="QMT943" s="82"/>
      <c r="QMU943" s="82"/>
      <c r="QMV943" s="82"/>
      <c r="QMW943" s="82"/>
      <c r="QMX943" s="82"/>
      <c r="QMY943" s="82"/>
      <c r="QMZ943" s="82"/>
      <c r="QNA943" s="82"/>
      <c r="QNB943" s="82"/>
      <c r="QNC943" s="82"/>
      <c r="QND943" s="82"/>
      <c r="QNE943" s="82"/>
      <c r="QNF943" s="82"/>
      <c r="QNG943" s="82"/>
      <c r="QNH943" s="82"/>
      <c r="QNI943" s="82"/>
      <c r="QNJ943" s="82"/>
      <c r="QNK943" s="82"/>
      <c r="QNL943" s="82"/>
      <c r="QNM943" s="82"/>
      <c r="QNN943" s="82"/>
      <c r="QNO943" s="82"/>
      <c r="QNP943" s="82"/>
      <c r="QNQ943" s="82"/>
      <c r="QNR943" s="82"/>
      <c r="QNS943" s="82"/>
      <c r="QNT943" s="82"/>
      <c r="QNU943" s="82"/>
      <c r="QNV943" s="82"/>
      <c r="QNW943" s="82"/>
      <c r="QNX943" s="82"/>
      <c r="QNY943" s="82"/>
      <c r="QNZ943" s="82"/>
      <c r="QOA943" s="82"/>
      <c r="QOB943" s="82"/>
      <c r="QOC943" s="82"/>
      <c r="QOD943" s="82"/>
      <c r="QOE943" s="82"/>
      <c r="QOF943" s="82"/>
      <c r="QOG943" s="82"/>
      <c r="QOH943" s="82"/>
      <c r="QOI943" s="82"/>
      <c r="QOJ943" s="82"/>
      <c r="QOK943" s="82"/>
      <c r="QOL943" s="82"/>
      <c r="QOM943" s="82"/>
      <c r="QON943" s="82"/>
      <c r="QOO943" s="82"/>
      <c r="QOP943" s="82"/>
      <c r="QOQ943" s="82"/>
      <c r="QOR943" s="82"/>
      <c r="QOS943" s="82"/>
      <c r="QOT943" s="82"/>
      <c r="QOU943" s="82"/>
      <c r="QOV943" s="82"/>
      <c r="QOW943" s="82"/>
      <c r="QOX943" s="82"/>
      <c r="QOY943" s="82"/>
      <c r="QOZ943" s="82"/>
      <c r="QPA943" s="82"/>
      <c r="QPB943" s="82"/>
      <c r="QPC943" s="82"/>
      <c r="QPD943" s="82"/>
      <c r="QPE943" s="82"/>
      <c r="QPF943" s="82"/>
      <c r="QPG943" s="82"/>
      <c r="QPH943" s="82"/>
      <c r="QPI943" s="82"/>
      <c r="QPJ943" s="82"/>
      <c r="QPK943" s="82"/>
      <c r="QPL943" s="82"/>
      <c r="QPM943" s="82"/>
      <c r="QPN943" s="82"/>
      <c r="QPO943" s="82"/>
      <c r="QPP943" s="82"/>
      <c r="QPQ943" s="82"/>
      <c r="QPR943" s="82"/>
      <c r="QPS943" s="82"/>
      <c r="QPT943" s="82"/>
      <c r="QPU943" s="82"/>
      <c r="QPV943" s="82"/>
      <c r="QPW943" s="82"/>
      <c r="QPX943" s="82"/>
      <c r="QPY943" s="82"/>
      <c r="QPZ943" s="82"/>
      <c r="QQA943" s="82"/>
      <c r="QQB943" s="82"/>
      <c r="QQC943" s="82"/>
      <c r="QQD943" s="82"/>
      <c r="QQE943" s="82"/>
      <c r="QQF943" s="82"/>
      <c r="QQG943" s="82"/>
      <c r="QQH943" s="82"/>
      <c r="QQI943" s="82"/>
      <c r="QQJ943" s="82"/>
      <c r="QQK943" s="82"/>
      <c r="QQL943" s="82"/>
      <c r="QQM943" s="82"/>
      <c r="QQN943" s="82"/>
      <c r="QQO943" s="82"/>
      <c r="QQP943" s="82"/>
      <c r="QQQ943" s="82"/>
      <c r="QQR943" s="82"/>
      <c r="QQS943" s="82"/>
      <c r="QQT943" s="82"/>
      <c r="QQU943" s="82"/>
      <c r="QQV943" s="82"/>
      <c r="QQW943" s="82"/>
      <c r="QQX943" s="82"/>
      <c r="QQY943" s="82"/>
      <c r="QQZ943" s="82"/>
      <c r="QRA943" s="82"/>
      <c r="QRB943" s="82"/>
      <c r="QRC943" s="82"/>
      <c r="QRD943" s="82"/>
      <c r="QRE943" s="82"/>
      <c r="QRF943" s="82"/>
      <c r="QRG943" s="82"/>
      <c r="QRH943" s="82"/>
      <c r="QRI943" s="82"/>
      <c r="QRJ943" s="82"/>
      <c r="QRK943" s="82"/>
      <c r="QRL943" s="82"/>
      <c r="QRM943" s="82"/>
      <c r="QRN943" s="82"/>
      <c r="QRO943" s="82"/>
      <c r="QRP943" s="82"/>
      <c r="QRQ943" s="82"/>
      <c r="QRR943" s="82"/>
      <c r="QRS943" s="82"/>
      <c r="QRT943" s="82"/>
      <c r="QRU943" s="82"/>
      <c r="QRV943" s="82"/>
      <c r="QRW943" s="82"/>
      <c r="QRX943" s="82"/>
      <c r="QRY943" s="82"/>
      <c r="QRZ943" s="82"/>
      <c r="QSA943" s="82"/>
      <c r="QSB943" s="82"/>
      <c r="QSC943" s="82"/>
      <c r="QSD943" s="82"/>
      <c r="QSE943" s="82"/>
      <c r="QSF943" s="82"/>
      <c r="QSG943" s="82"/>
      <c r="QSH943" s="82"/>
      <c r="QSI943" s="82"/>
      <c r="QSJ943" s="82"/>
      <c r="QSK943" s="82"/>
      <c r="QSL943" s="82"/>
      <c r="QSM943" s="82"/>
      <c r="QSN943" s="82"/>
      <c r="QSO943" s="82"/>
      <c r="QSP943" s="82"/>
      <c r="QSQ943" s="82"/>
      <c r="QSR943" s="82"/>
      <c r="QSS943" s="82"/>
      <c r="QST943" s="82"/>
      <c r="QSU943" s="82"/>
      <c r="QSV943" s="82"/>
      <c r="QSW943" s="82"/>
      <c r="QSX943" s="82"/>
      <c r="QSY943" s="82"/>
      <c r="QSZ943" s="82"/>
      <c r="QTA943" s="82"/>
      <c r="QTB943" s="82"/>
      <c r="QTC943" s="82"/>
      <c r="QTD943" s="82"/>
      <c r="QTE943" s="82"/>
      <c r="QTF943" s="82"/>
      <c r="QTG943" s="82"/>
      <c r="QTH943" s="82"/>
      <c r="QTI943" s="82"/>
      <c r="QTJ943" s="82"/>
      <c r="QTK943" s="82"/>
      <c r="QTL943" s="82"/>
      <c r="QTM943" s="82"/>
      <c r="QTN943" s="82"/>
      <c r="QTO943" s="82"/>
      <c r="QTP943" s="82"/>
      <c r="QTQ943" s="82"/>
      <c r="QTR943" s="82"/>
      <c r="QTS943" s="82"/>
      <c r="QTT943" s="82"/>
      <c r="QTU943" s="82"/>
      <c r="QTV943" s="82"/>
      <c r="QTW943" s="82"/>
      <c r="QTX943" s="82"/>
      <c r="QTY943" s="82"/>
      <c r="QTZ943" s="82"/>
      <c r="QUA943" s="82"/>
      <c r="QUB943" s="82"/>
      <c r="QUC943" s="82"/>
      <c r="QUD943" s="82"/>
      <c r="QUE943" s="82"/>
      <c r="QUF943" s="82"/>
      <c r="QUG943" s="82"/>
      <c r="QUH943" s="82"/>
      <c r="QUI943" s="82"/>
      <c r="QUJ943" s="82"/>
      <c r="QUK943" s="82"/>
      <c r="QUL943" s="82"/>
      <c r="QUM943" s="82"/>
      <c r="QUN943" s="82"/>
      <c r="QUO943" s="82"/>
      <c r="QUP943" s="82"/>
      <c r="QUQ943" s="82"/>
      <c r="QUR943" s="82"/>
      <c r="QUS943" s="82"/>
      <c r="QUT943" s="82"/>
      <c r="QUU943" s="82"/>
      <c r="QUV943" s="82"/>
      <c r="QUW943" s="82"/>
      <c r="QUX943" s="82"/>
      <c r="QUY943" s="82"/>
      <c r="QUZ943" s="82"/>
      <c r="QVA943" s="82"/>
      <c r="QVB943" s="82"/>
      <c r="QVC943" s="82"/>
      <c r="QVD943" s="82"/>
      <c r="QVE943" s="82"/>
      <c r="QVF943" s="82"/>
      <c r="QVG943" s="82"/>
      <c r="QVH943" s="82"/>
      <c r="QVI943" s="82"/>
      <c r="QVJ943" s="82"/>
      <c r="QVK943" s="82"/>
      <c r="QVL943" s="82"/>
      <c r="QVM943" s="82"/>
      <c r="QVN943" s="82"/>
      <c r="QVO943" s="82"/>
      <c r="QVP943" s="82"/>
      <c r="QVQ943" s="82"/>
      <c r="QVR943" s="82"/>
      <c r="QVS943" s="82"/>
      <c r="QVT943" s="82"/>
      <c r="QVU943" s="82"/>
      <c r="QVV943" s="82"/>
      <c r="QVW943" s="82"/>
      <c r="QVX943" s="82"/>
      <c r="QVY943" s="82"/>
      <c r="QVZ943" s="82"/>
      <c r="QWA943" s="82"/>
      <c r="QWB943" s="82"/>
      <c r="QWC943" s="82"/>
      <c r="QWD943" s="82"/>
      <c r="QWE943" s="82"/>
      <c r="QWF943" s="82"/>
      <c r="QWG943" s="82"/>
      <c r="QWH943" s="82"/>
      <c r="QWI943" s="82"/>
      <c r="QWJ943" s="82"/>
      <c r="QWK943" s="82"/>
      <c r="QWL943" s="82"/>
      <c r="QWM943" s="82"/>
      <c r="QWN943" s="82"/>
      <c r="QWO943" s="82"/>
      <c r="QWP943" s="82"/>
      <c r="QWQ943" s="82"/>
      <c r="QWR943" s="82"/>
      <c r="QWS943" s="82"/>
      <c r="QWT943" s="82"/>
      <c r="QWU943" s="82"/>
      <c r="QWV943" s="82"/>
      <c r="QWW943" s="82"/>
      <c r="QWX943" s="82"/>
      <c r="QWY943" s="82"/>
      <c r="QWZ943" s="82"/>
      <c r="QXA943" s="82"/>
      <c r="QXB943" s="82"/>
      <c r="QXC943" s="82"/>
      <c r="QXD943" s="82"/>
      <c r="QXE943" s="82"/>
      <c r="QXF943" s="82"/>
      <c r="QXG943" s="82"/>
      <c r="QXH943" s="82"/>
      <c r="QXI943" s="82"/>
      <c r="QXJ943" s="82"/>
      <c r="QXK943" s="82"/>
      <c r="QXL943" s="82"/>
      <c r="QXM943" s="82"/>
      <c r="QXN943" s="82"/>
      <c r="QXO943" s="82"/>
      <c r="QXP943" s="82"/>
      <c r="QXQ943" s="82"/>
      <c r="QXR943" s="82"/>
      <c r="QXS943" s="82"/>
      <c r="QXT943" s="82"/>
      <c r="QXU943" s="82"/>
      <c r="QXV943" s="82"/>
      <c r="QXW943" s="82"/>
      <c r="QXX943" s="82"/>
      <c r="QXY943" s="82"/>
      <c r="QXZ943" s="82"/>
      <c r="QYA943" s="82"/>
      <c r="QYB943" s="82"/>
      <c r="QYC943" s="82"/>
      <c r="QYD943" s="82"/>
      <c r="QYE943" s="82"/>
      <c r="QYF943" s="82"/>
      <c r="QYG943" s="82"/>
      <c r="QYH943" s="82"/>
      <c r="QYI943" s="82"/>
      <c r="QYJ943" s="82"/>
      <c r="QYK943" s="82"/>
      <c r="QYL943" s="82"/>
      <c r="QYM943" s="82"/>
      <c r="QYN943" s="82"/>
      <c r="QYO943" s="82"/>
      <c r="QYP943" s="82"/>
      <c r="QYQ943" s="82"/>
      <c r="QYR943" s="82"/>
      <c r="QYS943" s="82"/>
      <c r="QYT943" s="82"/>
      <c r="QYU943" s="82"/>
      <c r="QYV943" s="82"/>
      <c r="QYW943" s="82"/>
      <c r="QYX943" s="82"/>
      <c r="QYY943" s="82"/>
      <c r="QYZ943" s="82"/>
      <c r="QZA943" s="82"/>
      <c r="QZB943" s="82"/>
      <c r="QZC943" s="82"/>
      <c r="QZD943" s="82"/>
      <c r="QZE943" s="82"/>
      <c r="QZF943" s="82"/>
      <c r="QZG943" s="82"/>
      <c r="QZH943" s="82"/>
      <c r="QZI943" s="82"/>
      <c r="QZJ943" s="82"/>
      <c r="QZK943" s="82"/>
      <c r="QZL943" s="82"/>
      <c r="QZM943" s="82"/>
      <c r="QZN943" s="82"/>
      <c r="QZO943" s="82"/>
      <c r="QZP943" s="82"/>
      <c r="QZQ943" s="82"/>
      <c r="QZR943" s="82"/>
      <c r="QZS943" s="82"/>
      <c r="QZT943" s="82"/>
      <c r="QZU943" s="82"/>
      <c r="QZV943" s="82"/>
      <c r="QZW943" s="82"/>
      <c r="QZX943" s="82"/>
      <c r="QZY943" s="82"/>
      <c r="QZZ943" s="82"/>
      <c r="RAA943" s="82"/>
      <c r="RAB943" s="82"/>
      <c r="RAC943" s="82"/>
      <c r="RAD943" s="82"/>
      <c r="RAE943" s="82"/>
      <c r="RAF943" s="82"/>
      <c r="RAG943" s="82"/>
      <c r="RAH943" s="82"/>
      <c r="RAI943" s="82"/>
      <c r="RAJ943" s="82"/>
      <c r="RAK943" s="82"/>
      <c r="RAL943" s="82"/>
      <c r="RAM943" s="82"/>
      <c r="RAN943" s="82"/>
      <c r="RAO943" s="82"/>
      <c r="RAP943" s="82"/>
      <c r="RAQ943" s="82"/>
      <c r="RAR943" s="82"/>
      <c r="RAS943" s="82"/>
      <c r="RAT943" s="82"/>
      <c r="RAU943" s="82"/>
      <c r="RAV943" s="82"/>
      <c r="RAW943" s="82"/>
      <c r="RAX943" s="82"/>
      <c r="RAY943" s="82"/>
      <c r="RAZ943" s="82"/>
      <c r="RBA943" s="82"/>
      <c r="RBB943" s="82"/>
      <c r="RBC943" s="82"/>
      <c r="RBD943" s="82"/>
      <c r="RBE943" s="82"/>
      <c r="RBF943" s="82"/>
      <c r="RBG943" s="82"/>
      <c r="RBH943" s="82"/>
      <c r="RBI943" s="82"/>
      <c r="RBJ943" s="82"/>
      <c r="RBK943" s="82"/>
      <c r="RBL943" s="82"/>
      <c r="RBM943" s="82"/>
      <c r="RBN943" s="82"/>
      <c r="RBO943" s="82"/>
      <c r="RBP943" s="82"/>
      <c r="RBQ943" s="82"/>
      <c r="RBR943" s="82"/>
      <c r="RBS943" s="82"/>
      <c r="RBT943" s="82"/>
      <c r="RBU943" s="82"/>
      <c r="RBV943" s="82"/>
      <c r="RBW943" s="82"/>
      <c r="RBX943" s="82"/>
      <c r="RBY943" s="82"/>
      <c r="RBZ943" s="82"/>
      <c r="RCA943" s="82"/>
      <c r="RCB943" s="82"/>
      <c r="RCC943" s="82"/>
      <c r="RCD943" s="82"/>
      <c r="RCE943" s="82"/>
      <c r="RCF943" s="82"/>
      <c r="RCG943" s="82"/>
      <c r="RCH943" s="82"/>
      <c r="RCI943" s="82"/>
      <c r="RCJ943" s="82"/>
      <c r="RCK943" s="82"/>
      <c r="RCL943" s="82"/>
      <c r="RCM943" s="82"/>
      <c r="RCN943" s="82"/>
      <c r="RCO943" s="82"/>
      <c r="RCP943" s="82"/>
      <c r="RCQ943" s="82"/>
      <c r="RCR943" s="82"/>
      <c r="RCS943" s="82"/>
      <c r="RCT943" s="82"/>
      <c r="RCU943" s="82"/>
      <c r="RCV943" s="82"/>
      <c r="RCW943" s="82"/>
      <c r="RCX943" s="82"/>
      <c r="RCY943" s="82"/>
      <c r="RCZ943" s="82"/>
      <c r="RDA943" s="82"/>
      <c r="RDB943" s="82"/>
      <c r="RDC943" s="82"/>
      <c r="RDD943" s="82"/>
      <c r="RDE943" s="82"/>
      <c r="RDF943" s="82"/>
      <c r="RDG943" s="82"/>
      <c r="RDH943" s="82"/>
      <c r="RDI943" s="82"/>
      <c r="RDJ943" s="82"/>
      <c r="RDK943" s="82"/>
      <c r="RDL943" s="82"/>
      <c r="RDM943" s="82"/>
      <c r="RDN943" s="82"/>
      <c r="RDO943" s="82"/>
      <c r="RDP943" s="82"/>
      <c r="RDQ943" s="82"/>
      <c r="RDR943" s="82"/>
      <c r="RDS943" s="82"/>
      <c r="RDT943" s="82"/>
      <c r="RDU943" s="82"/>
      <c r="RDV943" s="82"/>
      <c r="RDW943" s="82"/>
      <c r="RDX943" s="82"/>
      <c r="RDY943" s="82"/>
      <c r="RDZ943" s="82"/>
      <c r="REA943" s="82"/>
      <c r="REB943" s="82"/>
      <c r="REC943" s="82"/>
      <c r="RED943" s="82"/>
      <c r="REE943" s="82"/>
      <c r="REF943" s="82"/>
      <c r="REG943" s="82"/>
      <c r="REH943" s="82"/>
      <c r="REI943" s="82"/>
      <c r="REJ943" s="82"/>
      <c r="REK943" s="82"/>
      <c r="REL943" s="82"/>
      <c r="REM943" s="82"/>
      <c r="REN943" s="82"/>
      <c r="REO943" s="82"/>
      <c r="REP943" s="82"/>
      <c r="REQ943" s="82"/>
      <c r="RER943" s="82"/>
      <c r="RES943" s="82"/>
      <c r="RET943" s="82"/>
      <c r="REU943" s="82"/>
      <c r="REV943" s="82"/>
      <c r="REW943" s="82"/>
      <c r="REX943" s="82"/>
      <c r="REY943" s="82"/>
      <c r="REZ943" s="82"/>
      <c r="RFA943" s="82"/>
      <c r="RFB943" s="82"/>
      <c r="RFC943" s="82"/>
      <c r="RFD943" s="82"/>
      <c r="RFE943" s="82"/>
      <c r="RFF943" s="82"/>
      <c r="RFG943" s="82"/>
      <c r="RFH943" s="82"/>
      <c r="RFI943" s="82"/>
      <c r="RFJ943" s="82"/>
      <c r="RFK943" s="82"/>
      <c r="RFL943" s="82"/>
      <c r="RFM943" s="82"/>
      <c r="RFN943" s="82"/>
      <c r="RFO943" s="82"/>
      <c r="RFP943" s="82"/>
      <c r="RFQ943" s="82"/>
      <c r="RFR943" s="82"/>
      <c r="RFS943" s="82"/>
      <c r="RFT943" s="82"/>
      <c r="RFU943" s="82"/>
      <c r="RFV943" s="82"/>
      <c r="RFW943" s="82"/>
      <c r="RFX943" s="82"/>
      <c r="RFY943" s="82"/>
      <c r="RFZ943" s="82"/>
      <c r="RGA943" s="82"/>
      <c r="RGB943" s="82"/>
      <c r="RGC943" s="82"/>
      <c r="RGD943" s="82"/>
      <c r="RGE943" s="82"/>
      <c r="RGF943" s="82"/>
      <c r="RGG943" s="82"/>
      <c r="RGH943" s="82"/>
      <c r="RGI943" s="82"/>
      <c r="RGJ943" s="82"/>
      <c r="RGK943" s="82"/>
      <c r="RGL943" s="82"/>
      <c r="RGM943" s="82"/>
      <c r="RGN943" s="82"/>
      <c r="RGO943" s="82"/>
      <c r="RGP943" s="82"/>
      <c r="RGQ943" s="82"/>
      <c r="RGR943" s="82"/>
      <c r="RGS943" s="82"/>
      <c r="RGT943" s="82"/>
      <c r="RGU943" s="82"/>
      <c r="RGV943" s="82"/>
      <c r="RGW943" s="82"/>
      <c r="RGX943" s="82"/>
      <c r="RGY943" s="82"/>
      <c r="RGZ943" s="82"/>
      <c r="RHA943" s="82"/>
      <c r="RHB943" s="82"/>
      <c r="RHC943" s="82"/>
      <c r="RHD943" s="82"/>
      <c r="RHE943" s="82"/>
      <c r="RHF943" s="82"/>
      <c r="RHG943" s="82"/>
      <c r="RHH943" s="82"/>
      <c r="RHI943" s="82"/>
      <c r="RHJ943" s="82"/>
      <c r="RHK943" s="82"/>
      <c r="RHL943" s="82"/>
      <c r="RHM943" s="82"/>
      <c r="RHN943" s="82"/>
      <c r="RHO943" s="82"/>
      <c r="RHP943" s="82"/>
      <c r="RHQ943" s="82"/>
      <c r="RHR943" s="82"/>
      <c r="RHS943" s="82"/>
      <c r="RHT943" s="82"/>
      <c r="RHU943" s="82"/>
      <c r="RHV943" s="82"/>
      <c r="RHW943" s="82"/>
      <c r="RHX943" s="82"/>
      <c r="RHY943" s="82"/>
      <c r="RHZ943" s="82"/>
      <c r="RIA943" s="82"/>
      <c r="RIB943" s="82"/>
      <c r="RIC943" s="82"/>
      <c r="RID943" s="82"/>
      <c r="RIE943" s="82"/>
      <c r="RIF943" s="82"/>
      <c r="RIG943" s="82"/>
      <c r="RIH943" s="82"/>
      <c r="RII943" s="82"/>
      <c r="RIJ943" s="82"/>
      <c r="RIK943" s="82"/>
      <c r="RIL943" s="82"/>
      <c r="RIM943" s="82"/>
      <c r="RIN943" s="82"/>
      <c r="RIO943" s="82"/>
      <c r="RIP943" s="82"/>
      <c r="RIQ943" s="82"/>
      <c r="RIR943" s="82"/>
      <c r="RIS943" s="82"/>
      <c r="RIT943" s="82"/>
      <c r="RIU943" s="82"/>
      <c r="RIV943" s="82"/>
      <c r="RIW943" s="82"/>
      <c r="RIX943" s="82"/>
      <c r="RIY943" s="82"/>
      <c r="RIZ943" s="82"/>
      <c r="RJA943" s="82"/>
      <c r="RJB943" s="82"/>
      <c r="RJC943" s="82"/>
      <c r="RJD943" s="82"/>
      <c r="RJE943" s="82"/>
      <c r="RJF943" s="82"/>
      <c r="RJG943" s="82"/>
      <c r="RJH943" s="82"/>
      <c r="RJI943" s="82"/>
      <c r="RJJ943" s="82"/>
      <c r="RJK943" s="82"/>
      <c r="RJL943" s="82"/>
      <c r="RJM943" s="82"/>
      <c r="RJN943" s="82"/>
      <c r="RJO943" s="82"/>
      <c r="RJP943" s="82"/>
      <c r="RJQ943" s="82"/>
      <c r="RJR943" s="82"/>
      <c r="RJS943" s="82"/>
      <c r="RJT943" s="82"/>
      <c r="RJU943" s="82"/>
      <c r="RJV943" s="82"/>
      <c r="RJW943" s="82"/>
      <c r="RJX943" s="82"/>
      <c r="RJY943" s="82"/>
      <c r="RJZ943" s="82"/>
      <c r="RKA943" s="82"/>
      <c r="RKB943" s="82"/>
      <c r="RKC943" s="82"/>
      <c r="RKD943" s="82"/>
      <c r="RKE943" s="82"/>
      <c r="RKF943" s="82"/>
      <c r="RKG943" s="82"/>
      <c r="RKH943" s="82"/>
      <c r="RKI943" s="82"/>
      <c r="RKJ943" s="82"/>
      <c r="RKK943" s="82"/>
      <c r="RKL943" s="82"/>
      <c r="RKM943" s="82"/>
      <c r="RKN943" s="82"/>
      <c r="RKO943" s="82"/>
      <c r="RKP943" s="82"/>
      <c r="RKQ943" s="82"/>
      <c r="RKR943" s="82"/>
      <c r="RKS943" s="82"/>
      <c r="RKT943" s="82"/>
      <c r="RKU943" s="82"/>
      <c r="RKV943" s="82"/>
      <c r="RKW943" s="82"/>
      <c r="RKX943" s="82"/>
      <c r="RKY943" s="82"/>
      <c r="RKZ943" s="82"/>
      <c r="RLA943" s="82"/>
      <c r="RLB943" s="82"/>
      <c r="RLC943" s="82"/>
      <c r="RLD943" s="82"/>
      <c r="RLE943" s="82"/>
      <c r="RLF943" s="82"/>
      <c r="RLG943" s="82"/>
      <c r="RLH943" s="82"/>
      <c r="RLI943" s="82"/>
      <c r="RLJ943" s="82"/>
      <c r="RLK943" s="82"/>
      <c r="RLL943" s="82"/>
      <c r="RLM943" s="82"/>
      <c r="RLN943" s="82"/>
      <c r="RLO943" s="82"/>
      <c r="RLP943" s="82"/>
      <c r="RLQ943" s="82"/>
      <c r="RLR943" s="82"/>
      <c r="RLS943" s="82"/>
      <c r="RLT943" s="82"/>
      <c r="RLU943" s="82"/>
      <c r="RLV943" s="82"/>
      <c r="RLW943" s="82"/>
      <c r="RLX943" s="82"/>
      <c r="RLY943" s="82"/>
      <c r="RLZ943" s="82"/>
      <c r="RMA943" s="82"/>
      <c r="RMB943" s="82"/>
      <c r="RMC943" s="82"/>
      <c r="RMD943" s="82"/>
      <c r="RME943" s="82"/>
      <c r="RMF943" s="82"/>
      <c r="RMG943" s="82"/>
      <c r="RMH943" s="82"/>
      <c r="RMI943" s="82"/>
      <c r="RMJ943" s="82"/>
      <c r="RMK943" s="82"/>
      <c r="RML943" s="82"/>
      <c r="RMM943" s="82"/>
      <c r="RMN943" s="82"/>
      <c r="RMO943" s="82"/>
      <c r="RMP943" s="82"/>
      <c r="RMQ943" s="82"/>
      <c r="RMR943" s="82"/>
      <c r="RMS943" s="82"/>
      <c r="RMT943" s="82"/>
      <c r="RMU943" s="82"/>
      <c r="RMV943" s="82"/>
      <c r="RMW943" s="82"/>
      <c r="RMX943" s="82"/>
      <c r="RMY943" s="82"/>
      <c r="RMZ943" s="82"/>
      <c r="RNA943" s="82"/>
      <c r="RNB943" s="82"/>
      <c r="RNC943" s="82"/>
      <c r="RND943" s="82"/>
      <c r="RNE943" s="82"/>
      <c r="RNF943" s="82"/>
      <c r="RNG943" s="82"/>
      <c r="RNH943" s="82"/>
      <c r="RNI943" s="82"/>
      <c r="RNJ943" s="82"/>
      <c r="RNK943" s="82"/>
      <c r="RNL943" s="82"/>
      <c r="RNM943" s="82"/>
      <c r="RNN943" s="82"/>
      <c r="RNO943" s="82"/>
      <c r="RNP943" s="82"/>
      <c r="RNQ943" s="82"/>
      <c r="RNR943" s="82"/>
      <c r="RNS943" s="82"/>
      <c r="RNT943" s="82"/>
      <c r="RNU943" s="82"/>
      <c r="RNV943" s="82"/>
      <c r="RNW943" s="82"/>
      <c r="RNX943" s="82"/>
      <c r="RNY943" s="82"/>
      <c r="RNZ943" s="82"/>
      <c r="ROA943" s="82"/>
      <c r="ROB943" s="82"/>
      <c r="ROC943" s="82"/>
      <c r="ROD943" s="82"/>
      <c r="ROE943" s="82"/>
      <c r="ROF943" s="82"/>
      <c r="ROG943" s="82"/>
      <c r="ROH943" s="82"/>
      <c r="ROI943" s="82"/>
      <c r="ROJ943" s="82"/>
      <c r="ROK943" s="82"/>
      <c r="ROL943" s="82"/>
      <c r="ROM943" s="82"/>
      <c r="RON943" s="82"/>
      <c r="ROO943" s="82"/>
      <c r="ROP943" s="82"/>
      <c r="ROQ943" s="82"/>
      <c r="ROR943" s="82"/>
      <c r="ROS943" s="82"/>
      <c r="ROT943" s="82"/>
      <c r="ROU943" s="82"/>
      <c r="ROV943" s="82"/>
      <c r="ROW943" s="82"/>
      <c r="ROX943" s="82"/>
      <c r="ROY943" s="82"/>
      <c r="ROZ943" s="82"/>
      <c r="RPA943" s="82"/>
      <c r="RPB943" s="82"/>
      <c r="RPC943" s="82"/>
      <c r="RPD943" s="82"/>
      <c r="RPE943" s="82"/>
      <c r="RPF943" s="82"/>
      <c r="RPG943" s="82"/>
      <c r="RPH943" s="82"/>
      <c r="RPI943" s="82"/>
      <c r="RPJ943" s="82"/>
      <c r="RPK943" s="82"/>
      <c r="RPL943" s="82"/>
      <c r="RPM943" s="82"/>
      <c r="RPN943" s="82"/>
      <c r="RPO943" s="82"/>
      <c r="RPP943" s="82"/>
      <c r="RPQ943" s="82"/>
      <c r="RPR943" s="82"/>
      <c r="RPS943" s="82"/>
      <c r="RPT943" s="82"/>
      <c r="RPU943" s="82"/>
      <c r="RPV943" s="82"/>
      <c r="RPW943" s="82"/>
      <c r="RPX943" s="82"/>
      <c r="RPY943" s="82"/>
      <c r="RPZ943" s="82"/>
      <c r="RQA943" s="82"/>
      <c r="RQB943" s="82"/>
      <c r="RQC943" s="82"/>
      <c r="RQD943" s="82"/>
      <c r="RQE943" s="82"/>
      <c r="RQF943" s="82"/>
      <c r="RQG943" s="82"/>
      <c r="RQH943" s="82"/>
      <c r="RQI943" s="82"/>
      <c r="RQJ943" s="82"/>
      <c r="RQK943" s="82"/>
      <c r="RQL943" s="82"/>
      <c r="RQM943" s="82"/>
      <c r="RQN943" s="82"/>
      <c r="RQO943" s="82"/>
      <c r="RQP943" s="82"/>
      <c r="RQQ943" s="82"/>
      <c r="RQR943" s="82"/>
      <c r="RQS943" s="82"/>
      <c r="RQT943" s="82"/>
      <c r="RQU943" s="82"/>
      <c r="RQV943" s="82"/>
      <c r="RQW943" s="82"/>
      <c r="RQX943" s="82"/>
      <c r="RQY943" s="82"/>
      <c r="RQZ943" s="82"/>
      <c r="RRA943" s="82"/>
      <c r="RRB943" s="82"/>
      <c r="RRC943" s="82"/>
      <c r="RRD943" s="82"/>
      <c r="RRE943" s="82"/>
      <c r="RRF943" s="82"/>
      <c r="RRG943" s="82"/>
      <c r="RRH943" s="82"/>
      <c r="RRI943" s="82"/>
      <c r="RRJ943" s="82"/>
      <c r="RRK943" s="82"/>
      <c r="RRL943" s="82"/>
      <c r="RRM943" s="82"/>
      <c r="RRN943" s="82"/>
      <c r="RRO943" s="82"/>
      <c r="RRP943" s="82"/>
      <c r="RRQ943" s="82"/>
      <c r="RRR943" s="82"/>
      <c r="RRS943" s="82"/>
      <c r="RRT943" s="82"/>
      <c r="RRU943" s="82"/>
      <c r="RRV943" s="82"/>
      <c r="RRW943" s="82"/>
      <c r="RRX943" s="82"/>
      <c r="RRY943" s="82"/>
      <c r="RRZ943" s="82"/>
      <c r="RSA943" s="82"/>
      <c r="RSB943" s="82"/>
      <c r="RSC943" s="82"/>
      <c r="RSD943" s="82"/>
      <c r="RSE943" s="82"/>
      <c r="RSF943" s="82"/>
      <c r="RSG943" s="82"/>
      <c r="RSH943" s="82"/>
      <c r="RSI943" s="82"/>
      <c r="RSJ943" s="82"/>
      <c r="RSK943" s="82"/>
      <c r="RSL943" s="82"/>
      <c r="RSM943" s="82"/>
      <c r="RSN943" s="82"/>
      <c r="RSO943" s="82"/>
      <c r="RSP943" s="82"/>
      <c r="RSQ943" s="82"/>
      <c r="RSR943" s="82"/>
      <c r="RSS943" s="82"/>
      <c r="RST943" s="82"/>
      <c r="RSU943" s="82"/>
      <c r="RSV943" s="82"/>
      <c r="RSW943" s="82"/>
      <c r="RSX943" s="82"/>
      <c r="RSY943" s="82"/>
      <c r="RSZ943" s="82"/>
      <c r="RTA943" s="82"/>
      <c r="RTB943" s="82"/>
      <c r="RTC943" s="82"/>
      <c r="RTD943" s="82"/>
      <c r="RTE943" s="82"/>
      <c r="RTF943" s="82"/>
      <c r="RTG943" s="82"/>
      <c r="RTH943" s="82"/>
      <c r="RTI943" s="82"/>
      <c r="RTJ943" s="82"/>
      <c r="RTK943" s="82"/>
      <c r="RTL943" s="82"/>
      <c r="RTM943" s="82"/>
      <c r="RTN943" s="82"/>
      <c r="RTO943" s="82"/>
      <c r="RTP943" s="82"/>
      <c r="RTQ943" s="82"/>
      <c r="RTR943" s="82"/>
      <c r="RTS943" s="82"/>
      <c r="RTT943" s="82"/>
      <c r="RTU943" s="82"/>
      <c r="RTV943" s="82"/>
      <c r="RTW943" s="82"/>
      <c r="RTX943" s="82"/>
      <c r="RTY943" s="82"/>
      <c r="RTZ943" s="82"/>
      <c r="RUA943" s="82"/>
      <c r="RUB943" s="82"/>
      <c r="RUC943" s="82"/>
      <c r="RUD943" s="82"/>
      <c r="RUE943" s="82"/>
      <c r="RUF943" s="82"/>
      <c r="RUG943" s="82"/>
      <c r="RUH943" s="82"/>
      <c r="RUI943" s="82"/>
      <c r="RUJ943" s="82"/>
      <c r="RUK943" s="82"/>
      <c r="RUL943" s="82"/>
      <c r="RUM943" s="82"/>
      <c r="RUN943" s="82"/>
      <c r="RUO943" s="82"/>
      <c r="RUP943" s="82"/>
      <c r="RUQ943" s="82"/>
      <c r="RUR943" s="82"/>
      <c r="RUS943" s="82"/>
      <c r="RUT943" s="82"/>
      <c r="RUU943" s="82"/>
      <c r="RUV943" s="82"/>
      <c r="RUW943" s="82"/>
      <c r="RUX943" s="82"/>
      <c r="RUY943" s="82"/>
      <c r="RUZ943" s="82"/>
      <c r="RVA943" s="82"/>
      <c r="RVB943" s="82"/>
      <c r="RVC943" s="82"/>
      <c r="RVD943" s="82"/>
      <c r="RVE943" s="82"/>
      <c r="RVF943" s="82"/>
      <c r="RVG943" s="82"/>
      <c r="RVH943" s="82"/>
      <c r="RVI943" s="82"/>
      <c r="RVJ943" s="82"/>
      <c r="RVK943" s="82"/>
      <c r="RVL943" s="82"/>
      <c r="RVM943" s="82"/>
      <c r="RVN943" s="82"/>
      <c r="RVO943" s="82"/>
      <c r="RVP943" s="82"/>
      <c r="RVQ943" s="82"/>
      <c r="RVR943" s="82"/>
      <c r="RVS943" s="82"/>
      <c r="RVT943" s="82"/>
      <c r="RVU943" s="82"/>
      <c r="RVV943" s="82"/>
      <c r="RVW943" s="82"/>
      <c r="RVX943" s="82"/>
      <c r="RVY943" s="82"/>
      <c r="RVZ943" s="82"/>
      <c r="RWA943" s="82"/>
      <c r="RWB943" s="82"/>
      <c r="RWC943" s="82"/>
      <c r="RWD943" s="82"/>
      <c r="RWE943" s="82"/>
      <c r="RWF943" s="82"/>
      <c r="RWG943" s="82"/>
      <c r="RWH943" s="82"/>
      <c r="RWI943" s="82"/>
      <c r="RWJ943" s="82"/>
      <c r="RWK943" s="82"/>
      <c r="RWL943" s="82"/>
      <c r="RWM943" s="82"/>
      <c r="RWN943" s="82"/>
      <c r="RWO943" s="82"/>
      <c r="RWP943" s="82"/>
      <c r="RWQ943" s="82"/>
      <c r="RWR943" s="82"/>
      <c r="RWS943" s="82"/>
      <c r="RWT943" s="82"/>
      <c r="RWU943" s="82"/>
      <c r="RWV943" s="82"/>
      <c r="RWW943" s="82"/>
      <c r="RWX943" s="82"/>
      <c r="RWY943" s="82"/>
      <c r="RWZ943" s="82"/>
      <c r="RXA943" s="82"/>
      <c r="RXB943" s="82"/>
      <c r="RXC943" s="82"/>
      <c r="RXD943" s="82"/>
      <c r="RXE943" s="82"/>
      <c r="RXF943" s="82"/>
      <c r="RXG943" s="82"/>
      <c r="RXH943" s="82"/>
      <c r="RXI943" s="82"/>
      <c r="RXJ943" s="82"/>
      <c r="RXK943" s="82"/>
      <c r="RXL943" s="82"/>
      <c r="RXM943" s="82"/>
      <c r="RXN943" s="82"/>
      <c r="RXO943" s="82"/>
      <c r="RXP943" s="82"/>
      <c r="RXQ943" s="82"/>
      <c r="RXR943" s="82"/>
      <c r="RXS943" s="82"/>
      <c r="RXT943" s="82"/>
      <c r="RXU943" s="82"/>
      <c r="RXV943" s="82"/>
      <c r="RXW943" s="82"/>
      <c r="RXX943" s="82"/>
      <c r="RXY943" s="82"/>
      <c r="RXZ943" s="82"/>
      <c r="RYA943" s="82"/>
      <c r="RYB943" s="82"/>
      <c r="RYC943" s="82"/>
      <c r="RYD943" s="82"/>
      <c r="RYE943" s="82"/>
      <c r="RYF943" s="82"/>
      <c r="RYG943" s="82"/>
      <c r="RYH943" s="82"/>
      <c r="RYI943" s="82"/>
      <c r="RYJ943" s="82"/>
      <c r="RYK943" s="82"/>
      <c r="RYL943" s="82"/>
      <c r="RYM943" s="82"/>
      <c r="RYN943" s="82"/>
      <c r="RYO943" s="82"/>
      <c r="RYP943" s="82"/>
      <c r="RYQ943" s="82"/>
      <c r="RYR943" s="82"/>
      <c r="RYS943" s="82"/>
      <c r="RYT943" s="82"/>
      <c r="RYU943" s="82"/>
      <c r="RYV943" s="82"/>
      <c r="RYW943" s="82"/>
      <c r="RYX943" s="82"/>
      <c r="RYY943" s="82"/>
      <c r="RYZ943" s="82"/>
      <c r="RZA943" s="82"/>
      <c r="RZB943" s="82"/>
      <c r="RZC943" s="82"/>
      <c r="RZD943" s="82"/>
      <c r="RZE943" s="82"/>
      <c r="RZF943" s="82"/>
      <c r="RZG943" s="82"/>
      <c r="RZH943" s="82"/>
      <c r="RZI943" s="82"/>
      <c r="RZJ943" s="82"/>
      <c r="RZK943" s="82"/>
      <c r="RZL943" s="82"/>
      <c r="RZM943" s="82"/>
      <c r="RZN943" s="82"/>
      <c r="RZO943" s="82"/>
      <c r="RZP943" s="82"/>
      <c r="RZQ943" s="82"/>
      <c r="RZR943" s="82"/>
      <c r="RZS943" s="82"/>
      <c r="RZT943" s="82"/>
      <c r="RZU943" s="82"/>
      <c r="RZV943" s="82"/>
      <c r="RZW943" s="82"/>
      <c r="RZX943" s="82"/>
      <c r="RZY943" s="82"/>
      <c r="RZZ943" s="82"/>
      <c r="SAA943" s="82"/>
      <c r="SAB943" s="82"/>
      <c r="SAC943" s="82"/>
      <c r="SAD943" s="82"/>
      <c r="SAE943" s="82"/>
      <c r="SAF943" s="82"/>
      <c r="SAG943" s="82"/>
      <c r="SAH943" s="82"/>
      <c r="SAI943" s="82"/>
      <c r="SAJ943" s="82"/>
      <c r="SAK943" s="82"/>
      <c r="SAL943" s="82"/>
      <c r="SAM943" s="82"/>
      <c r="SAN943" s="82"/>
      <c r="SAO943" s="82"/>
      <c r="SAP943" s="82"/>
      <c r="SAQ943" s="82"/>
      <c r="SAR943" s="82"/>
      <c r="SAS943" s="82"/>
      <c r="SAT943" s="82"/>
      <c r="SAU943" s="82"/>
      <c r="SAV943" s="82"/>
      <c r="SAW943" s="82"/>
      <c r="SAX943" s="82"/>
      <c r="SAY943" s="82"/>
      <c r="SAZ943" s="82"/>
      <c r="SBA943" s="82"/>
      <c r="SBB943" s="82"/>
      <c r="SBC943" s="82"/>
      <c r="SBD943" s="82"/>
      <c r="SBE943" s="82"/>
      <c r="SBF943" s="82"/>
      <c r="SBG943" s="82"/>
      <c r="SBH943" s="82"/>
      <c r="SBI943" s="82"/>
      <c r="SBJ943" s="82"/>
      <c r="SBK943" s="82"/>
      <c r="SBL943" s="82"/>
      <c r="SBM943" s="82"/>
      <c r="SBN943" s="82"/>
      <c r="SBO943" s="82"/>
      <c r="SBP943" s="82"/>
      <c r="SBQ943" s="82"/>
      <c r="SBR943" s="82"/>
      <c r="SBS943" s="82"/>
      <c r="SBT943" s="82"/>
      <c r="SBU943" s="82"/>
      <c r="SBV943" s="82"/>
      <c r="SBW943" s="82"/>
      <c r="SBX943" s="82"/>
      <c r="SBY943" s="82"/>
      <c r="SBZ943" s="82"/>
      <c r="SCA943" s="82"/>
      <c r="SCB943" s="82"/>
      <c r="SCC943" s="82"/>
      <c r="SCD943" s="82"/>
      <c r="SCE943" s="82"/>
      <c r="SCF943" s="82"/>
      <c r="SCG943" s="82"/>
      <c r="SCH943" s="82"/>
      <c r="SCI943" s="82"/>
      <c r="SCJ943" s="82"/>
      <c r="SCK943" s="82"/>
      <c r="SCL943" s="82"/>
      <c r="SCM943" s="82"/>
      <c r="SCN943" s="82"/>
      <c r="SCO943" s="82"/>
      <c r="SCP943" s="82"/>
      <c r="SCQ943" s="82"/>
      <c r="SCR943" s="82"/>
      <c r="SCS943" s="82"/>
      <c r="SCT943" s="82"/>
      <c r="SCU943" s="82"/>
      <c r="SCV943" s="82"/>
      <c r="SCW943" s="82"/>
      <c r="SCX943" s="82"/>
      <c r="SCY943" s="82"/>
      <c r="SCZ943" s="82"/>
      <c r="SDA943" s="82"/>
      <c r="SDB943" s="82"/>
      <c r="SDC943" s="82"/>
      <c r="SDD943" s="82"/>
      <c r="SDE943" s="82"/>
      <c r="SDF943" s="82"/>
      <c r="SDG943" s="82"/>
      <c r="SDH943" s="82"/>
      <c r="SDI943" s="82"/>
      <c r="SDJ943" s="82"/>
      <c r="SDK943" s="82"/>
      <c r="SDL943" s="82"/>
      <c r="SDM943" s="82"/>
      <c r="SDN943" s="82"/>
      <c r="SDO943" s="82"/>
      <c r="SDP943" s="82"/>
      <c r="SDQ943" s="82"/>
      <c r="SDR943" s="82"/>
      <c r="SDS943" s="82"/>
      <c r="SDT943" s="82"/>
      <c r="SDU943" s="82"/>
      <c r="SDV943" s="82"/>
      <c r="SDW943" s="82"/>
      <c r="SDX943" s="82"/>
      <c r="SDY943" s="82"/>
      <c r="SDZ943" s="82"/>
      <c r="SEA943" s="82"/>
      <c r="SEB943" s="82"/>
      <c r="SEC943" s="82"/>
      <c r="SED943" s="82"/>
      <c r="SEE943" s="82"/>
      <c r="SEF943" s="82"/>
      <c r="SEG943" s="82"/>
      <c r="SEH943" s="82"/>
      <c r="SEI943" s="82"/>
      <c r="SEJ943" s="82"/>
      <c r="SEK943" s="82"/>
      <c r="SEL943" s="82"/>
      <c r="SEM943" s="82"/>
      <c r="SEN943" s="82"/>
      <c r="SEO943" s="82"/>
      <c r="SEP943" s="82"/>
      <c r="SEQ943" s="82"/>
      <c r="SER943" s="82"/>
      <c r="SES943" s="82"/>
      <c r="SET943" s="82"/>
      <c r="SEU943" s="82"/>
      <c r="SEV943" s="82"/>
      <c r="SEW943" s="82"/>
      <c r="SEX943" s="82"/>
      <c r="SEY943" s="82"/>
      <c r="SEZ943" s="82"/>
      <c r="SFA943" s="82"/>
      <c r="SFB943" s="82"/>
      <c r="SFC943" s="82"/>
      <c r="SFD943" s="82"/>
      <c r="SFE943" s="82"/>
      <c r="SFF943" s="82"/>
      <c r="SFG943" s="82"/>
      <c r="SFH943" s="82"/>
      <c r="SFI943" s="82"/>
      <c r="SFJ943" s="82"/>
      <c r="SFK943" s="82"/>
      <c r="SFL943" s="82"/>
      <c r="SFM943" s="82"/>
      <c r="SFN943" s="82"/>
      <c r="SFO943" s="82"/>
      <c r="SFP943" s="82"/>
      <c r="SFQ943" s="82"/>
      <c r="SFR943" s="82"/>
      <c r="SFS943" s="82"/>
      <c r="SFT943" s="82"/>
      <c r="SFU943" s="82"/>
      <c r="SFV943" s="82"/>
      <c r="SFW943" s="82"/>
      <c r="SFX943" s="82"/>
      <c r="SFY943" s="82"/>
      <c r="SFZ943" s="82"/>
      <c r="SGA943" s="82"/>
      <c r="SGB943" s="82"/>
      <c r="SGC943" s="82"/>
      <c r="SGD943" s="82"/>
      <c r="SGE943" s="82"/>
      <c r="SGF943" s="82"/>
      <c r="SGG943" s="82"/>
      <c r="SGH943" s="82"/>
      <c r="SGI943" s="82"/>
      <c r="SGJ943" s="82"/>
      <c r="SGK943" s="82"/>
      <c r="SGL943" s="82"/>
      <c r="SGM943" s="82"/>
      <c r="SGN943" s="82"/>
      <c r="SGO943" s="82"/>
      <c r="SGP943" s="82"/>
      <c r="SGQ943" s="82"/>
      <c r="SGR943" s="82"/>
      <c r="SGS943" s="82"/>
      <c r="SGT943" s="82"/>
      <c r="SGU943" s="82"/>
      <c r="SGV943" s="82"/>
      <c r="SGW943" s="82"/>
      <c r="SGX943" s="82"/>
      <c r="SGY943" s="82"/>
      <c r="SGZ943" s="82"/>
      <c r="SHA943" s="82"/>
      <c r="SHB943" s="82"/>
      <c r="SHC943" s="82"/>
      <c r="SHD943" s="82"/>
      <c r="SHE943" s="82"/>
      <c r="SHF943" s="82"/>
      <c r="SHG943" s="82"/>
      <c r="SHH943" s="82"/>
      <c r="SHI943" s="82"/>
      <c r="SHJ943" s="82"/>
      <c r="SHK943" s="82"/>
      <c r="SHL943" s="82"/>
      <c r="SHM943" s="82"/>
      <c r="SHN943" s="82"/>
      <c r="SHO943" s="82"/>
      <c r="SHP943" s="82"/>
      <c r="SHQ943" s="82"/>
      <c r="SHR943" s="82"/>
      <c r="SHS943" s="82"/>
      <c r="SHT943" s="82"/>
      <c r="SHU943" s="82"/>
      <c r="SHV943" s="82"/>
      <c r="SHW943" s="82"/>
      <c r="SHX943" s="82"/>
      <c r="SHY943" s="82"/>
      <c r="SHZ943" s="82"/>
      <c r="SIA943" s="82"/>
      <c r="SIB943" s="82"/>
      <c r="SIC943" s="82"/>
      <c r="SID943" s="82"/>
      <c r="SIE943" s="82"/>
      <c r="SIF943" s="82"/>
      <c r="SIG943" s="82"/>
      <c r="SIH943" s="82"/>
      <c r="SII943" s="82"/>
      <c r="SIJ943" s="82"/>
      <c r="SIK943" s="82"/>
      <c r="SIL943" s="82"/>
      <c r="SIM943" s="82"/>
      <c r="SIN943" s="82"/>
      <c r="SIO943" s="82"/>
      <c r="SIP943" s="82"/>
      <c r="SIQ943" s="82"/>
      <c r="SIR943" s="82"/>
      <c r="SIS943" s="82"/>
      <c r="SIT943" s="82"/>
      <c r="SIU943" s="82"/>
      <c r="SIV943" s="82"/>
      <c r="SIW943" s="82"/>
      <c r="SIX943" s="82"/>
      <c r="SIY943" s="82"/>
      <c r="SIZ943" s="82"/>
      <c r="SJA943" s="82"/>
      <c r="SJB943" s="82"/>
      <c r="SJC943" s="82"/>
      <c r="SJD943" s="82"/>
      <c r="SJE943" s="82"/>
      <c r="SJF943" s="82"/>
      <c r="SJG943" s="82"/>
      <c r="SJH943" s="82"/>
      <c r="SJI943" s="82"/>
      <c r="SJJ943" s="82"/>
      <c r="SJK943" s="82"/>
      <c r="SJL943" s="82"/>
      <c r="SJM943" s="82"/>
      <c r="SJN943" s="82"/>
      <c r="SJO943" s="82"/>
      <c r="SJP943" s="82"/>
      <c r="SJQ943" s="82"/>
      <c r="SJR943" s="82"/>
      <c r="SJS943" s="82"/>
      <c r="SJT943" s="82"/>
      <c r="SJU943" s="82"/>
      <c r="SJV943" s="82"/>
      <c r="SJW943" s="82"/>
      <c r="SJX943" s="82"/>
      <c r="SJY943" s="82"/>
      <c r="SJZ943" s="82"/>
      <c r="SKA943" s="82"/>
      <c r="SKB943" s="82"/>
      <c r="SKC943" s="82"/>
      <c r="SKD943" s="82"/>
      <c r="SKE943" s="82"/>
      <c r="SKF943" s="82"/>
      <c r="SKG943" s="82"/>
      <c r="SKH943" s="82"/>
      <c r="SKI943" s="82"/>
      <c r="SKJ943" s="82"/>
      <c r="SKK943" s="82"/>
      <c r="SKL943" s="82"/>
      <c r="SKM943" s="82"/>
      <c r="SKN943" s="82"/>
      <c r="SKO943" s="82"/>
      <c r="SKP943" s="82"/>
      <c r="SKQ943" s="82"/>
      <c r="SKR943" s="82"/>
      <c r="SKS943" s="82"/>
      <c r="SKT943" s="82"/>
      <c r="SKU943" s="82"/>
      <c r="SKV943" s="82"/>
      <c r="SKW943" s="82"/>
      <c r="SKX943" s="82"/>
      <c r="SKY943" s="82"/>
      <c r="SKZ943" s="82"/>
      <c r="SLA943" s="82"/>
      <c r="SLB943" s="82"/>
      <c r="SLC943" s="82"/>
      <c r="SLD943" s="82"/>
      <c r="SLE943" s="82"/>
      <c r="SLF943" s="82"/>
      <c r="SLG943" s="82"/>
      <c r="SLH943" s="82"/>
      <c r="SLI943" s="82"/>
      <c r="SLJ943" s="82"/>
      <c r="SLK943" s="82"/>
      <c r="SLL943" s="82"/>
      <c r="SLM943" s="82"/>
      <c r="SLN943" s="82"/>
      <c r="SLO943" s="82"/>
      <c r="SLP943" s="82"/>
      <c r="SLQ943" s="82"/>
      <c r="SLR943" s="82"/>
      <c r="SLS943" s="82"/>
      <c r="SLT943" s="82"/>
      <c r="SLU943" s="82"/>
      <c r="SLV943" s="82"/>
      <c r="SLW943" s="82"/>
      <c r="SLX943" s="82"/>
      <c r="SLY943" s="82"/>
      <c r="SLZ943" s="82"/>
      <c r="SMA943" s="82"/>
      <c r="SMB943" s="82"/>
      <c r="SMC943" s="82"/>
      <c r="SMD943" s="82"/>
      <c r="SME943" s="82"/>
      <c r="SMF943" s="82"/>
      <c r="SMG943" s="82"/>
      <c r="SMH943" s="82"/>
      <c r="SMI943" s="82"/>
      <c r="SMJ943" s="82"/>
      <c r="SMK943" s="82"/>
      <c r="SML943" s="82"/>
      <c r="SMM943" s="82"/>
      <c r="SMN943" s="82"/>
      <c r="SMO943" s="82"/>
      <c r="SMP943" s="82"/>
      <c r="SMQ943" s="82"/>
      <c r="SMR943" s="82"/>
      <c r="SMS943" s="82"/>
      <c r="SMT943" s="82"/>
      <c r="SMU943" s="82"/>
      <c r="SMV943" s="82"/>
      <c r="SMW943" s="82"/>
      <c r="SMX943" s="82"/>
      <c r="SMY943" s="82"/>
      <c r="SMZ943" s="82"/>
      <c r="SNA943" s="82"/>
      <c r="SNB943" s="82"/>
      <c r="SNC943" s="82"/>
      <c r="SND943" s="82"/>
      <c r="SNE943" s="82"/>
      <c r="SNF943" s="82"/>
      <c r="SNG943" s="82"/>
      <c r="SNH943" s="82"/>
      <c r="SNI943" s="82"/>
      <c r="SNJ943" s="82"/>
      <c r="SNK943" s="82"/>
      <c r="SNL943" s="82"/>
      <c r="SNM943" s="82"/>
      <c r="SNN943" s="82"/>
      <c r="SNO943" s="82"/>
      <c r="SNP943" s="82"/>
      <c r="SNQ943" s="82"/>
      <c r="SNR943" s="82"/>
      <c r="SNS943" s="82"/>
      <c r="SNT943" s="82"/>
      <c r="SNU943" s="82"/>
      <c r="SNV943" s="82"/>
      <c r="SNW943" s="82"/>
      <c r="SNX943" s="82"/>
      <c r="SNY943" s="82"/>
      <c r="SNZ943" s="82"/>
      <c r="SOA943" s="82"/>
      <c r="SOB943" s="82"/>
      <c r="SOC943" s="82"/>
      <c r="SOD943" s="82"/>
      <c r="SOE943" s="82"/>
      <c r="SOF943" s="82"/>
      <c r="SOG943" s="82"/>
      <c r="SOH943" s="82"/>
      <c r="SOI943" s="82"/>
      <c r="SOJ943" s="82"/>
      <c r="SOK943" s="82"/>
      <c r="SOL943" s="82"/>
      <c r="SOM943" s="82"/>
      <c r="SON943" s="82"/>
      <c r="SOO943" s="82"/>
      <c r="SOP943" s="82"/>
      <c r="SOQ943" s="82"/>
      <c r="SOR943" s="82"/>
      <c r="SOS943" s="82"/>
      <c r="SOT943" s="82"/>
      <c r="SOU943" s="82"/>
      <c r="SOV943" s="82"/>
      <c r="SOW943" s="82"/>
      <c r="SOX943" s="82"/>
      <c r="SOY943" s="82"/>
      <c r="SOZ943" s="82"/>
      <c r="SPA943" s="82"/>
      <c r="SPB943" s="82"/>
      <c r="SPC943" s="82"/>
      <c r="SPD943" s="82"/>
      <c r="SPE943" s="82"/>
      <c r="SPF943" s="82"/>
      <c r="SPG943" s="82"/>
      <c r="SPH943" s="82"/>
      <c r="SPI943" s="82"/>
      <c r="SPJ943" s="82"/>
      <c r="SPK943" s="82"/>
      <c r="SPL943" s="82"/>
      <c r="SPM943" s="82"/>
      <c r="SPN943" s="82"/>
      <c r="SPO943" s="82"/>
      <c r="SPP943" s="82"/>
      <c r="SPQ943" s="82"/>
      <c r="SPR943" s="82"/>
      <c r="SPS943" s="82"/>
      <c r="SPT943" s="82"/>
      <c r="SPU943" s="82"/>
      <c r="SPV943" s="82"/>
      <c r="SPW943" s="82"/>
      <c r="SPX943" s="82"/>
      <c r="SPY943" s="82"/>
      <c r="SPZ943" s="82"/>
      <c r="SQA943" s="82"/>
      <c r="SQB943" s="82"/>
      <c r="SQC943" s="82"/>
      <c r="SQD943" s="82"/>
      <c r="SQE943" s="82"/>
      <c r="SQF943" s="82"/>
      <c r="SQG943" s="82"/>
      <c r="SQH943" s="82"/>
      <c r="SQI943" s="82"/>
      <c r="SQJ943" s="82"/>
      <c r="SQK943" s="82"/>
      <c r="SQL943" s="82"/>
      <c r="SQM943" s="82"/>
      <c r="SQN943" s="82"/>
      <c r="SQO943" s="82"/>
      <c r="SQP943" s="82"/>
      <c r="SQQ943" s="82"/>
      <c r="SQR943" s="82"/>
      <c r="SQS943" s="82"/>
      <c r="SQT943" s="82"/>
      <c r="SQU943" s="82"/>
      <c r="SQV943" s="82"/>
      <c r="SQW943" s="82"/>
      <c r="SQX943" s="82"/>
      <c r="SQY943" s="82"/>
      <c r="SQZ943" s="82"/>
      <c r="SRA943" s="82"/>
      <c r="SRB943" s="82"/>
      <c r="SRC943" s="82"/>
      <c r="SRD943" s="82"/>
      <c r="SRE943" s="82"/>
      <c r="SRF943" s="82"/>
      <c r="SRG943" s="82"/>
      <c r="SRH943" s="82"/>
      <c r="SRI943" s="82"/>
      <c r="SRJ943" s="82"/>
      <c r="SRK943" s="82"/>
      <c r="SRL943" s="82"/>
      <c r="SRM943" s="82"/>
      <c r="SRN943" s="82"/>
      <c r="SRO943" s="82"/>
      <c r="SRP943" s="82"/>
      <c r="SRQ943" s="82"/>
      <c r="SRR943" s="82"/>
      <c r="SRS943" s="82"/>
      <c r="SRT943" s="82"/>
      <c r="SRU943" s="82"/>
      <c r="SRV943" s="82"/>
      <c r="SRW943" s="82"/>
      <c r="SRX943" s="82"/>
      <c r="SRY943" s="82"/>
      <c r="SRZ943" s="82"/>
      <c r="SSA943" s="82"/>
      <c r="SSB943" s="82"/>
      <c r="SSC943" s="82"/>
      <c r="SSD943" s="82"/>
      <c r="SSE943" s="82"/>
      <c r="SSF943" s="82"/>
      <c r="SSG943" s="82"/>
      <c r="SSH943" s="82"/>
      <c r="SSI943" s="82"/>
      <c r="SSJ943" s="82"/>
      <c r="SSK943" s="82"/>
      <c r="SSL943" s="82"/>
      <c r="SSM943" s="82"/>
      <c r="SSN943" s="82"/>
      <c r="SSO943" s="82"/>
      <c r="SSP943" s="82"/>
      <c r="SSQ943" s="82"/>
      <c r="SSR943" s="82"/>
      <c r="SSS943" s="82"/>
      <c r="SST943" s="82"/>
      <c r="SSU943" s="82"/>
      <c r="SSV943" s="82"/>
      <c r="SSW943" s="82"/>
      <c r="SSX943" s="82"/>
      <c r="SSY943" s="82"/>
      <c r="SSZ943" s="82"/>
      <c r="STA943" s="82"/>
      <c r="STB943" s="82"/>
      <c r="STC943" s="82"/>
      <c r="STD943" s="82"/>
      <c r="STE943" s="82"/>
      <c r="STF943" s="82"/>
      <c r="STG943" s="82"/>
      <c r="STH943" s="82"/>
      <c r="STI943" s="82"/>
      <c r="STJ943" s="82"/>
      <c r="STK943" s="82"/>
      <c r="STL943" s="82"/>
      <c r="STM943" s="82"/>
      <c r="STN943" s="82"/>
      <c r="STO943" s="82"/>
      <c r="STP943" s="82"/>
      <c r="STQ943" s="82"/>
      <c r="STR943" s="82"/>
      <c r="STS943" s="82"/>
      <c r="STT943" s="82"/>
      <c r="STU943" s="82"/>
      <c r="STV943" s="82"/>
      <c r="STW943" s="82"/>
      <c r="STX943" s="82"/>
      <c r="STY943" s="82"/>
      <c r="STZ943" s="82"/>
      <c r="SUA943" s="82"/>
      <c r="SUB943" s="82"/>
      <c r="SUC943" s="82"/>
      <c r="SUD943" s="82"/>
      <c r="SUE943" s="82"/>
      <c r="SUF943" s="82"/>
      <c r="SUG943" s="82"/>
      <c r="SUH943" s="82"/>
      <c r="SUI943" s="82"/>
      <c r="SUJ943" s="82"/>
      <c r="SUK943" s="82"/>
      <c r="SUL943" s="82"/>
      <c r="SUM943" s="82"/>
      <c r="SUN943" s="82"/>
      <c r="SUO943" s="82"/>
      <c r="SUP943" s="82"/>
      <c r="SUQ943" s="82"/>
      <c r="SUR943" s="82"/>
      <c r="SUS943" s="82"/>
      <c r="SUT943" s="82"/>
      <c r="SUU943" s="82"/>
      <c r="SUV943" s="82"/>
      <c r="SUW943" s="82"/>
      <c r="SUX943" s="82"/>
      <c r="SUY943" s="82"/>
      <c r="SUZ943" s="82"/>
      <c r="SVA943" s="82"/>
      <c r="SVB943" s="82"/>
      <c r="SVC943" s="82"/>
      <c r="SVD943" s="82"/>
      <c r="SVE943" s="82"/>
      <c r="SVF943" s="82"/>
      <c r="SVG943" s="82"/>
      <c r="SVH943" s="82"/>
      <c r="SVI943" s="82"/>
      <c r="SVJ943" s="82"/>
      <c r="SVK943" s="82"/>
      <c r="SVL943" s="82"/>
      <c r="SVM943" s="82"/>
      <c r="SVN943" s="82"/>
      <c r="SVO943" s="82"/>
      <c r="SVP943" s="82"/>
      <c r="SVQ943" s="82"/>
      <c r="SVR943" s="82"/>
      <c r="SVS943" s="82"/>
      <c r="SVT943" s="82"/>
      <c r="SVU943" s="82"/>
      <c r="SVV943" s="82"/>
      <c r="SVW943" s="82"/>
      <c r="SVX943" s="82"/>
      <c r="SVY943" s="82"/>
      <c r="SVZ943" s="82"/>
      <c r="SWA943" s="82"/>
      <c r="SWB943" s="82"/>
      <c r="SWC943" s="82"/>
      <c r="SWD943" s="82"/>
      <c r="SWE943" s="82"/>
      <c r="SWF943" s="82"/>
      <c r="SWG943" s="82"/>
      <c r="SWH943" s="82"/>
      <c r="SWI943" s="82"/>
      <c r="SWJ943" s="82"/>
      <c r="SWK943" s="82"/>
      <c r="SWL943" s="82"/>
      <c r="SWM943" s="82"/>
      <c r="SWN943" s="82"/>
      <c r="SWO943" s="82"/>
      <c r="SWP943" s="82"/>
      <c r="SWQ943" s="82"/>
      <c r="SWR943" s="82"/>
      <c r="SWS943" s="82"/>
      <c r="SWT943" s="82"/>
      <c r="SWU943" s="82"/>
      <c r="SWV943" s="82"/>
      <c r="SWW943" s="82"/>
      <c r="SWX943" s="82"/>
      <c r="SWY943" s="82"/>
      <c r="SWZ943" s="82"/>
      <c r="SXA943" s="82"/>
      <c r="SXB943" s="82"/>
      <c r="SXC943" s="82"/>
      <c r="SXD943" s="82"/>
      <c r="SXE943" s="82"/>
      <c r="SXF943" s="82"/>
      <c r="SXG943" s="82"/>
      <c r="SXH943" s="82"/>
      <c r="SXI943" s="82"/>
      <c r="SXJ943" s="82"/>
      <c r="SXK943" s="82"/>
      <c r="SXL943" s="82"/>
      <c r="SXM943" s="82"/>
      <c r="SXN943" s="82"/>
      <c r="SXO943" s="82"/>
      <c r="SXP943" s="82"/>
      <c r="SXQ943" s="82"/>
      <c r="SXR943" s="82"/>
      <c r="SXS943" s="82"/>
      <c r="SXT943" s="82"/>
      <c r="SXU943" s="82"/>
      <c r="SXV943" s="82"/>
      <c r="SXW943" s="82"/>
      <c r="SXX943" s="82"/>
      <c r="SXY943" s="82"/>
      <c r="SXZ943" s="82"/>
      <c r="SYA943" s="82"/>
      <c r="SYB943" s="82"/>
      <c r="SYC943" s="82"/>
      <c r="SYD943" s="82"/>
      <c r="SYE943" s="82"/>
      <c r="SYF943" s="82"/>
      <c r="SYG943" s="82"/>
      <c r="SYH943" s="82"/>
      <c r="SYI943" s="82"/>
      <c r="SYJ943" s="82"/>
      <c r="SYK943" s="82"/>
      <c r="SYL943" s="82"/>
      <c r="SYM943" s="82"/>
      <c r="SYN943" s="82"/>
      <c r="SYO943" s="82"/>
      <c r="SYP943" s="82"/>
      <c r="SYQ943" s="82"/>
      <c r="SYR943" s="82"/>
      <c r="SYS943" s="82"/>
      <c r="SYT943" s="82"/>
      <c r="SYU943" s="82"/>
      <c r="SYV943" s="82"/>
      <c r="SYW943" s="82"/>
      <c r="SYX943" s="82"/>
      <c r="SYY943" s="82"/>
      <c r="SYZ943" s="82"/>
      <c r="SZA943" s="82"/>
      <c r="SZB943" s="82"/>
      <c r="SZC943" s="82"/>
      <c r="SZD943" s="82"/>
      <c r="SZE943" s="82"/>
      <c r="SZF943" s="82"/>
      <c r="SZG943" s="82"/>
      <c r="SZH943" s="82"/>
      <c r="SZI943" s="82"/>
      <c r="SZJ943" s="82"/>
      <c r="SZK943" s="82"/>
      <c r="SZL943" s="82"/>
      <c r="SZM943" s="82"/>
      <c r="SZN943" s="82"/>
      <c r="SZO943" s="82"/>
      <c r="SZP943" s="82"/>
      <c r="SZQ943" s="82"/>
      <c r="SZR943" s="82"/>
      <c r="SZS943" s="82"/>
      <c r="SZT943" s="82"/>
      <c r="SZU943" s="82"/>
      <c r="SZV943" s="82"/>
      <c r="SZW943" s="82"/>
      <c r="SZX943" s="82"/>
      <c r="SZY943" s="82"/>
      <c r="SZZ943" s="82"/>
      <c r="TAA943" s="82"/>
      <c r="TAB943" s="82"/>
      <c r="TAC943" s="82"/>
      <c r="TAD943" s="82"/>
      <c r="TAE943" s="82"/>
      <c r="TAF943" s="82"/>
      <c r="TAG943" s="82"/>
      <c r="TAH943" s="82"/>
      <c r="TAI943" s="82"/>
      <c r="TAJ943" s="82"/>
      <c r="TAK943" s="82"/>
      <c r="TAL943" s="82"/>
      <c r="TAM943" s="82"/>
      <c r="TAN943" s="82"/>
      <c r="TAO943" s="82"/>
      <c r="TAP943" s="82"/>
      <c r="TAQ943" s="82"/>
      <c r="TAR943" s="82"/>
      <c r="TAS943" s="82"/>
      <c r="TAT943" s="82"/>
      <c r="TAU943" s="82"/>
      <c r="TAV943" s="82"/>
      <c r="TAW943" s="82"/>
      <c r="TAX943" s="82"/>
      <c r="TAY943" s="82"/>
      <c r="TAZ943" s="82"/>
      <c r="TBA943" s="82"/>
      <c r="TBB943" s="82"/>
      <c r="TBC943" s="82"/>
      <c r="TBD943" s="82"/>
      <c r="TBE943" s="82"/>
      <c r="TBF943" s="82"/>
      <c r="TBG943" s="82"/>
      <c r="TBH943" s="82"/>
      <c r="TBI943" s="82"/>
      <c r="TBJ943" s="82"/>
      <c r="TBK943" s="82"/>
      <c r="TBL943" s="82"/>
      <c r="TBM943" s="82"/>
      <c r="TBN943" s="82"/>
      <c r="TBO943" s="82"/>
      <c r="TBP943" s="82"/>
      <c r="TBQ943" s="82"/>
      <c r="TBR943" s="82"/>
      <c r="TBS943" s="82"/>
      <c r="TBT943" s="82"/>
      <c r="TBU943" s="82"/>
      <c r="TBV943" s="82"/>
      <c r="TBW943" s="82"/>
      <c r="TBX943" s="82"/>
      <c r="TBY943" s="82"/>
      <c r="TBZ943" s="82"/>
      <c r="TCA943" s="82"/>
      <c r="TCB943" s="82"/>
      <c r="TCC943" s="82"/>
      <c r="TCD943" s="82"/>
      <c r="TCE943" s="82"/>
      <c r="TCF943" s="82"/>
      <c r="TCG943" s="82"/>
      <c r="TCH943" s="82"/>
      <c r="TCI943" s="82"/>
      <c r="TCJ943" s="82"/>
      <c r="TCK943" s="82"/>
      <c r="TCL943" s="82"/>
      <c r="TCM943" s="82"/>
      <c r="TCN943" s="82"/>
      <c r="TCO943" s="82"/>
      <c r="TCP943" s="82"/>
      <c r="TCQ943" s="82"/>
      <c r="TCR943" s="82"/>
      <c r="TCS943" s="82"/>
      <c r="TCT943" s="82"/>
      <c r="TCU943" s="82"/>
      <c r="TCV943" s="82"/>
      <c r="TCW943" s="82"/>
      <c r="TCX943" s="82"/>
      <c r="TCY943" s="82"/>
      <c r="TCZ943" s="82"/>
      <c r="TDA943" s="82"/>
      <c r="TDB943" s="82"/>
      <c r="TDC943" s="82"/>
      <c r="TDD943" s="82"/>
      <c r="TDE943" s="82"/>
      <c r="TDF943" s="82"/>
      <c r="TDG943" s="82"/>
      <c r="TDH943" s="82"/>
      <c r="TDI943" s="82"/>
      <c r="TDJ943" s="82"/>
      <c r="TDK943" s="82"/>
      <c r="TDL943" s="82"/>
      <c r="TDM943" s="82"/>
      <c r="TDN943" s="82"/>
      <c r="TDO943" s="82"/>
      <c r="TDP943" s="82"/>
      <c r="TDQ943" s="82"/>
      <c r="TDR943" s="82"/>
      <c r="TDS943" s="82"/>
      <c r="TDT943" s="82"/>
      <c r="TDU943" s="82"/>
      <c r="TDV943" s="82"/>
      <c r="TDW943" s="82"/>
      <c r="TDX943" s="82"/>
      <c r="TDY943" s="82"/>
      <c r="TDZ943" s="82"/>
      <c r="TEA943" s="82"/>
      <c r="TEB943" s="82"/>
      <c r="TEC943" s="82"/>
      <c r="TED943" s="82"/>
      <c r="TEE943" s="82"/>
      <c r="TEF943" s="82"/>
      <c r="TEG943" s="82"/>
      <c r="TEH943" s="82"/>
      <c r="TEI943" s="82"/>
      <c r="TEJ943" s="82"/>
      <c r="TEK943" s="82"/>
      <c r="TEL943" s="82"/>
      <c r="TEM943" s="82"/>
      <c r="TEN943" s="82"/>
      <c r="TEO943" s="82"/>
      <c r="TEP943" s="82"/>
      <c r="TEQ943" s="82"/>
      <c r="TER943" s="82"/>
      <c r="TES943" s="82"/>
      <c r="TET943" s="82"/>
      <c r="TEU943" s="82"/>
      <c r="TEV943" s="82"/>
      <c r="TEW943" s="82"/>
      <c r="TEX943" s="82"/>
      <c r="TEY943" s="82"/>
      <c r="TEZ943" s="82"/>
      <c r="TFA943" s="82"/>
      <c r="TFB943" s="82"/>
      <c r="TFC943" s="82"/>
      <c r="TFD943" s="82"/>
      <c r="TFE943" s="82"/>
      <c r="TFF943" s="82"/>
      <c r="TFG943" s="82"/>
      <c r="TFH943" s="82"/>
      <c r="TFI943" s="82"/>
      <c r="TFJ943" s="82"/>
      <c r="TFK943" s="82"/>
      <c r="TFL943" s="82"/>
      <c r="TFM943" s="82"/>
      <c r="TFN943" s="82"/>
      <c r="TFO943" s="82"/>
      <c r="TFP943" s="82"/>
      <c r="TFQ943" s="82"/>
      <c r="TFR943" s="82"/>
      <c r="TFS943" s="82"/>
      <c r="TFT943" s="82"/>
      <c r="TFU943" s="82"/>
      <c r="TFV943" s="82"/>
      <c r="TFW943" s="82"/>
      <c r="TFX943" s="82"/>
      <c r="TFY943" s="82"/>
      <c r="TFZ943" s="82"/>
      <c r="TGA943" s="82"/>
      <c r="TGB943" s="82"/>
      <c r="TGC943" s="82"/>
      <c r="TGD943" s="82"/>
      <c r="TGE943" s="82"/>
      <c r="TGF943" s="82"/>
      <c r="TGG943" s="82"/>
      <c r="TGH943" s="82"/>
      <c r="TGI943" s="82"/>
      <c r="TGJ943" s="82"/>
      <c r="TGK943" s="82"/>
      <c r="TGL943" s="82"/>
      <c r="TGM943" s="82"/>
      <c r="TGN943" s="82"/>
      <c r="TGO943" s="82"/>
      <c r="TGP943" s="82"/>
      <c r="TGQ943" s="82"/>
      <c r="TGR943" s="82"/>
      <c r="TGS943" s="82"/>
      <c r="TGT943" s="82"/>
      <c r="TGU943" s="82"/>
      <c r="TGV943" s="82"/>
      <c r="TGW943" s="82"/>
      <c r="TGX943" s="82"/>
      <c r="TGY943" s="82"/>
      <c r="TGZ943" s="82"/>
      <c r="THA943" s="82"/>
      <c r="THB943" s="82"/>
      <c r="THC943" s="82"/>
      <c r="THD943" s="82"/>
      <c r="THE943" s="82"/>
      <c r="THF943" s="82"/>
      <c r="THG943" s="82"/>
      <c r="THH943" s="82"/>
      <c r="THI943" s="82"/>
      <c r="THJ943" s="82"/>
      <c r="THK943" s="82"/>
      <c r="THL943" s="82"/>
      <c r="THM943" s="82"/>
      <c r="THN943" s="82"/>
      <c r="THO943" s="82"/>
      <c r="THP943" s="82"/>
      <c r="THQ943" s="82"/>
      <c r="THR943" s="82"/>
      <c r="THS943" s="82"/>
      <c r="THT943" s="82"/>
      <c r="THU943" s="82"/>
      <c r="THV943" s="82"/>
      <c r="THW943" s="82"/>
      <c r="THX943" s="82"/>
      <c r="THY943" s="82"/>
      <c r="THZ943" s="82"/>
      <c r="TIA943" s="82"/>
      <c r="TIB943" s="82"/>
      <c r="TIC943" s="82"/>
      <c r="TID943" s="82"/>
      <c r="TIE943" s="82"/>
      <c r="TIF943" s="82"/>
      <c r="TIG943" s="82"/>
      <c r="TIH943" s="82"/>
      <c r="TII943" s="82"/>
      <c r="TIJ943" s="82"/>
      <c r="TIK943" s="82"/>
      <c r="TIL943" s="82"/>
      <c r="TIM943" s="82"/>
      <c r="TIN943" s="82"/>
      <c r="TIO943" s="82"/>
      <c r="TIP943" s="82"/>
      <c r="TIQ943" s="82"/>
      <c r="TIR943" s="82"/>
      <c r="TIS943" s="82"/>
      <c r="TIT943" s="82"/>
      <c r="TIU943" s="82"/>
      <c r="TIV943" s="82"/>
      <c r="TIW943" s="82"/>
      <c r="TIX943" s="82"/>
      <c r="TIY943" s="82"/>
      <c r="TIZ943" s="82"/>
      <c r="TJA943" s="82"/>
      <c r="TJB943" s="82"/>
      <c r="TJC943" s="82"/>
      <c r="TJD943" s="82"/>
      <c r="TJE943" s="82"/>
      <c r="TJF943" s="82"/>
      <c r="TJG943" s="82"/>
      <c r="TJH943" s="82"/>
      <c r="TJI943" s="82"/>
      <c r="TJJ943" s="82"/>
      <c r="TJK943" s="82"/>
      <c r="TJL943" s="82"/>
      <c r="TJM943" s="82"/>
      <c r="TJN943" s="82"/>
      <c r="TJO943" s="82"/>
      <c r="TJP943" s="82"/>
      <c r="TJQ943" s="82"/>
      <c r="TJR943" s="82"/>
      <c r="TJS943" s="82"/>
      <c r="TJT943" s="82"/>
      <c r="TJU943" s="82"/>
      <c r="TJV943" s="82"/>
      <c r="TJW943" s="82"/>
      <c r="TJX943" s="82"/>
      <c r="TJY943" s="82"/>
      <c r="TJZ943" s="82"/>
      <c r="TKA943" s="82"/>
      <c r="TKB943" s="82"/>
      <c r="TKC943" s="82"/>
      <c r="TKD943" s="82"/>
      <c r="TKE943" s="82"/>
      <c r="TKF943" s="82"/>
      <c r="TKG943" s="82"/>
      <c r="TKH943" s="82"/>
      <c r="TKI943" s="82"/>
      <c r="TKJ943" s="82"/>
      <c r="TKK943" s="82"/>
      <c r="TKL943" s="82"/>
      <c r="TKM943" s="82"/>
      <c r="TKN943" s="82"/>
      <c r="TKO943" s="82"/>
      <c r="TKP943" s="82"/>
      <c r="TKQ943" s="82"/>
      <c r="TKR943" s="82"/>
      <c r="TKS943" s="82"/>
      <c r="TKT943" s="82"/>
      <c r="TKU943" s="82"/>
      <c r="TKV943" s="82"/>
      <c r="TKW943" s="82"/>
      <c r="TKX943" s="82"/>
      <c r="TKY943" s="82"/>
      <c r="TKZ943" s="82"/>
      <c r="TLA943" s="82"/>
      <c r="TLB943" s="82"/>
      <c r="TLC943" s="82"/>
      <c r="TLD943" s="82"/>
      <c r="TLE943" s="82"/>
      <c r="TLF943" s="82"/>
      <c r="TLG943" s="82"/>
      <c r="TLH943" s="82"/>
      <c r="TLI943" s="82"/>
      <c r="TLJ943" s="82"/>
      <c r="TLK943" s="82"/>
      <c r="TLL943" s="82"/>
      <c r="TLM943" s="82"/>
      <c r="TLN943" s="82"/>
      <c r="TLO943" s="82"/>
      <c r="TLP943" s="82"/>
      <c r="TLQ943" s="82"/>
      <c r="TLR943" s="82"/>
      <c r="TLS943" s="82"/>
      <c r="TLT943" s="82"/>
      <c r="TLU943" s="82"/>
      <c r="TLV943" s="82"/>
      <c r="TLW943" s="82"/>
      <c r="TLX943" s="82"/>
      <c r="TLY943" s="82"/>
      <c r="TLZ943" s="82"/>
      <c r="TMA943" s="82"/>
      <c r="TMB943" s="82"/>
      <c r="TMC943" s="82"/>
      <c r="TMD943" s="82"/>
      <c r="TME943" s="82"/>
      <c r="TMF943" s="82"/>
      <c r="TMG943" s="82"/>
      <c r="TMH943" s="82"/>
      <c r="TMI943" s="82"/>
      <c r="TMJ943" s="82"/>
      <c r="TMK943" s="82"/>
      <c r="TML943" s="82"/>
      <c r="TMM943" s="82"/>
      <c r="TMN943" s="82"/>
      <c r="TMO943" s="82"/>
      <c r="TMP943" s="82"/>
      <c r="TMQ943" s="82"/>
      <c r="TMR943" s="82"/>
      <c r="TMS943" s="82"/>
      <c r="TMT943" s="82"/>
      <c r="TMU943" s="82"/>
      <c r="TMV943" s="82"/>
      <c r="TMW943" s="82"/>
      <c r="TMX943" s="82"/>
      <c r="TMY943" s="82"/>
      <c r="TMZ943" s="82"/>
      <c r="TNA943" s="82"/>
      <c r="TNB943" s="82"/>
      <c r="TNC943" s="82"/>
      <c r="TND943" s="82"/>
      <c r="TNE943" s="82"/>
      <c r="TNF943" s="82"/>
      <c r="TNG943" s="82"/>
      <c r="TNH943" s="82"/>
      <c r="TNI943" s="82"/>
      <c r="TNJ943" s="82"/>
      <c r="TNK943" s="82"/>
      <c r="TNL943" s="82"/>
      <c r="TNM943" s="82"/>
      <c r="TNN943" s="82"/>
      <c r="TNO943" s="82"/>
      <c r="TNP943" s="82"/>
      <c r="TNQ943" s="82"/>
      <c r="TNR943" s="82"/>
      <c r="TNS943" s="82"/>
      <c r="TNT943" s="82"/>
      <c r="TNU943" s="82"/>
      <c r="TNV943" s="82"/>
      <c r="TNW943" s="82"/>
      <c r="TNX943" s="82"/>
      <c r="TNY943" s="82"/>
      <c r="TNZ943" s="82"/>
      <c r="TOA943" s="82"/>
      <c r="TOB943" s="82"/>
      <c r="TOC943" s="82"/>
      <c r="TOD943" s="82"/>
      <c r="TOE943" s="82"/>
      <c r="TOF943" s="82"/>
      <c r="TOG943" s="82"/>
      <c r="TOH943" s="82"/>
      <c r="TOI943" s="82"/>
      <c r="TOJ943" s="82"/>
      <c r="TOK943" s="82"/>
      <c r="TOL943" s="82"/>
      <c r="TOM943" s="82"/>
      <c r="TON943" s="82"/>
      <c r="TOO943" s="82"/>
      <c r="TOP943" s="82"/>
      <c r="TOQ943" s="82"/>
      <c r="TOR943" s="82"/>
      <c r="TOS943" s="82"/>
      <c r="TOT943" s="82"/>
      <c r="TOU943" s="82"/>
      <c r="TOV943" s="82"/>
      <c r="TOW943" s="82"/>
      <c r="TOX943" s="82"/>
      <c r="TOY943" s="82"/>
      <c r="TOZ943" s="82"/>
      <c r="TPA943" s="82"/>
      <c r="TPB943" s="82"/>
      <c r="TPC943" s="82"/>
      <c r="TPD943" s="82"/>
      <c r="TPE943" s="82"/>
      <c r="TPF943" s="82"/>
      <c r="TPG943" s="82"/>
      <c r="TPH943" s="82"/>
      <c r="TPI943" s="82"/>
      <c r="TPJ943" s="82"/>
      <c r="TPK943" s="82"/>
      <c r="TPL943" s="82"/>
      <c r="TPM943" s="82"/>
      <c r="TPN943" s="82"/>
      <c r="TPO943" s="82"/>
      <c r="TPP943" s="82"/>
      <c r="TPQ943" s="82"/>
      <c r="TPR943" s="82"/>
      <c r="TPS943" s="82"/>
      <c r="TPT943" s="82"/>
      <c r="TPU943" s="82"/>
      <c r="TPV943" s="82"/>
      <c r="TPW943" s="82"/>
      <c r="TPX943" s="82"/>
      <c r="TPY943" s="82"/>
      <c r="TPZ943" s="82"/>
      <c r="TQA943" s="82"/>
      <c r="TQB943" s="82"/>
      <c r="TQC943" s="82"/>
      <c r="TQD943" s="82"/>
      <c r="TQE943" s="82"/>
      <c r="TQF943" s="82"/>
      <c r="TQG943" s="82"/>
      <c r="TQH943" s="82"/>
      <c r="TQI943" s="82"/>
      <c r="TQJ943" s="82"/>
      <c r="TQK943" s="82"/>
      <c r="TQL943" s="82"/>
      <c r="TQM943" s="82"/>
      <c r="TQN943" s="82"/>
      <c r="TQO943" s="82"/>
      <c r="TQP943" s="82"/>
      <c r="TQQ943" s="82"/>
      <c r="TQR943" s="82"/>
      <c r="TQS943" s="82"/>
      <c r="TQT943" s="82"/>
      <c r="TQU943" s="82"/>
      <c r="TQV943" s="82"/>
      <c r="TQW943" s="82"/>
      <c r="TQX943" s="82"/>
      <c r="TQY943" s="82"/>
      <c r="TQZ943" s="82"/>
      <c r="TRA943" s="82"/>
      <c r="TRB943" s="82"/>
      <c r="TRC943" s="82"/>
      <c r="TRD943" s="82"/>
      <c r="TRE943" s="82"/>
      <c r="TRF943" s="82"/>
      <c r="TRG943" s="82"/>
      <c r="TRH943" s="82"/>
      <c r="TRI943" s="82"/>
      <c r="TRJ943" s="82"/>
      <c r="TRK943" s="82"/>
      <c r="TRL943" s="82"/>
      <c r="TRM943" s="82"/>
      <c r="TRN943" s="82"/>
      <c r="TRO943" s="82"/>
      <c r="TRP943" s="82"/>
      <c r="TRQ943" s="82"/>
      <c r="TRR943" s="82"/>
      <c r="TRS943" s="82"/>
      <c r="TRT943" s="82"/>
      <c r="TRU943" s="82"/>
      <c r="TRV943" s="82"/>
      <c r="TRW943" s="82"/>
      <c r="TRX943" s="82"/>
      <c r="TRY943" s="82"/>
      <c r="TRZ943" s="82"/>
      <c r="TSA943" s="82"/>
      <c r="TSB943" s="82"/>
      <c r="TSC943" s="82"/>
      <c r="TSD943" s="82"/>
      <c r="TSE943" s="82"/>
      <c r="TSF943" s="82"/>
      <c r="TSG943" s="82"/>
      <c r="TSH943" s="82"/>
      <c r="TSI943" s="82"/>
      <c r="TSJ943" s="82"/>
      <c r="TSK943" s="82"/>
      <c r="TSL943" s="82"/>
      <c r="TSM943" s="82"/>
      <c r="TSN943" s="82"/>
      <c r="TSO943" s="82"/>
      <c r="TSP943" s="82"/>
      <c r="TSQ943" s="82"/>
      <c r="TSR943" s="82"/>
      <c r="TSS943" s="82"/>
      <c r="TST943" s="82"/>
      <c r="TSU943" s="82"/>
      <c r="TSV943" s="82"/>
      <c r="TSW943" s="82"/>
      <c r="TSX943" s="82"/>
      <c r="TSY943" s="82"/>
      <c r="TSZ943" s="82"/>
      <c r="TTA943" s="82"/>
      <c r="TTB943" s="82"/>
      <c r="TTC943" s="82"/>
      <c r="TTD943" s="82"/>
      <c r="TTE943" s="82"/>
      <c r="TTF943" s="82"/>
      <c r="TTG943" s="82"/>
      <c r="TTH943" s="82"/>
      <c r="TTI943" s="82"/>
      <c r="TTJ943" s="82"/>
      <c r="TTK943" s="82"/>
      <c r="TTL943" s="82"/>
      <c r="TTM943" s="82"/>
      <c r="TTN943" s="82"/>
      <c r="TTO943" s="82"/>
      <c r="TTP943" s="82"/>
      <c r="TTQ943" s="82"/>
      <c r="TTR943" s="82"/>
      <c r="TTS943" s="82"/>
      <c r="TTT943" s="82"/>
      <c r="TTU943" s="82"/>
      <c r="TTV943" s="82"/>
      <c r="TTW943" s="82"/>
      <c r="TTX943" s="82"/>
      <c r="TTY943" s="82"/>
      <c r="TTZ943" s="82"/>
      <c r="TUA943" s="82"/>
      <c r="TUB943" s="82"/>
      <c r="TUC943" s="82"/>
      <c r="TUD943" s="82"/>
      <c r="TUE943" s="82"/>
      <c r="TUF943" s="82"/>
      <c r="TUG943" s="82"/>
      <c r="TUH943" s="82"/>
      <c r="TUI943" s="82"/>
      <c r="TUJ943" s="82"/>
      <c r="TUK943" s="82"/>
      <c r="TUL943" s="82"/>
      <c r="TUM943" s="82"/>
      <c r="TUN943" s="82"/>
      <c r="TUO943" s="82"/>
      <c r="TUP943" s="82"/>
      <c r="TUQ943" s="82"/>
      <c r="TUR943" s="82"/>
      <c r="TUS943" s="82"/>
      <c r="TUT943" s="82"/>
      <c r="TUU943" s="82"/>
      <c r="TUV943" s="82"/>
      <c r="TUW943" s="82"/>
      <c r="TUX943" s="82"/>
      <c r="TUY943" s="82"/>
      <c r="TUZ943" s="82"/>
      <c r="TVA943" s="82"/>
      <c r="TVB943" s="82"/>
      <c r="TVC943" s="82"/>
      <c r="TVD943" s="82"/>
      <c r="TVE943" s="82"/>
      <c r="TVF943" s="82"/>
      <c r="TVG943" s="82"/>
      <c r="TVH943" s="82"/>
      <c r="TVI943" s="82"/>
      <c r="TVJ943" s="82"/>
      <c r="TVK943" s="82"/>
      <c r="TVL943" s="82"/>
      <c r="TVM943" s="82"/>
      <c r="TVN943" s="82"/>
      <c r="TVO943" s="82"/>
      <c r="TVP943" s="82"/>
      <c r="TVQ943" s="82"/>
      <c r="TVR943" s="82"/>
      <c r="TVS943" s="82"/>
      <c r="TVT943" s="82"/>
      <c r="TVU943" s="82"/>
      <c r="TVV943" s="82"/>
      <c r="TVW943" s="82"/>
      <c r="TVX943" s="82"/>
      <c r="TVY943" s="82"/>
      <c r="TVZ943" s="82"/>
      <c r="TWA943" s="82"/>
      <c r="TWB943" s="82"/>
      <c r="TWC943" s="82"/>
      <c r="TWD943" s="82"/>
      <c r="TWE943" s="82"/>
      <c r="TWF943" s="82"/>
      <c r="TWG943" s="82"/>
      <c r="TWH943" s="82"/>
      <c r="TWI943" s="82"/>
      <c r="TWJ943" s="82"/>
      <c r="TWK943" s="82"/>
      <c r="TWL943" s="82"/>
      <c r="TWM943" s="82"/>
      <c r="TWN943" s="82"/>
      <c r="TWO943" s="82"/>
      <c r="TWP943" s="82"/>
      <c r="TWQ943" s="82"/>
      <c r="TWR943" s="82"/>
      <c r="TWS943" s="82"/>
      <c r="TWT943" s="82"/>
      <c r="TWU943" s="82"/>
      <c r="TWV943" s="82"/>
      <c r="TWW943" s="82"/>
      <c r="TWX943" s="82"/>
      <c r="TWY943" s="82"/>
      <c r="TWZ943" s="82"/>
      <c r="TXA943" s="82"/>
      <c r="TXB943" s="82"/>
      <c r="TXC943" s="82"/>
      <c r="TXD943" s="82"/>
      <c r="TXE943" s="82"/>
      <c r="TXF943" s="82"/>
      <c r="TXG943" s="82"/>
      <c r="TXH943" s="82"/>
      <c r="TXI943" s="82"/>
      <c r="TXJ943" s="82"/>
      <c r="TXK943" s="82"/>
      <c r="TXL943" s="82"/>
      <c r="TXM943" s="82"/>
      <c r="TXN943" s="82"/>
      <c r="TXO943" s="82"/>
      <c r="TXP943" s="82"/>
      <c r="TXQ943" s="82"/>
      <c r="TXR943" s="82"/>
      <c r="TXS943" s="82"/>
      <c r="TXT943" s="82"/>
      <c r="TXU943" s="82"/>
      <c r="TXV943" s="82"/>
      <c r="TXW943" s="82"/>
      <c r="TXX943" s="82"/>
      <c r="TXY943" s="82"/>
      <c r="TXZ943" s="82"/>
      <c r="TYA943" s="82"/>
      <c r="TYB943" s="82"/>
      <c r="TYC943" s="82"/>
      <c r="TYD943" s="82"/>
      <c r="TYE943" s="82"/>
      <c r="TYF943" s="82"/>
      <c r="TYG943" s="82"/>
      <c r="TYH943" s="82"/>
      <c r="TYI943" s="82"/>
      <c r="TYJ943" s="82"/>
      <c r="TYK943" s="82"/>
      <c r="TYL943" s="82"/>
      <c r="TYM943" s="82"/>
      <c r="TYN943" s="82"/>
      <c r="TYO943" s="82"/>
      <c r="TYP943" s="82"/>
      <c r="TYQ943" s="82"/>
      <c r="TYR943" s="82"/>
      <c r="TYS943" s="82"/>
      <c r="TYT943" s="82"/>
      <c r="TYU943" s="82"/>
      <c r="TYV943" s="82"/>
      <c r="TYW943" s="82"/>
      <c r="TYX943" s="82"/>
      <c r="TYY943" s="82"/>
      <c r="TYZ943" s="82"/>
      <c r="TZA943" s="82"/>
      <c r="TZB943" s="82"/>
      <c r="TZC943" s="82"/>
      <c r="TZD943" s="82"/>
      <c r="TZE943" s="82"/>
      <c r="TZF943" s="82"/>
      <c r="TZG943" s="82"/>
      <c r="TZH943" s="82"/>
      <c r="TZI943" s="82"/>
      <c r="TZJ943" s="82"/>
      <c r="TZK943" s="82"/>
      <c r="TZL943" s="82"/>
      <c r="TZM943" s="82"/>
      <c r="TZN943" s="82"/>
      <c r="TZO943" s="82"/>
      <c r="TZP943" s="82"/>
      <c r="TZQ943" s="82"/>
      <c r="TZR943" s="82"/>
      <c r="TZS943" s="82"/>
      <c r="TZT943" s="82"/>
      <c r="TZU943" s="82"/>
      <c r="TZV943" s="82"/>
      <c r="TZW943" s="82"/>
      <c r="TZX943" s="82"/>
      <c r="TZY943" s="82"/>
      <c r="TZZ943" s="82"/>
      <c r="UAA943" s="82"/>
      <c r="UAB943" s="82"/>
      <c r="UAC943" s="82"/>
      <c r="UAD943" s="82"/>
      <c r="UAE943" s="82"/>
      <c r="UAF943" s="82"/>
      <c r="UAG943" s="82"/>
      <c r="UAH943" s="82"/>
      <c r="UAI943" s="82"/>
      <c r="UAJ943" s="82"/>
      <c r="UAK943" s="82"/>
      <c r="UAL943" s="82"/>
      <c r="UAM943" s="82"/>
      <c r="UAN943" s="82"/>
      <c r="UAO943" s="82"/>
      <c r="UAP943" s="82"/>
      <c r="UAQ943" s="82"/>
      <c r="UAR943" s="82"/>
      <c r="UAS943" s="82"/>
      <c r="UAT943" s="82"/>
      <c r="UAU943" s="82"/>
      <c r="UAV943" s="82"/>
      <c r="UAW943" s="82"/>
      <c r="UAX943" s="82"/>
      <c r="UAY943" s="82"/>
      <c r="UAZ943" s="82"/>
      <c r="UBA943" s="82"/>
      <c r="UBB943" s="82"/>
      <c r="UBC943" s="82"/>
      <c r="UBD943" s="82"/>
      <c r="UBE943" s="82"/>
      <c r="UBF943" s="82"/>
      <c r="UBG943" s="82"/>
      <c r="UBH943" s="82"/>
      <c r="UBI943" s="82"/>
      <c r="UBJ943" s="82"/>
      <c r="UBK943" s="82"/>
      <c r="UBL943" s="82"/>
      <c r="UBM943" s="82"/>
      <c r="UBN943" s="82"/>
      <c r="UBO943" s="82"/>
      <c r="UBP943" s="82"/>
      <c r="UBQ943" s="82"/>
      <c r="UBR943" s="82"/>
      <c r="UBS943" s="82"/>
      <c r="UBT943" s="82"/>
      <c r="UBU943" s="82"/>
      <c r="UBV943" s="82"/>
      <c r="UBW943" s="82"/>
      <c r="UBX943" s="82"/>
      <c r="UBY943" s="82"/>
      <c r="UBZ943" s="82"/>
      <c r="UCA943" s="82"/>
      <c r="UCB943" s="82"/>
      <c r="UCC943" s="82"/>
      <c r="UCD943" s="82"/>
      <c r="UCE943" s="82"/>
      <c r="UCF943" s="82"/>
      <c r="UCG943" s="82"/>
      <c r="UCH943" s="82"/>
      <c r="UCI943" s="82"/>
      <c r="UCJ943" s="82"/>
      <c r="UCK943" s="82"/>
      <c r="UCL943" s="82"/>
      <c r="UCM943" s="82"/>
      <c r="UCN943" s="82"/>
      <c r="UCO943" s="82"/>
      <c r="UCP943" s="82"/>
      <c r="UCQ943" s="82"/>
      <c r="UCR943" s="82"/>
      <c r="UCS943" s="82"/>
      <c r="UCT943" s="82"/>
      <c r="UCU943" s="82"/>
      <c r="UCV943" s="82"/>
      <c r="UCW943" s="82"/>
      <c r="UCX943" s="82"/>
      <c r="UCY943" s="82"/>
      <c r="UCZ943" s="82"/>
      <c r="UDA943" s="82"/>
      <c r="UDB943" s="82"/>
      <c r="UDC943" s="82"/>
      <c r="UDD943" s="82"/>
      <c r="UDE943" s="82"/>
      <c r="UDF943" s="82"/>
      <c r="UDG943" s="82"/>
      <c r="UDH943" s="82"/>
      <c r="UDI943" s="82"/>
      <c r="UDJ943" s="82"/>
      <c r="UDK943" s="82"/>
      <c r="UDL943" s="82"/>
      <c r="UDM943" s="82"/>
      <c r="UDN943" s="82"/>
      <c r="UDO943" s="82"/>
      <c r="UDP943" s="82"/>
      <c r="UDQ943" s="82"/>
      <c r="UDR943" s="82"/>
      <c r="UDS943" s="82"/>
      <c r="UDT943" s="82"/>
      <c r="UDU943" s="82"/>
      <c r="UDV943" s="82"/>
      <c r="UDW943" s="82"/>
      <c r="UDX943" s="82"/>
      <c r="UDY943" s="82"/>
      <c r="UDZ943" s="82"/>
      <c r="UEA943" s="82"/>
      <c r="UEB943" s="82"/>
      <c r="UEC943" s="82"/>
      <c r="UED943" s="82"/>
      <c r="UEE943" s="82"/>
      <c r="UEF943" s="82"/>
      <c r="UEG943" s="82"/>
      <c r="UEH943" s="82"/>
      <c r="UEI943" s="82"/>
      <c r="UEJ943" s="82"/>
      <c r="UEK943" s="82"/>
      <c r="UEL943" s="82"/>
      <c r="UEM943" s="82"/>
      <c r="UEN943" s="82"/>
      <c r="UEO943" s="82"/>
      <c r="UEP943" s="82"/>
      <c r="UEQ943" s="82"/>
      <c r="UER943" s="82"/>
      <c r="UES943" s="82"/>
      <c r="UET943" s="82"/>
      <c r="UEU943" s="82"/>
      <c r="UEV943" s="82"/>
      <c r="UEW943" s="82"/>
      <c r="UEX943" s="82"/>
      <c r="UEY943" s="82"/>
      <c r="UEZ943" s="82"/>
      <c r="UFA943" s="82"/>
      <c r="UFB943" s="82"/>
      <c r="UFC943" s="82"/>
      <c r="UFD943" s="82"/>
      <c r="UFE943" s="82"/>
      <c r="UFF943" s="82"/>
      <c r="UFG943" s="82"/>
      <c r="UFH943" s="82"/>
      <c r="UFI943" s="82"/>
      <c r="UFJ943" s="82"/>
      <c r="UFK943" s="82"/>
      <c r="UFL943" s="82"/>
      <c r="UFM943" s="82"/>
      <c r="UFN943" s="82"/>
      <c r="UFO943" s="82"/>
      <c r="UFP943" s="82"/>
      <c r="UFQ943" s="82"/>
      <c r="UFR943" s="82"/>
      <c r="UFS943" s="82"/>
      <c r="UFT943" s="82"/>
      <c r="UFU943" s="82"/>
      <c r="UFV943" s="82"/>
      <c r="UFW943" s="82"/>
      <c r="UFX943" s="82"/>
      <c r="UFY943" s="82"/>
      <c r="UFZ943" s="82"/>
      <c r="UGA943" s="82"/>
      <c r="UGB943" s="82"/>
      <c r="UGC943" s="82"/>
      <c r="UGD943" s="82"/>
      <c r="UGE943" s="82"/>
      <c r="UGF943" s="82"/>
      <c r="UGG943" s="82"/>
      <c r="UGH943" s="82"/>
      <c r="UGI943" s="82"/>
      <c r="UGJ943" s="82"/>
      <c r="UGK943" s="82"/>
      <c r="UGL943" s="82"/>
      <c r="UGM943" s="82"/>
      <c r="UGN943" s="82"/>
      <c r="UGO943" s="82"/>
      <c r="UGP943" s="82"/>
      <c r="UGQ943" s="82"/>
      <c r="UGR943" s="82"/>
      <c r="UGS943" s="82"/>
      <c r="UGT943" s="82"/>
      <c r="UGU943" s="82"/>
      <c r="UGV943" s="82"/>
      <c r="UGW943" s="82"/>
      <c r="UGX943" s="82"/>
      <c r="UGY943" s="82"/>
      <c r="UGZ943" s="82"/>
      <c r="UHA943" s="82"/>
      <c r="UHB943" s="82"/>
      <c r="UHC943" s="82"/>
      <c r="UHD943" s="82"/>
      <c r="UHE943" s="82"/>
      <c r="UHF943" s="82"/>
      <c r="UHG943" s="82"/>
      <c r="UHH943" s="82"/>
      <c r="UHI943" s="82"/>
      <c r="UHJ943" s="82"/>
      <c r="UHK943" s="82"/>
      <c r="UHL943" s="82"/>
      <c r="UHM943" s="82"/>
      <c r="UHN943" s="82"/>
      <c r="UHO943" s="82"/>
      <c r="UHP943" s="82"/>
      <c r="UHQ943" s="82"/>
      <c r="UHR943" s="82"/>
      <c r="UHS943" s="82"/>
      <c r="UHT943" s="82"/>
      <c r="UHU943" s="82"/>
      <c r="UHV943" s="82"/>
      <c r="UHW943" s="82"/>
      <c r="UHX943" s="82"/>
      <c r="UHY943" s="82"/>
      <c r="UHZ943" s="82"/>
      <c r="UIA943" s="82"/>
      <c r="UIB943" s="82"/>
      <c r="UIC943" s="82"/>
      <c r="UID943" s="82"/>
      <c r="UIE943" s="82"/>
      <c r="UIF943" s="82"/>
      <c r="UIG943" s="82"/>
      <c r="UIH943" s="82"/>
      <c r="UII943" s="82"/>
      <c r="UIJ943" s="82"/>
      <c r="UIK943" s="82"/>
      <c r="UIL943" s="82"/>
      <c r="UIM943" s="82"/>
      <c r="UIN943" s="82"/>
      <c r="UIO943" s="82"/>
      <c r="UIP943" s="82"/>
      <c r="UIQ943" s="82"/>
      <c r="UIR943" s="82"/>
      <c r="UIS943" s="82"/>
      <c r="UIT943" s="82"/>
      <c r="UIU943" s="82"/>
      <c r="UIV943" s="82"/>
      <c r="UIW943" s="82"/>
      <c r="UIX943" s="82"/>
      <c r="UIY943" s="82"/>
      <c r="UIZ943" s="82"/>
      <c r="UJA943" s="82"/>
      <c r="UJB943" s="82"/>
      <c r="UJC943" s="82"/>
      <c r="UJD943" s="82"/>
      <c r="UJE943" s="82"/>
      <c r="UJF943" s="82"/>
      <c r="UJG943" s="82"/>
      <c r="UJH943" s="82"/>
      <c r="UJI943" s="82"/>
      <c r="UJJ943" s="82"/>
      <c r="UJK943" s="82"/>
      <c r="UJL943" s="82"/>
      <c r="UJM943" s="82"/>
      <c r="UJN943" s="82"/>
      <c r="UJO943" s="82"/>
      <c r="UJP943" s="82"/>
      <c r="UJQ943" s="82"/>
      <c r="UJR943" s="82"/>
      <c r="UJS943" s="82"/>
      <c r="UJT943" s="82"/>
      <c r="UJU943" s="82"/>
      <c r="UJV943" s="82"/>
      <c r="UJW943" s="82"/>
      <c r="UJX943" s="82"/>
      <c r="UJY943" s="82"/>
      <c r="UJZ943" s="82"/>
      <c r="UKA943" s="82"/>
      <c r="UKB943" s="82"/>
      <c r="UKC943" s="82"/>
      <c r="UKD943" s="82"/>
      <c r="UKE943" s="82"/>
      <c r="UKF943" s="82"/>
      <c r="UKG943" s="82"/>
      <c r="UKH943" s="82"/>
      <c r="UKI943" s="82"/>
      <c r="UKJ943" s="82"/>
      <c r="UKK943" s="82"/>
      <c r="UKL943" s="82"/>
      <c r="UKM943" s="82"/>
      <c r="UKN943" s="82"/>
      <c r="UKO943" s="82"/>
      <c r="UKP943" s="82"/>
      <c r="UKQ943" s="82"/>
      <c r="UKR943" s="82"/>
      <c r="UKS943" s="82"/>
      <c r="UKT943" s="82"/>
      <c r="UKU943" s="82"/>
      <c r="UKV943" s="82"/>
      <c r="UKW943" s="82"/>
      <c r="UKX943" s="82"/>
      <c r="UKY943" s="82"/>
      <c r="UKZ943" s="82"/>
      <c r="ULA943" s="82"/>
      <c r="ULB943" s="82"/>
      <c r="ULC943" s="82"/>
      <c r="ULD943" s="82"/>
      <c r="ULE943" s="82"/>
      <c r="ULF943" s="82"/>
      <c r="ULG943" s="82"/>
      <c r="ULH943" s="82"/>
      <c r="ULI943" s="82"/>
      <c r="ULJ943" s="82"/>
      <c r="ULK943" s="82"/>
      <c r="ULL943" s="82"/>
      <c r="ULM943" s="82"/>
      <c r="ULN943" s="82"/>
      <c r="ULO943" s="82"/>
      <c r="ULP943" s="82"/>
      <c r="ULQ943" s="82"/>
      <c r="ULR943" s="82"/>
      <c r="ULS943" s="82"/>
      <c r="ULT943" s="82"/>
      <c r="ULU943" s="82"/>
      <c r="ULV943" s="82"/>
      <c r="ULW943" s="82"/>
      <c r="ULX943" s="82"/>
      <c r="ULY943" s="82"/>
      <c r="ULZ943" s="82"/>
      <c r="UMA943" s="82"/>
      <c r="UMB943" s="82"/>
      <c r="UMC943" s="82"/>
      <c r="UMD943" s="82"/>
      <c r="UME943" s="82"/>
      <c r="UMF943" s="82"/>
      <c r="UMG943" s="82"/>
      <c r="UMH943" s="82"/>
      <c r="UMI943" s="82"/>
      <c r="UMJ943" s="82"/>
      <c r="UMK943" s="82"/>
      <c r="UML943" s="82"/>
      <c r="UMM943" s="82"/>
      <c r="UMN943" s="82"/>
      <c r="UMO943" s="82"/>
      <c r="UMP943" s="82"/>
      <c r="UMQ943" s="82"/>
      <c r="UMR943" s="82"/>
      <c r="UMS943" s="82"/>
      <c r="UMT943" s="82"/>
      <c r="UMU943" s="82"/>
      <c r="UMV943" s="82"/>
      <c r="UMW943" s="82"/>
      <c r="UMX943" s="82"/>
      <c r="UMY943" s="82"/>
      <c r="UMZ943" s="82"/>
      <c r="UNA943" s="82"/>
      <c r="UNB943" s="82"/>
      <c r="UNC943" s="82"/>
      <c r="UND943" s="82"/>
      <c r="UNE943" s="82"/>
      <c r="UNF943" s="82"/>
      <c r="UNG943" s="82"/>
      <c r="UNH943" s="82"/>
      <c r="UNI943" s="82"/>
      <c r="UNJ943" s="82"/>
      <c r="UNK943" s="82"/>
      <c r="UNL943" s="82"/>
      <c r="UNM943" s="82"/>
      <c r="UNN943" s="82"/>
      <c r="UNO943" s="82"/>
      <c r="UNP943" s="82"/>
      <c r="UNQ943" s="82"/>
      <c r="UNR943" s="82"/>
      <c r="UNS943" s="82"/>
      <c r="UNT943" s="82"/>
      <c r="UNU943" s="82"/>
      <c r="UNV943" s="82"/>
      <c r="UNW943" s="82"/>
      <c r="UNX943" s="82"/>
      <c r="UNY943" s="82"/>
      <c r="UNZ943" s="82"/>
      <c r="UOA943" s="82"/>
      <c r="UOB943" s="82"/>
      <c r="UOC943" s="82"/>
      <c r="UOD943" s="82"/>
      <c r="UOE943" s="82"/>
      <c r="UOF943" s="82"/>
      <c r="UOG943" s="82"/>
      <c r="UOH943" s="82"/>
      <c r="UOI943" s="82"/>
      <c r="UOJ943" s="82"/>
      <c r="UOK943" s="82"/>
      <c r="UOL943" s="82"/>
      <c r="UOM943" s="82"/>
      <c r="UON943" s="82"/>
      <c r="UOO943" s="82"/>
      <c r="UOP943" s="82"/>
      <c r="UOQ943" s="82"/>
      <c r="UOR943" s="82"/>
      <c r="UOS943" s="82"/>
      <c r="UOT943" s="82"/>
      <c r="UOU943" s="82"/>
      <c r="UOV943" s="82"/>
      <c r="UOW943" s="82"/>
      <c r="UOX943" s="82"/>
      <c r="UOY943" s="82"/>
      <c r="UOZ943" s="82"/>
      <c r="UPA943" s="82"/>
      <c r="UPB943" s="82"/>
      <c r="UPC943" s="82"/>
      <c r="UPD943" s="82"/>
      <c r="UPE943" s="82"/>
      <c r="UPF943" s="82"/>
      <c r="UPG943" s="82"/>
      <c r="UPH943" s="82"/>
      <c r="UPI943" s="82"/>
      <c r="UPJ943" s="82"/>
      <c r="UPK943" s="82"/>
      <c r="UPL943" s="82"/>
      <c r="UPM943" s="82"/>
      <c r="UPN943" s="82"/>
      <c r="UPO943" s="82"/>
      <c r="UPP943" s="82"/>
      <c r="UPQ943" s="82"/>
      <c r="UPR943" s="82"/>
      <c r="UPS943" s="82"/>
      <c r="UPT943" s="82"/>
      <c r="UPU943" s="82"/>
      <c r="UPV943" s="82"/>
      <c r="UPW943" s="82"/>
      <c r="UPX943" s="82"/>
      <c r="UPY943" s="82"/>
      <c r="UPZ943" s="82"/>
      <c r="UQA943" s="82"/>
      <c r="UQB943" s="82"/>
      <c r="UQC943" s="82"/>
      <c r="UQD943" s="82"/>
      <c r="UQE943" s="82"/>
      <c r="UQF943" s="82"/>
      <c r="UQG943" s="82"/>
      <c r="UQH943" s="82"/>
      <c r="UQI943" s="82"/>
      <c r="UQJ943" s="82"/>
      <c r="UQK943" s="82"/>
      <c r="UQL943" s="82"/>
      <c r="UQM943" s="82"/>
      <c r="UQN943" s="82"/>
      <c r="UQO943" s="82"/>
      <c r="UQP943" s="82"/>
      <c r="UQQ943" s="82"/>
      <c r="UQR943" s="82"/>
      <c r="UQS943" s="82"/>
      <c r="UQT943" s="82"/>
      <c r="UQU943" s="82"/>
      <c r="UQV943" s="82"/>
      <c r="UQW943" s="82"/>
      <c r="UQX943" s="82"/>
      <c r="UQY943" s="82"/>
      <c r="UQZ943" s="82"/>
      <c r="URA943" s="82"/>
      <c r="URB943" s="82"/>
      <c r="URC943" s="82"/>
      <c r="URD943" s="82"/>
      <c r="URE943" s="82"/>
      <c r="URF943" s="82"/>
      <c r="URG943" s="82"/>
      <c r="URH943" s="82"/>
      <c r="URI943" s="82"/>
      <c r="URJ943" s="82"/>
      <c r="URK943" s="82"/>
      <c r="URL943" s="82"/>
      <c r="URM943" s="82"/>
      <c r="URN943" s="82"/>
      <c r="URO943" s="82"/>
      <c r="URP943" s="82"/>
      <c r="URQ943" s="82"/>
      <c r="URR943" s="82"/>
      <c r="URS943" s="82"/>
      <c r="URT943" s="82"/>
      <c r="URU943" s="82"/>
      <c r="URV943" s="82"/>
      <c r="URW943" s="82"/>
      <c r="URX943" s="82"/>
      <c r="URY943" s="82"/>
      <c r="URZ943" s="82"/>
      <c r="USA943" s="82"/>
      <c r="USB943" s="82"/>
      <c r="USC943" s="82"/>
      <c r="USD943" s="82"/>
      <c r="USE943" s="82"/>
      <c r="USF943" s="82"/>
      <c r="USG943" s="82"/>
      <c r="USH943" s="82"/>
      <c r="USI943" s="82"/>
      <c r="USJ943" s="82"/>
      <c r="USK943" s="82"/>
      <c r="USL943" s="82"/>
      <c r="USM943" s="82"/>
      <c r="USN943" s="82"/>
      <c r="USO943" s="82"/>
      <c r="USP943" s="82"/>
      <c r="USQ943" s="82"/>
      <c r="USR943" s="82"/>
      <c r="USS943" s="82"/>
      <c r="UST943" s="82"/>
      <c r="USU943" s="82"/>
      <c r="USV943" s="82"/>
      <c r="USW943" s="82"/>
      <c r="USX943" s="82"/>
      <c r="USY943" s="82"/>
      <c r="USZ943" s="82"/>
      <c r="UTA943" s="82"/>
      <c r="UTB943" s="82"/>
      <c r="UTC943" s="82"/>
      <c r="UTD943" s="82"/>
      <c r="UTE943" s="82"/>
      <c r="UTF943" s="82"/>
      <c r="UTG943" s="82"/>
      <c r="UTH943" s="82"/>
      <c r="UTI943" s="82"/>
      <c r="UTJ943" s="82"/>
      <c r="UTK943" s="82"/>
      <c r="UTL943" s="82"/>
      <c r="UTM943" s="82"/>
      <c r="UTN943" s="82"/>
      <c r="UTO943" s="82"/>
      <c r="UTP943" s="82"/>
      <c r="UTQ943" s="82"/>
      <c r="UTR943" s="82"/>
      <c r="UTS943" s="82"/>
      <c r="UTT943" s="82"/>
      <c r="UTU943" s="82"/>
      <c r="UTV943" s="82"/>
      <c r="UTW943" s="82"/>
      <c r="UTX943" s="82"/>
      <c r="UTY943" s="82"/>
      <c r="UTZ943" s="82"/>
      <c r="UUA943" s="82"/>
      <c r="UUB943" s="82"/>
      <c r="UUC943" s="82"/>
      <c r="UUD943" s="82"/>
      <c r="UUE943" s="82"/>
      <c r="UUF943" s="82"/>
      <c r="UUG943" s="82"/>
      <c r="UUH943" s="82"/>
      <c r="UUI943" s="82"/>
      <c r="UUJ943" s="82"/>
      <c r="UUK943" s="82"/>
      <c r="UUL943" s="82"/>
      <c r="UUM943" s="82"/>
      <c r="UUN943" s="82"/>
      <c r="UUO943" s="82"/>
      <c r="UUP943" s="82"/>
      <c r="UUQ943" s="82"/>
      <c r="UUR943" s="82"/>
      <c r="UUS943" s="82"/>
      <c r="UUT943" s="82"/>
      <c r="UUU943" s="82"/>
      <c r="UUV943" s="82"/>
      <c r="UUW943" s="82"/>
      <c r="UUX943" s="82"/>
      <c r="UUY943" s="82"/>
      <c r="UUZ943" s="82"/>
      <c r="UVA943" s="82"/>
      <c r="UVB943" s="82"/>
      <c r="UVC943" s="82"/>
      <c r="UVD943" s="82"/>
      <c r="UVE943" s="82"/>
      <c r="UVF943" s="82"/>
      <c r="UVG943" s="82"/>
      <c r="UVH943" s="82"/>
      <c r="UVI943" s="82"/>
      <c r="UVJ943" s="82"/>
      <c r="UVK943" s="82"/>
      <c r="UVL943" s="82"/>
      <c r="UVM943" s="82"/>
      <c r="UVN943" s="82"/>
      <c r="UVO943" s="82"/>
      <c r="UVP943" s="82"/>
      <c r="UVQ943" s="82"/>
      <c r="UVR943" s="82"/>
      <c r="UVS943" s="82"/>
      <c r="UVT943" s="82"/>
      <c r="UVU943" s="82"/>
      <c r="UVV943" s="82"/>
      <c r="UVW943" s="82"/>
      <c r="UVX943" s="82"/>
      <c r="UVY943" s="82"/>
      <c r="UVZ943" s="82"/>
      <c r="UWA943" s="82"/>
      <c r="UWB943" s="82"/>
      <c r="UWC943" s="82"/>
      <c r="UWD943" s="82"/>
      <c r="UWE943" s="82"/>
      <c r="UWF943" s="82"/>
      <c r="UWG943" s="82"/>
      <c r="UWH943" s="82"/>
      <c r="UWI943" s="82"/>
      <c r="UWJ943" s="82"/>
      <c r="UWK943" s="82"/>
      <c r="UWL943" s="82"/>
      <c r="UWM943" s="82"/>
      <c r="UWN943" s="82"/>
      <c r="UWO943" s="82"/>
      <c r="UWP943" s="82"/>
      <c r="UWQ943" s="82"/>
      <c r="UWR943" s="82"/>
      <c r="UWS943" s="82"/>
      <c r="UWT943" s="82"/>
      <c r="UWU943" s="82"/>
      <c r="UWV943" s="82"/>
      <c r="UWW943" s="82"/>
      <c r="UWX943" s="82"/>
      <c r="UWY943" s="82"/>
      <c r="UWZ943" s="82"/>
      <c r="UXA943" s="82"/>
      <c r="UXB943" s="82"/>
      <c r="UXC943" s="82"/>
      <c r="UXD943" s="82"/>
      <c r="UXE943" s="82"/>
      <c r="UXF943" s="82"/>
      <c r="UXG943" s="82"/>
      <c r="UXH943" s="82"/>
      <c r="UXI943" s="82"/>
      <c r="UXJ943" s="82"/>
      <c r="UXK943" s="82"/>
      <c r="UXL943" s="82"/>
      <c r="UXM943" s="82"/>
      <c r="UXN943" s="82"/>
      <c r="UXO943" s="82"/>
      <c r="UXP943" s="82"/>
      <c r="UXQ943" s="82"/>
      <c r="UXR943" s="82"/>
      <c r="UXS943" s="82"/>
      <c r="UXT943" s="82"/>
      <c r="UXU943" s="82"/>
      <c r="UXV943" s="82"/>
      <c r="UXW943" s="82"/>
      <c r="UXX943" s="82"/>
      <c r="UXY943" s="82"/>
      <c r="UXZ943" s="82"/>
      <c r="UYA943" s="82"/>
      <c r="UYB943" s="82"/>
      <c r="UYC943" s="82"/>
      <c r="UYD943" s="82"/>
      <c r="UYE943" s="82"/>
      <c r="UYF943" s="82"/>
      <c r="UYG943" s="82"/>
      <c r="UYH943" s="82"/>
      <c r="UYI943" s="82"/>
      <c r="UYJ943" s="82"/>
      <c r="UYK943" s="82"/>
      <c r="UYL943" s="82"/>
      <c r="UYM943" s="82"/>
      <c r="UYN943" s="82"/>
      <c r="UYO943" s="82"/>
      <c r="UYP943" s="82"/>
      <c r="UYQ943" s="82"/>
      <c r="UYR943" s="82"/>
      <c r="UYS943" s="82"/>
      <c r="UYT943" s="82"/>
      <c r="UYU943" s="82"/>
      <c r="UYV943" s="82"/>
      <c r="UYW943" s="82"/>
      <c r="UYX943" s="82"/>
      <c r="UYY943" s="82"/>
      <c r="UYZ943" s="82"/>
      <c r="UZA943" s="82"/>
      <c r="UZB943" s="82"/>
      <c r="UZC943" s="82"/>
      <c r="UZD943" s="82"/>
      <c r="UZE943" s="82"/>
      <c r="UZF943" s="82"/>
      <c r="UZG943" s="82"/>
      <c r="UZH943" s="82"/>
      <c r="UZI943" s="82"/>
      <c r="UZJ943" s="82"/>
      <c r="UZK943" s="82"/>
      <c r="UZL943" s="82"/>
      <c r="UZM943" s="82"/>
      <c r="UZN943" s="82"/>
      <c r="UZO943" s="82"/>
      <c r="UZP943" s="82"/>
      <c r="UZQ943" s="82"/>
      <c r="UZR943" s="82"/>
      <c r="UZS943" s="82"/>
      <c r="UZT943" s="82"/>
      <c r="UZU943" s="82"/>
      <c r="UZV943" s="82"/>
      <c r="UZW943" s="82"/>
      <c r="UZX943" s="82"/>
      <c r="UZY943" s="82"/>
      <c r="UZZ943" s="82"/>
      <c r="VAA943" s="82"/>
      <c r="VAB943" s="82"/>
      <c r="VAC943" s="82"/>
      <c r="VAD943" s="82"/>
      <c r="VAE943" s="82"/>
      <c r="VAF943" s="82"/>
      <c r="VAG943" s="82"/>
      <c r="VAH943" s="82"/>
      <c r="VAI943" s="82"/>
      <c r="VAJ943" s="82"/>
      <c r="VAK943" s="82"/>
      <c r="VAL943" s="82"/>
      <c r="VAM943" s="82"/>
      <c r="VAN943" s="82"/>
      <c r="VAO943" s="82"/>
      <c r="VAP943" s="82"/>
      <c r="VAQ943" s="82"/>
      <c r="VAR943" s="82"/>
      <c r="VAS943" s="82"/>
      <c r="VAT943" s="82"/>
      <c r="VAU943" s="82"/>
      <c r="VAV943" s="82"/>
      <c r="VAW943" s="82"/>
      <c r="VAX943" s="82"/>
      <c r="VAY943" s="82"/>
      <c r="VAZ943" s="82"/>
      <c r="VBA943" s="82"/>
      <c r="VBB943" s="82"/>
      <c r="VBC943" s="82"/>
      <c r="VBD943" s="82"/>
      <c r="VBE943" s="82"/>
      <c r="VBF943" s="82"/>
      <c r="VBG943" s="82"/>
      <c r="VBH943" s="82"/>
      <c r="VBI943" s="82"/>
      <c r="VBJ943" s="82"/>
      <c r="VBK943" s="82"/>
      <c r="VBL943" s="82"/>
      <c r="VBM943" s="82"/>
      <c r="VBN943" s="82"/>
      <c r="VBO943" s="82"/>
      <c r="VBP943" s="82"/>
      <c r="VBQ943" s="82"/>
      <c r="VBR943" s="82"/>
      <c r="VBS943" s="82"/>
      <c r="VBT943" s="82"/>
      <c r="VBU943" s="82"/>
      <c r="VBV943" s="82"/>
      <c r="VBW943" s="82"/>
      <c r="VBX943" s="82"/>
      <c r="VBY943" s="82"/>
      <c r="VBZ943" s="82"/>
      <c r="VCA943" s="82"/>
      <c r="VCB943" s="82"/>
      <c r="VCC943" s="82"/>
      <c r="VCD943" s="82"/>
      <c r="VCE943" s="82"/>
      <c r="VCF943" s="82"/>
      <c r="VCG943" s="82"/>
      <c r="VCH943" s="82"/>
      <c r="VCI943" s="82"/>
      <c r="VCJ943" s="82"/>
      <c r="VCK943" s="82"/>
      <c r="VCL943" s="82"/>
      <c r="VCM943" s="82"/>
      <c r="VCN943" s="82"/>
      <c r="VCO943" s="82"/>
      <c r="VCP943" s="82"/>
      <c r="VCQ943" s="82"/>
      <c r="VCR943" s="82"/>
      <c r="VCS943" s="82"/>
      <c r="VCT943" s="82"/>
      <c r="VCU943" s="82"/>
      <c r="VCV943" s="82"/>
      <c r="VCW943" s="82"/>
      <c r="VCX943" s="82"/>
      <c r="VCY943" s="82"/>
      <c r="VCZ943" s="82"/>
      <c r="VDA943" s="82"/>
      <c r="VDB943" s="82"/>
      <c r="VDC943" s="82"/>
      <c r="VDD943" s="82"/>
      <c r="VDE943" s="82"/>
      <c r="VDF943" s="82"/>
      <c r="VDG943" s="82"/>
      <c r="VDH943" s="82"/>
      <c r="VDI943" s="82"/>
      <c r="VDJ943" s="82"/>
      <c r="VDK943" s="82"/>
      <c r="VDL943" s="82"/>
      <c r="VDM943" s="82"/>
      <c r="VDN943" s="82"/>
      <c r="VDO943" s="82"/>
      <c r="VDP943" s="82"/>
      <c r="VDQ943" s="82"/>
      <c r="VDR943" s="82"/>
      <c r="VDS943" s="82"/>
      <c r="VDT943" s="82"/>
      <c r="VDU943" s="82"/>
      <c r="VDV943" s="82"/>
      <c r="VDW943" s="82"/>
      <c r="VDX943" s="82"/>
      <c r="VDY943" s="82"/>
      <c r="VDZ943" s="82"/>
      <c r="VEA943" s="82"/>
      <c r="VEB943" s="82"/>
      <c r="VEC943" s="82"/>
      <c r="VED943" s="82"/>
      <c r="VEE943" s="82"/>
      <c r="VEF943" s="82"/>
      <c r="VEG943" s="82"/>
      <c r="VEH943" s="82"/>
      <c r="VEI943" s="82"/>
      <c r="VEJ943" s="82"/>
      <c r="VEK943" s="82"/>
      <c r="VEL943" s="82"/>
      <c r="VEM943" s="82"/>
      <c r="VEN943" s="82"/>
      <c r="VEO943" s="82"/>
      <c r="VEP943" s="82"/>
      <c r="VEQ943" s="82"/>
      <c r="VER943" s="82"/>
      <c r="VES943" s="82"/>
      <c r="VET943" s="82"/>
      <c r="VEU943" s="82"/>
      <c r="VEV943" s="82"/>
      <c r="VEW943" s="82"/>
      <c r="VEX943" s="82"/>
      <c r="VEY943" s="82"/>
      <c r="VEZ943" s="82"/>
      <c r="VFA943" s="82"/>
      <c r="VFB943" s="82"/>
      <c r="VFC943" s="82"/>
      <c r="VFD943" s="82"/>
      <c r="VFE943" s="82"/>
      <c r="VFF943" s="82"/>
      <c r="VFG943" s="82"/>
      <c r="VFH943" s="82"/>
      <c r="VFI943" s="82"/>
      <c r="VFJ943" s="82"/>
      <c r="VFK943" s="82"/>
      <c r="VFL943" s="82"/>
      <c r="VFM943" s="82"/>
      <c r="VFN943" s="82"/>
      <c r="VFO943" s="82"/>
      <c r="VFP943" s="82"/>
      <c r="VFQ943" s="82"/>
      <c r="VFR943" s="82"/>
      <c r="VFS943" s="82"/>
      <c r="VFT943" s="82"/>
      <c r="VFU943" s="82"/>
      <c r="VFV943" s="82"/>
      <c r="VFW943" s="82"/>
      <c r="VFX943" s="82"/>
      <c r="VFY943" s="82"/>
      <c r="VFZ943" s="82"/>
      <c r="VGA943" s="82"/>
      <c r="VGB943" s="82"/>
      <c r="VGC943" s="82"/>
      <c r="VGD943" s="82"/>
      <c r="VGE943" s="82"/>
      <c r="VGF943" s="82"/>
      <c r="VGG943" s="82"/>
      <c r="VGH943" s="82"/>
      <c r="VGI943" s="82"/>
      <c r="VGJ943" s="82"/>
      <c r="VGK943" s="82"/>
      <c r="VGL943" s="82"/>
      <c r="VGM943" s="82"/>
      <c r="VGN943" s="82"/>
      <c r="VGO943" s="82"/>
      <c r="VGP943" s="82"/>
      <c r="VGQ943" s="82"/>
      <c r="VGR943" s="82"/>
      <c r="VGS943" s="82"/>
      <c r="VGT943" s="82"/>
      <c r="VGU943" s="82"/>
      <c r="VGV943" s="82"/>
      <c r="VGW943" s="82"/>
      <c r="VGX943" s="82"/>
      <c r="VGY943" s="82"/>
      <c r="VGZ943" s="82"/>
      <c r="VHA943" s="82"/>
      <c r="VHB943" s="82"/>
      <c r="VHC943" s="82"/>
      <c r="VHD943" s="82"/>
      <c r="VHE943" s="82"/>
      <c r="VHF943" s="82"/>
      <c r="VHG943" s="82"/>
      <c r="VHH943" s="82"/>
      <c r="VHI943" s="82"/>
      <c r="VHJ943" s="82"/>
      <c r="VHK943" s="82"/>
      <c r="VHL943" s="82"/>
      <c r="VHM943" s="82"/>
      <c r="VHN943" s="82"/>
      <c r="VHO943" s="82"/>
      <c r="VHP943" s="82"/>
      <c r="VHQ943" s="82"/>
      <c r="VHR943" s="82"/>
      <c r="VHS943" s="82"/>
      <c r="VHT943" s="82"/>
      <c r="VHU943" s="82"/>
      <c r="VHV943" s="82"/>
      <c r="VHW943" s="82"/>
      <c r="VHX943" s="82"/>
      <c r="VHY943" s="82"/>
      <c r="VHZ943" s="82"/>
      <c r="VIA943" s="82"/>
      <c r="VIB943" s="82"/>
      <c r="VIC943" s="82"/>
      <c r="VID943" s="82"/>
      <c r="VIE943" s="82"/>
      <c r="VIF943" s="82"/>
      <c r="VIG943" s="82"/>
      <c r="VIH943" s="82"/>
      <c r="VII943" s="82"/>
      <c r="VIJ943" s="82"/>
      <c r="VIK943" s="82"/>
      <c r="VIL943" s="82"/>
      <c r="VIM943" s="82"/>
      <c r="VIN943" s="82"/>
      <c r="VIO943" s="82"/>
      <c r="VIP943" s="82"/>
      <c r="VIQ943" s="82"/>
      <c r="VIR943" s="82"/>
      <c r="VIS943" s="82"/>
      <c r="VIT943" s="82"/>
      <c r="VIU943" s="82"/>
      <c r="VIV943" s="82"/>
      <c r="VIW943" s="82"/>
      <c r="VIX943" s="82"/>
      <c r="VIY943" s="82"/>
      <c r="VIZ943" s="82"/>
      <c r="VJA943" s="82"/>
      <c r="VJB943" s="82"/>
      <c r="VJC943" s="82"/>
      <c r="VJD943" s="82"/>
      <c r="VJE943" s="82"/>
      <c r="VJF943" s="82"/>
      <c r="VJG943" s="82"/>
      <c r="VJH943" s="82"/>
      <c r="VJI943" s="82"/>
      <c r="VJJ943" s="82"/>
      <c r="VJK943" s="82"/>
      <c r="VJL943" s="82"/>
      <c r="VJM943" s="82"/>
      <c r="VJN943" s="82"/>
      <c r="VJO943" s="82"/>
      <c r="VJP943" s="82"/>
      <c r="VJQ943" s="82"/>
      <c r="VJR943" s="82"/>
      <c r="VJS943" s="82"/>
      <c r="VJT943" s="82"/>
      <c r="VJU943" s="82"/>
      <c r="VJV943" s="82"/>
      <c r="VJW943" s="82"/>
      <c r="VJX943" s="82"/>
      <c r="VJY943" s="82"/>
      <c r="VJZ943" s="82"/>
      <c r="VKA943" s="82"/>
      <c r="VKB943" s="82"/>
      <c r="VKC943" s="82"/>
      <c r="VKD943" s="82"/>
      <c r="VKE943" s="82"/>
      <c r="VKF943" s="82"/>
      <c r="VKG943" s="82"/>
      <c r="VKH943" s="82"/>
      <c r="VKI943" s="82"/>
      <c r="VKJ943" s="82"/>
      <c r="VKK943" s="82"/>
      <c r="VKL943" s="82"/>
      <c r="VKM943" s="82"/>
      <c r="VKN943" s="82"/>
      <c r="VKO943" s="82"/>
      <c r="VKP943" s="82"/>
      <c r="VKQ943" s="82"/>
      <c r="VKR943" s="82"/>
      <c r="VKS943" s="82"/>
      <c r="VKT943" s="82"/>
      <c r="VKU943" s="82"/>
      <c r="VKV943" s="82"/>
      <c r="VKW943" s="82"/>
      <c r="VKX943" s="82"/>
      <c r="VKY943" s="82"/>
      <c r="VKZ943" s="82"/>
      <c r="VLA943" s="82"/>
      <c r="VLB943" s="82"/>
      <c r="VLC943" s="82"/>
      <c r="VLD943" s="82"/>
      <c r="VLE943" s="82"/>
      <c r="VLF943" s="82"/>
      <c r="VLG943" s="82"/>
      <c r="VLH943" s="82"/>
      <c r="VLI943" s="82"/>
      <c r="VLJ943" s="82"/>
      <c r="VLK943" s="82"/>
      <c r="VLL943" s="82"/>
      <c r="VLM943" s="82"/>
      <c r="VLN943" s="82"/>
      <c r="VLO943" s="82"/>
      <c r="VLP943" s="82"/>
      <c r="VLQ943" s="82"/>
      <c r="VLR943" s="82"/>
      <c r="VLS943" s="82"/>
      <c r="VLT943" s="82"/>
      <c r="VLU943" s="82"/>
      <c r="VLV943" s="82"/>
      <c r="VLW943" s="82"/>
      <c r="VLX943" s="82"/>
      <c r="VLY943" s="82"/>
      <c r="VLZ943" s="82"/>
      <c r="VMA943" s="82"/>
      <c r="VMB943" s="82"/>
      <c r="VMC943" s="82"/>
      <c r="VMD943" s="82"/>
      <c r="VME943" s="82"/>
      <c r="VMF943" s="82"/>
      <c r="VMG943" s="82"/>
      <c r="VMH943" s="82"/>
      <c r="VMI943" s="82"/>
      <c r="VMJ943" s="82"/>
      <c r="VMK943" s="82"/>
      <c r="VML943" s="82"/>
      <c r="VMM943" s="82"/>
      <c r="VMN943" s="82"/>
      <c r="VMO943" s="82"/>
      <c r="VMP943" s="82"/>
      <c r="VMQ943" s="82"/>
      <c r="VMR943" s="82"/>
      <c r="VMS943" s="82"/>
      <c r="VMT943" s="82"/>
      <c r="VMU943" s="82"/>
      <c r="VMV943" s="82"/>
      <c r="VMW943" s="82"/>
      <c r="VMX943" s="82"/>
      <c r="VMY943" s="82"/>
      <c r="VMZ943" s="82"/>
      <c r="VNA943" s="82"/>
      <c r="VNB943" s="82"/>
      <c r="VNC943" s="82"/>
      <c r="VND943" s="82"/>
      <c r="VNE943" s="82"/>
      <c r="VNF943" s="82"/>
      <c r="VNG943" s="82"/>
      <c r="VNH943" s="82"/>
      <c r="VNI943" s="82"/>
      <c r="VNJ943" s="82"/>
      <c r="VNK943" s="82"/>
      <c r="VNL943" s="82"/>
      <c r="VNM943" s="82"/>
      <c r="VNN943" s="82"/>
      <c r="VNO943" s="82"/>
      <c r="VNP943" s="82"/>
      <c r="VNQ943" s="82"/>
      <c r="VNR943" s="82"/>
      <c r="VNS943" s="82"/>
      <c r="VNT943" s="82"/>
      <c r="VNU943" s="82"/>
      <c r="VNV943" s="82"/>
      <c r="VNW943" s="82"/>
      <c r="VNX943" s="82"/>
      <c r="VNY943" s="82"/>
      <c r="VNZ943" s="82"/>
      <c r="VOA943" s="82"/>
      <c r="VOB943" s="82"/>
      <c r="VOC943" s="82"/>
      <c r="VOD943" s="82"/>
      <c r="VOE943" s="82"/>
      <c r="VOF943" s="82"/>
      <c r="VOG943" s="82"/>
      <c r="VOH943" s="82"/>
      <c r="VOI943" s="82"/>
      <c r="VOJ943" s="82"/>
      <c r="VOK943" s="82"/>
      <c r="VOL943" s="82"/>
      <c r="VOM943" s="82"/>
      <c r="VON943" s="82"/>
      <c r="VOO943" s="82"/>
      <c r="VOP943" s="82"/>
      <c r="VOQ943" s="82"/>
      <c r="VOR943" s="82"/>
      <c r="VOS943" s="82"/>
      <c r="VOT943" s="82"/>
      <c r="VOU943" s="82"/>
      <c r="VOV943" s="82"/>
      <c r="VOW943" s="82"/>
      <c r="VOX943" s="82"/>
      <c r="VOY943" s="82"/>
      <c r="VOZ943" s="82"/>
      <c r="VPA943" s="82"/>
      <c r="VPB943" s="82"/>
      <c r="VPC943" s="82"/>
      <c r="VPD943" s="82"/>
      <c r="VPE943" s="82"/>
      <c r="VPF943" s="82"/>
      <c r="VPG943" s="82"/>
      <c r="VPH943" s="82"/>
      <c r="VPI943" s="82"/>
      <c r="VPJ943" s="82"/>
      <c r="VPK943" s="82"/>
      <c r="VPL943" s="82"/>
      <c r="VPM943" s="82"/>
      <c r="VPN943" s="82"/>
      <c r="VPO943" s="82"/>
      <c r="VPP943" s="82"/>
      <c r="VPQ943" s="82"/>
      <c r="VPR943" s="82"/>
      <c r="VPS943" s="82"/>
      <c r="VPT943" s="82"/>
      <c r="VPU943" s="82"/>
      <c r="VPV943" s="82"/>
      <c r="VPW943" s="82"/>
      <c r="VPX943" s="82"/>
      <c r="VPY943" s="82"/>
      <c r="VPZ943" s="82"/>
      <c r="VQA943" s="82"/>
      <c r="VQB943" s="82"/>
      <c r="VQC943" s="82"/>
      <c r="VQD943" s="82"/>
      <c r="VQE943" s="82"/>
      <c r="VQF943" s="82"/>
      <c r="VQG943" s="82"/>
      <c r="VQH943" s="82"/>
      <c r="VQI943" s="82"/>
      <c r="VQJ943" s="82"/>
      <c r="VQK943" s="82"/>
      <c r="VQL943" s="82"/>
      <c r="VQM943" s="82"/>
      <c r="VQN943" s="82"/>
      <c r="VQO943" s="82"/>
      <c r="VQP943" s="82"/>
      <c r="VQQ943" s="82"/>
      <c r="VQR943" s="82"/>
      <c r="VQS943" s="82"/>
      <c r="VQT943" s="82"/>
      <c r="VQU943" s="82"/>
      <c r="VQV943" s="82"/>
      <c r="VQW943" s="82"/>
      <c r="VQX943" s="82"/>
      <c r="VQY943" s="82"/>
      <c r="VQZ943" s="82"/>
      <c r="VRA943" s="82"/>
      <c r="VRB943" s="82"/>
      <c r="VRC943" s="82"/>
      <c r="VRD943" s="82"/>
      <c r="VRE943" s="82"/>
      <c r="VRF943" s="82"/>
      <c r="VRG943" s="82"/>
      <c r="VRH943" s="82"/>
      <c r="VRI943" s="82"/>
      <c r="VRJ943" s="82"/>
      <c r="VRK943" s="82"/>
      <c r="VRL943" s="82"/>
      <c r="VRM943" s="82"/>
      <c r="VRN943" s="82"/>
      <c r="VRO943" s="82"/>
      <c r="VRP943" s="82"/>
      <c r="VRQ943" s="82"/>
      <c r="VRR943" s="82"/>
      <c r="VRS943" s="82"/>
      <c r="VRT943" s="82"/>
      <c r="VRU943" s="82"/>
      <c r="VRV943" s="82"/>
      <c r="VRW943" s="82"/>
      <c r="VRX943" s="82"/>
      <c r="VRY943" s="82"/>
      <c r="VRZ943" s="82"/>
      <c r="VSA943" s="82"/>
      <c r="VSB943" s="82"/>
      <c r="VSC943" s="82"/>
      <c r="VSD943" s="82"/>
      <c r="VSE943" s="82"/>
      <c r="VSF943" s="82"/>
      <c r="VSG943" s="82"/>
      <c r="VSH943" s="82"/>
      <c r="VSI943" s="82"/>
      <c r="VSJ943" s="82"/>
      <c r="VSK943" s="82"/>
      <c r="VSL943" s="82"/>
      <c r="VSM943" s="82"/>
      <c r="VSN943" s="82"/>
      <c r="VSO943" s="82"/>
      <c r="VSP943" s="82"/>
      <c r="VSQ943" s="82"/>
      <c r="VSR943" s="82"/>
      <c r="VSS943" s="82"/>
      <c r="VST943" s="82"/>
      <c r="VSU943" s="82"/>
      <c r="VSV943" s="82"/>
      <c r="VSW943" s="82"/>
      <c r="VSX943" s="82"/>
      <c r="VSY943" s="82"/>
      <c r="VSZ943" s="82"/>
      <c r="VTA943" s="82"/>
      <c r="VTB943" s="82"/>
      <c r="VTC943" s="82"/>
      <c r="VTD943" s="82"/>
      <c r="VTE943" s="82"/>
      <c r="VTF943" s="82"/>
      <c r="VTG943" s="82"/>
      <c r="VTH943" s="82"/>
      <c r="VTI943" s="82"/>
      <c r="VTJ943" s="82"/>
      <c r="VTK943" s="82"/>
      <c r="VTL943" s="82"/>
      <c r="VTM943" s="82"/>
      <c r="VTN943" s="82"/>
      <c r="VTO943" s="82"/>
      <c r="VTP943" s="82"/>
      <c r="VTQ943" s="82"/>
      <c r="VTR943" s="82"/>
      <c r="VTS943" s="82"/>
      <c r="VTT943" s="82"/>
      <c r="VTU943" s="82"/>
      <c r="VTV943" s="82"/>
      <c r="VTW943" s="82"/>
      <c r="VTX943" s="82"/>
      <c r="VTY943" s="82"/>
      <c r="VTZ943" s="82"/>
      <c r="VUA943" s="82"/>
      <c r="VUB943" s="82"/>
      <c r="VUC943" s="82"/>
      <c r="VUD943" s="82"/>
      <c r="VUE943" s="82"/>
      <c r="VUF943" s="82"/>
      <c r="VUG943" s="82"/>
      <c r="VUH943" s="82"/>
      <c r="VUI943" s="82"/>
      <c r="VUJ943" s="82"/>
      <c r="VUK943" s="82"/>
      <c r="VUL943" s="82"/>
      <c r="VUM943" s="82"/>
      <c r="VUN943" s="82"/>
      <c r="VUO943" s="82"/>
      <c r="VUP943" s="82"/>
      <c r="VUQ943" s="82"/>
      <c r="VUR943" s="82"/>
      <c r="VUS943" s="82"/>
      <c r="VUT943" s="82"/>
      <c r="VUU943" s="82"/>
      <c r="VUV943" s="82"/>
      <c r="VUW943" s="82"/>
      <c r="VUX943" s="82"/>
      <c r="VUY943" s="82"/>
      <c r="VUZ943" s="82"/>
      <c r="VVA943" s="82"/>
      <c r="VVB943" s="82"/>
      <c r="VVC943" s="82"/>
      <c r="VVD943" s="82"/>
      <c r="VVE943" s="82"/>
      <c r="VVF943" s="82"/>
      <c r="VVG943" s="82"/>
      <c r="VVH943" s="82"/>
      <c r="VVI943" s="82"/>
      <c r="VVJ943" s="82"/>
      <c r="VVK943" s="82"/>
      <c r="VVL943" s="82"/>
      <c r="VVM943" s="82"/>
      <c r="VVN943" s="82"/>
      <c r="VVO943" s="82"/>
      <c r="VVP943" s="82"/>
      <c r="VVQ943" s="82"/>
      <c r="VVR943" s="82"/>
      <c r="VVS943" s="82"/>
      <c r="VVT943" s="82"/>
      <c r="VVU943" s="82"/>
      <c r="VVV943" s="82"/>
      <c r="VVW943" s="82"/>
      <c r="VVX943" s="82"/>
      <c r="VVY943" s="82"/>
      <c r="VVZ943" s="82"/>
      <c r="VWA943" s="82"/>
      <c r="VWB943" s="82"/>
      <c r="VWC943" s="82"/>
      <c r="VWD943" s="82"/>
      <c r="VWE943" s="82"/>
      <c r="VWF943" s="82"/>
      <c r="VWG943" s="82"/>
      <c r="VWH943" s="82"/>
      <c r="VWI943" s="82"/>
      <c r="VWJ943" s="82"/>
      <c r="VWK943" s="82"/>
      <c r="VWL943" s="82"/>
      <c r="VWM943" s="82"/>
      <c r="VWN943" s="82"/>
      <c r="VWO943" s="82"/>
      <c r="VWP943" s="82"/>
      <c r="VWQ943" s="82"/>
      <c r="VWR943" s="82"/>
      <c r="VWS943" s="82"/>
      <c r="VWT943" s="82"/>
      <c r="VWU943" s="82"/>
      <c r="VWV943" s="82"/>
      <c r="VWW943" s="82"/>
      <c r="VWX943" s="82"/>
      <c r="VWY943" s="82"/>
      <c r="VWZ943" s="82"/>
      <c r="VXA943" s="82"/>
      <c r="VXB943" s="82"/>
      <c r="VXC943" s="82"/>
      <c r="VXD943" s="82"/>
      <c r="VXE943" s="82"/>
      <c r="VXF943" s="82"/>
      <c r="VXG943" s="82"/>
      <c r="VXH943" s="82"/>
      <c r="VXI943" s="82"/>
      <c r="VXJ943" s="82"/>
      <c r="VXK943" s="82"/>
      <c r="VXL943" s="82"/>
      <c r="VXM943" s="82"/>
      <c r="VXN943" s="82"/>
      <c r="VXO943" s="82"/>
      <c r="VXP943" s="82"/>
      <c r="VXQ943" s="82"/>
      <c r="VXR943" s="82"/>
      <c r="VXS943" s="82"/>
      <c r="VXT943" s="82"/>
      <c r="VXU943" s="82"/>
      <c r="VXV943" s="82"/>
      <c r="VXW943" s="82"/>
      <c r="VXX943" s="82"/>
      <c r="VXY943" s="82"/>
      <c r="VXZ943" s="82"/>
      <c r="VYA943" s="82"/>
      <c r="VYB943" s="82"/>
      <c r="VYC943" s="82"/>
      <c r="VYD943" s="82"/>
      <c r="VYE943" s="82"/>
      <c r="VYF943" s="82"/>
      <c r="VYG943" s="82"/>
      <c r="VYH943" s="82"/>
      <c r="VYI943" s="82"/>
      <c r="VYJ943" s="82"/>
      <c r="VYK943" s="82"/>
      <c r="VYL943" s="82"/>
      <c r="VYM943" s="82"/>
      <c r="VYN943" s="82"/>
      <c r="VYO943" s="82"/>
      <c r="VYP943" s="82"/>
      <c r="VYQ943" s="82"/>
      <c r="VYR943" s="82"/>
      <c r="VYS943" s="82"/>
      <c r="VYT943" s="82"/>
      <c r="VYU943" s="82"/>
      <c r="VYV943" s="82"/>
      <c r="VYW943" s="82"/>
      <c r="VYX943" s="82"/>
      <c r="VYY943" s="82"/>
      <c r="VYZ943" s="82"/>
      <c r="VZA943" s="82"/>
      <c r="VZB943" s="82"/>
      <c r="VZC943" s="82"/>
      <c r="VZD943" s="82"/>
      <c r="VZE943" s="82"/>
      <c r="VZF943" s="82"/>
      <c r="VZG943" s="82"/>
      <c r="VZH943" s="82"/>
      <c r="VZI943" s="82"/>
      <c r="VZJ943" s="82"/>
      <c r="VZK943" s="82"/>
      <c r="VZL943" s="82"/>
      <c r="VZM943" s="82"/>
      <c r="VZN943" s="82"/>
      <c r="VZO943" s="82"/>
      <c r="VZP943" s="82"/>
      <c r="VZQ943" s="82"/>
      <c r="VZR943" s="82"/>
      <c r="VZS943" s="82"/>
      <c r="VZT943" s="82"/>
      <c r="VZU943" s="82"/>
      <c r="VZV943" s="82"/>
      <c r="VZW943" s="82"/>
      <c r="VZX943" s="82"/>
      <c r="VZY943" s="82"/>
      <c r="VZZ943" s="82"/>
      <c r="WAA943" s="82"/>
      <c r="WAB943" s="82"/>
      <c r="WAC943" s="82"/>
      <c r="WAD943" s="82"/>
      <c r="WAE943" s="82"/>
      <c r="WAF943" s="82"/>
      <c r="WAG943" s="82"/>
      <c r="WAH943" s="82"/>
      <c r="WAI943" s="82"/>
      <c r="WAJ943" s="82"/>
      <c r="WAK943" s="82"/>
      <c r="WAL943" s="82"/>
      <c r="WAM943" s="82"/>
      <c r="WAN943" s="82"/>
      <c r="WAO943" s="82"/>
      <c r="WAP943" s="82"/>
      <c r="WAQ943" s="82"/>
      <c r="WAR943" s="82"/>
      <c r="WAS943" s="82"/>
      <c r="WAT943" s="82"/>
      <c r="WAU943" s="82"/>
      <c r="WAV943" s="82"/>
      <c r="WAW943" s="82"/>
      <c r="WAX943" s="82"/>
      <c r="WAY943" s="82"/>
      <c r="WAZ943" s="82"/>
      <c r="WBA943" s="82"/>
      <c r="WBB943" s="82"/>
      <c r="WBC943" s="82"/>
      <c r="WBD943" s="82"/>
      <c r="WBE943" s="82"/>
      <c r="WBF943" s="82"/>
      <c r="WBG943" s="82"/>
      <c r="WBH943" s="82"/>
      <c r="WBI943" s="82"/>
      <c r="WBJ943" s="82"/>
      <c r="WBK943" s="82"/>
      <c r="WBL943" s="82"/>
      <c r="WBM943" s="82"/>
      <c r="WBN943" s="82"/>
      <c r="WBO943" s="82"/>
      <c r="WBP943" s="82"/>
      <c r="WBQ943" s="82"/>
      <c r="WBR943" s="82"/>
      <c r="WBS943" s="82"/>
      <c r="WBT943" s="82"/>
      <c r="WBU943" s="82"/>
      <c r="WBV943" s="82"/>
      <c r="WBW943" s="82"/>
      <c r="WBX943" s="82"/>
      <c r="WBY943" s="82"/>
      <c r="WBZ943" s="82"/>
      <c r="WCA943" s="82"/>
      <c r="WCB943" s="82"/>
      <c r="WCC943" s="82"/>
      <c r="WCD943" s="82"/>
      <c r="WCE943" s="82"/>
      <c r="WCF943" s="82"/>
      <c r="WCG943" s="82"/>
      <c r="WCH943" s="82"/>
      <c r="WCI943" s="82"/>
      <c r="WCJ943" s="82"/>
      <c r="WCK943" s="82"/>
      <c r="WCL943" s="82"/>
      <c r="WCM943" s="82"/>
      <c r="WCN943" s="82"/>
      <c r="WCO943" s="82"/>
      <c r="WCP943" s="82"/>
      <c r="WCQ943" s="82"/>
      <c r="WCR943" s="82"/>
      <c r="WCS943" s="82"/>
      <c r="WCT943" s="82"/>
      <c r="WCU943" s="82"/>
      <c r="WCV943" s="82"/>
      <c r="WCW943" s="82"/>
      <c r="WCX943" s="82"/>
      <c r="WCY943" s="82"/>
      <c r="WCZ943" s="82"/>
      <c r="WDA943" s="82"/>
      <c r="WDB943" s="82"/>
      <c r="WDC943" s="82"/>
      <c r="WDD943" s="82"/>
      <c r="WDE943" s="82"/>
      <c r="WDF943" s="82"/>
      <c r="WDG943" s="82"/>
      <c r="WDH943" s="82"/>
      <c r="WDI943" s="82"/>
      <c r="WDJ943" s="82"/>
      <c r="WDK943" s="82"/>
      <c r="WDL943" s="82"/>
      <c r="WDM943" s="82"/>
      <c r="WDN943" s="82"/>
      <c r="WDO943" s="82"/>
      <c r="WDP943" s="82"/>
      <c r="WDQ943" s="82"/>
      <c r="WDR943" s="82"/>
      <c r="WDS943" s="82"/>
      <c r="WDT943" s="82"/>
      <c r="WDU943" s="82"/>
      <c r="WDV943" s="82"/>
      <c r="WDW943" s="82"/>
      <c r="WDX943" s="82"/>
      <c r="WDY943" s="82"/>
      <c r="WDZ943" s="82"/>
      <c r="WEA943" s="82"/>
      <c r="WEB943" s="82"/>
      <c r="WEC943" s="82"/>
      <c r="WED943" s="82"/>
      <c r="WEE943" s="82"/>
      <c r="WEF943" s="82"/>
      <c r="WEG943" s="82"/>
      <c r="WEH943" s="82"/>
      <c r="WEI943" s="82"/>
      <c r="WEJ943" s="82"/>
      <c r="WEK943" s="82"/>
      <c r="WEL943" s="82"/>
      <c r="WEM943" s="82"/>
      <c r="WEN943" s="82"/>
      <c r="WEO943" s="82"/>
      <c r="WEP943" s="82"/>
      <c r="WEQ943" s="82"/>
      <c r="WER943" s="82"/>
      <c r="WES943" s="82"/>
      <c r="WET943" s="82"/>
      <c r="WEU943" s="82"/>
      <c r="WEV943" s="82"/>
      <c r="WEW943" s="82"/>
      <c r="WEX943" s="82"/>
      <c r="WEY943" s="82"/>
      <c r="WEZ943" s="82"/>
      <c r="WFA943" s="82"/>
      <c r="WFB943" s="82"/>
      <c r="WFC943" s="82"/>
      <c r="WFD943" s="82"/>
      <c r="WFE943" s="82"/>
      <c r="WFF943" s="82"/>
      <c r="WFG943" s="82"/>
      <c r="WFH943" s="82"/>
      <c r="WFI943" s="82"/>
      <c r="WFJ943" s="82"/>
      <c r="WFK943" s="82"/>
      <c r="WFL943" s="82"/>
      <c r="WFM943" s="82"/>
      <c r="WFN943" s="82"/>
      <c r="WFO943" s="82"/>
      <c r="WFP943" s="82"/>
      <c r="WFQ943" s="82"/>
      <c r="WFR943" s="82"/>
      <c r="WFS943" s="82"/>
      <c r="WFT943" s="82"/>
      <c r="WFU943" s="82"/>
      <c r="WFV943" s="82"/>
      <c r="WFW943" s="82"/>
      <c r="WFX943" s="82"/>
      <c r="WFY943" s="82"/>
      <c r="WFZ943" s="82"/>
      <c r="WGA943" s="82"/>
      <c r="WGB943" s="82"/>
      <c r="WGC943" s="82"/>
      <c r="WGD943" s="82"/>
      <c r="WGE943" s="82"/>
      <c r="WGF943" s="82"/>
      <c r="WGG943" s="82"/>
      <c r="WGH943" s="82"/>
      <c r="WGI943" s="82"/>
      <c r="WGJ943" s="82"/>
      <c r="WGK943" s="82"/>
      <c r="WGL943" s="82"/>
      <c r="WGM943" s="82"/>
      <c r="WGN943" s="82"/>
      <c r="WGO943" s="82"/>
      <c r="WGP943" s="82"/>
      <c r="WGQ943" s="82"/>
      <c r="WGR943" s="82"/>
      <c r="WGS943" s="82"/>
      <c r="WGT943" s="82"/>
      <c r="WGU943" s="82"/>
      <c r="WGV943" s="82"/>
      <c r="WGW943" s="82"/>
      <c r="WGX943" s="82"/>
      <c r="WGY943" s="82"/>
      <c r="WGZ943" s="82"/>
      <c r="WHA943" s="82"/>
      <c r="WHB943" s="82"/>
      <c r="WHC943" s="82"/>
      <c r="WHD943" s="82"/>
      <c r="WHE943" s="82"/>
      <c r="WHF943" s="82"/>
      <c r="WHG943" s="82"/>
      <c r="WHH943" s="82"/>
      <c r="WHI943" s="82"/>
      <c r="WHJ943" s="82"/>
      <c r="WHK943" s="82"/>
      <c r="WHL943" s="82"/>
      <c r="WHM943" s="82"/>
      <c r="WHN943" s="82"/>
      <c r="WHO943" s="82"/>
      <c r="WHP943" s="82"/>
      <c r="WHQ943" s="82"/>
      <c r="WHR943" s="82"/>
      <c r="WHS943" s="82"/>
      <c r="WHT943" s="82"/>
      <c r="WHU943" s="82"/>
      <c r="WHV943" s="82"/>
      <c r="WHW943" s="82"/>
      <c r="WHX943" s="82"/>
      <c r="WHY943" s="82"/>
      <c r="WHZ943" s="82"/>
      <c r="WIA943" s="82"/>
      <c r="WIB943" s="82"/>
      <c r="WIC943" s="82"/>
      <c r="WID943" s="82"/>
      <c r="WIE943" s="82"/>
      <c r="WIF943" s="82"/>
      <c r="WIG943" s="82"/>
      <c r="WIH943" s="82"/>
      <c r="WII943" s="82"/>
      <c r="WIJ943" s="82"/>
      <c r="WIK943" s="82"/>
      <c r="WIL943" s="82"/>
      <c r="WIM943" s="82"/>
      <c r="WIN943" s="82"/>
      <c r="WIO943" s="82"/>
      <c r="WIP943" s="82"/>
      <c r="WIQ943" s="82"/>
      <c r="WIR943" s="82"/>
      <c r="WIS943" s="82"/>
      <c r="WIT943" s="82"/>
      <c r="WIU943" s="82"/>
      <c r="WIV943" s="82"/>
      <c r="WIW943" s="82"/>
      <c r="WIX943" s="82"/>
      <c r="WIY943" s="82"/>
      <c r="WIZ943" s="82"/>
      <c r="WJA943" s="82"/>
      <c r="WJB943" s="82"/>
      <c r="WJC943" s="82"/>
      <c r="WJD943" s="82"/>
      <c r="WJE943" s="82"/>
      <c r="WJF943" s="82"/>
      <c r="WJG943" s="82"/>
      <c r="WJH943" s="82"/>
      <c r="WJI943" s="82"/>
      <c r="WJJ943" s="82"/>
      <c r="WJK943" s="82"/>
      <c r="WJL943" s="82"/>
      <c r="WJM943" s="82"/>
      <c r="WJN943" s="82"/>
      <c r="WJO943" s="82"/>
      <c r="WJP943" s="82"/>
      <c r="WJQ943" s="82"/>
      <c r="WJR943" s="82"/>
      <c r="WJS943" s="82"/>
      <c r="WJT943" s="82"/>
      <c r="WJU943" s="82"/>
      <c r="WJV943" s="82"/>
      <c r="WJW943" s="82"/>
      <c r="WJX943" s="82"/>
      <c r="WJY943" s="82"/>
      <c r="WJZ943" s="82"/>
      <c r="WKA943" s="82"/>
      <c r="WKB943" s="82"/>
      <c r="WKC943" s="82"/>
      <c r="WKD943" s="82"/>
      <c r="WKE943" s="82"/>
      <c r="WKF943" s="82"/>
      <c r="WKG943" s="82"/>
      <c r="WKH943" s="82"/>
      <c r="WKI943" s="82"/>
      <c r="WKJ943" s="82"/>
      <c r="WKK943" s="82"/>
      <c r="WKL943" s="82"/>
      <c r="WKM943" s="82"/>
      <c r="WKN943" s="82"/>
      <c r="WKO943" s="82"/>
      <c r="WKP943" s="82"/>
      <c r="WKQ943" s="82"/>
      <c r="WKR943" s="82"/>
      <c r="WKS943" s="82"/>
      <c r="WKT943" s="82"/>
      <c r="WKU943" s="82"/>
      <c r="WKV943" s="82"/>
      <c r="WKW943" s="82"/>
      <c r="WKX943" s="82"/>
      <c r="WKY943" s="82"/>
      <c r="WKZ943" s="82"/>
      <c r="WLA943" s="82"/>
      <c r="WLB943" s="82"/>
      <c r="WLC943" s="82"/>
      <c r="WLD943" s="82"/>
      <c r="WLE943" s="82"/>
      <c r="WLF943" s="82"/>
      <c r="WLG943" s="82"/>
      <c r="WLH943" s="82"/>
      <c r="WLI943" s="82"/>
      <c r="WLJ943" s="82"/>
      <c r="WLK943" s="82"/>
      <c r="WLL943" s="82"/>
      <c r="WLM943" s="82"/>
      <c r="WLN943" s="82"/>
      <c r="WLO943" s="82"/>
      <c r="WLP943" s="82"/>
      <c r="WLQ943" s="82"/>
      <c r="WLR943" s="82"/>
      <c r="WLS943" s="82"/>
      <c r="WLT943" s="82"/>
      <c r="WLU943" s="82"/>
      <c r="WLV943" s="82"/>
      <c r="WLW943" s="82"/>
      <c r="WLX943" s="82"/>
      <c r="WLY943" s="82"/>
      <c r="WLZ943" s="82"/>
      <c r="WMA943" s="82"/>
      <c r="WMB943" s="82"/>
      <c r="WMC943" s="82"/>
      <c r="WMD943" s="82"/>
      <c r="WME943" s="82"/>
      <c r="WMF943" s="82"/>
      <c r="WMG943" s="82"/>
      <c r="WMH943" s="82"/>
      <c r="WMI943" s="82"/>
      <c r="WMJ943" s="82"/>
      <c r="WMK943" s="82"/>
      <c r="WML943" s="82"/>
      <c r="WMM943" s="82"/>
      <c r="WMN943" s="82"/>
      <c r="WMO943" s="82"/>
      <c r="WMP943" s="82"/>
      <c r="WMQ943" s="82"/>
      <c r="WMR943" s="82"/>
      <c r="WMS943" s="82"/>
      <c r="WMT943" s="82"/>
      <c r="WMU943" s="82"/>
      <c r="WMV943" s="82"/>
      <c r="WMW943" s="82"/>
      <c r="WMX943" s="82"/>
      <c r="WMY943" s="82"/>
      <c r="WMZ943" s="82"/>
      <c r="WNA943" s="82"/>
      <c r="WNB943" s="82"/>
      <c r="WNC943" s="82"/>
      <c r="WND943" s="82"/>
      <c r="WNE943" s="82"/>
      <c r="WNF943" s="82"/>
      <c r="WNG943" s="82"/>
      <c r="WNH943" s="82"/>
      <c r="WNI943" s="82"/>
      <c r="WNJ943" s="82"/>
      <c r="WNK943" s="82"/>
      <c r="WNL943" s="82"/>
      <c r="WNM943" s="82"/>
      <c r="WNN943" s="82"/>
      <c r="WNO943" s="82"/>
      <c r="WNP943" s="82"/>
      <c r="WNQ943" s="82"/>
      <c r="WNR943" s="82"/>
      <c r="WNS943" s="82"/>
      <c r="WNT943" s="82"/>
      <c r="WNU943" s="82"/>
      <c r="WNV943" s="82"/>
      <c r="WNW943" s="82"/>
      <c r="WNX943" s="82"/>
      <c r="WNY943" s="82"/>
      <c r="WNZ943" s="82"/>
      <c r="WOA943" s="82"/>
      <c r="WOB943" s="82"/>
      <c r="WOC943" s="82"/>
      <c r="WOD943" s="82"/>
      <c r="WOE943" s="82"/>
      <c r="WOF943" s="82"/>
      <c r="WOG943" s="82"/>
      <c r="WOH943" s="82"/>
      <c r="WOI943" s="82"/>
      <c r="WOJ943" s="82"/>
      <c r="WOK943" s="82"/>
      <c r="WOL943" s="82"/>
      <c r="WOM943" s="82"/>
      <c r="WON943" s="82"/>
      <c r="WOO943" s="82"/>
      <c r="WOP943" s="82"/>
      <c r="WOQ943" s="82"/>
      <c r="WOR943" s="82"/>
      <c r="WOS943" s="82"/>
      <c r="WOT943" s="82"/>
      <c r="WOU943" s="82"/>
      <c r="WOV943" s="82"/>
      <c r="WOW943" s="82"/>
      <c r="WOX943" s="82"/>
      <c r="WOY943" s="82"/>
      <c r="WOZ943" s="82"/>
      <c r="WPA943" s="82"/>
      <c r="WPB943" s="82"/>
      <c r="WPC943" s="82"/>
      <c r="WPD943" s="82"/>
      <c r="WPE943" s="82"/>
      <c r="WPF943" s="82"/>
      <c r="WPG943" s="82"/>
      <c r="WPH943" s="82"/>
      <c r="WPI943" s="82"/>
      <c r="WPJ943" s="82"/>
      <c r="WPK943" s="82"/>
      <c r="WPL943" s="82"/>
      <c r="WPM943" s="82"/>
      <c r="WPN943" s="82"/>
      <c r="WPO943" s="82"/>
      <c r="WPP943" s="82"/>
      <c r="WPQ943" s="82"/>
      <c r="WPR943" s="82"/>
      <c r="WPS943" s="82"/>
      <c r="WPT943" s="82"/>
      <c r="WPU943" s="82"/>
      <c r="WPV943" s="82"/>
      <c r="WPW943" s="82"/>
      <c r="WPX943" s="82"/>
      <c r="WPY943" s="82"/>
      <c r="WPZ943" s="82"/>
      <c r="WQA943" s="82"/>
      <c r="WQB943" s="82"/>
      <c r="WQC943" s="82"/>
      <c r="WQD943" s="82"/>
      <c r="WQE943" s="82"/>
      <c r="WQF943" s="82"/>
      <c r="WQG943" s="82"/>
      <c r="WQH943" s="82"/>
      <c r="WQI943" s="82"/>
      <c r="WQJ943" s="82"/>
      <c r="WQK943" s="82"/>
      <c r="WQL943" s="82"/>
      <c r="WQM943" s="82"/>
      <c r="WQN943" s="82"/>
      <c r="WQO943" s="82"/>
      <c r="WQP943" s="82"/>
      <c r="WQQ943" s="82"/>
      <c r="WQR943" s="82"/>
      <c r="WQS943" s="82"/>
      <c r="WQT943" s="82"/>
      <c r="WQU943" s="82"/>
      <c r="WQV943" s="82"/>
      <c r="WQW943" s="82"/>
      <c r="WQX943" s="82"/>
      <c r="WQY943" s="82"/>
      <c r="WQZ943" s="82"/>
      <c r="WRA943" s="82"/>
      <c r="WRB943" s="82"/>
      <c r="WRC943" s="82"/>
      <c r="WRD943" s="82"/>
      <c r="WRE943" s="82"/>
      <c r="WRF943" s="82"/>
      <c r="WRG943" s="82"/>
      <c r="WRH943" s="82"/>
      <c r="WRI943" s="82"/>
      <c r="WRJ943" s="82"/>
      <c r="WRK943" s="82"/>
      <c r="WRL943" s="82"/>
      <c r="WRM943" s="82"/>
      <c r="WRN943" s="82"/>
      <c r="WRO943" s="82"/>
      <c r="WRP943" s="82"/>
      <c r="WRQ943" s="82"/>
      <c r="WRR943" s="82"/>
      <c r="WRS943" s="82"/>
      <c r="WRT943" s="82"/>
      <c r="WRU943" s="82"/>
      <c r="WRV943" s="82"/>
      <c r="WRW943" s="82"/>
      <c r="WRX943" s="82"/>
      <c r="WRY943" s="82"/>
      <c r="WRZ943" s="82"/>
      <c r="WSA943" s="82"/>
      <c r="WSB943" s="82"/>
      <c r="WSC943" s="82"/>
      <c r="WSD943" s="82"/>
      <c r="WSE943" s="82"/>
      <c r="WSF943" s="82"/>
      <c r="WSG943" s="82"/>
      <c r="WSH943" s="82"/>
      <c r="WSI943" s="82"/>
      <c r="WSJ943" s="82"/>
      <c r="WSK943" s="82"/>
      <c r="WSL943" s="82"/>
      <c r="WSM943" s="82"/>
      <c r="WSN943" s="82"/>
      <c r="WSO943" s="82"/>
      <c r="WSP943" s="82"/>
      <c r="WSQ943" s="82"/>
      <c r="WSR943" s="82"/>
      <c r="WSS943" s="82"/>
      <c r="WST943" s="82"/>
      <c r="WSU943" s="82"/>
      <c r="WSV943" s="82"/>
      <c r="WSW943" s="82"/>
      <c r="WSX943" s="82"/>
      <c r="WSY943" s="82"/>
      <c r="WSZ943" s="82"/>
      <c r="WTA943" s="82"/>
      <c r="WTB943" s="82"/>
      <c r="WTC943" s="82"/>
      <c r="WTD943" s="82"/>
      <c r="WTE943" s="82"/>
      <c r="WTF943" s="82"/>
      <c r="WTG943" s="82"/>
      <c r="WTH943" s="82"/>
      <c r="WTI943" s="82"/>
      <c r="WTJ943" s="82"/>
      <c r="WTK943" s="82"/>
      <c r="WTL943" s="82"/>
      <c r="WTM943" s="82"/>
      <c r="WTN943" s="82"/>
      <c r="WTO943" s="82"/>
      <c r="WTP943" s="82"/>
      <c r="WTQ943" s="82"/>
      <c r="WTR943" s="82"/>
      <c r="WTS943" s="82"/>
      <c r="WTT943" s="82"/>
      <c r="WTU943" s="82"/>
      <c r="WTV943" s="82"/>
      <c r="WTW943" s="82"/>
      <c r="WTX943" s="82"/>
      <c r="WTY943" s="82"/>
      <c r="WTZ943" s="82"/>
      <c r="WUA943" s="82"/>
      <c r="WUB943" s="82"/>
      <c r="WUC943" s="82"/>
      <c r="WUD943" s="82"/>
      <c r="WUE943" s="82"/>
      <c r="WUF943" s="82"/>
      <c r="WUG943" s="82"/>
      <c r="WUH943" s="82"/>
      <c r="WUI943" s="82"/>
      <c r="WUJ943" s="82"/>
      <c r="WUK943" s="82"/>
      <c r="WUL943" s="82"/>
      <c r="WUM943" s="82"/>
      <c r="WUN943" s="82"/>
      <c r="WUO943" s="82"/>
      <c r="WUP943" s="82"/>
      <c r="WUQ943" s="82"/>
      <c r="WUR943" s="82"/>
      <c r="WUS943" s="82"/>
      <c r="WUT943" s="82"/>
      <c r="WUU943" s="82"/>
      <c r="WUV943" s="82"/>
      <c r="WUW943" s="82"/>
      <c r="WUX943" s="82"/>
      <c r="WUY943" s="82"/>
      <c r="WUZ943" s="82"/>
      <c r="WVA943" s="82"/>
      <c r="WVB943" s="82"/>
      <c r="WVC943" s="82"/>
      <c r="WVD943" s="82"/>
      <c r="WVE943" s="82"/>
      <c r="WVF943" s="82"/>
      <c r="WVG943" s="82"/>
      <c r="WVH943" s="82"/>
      <c r="WVI943" s="82"/>
      <c r="WVJ943" s="82"/>
      <c r="WVK943" s="82"/>
      <c r="WVL943" s="82"/>
      <c r="WVM943" s="82"/>
      <c r="WVN943" s="82"/>
      <c r="WVO943" s="82"/>
      <c r="WVP943" s="82"/>
      <c r="WVQ943" s="82"/>
      <c r="WVR943" s="82"/>
      <c r="WVS943" s="82"/>
      <c r="WVT943" s="82"/>
      <c r="WVU943" s="82"/>
      <c r="WVV943" s="82"/>
      <c r="WVW943" s="82"/>
      <c r="WVX943" s="82"/>
      <c r="WVY943" s="82"/>
      <c r="WVZ943" s="82"/>
      <c r="WWA943" s="82"/>
      <c r="WWB943" s="82"/>
      <c r="WWC943" s="82"/>
      <c r="WWD943" s="82"/>
      <c r="WWE943" s="82"/>
      <c r="WWF943" s="82"/>
      <c r="WWG943" s="82"/>
      <c r="WWH943" s="82"/>
      <c r="WWI943" s="82"/>
      <c r="WWJ943" s="82"/>
      <c r="WWK943" s="82"/>
      <c r="WWL943" s="82"/>
      <c r="WWM943" s="82"/>
      <c r="WWN943" s="82"/>
      <c r="WWO943" s="82"/>
      <c r="WWP943" s="82"/>
      <c r="WWQ943" s="82"/>
      <c r="WWR943" s="82"/>
      <c r="WWS943" s="82"/>
      <c r="WWT943" s="82"/>
      <c r="WWU943" s="82"/>
      <c r="WWV943" s="82"/>
      <c r="WWW943" s="82"/>
      <c r="WWX943" s="82"/>
      <c r="WWY943" s="82"/>
      <c r="WWZ943" s="82"/>
      <c r="WXA943" s="82"/>
      <c r="WXB943" s="82"/>
      <c r="WXC943" s="82"/>
      <c r="WXD943" s="82"/>
      <c r="WXE943" s="82"/>
      <c r="WXF943" s="82"/>
      <c r="WXG943" s="82"/>
      <c r="WXH943" s="82"/>
      <c r="WXI943" s="82"/>
      <c r="WXJ943" s="82"/>
      <c r="WXK943" s="82"/>
      <c r="WXL943" s="82"/>
      <c r="WXM943" s="82"/>
      <c r="WXN943" s="82"/>
      <c r="WXO943" s="82"/>
      <c r="WXP943" s="82"/>
      <c r="WXQ943" s="82"/>
      <c r="WXR943" s="82"/>
      <c r="WXS943" s="82"/>
      <c r="WXT943" s="82"/>
      <c r="WXU943" s="82"/>
      <c r="WXV943" s="82"/>
      <c r="WXW943" s="82"/>
      <c r="WXX943" s="82"/>
      <c r="WXY943" s="82"/>
      <c r="WXZ943" s="82"/>
      <c r="WYA943" s="82"/>
      <c r="WYB943" s="82"/>
      <c r="WYC943" s="82"/>
      <c r="WYD943" s="82"/>
      <c r="WYE943" s="82"/>
      <c r="WYF943" s="82"/>
      <c r="WYG943" s="82"/>
      <c r="WYH943" s="82"/>
      <c r="WYI943" s="82"/>
      <c r="WYJ943" s="82"/>
      <c r="WYK943" s="82"/>
      <c r="WYL943" s="82"/>
      <c r="WYM943" s="82"/>
      <c r="WYN943" s="82"/>
      <c r="WYO943" s="82"/>
      <c r="WYP943" s="82"/>
      <c r="WYQ943" s="82"/>
      <c r="WYR943" s="82"/>
      <c r="WYS943" s="82"/>
      <c r="WYT943" s="82"/>
      <c r="WYU943" s="82"/>
      <c r="WYV943" s="82"/>
      <c r="WYW943" s="82"/>
      <c r="WYX943" s="82"/>
      <c r="WYY943" s="82"/>
      <c r="WYZ943" s="82"/>
      <c r="WZA943" s="82"/>
      <c r="WZB943" s="82"/>
      <c r="WZC943" s="82"/>
      <c r="WZD943" s="82"/>
      <c r="WZE943" s="82"/>
      <c r="WZF943" s="82"/>
      <c r="WZG943" s="82"/>
      <c r="WZH943" s="82"/>
      <c r="WZI943" s="82"/>
      <c r="WZJ943" s="82"/>
      <c r="WZK943" s="82"/>
      <c r="WZL943" s="82"/>
      <c r="WZM943" s="82"/>
      <c r="WZN943" s="82"/>
      <c r="WZO943" s="82"/>
      <c r="WZP943" s="82"/>
      <c r="WZQ943" s="82"/>
      <c r="WZR943" s="82"/>
      <c r="WZS943" s="82"/>
      <c r="WZT943" s="82"/>
      <c r="WZU943" s="82"/>
      <c r="WZV943" s="82"/>
      <c r="WZW943" s="82"/>
      <c r="WZX943" s="82"/>
      <c r="WZY943" s="82"/>
      <c r="WZZ943" s="82"/>
      <c r="XAA943" s="82"/>
      <c r="XAB943" s="82"/>
      <c r="XAC943" s="82"/>
      <c r="XAD943" s="82"/>
      <c r="XAE943" s="82"/>
      <c r="XAF943" s="82"/>
      <c r="XAG943" s="82"/>
      <c r="XAH943" s="82"/>
      <c r="XAI943" s="82"/>
      <c r="XAJ943" s="82"/>
      <c r="XAK943" s="82"/>
      <c r="XAL943" s="82"/>
      <c r="XAM943" s="82"/>
      <c r="XAN943" s="82"/>
      <c r="XAO943" s="82"/>
      <c r="XAP943" s="82"/>
      <c r="XAQ943" s="82"/>
      <c r="XAR943" s="82"/>
      <c r="XAS943" s="82"/>
      <c r="XAT943" s="82"/>
      <c r="XAU943" s="82"/>
      <c r="XAV943" s="82"/>
      <c r="XAW943" s="82"/>
      <c r="XAX943" s="82"/>
      <c r="XAY943" s="82"/>
      <c r="XAZ943" s="82"/>
      <c r="XBA943" s="82"/>
      <c r="XBB943" s="82"/>
      <c r="XBC943" s="82"/>
      <c r="XBD943" s="82"/>
      <c r="XBE943" s="82"/>
      <c r="XBF943" s="82"/>
      <c r="XBG943" s="82"/>
      <c r="XBH943" s="82"/>
      <c r="XBI943" s="82"/>
      <c r="XBJ943" s="82"/>
      <c r="XBK943" s="82"/>
      <c r="XBL943" s="82"/>
      <c r="XBM943" s="82"/>
      <c r="XBN943" s="82"/>
      <c r="XBO943" s="82"/>
      <c r="XBP943" s="82"/>
      <c r="XBQ943" s="82"/>
      <c r="XBR943" s="82"/>
      <c r="XBS943" s="82"/>
      <c r="XBT943" s="82"/>
      <c r="XBU943" s="82"/>
      <c r="XBV943" s="82"/>
      <c r="XBW943" s="82"/>
      <c r="XBX943" s="82"/>
      <c r="XBY943" s="82"/>
      <c r="XBZ943" s="82"/>
      <c r="XCA943" s="82"/>
      <c r="XCB943" s="82"/>
      <c r="XCC943" s="82"/>
      <c r="XCD943" s="82"/>
      <c r="XCE943" s="82"/>
      <c r="XCF943" s="82"/>
      <c r="XCG943" s="82"/>
      <c r="XCH943" s="82"/>
      <c r="XCI943" s="82"/>
      <c r="XCJ943" s="82"/>
      <c r="XCK943" s="82"/>
      <c r="XCL943" s="82"/>
      <c r="XCM943" s="82"/>
      <c r="XCN943" s="82"/>
      <c r="XCO943" s="82"/>
      <c r="XCP943" s="82"/>
      <c r="XCQ943" s="82"/>
      <c r="XCR943" s="82"/>
      <c r="XCS943" s="82"/>
      <c r="XCT943" s="82"/>
      <c r="XCU943" s="82"/>
      <c r="XCV943" s="82"/>
      <c r="XCW943" s="82"/>
      <c r="XCX943" s="82"/>
      <c r="XCY943" s="82"/>
      <c r="XCZ943" s="82"/>
      <c r="XDA943" s="82"/>
      <c r="XDB943" s="82"/>
      <c r="XDC943" s="82"/>
      <c r="XDD943" s="82"/>
      <c r="XDE943" s="82"/>
      <c r="XDF943" s="82"/>
      <c r="XDG943" s="82"/>
      <c r="XDH943" s="82"/>
      <c r="XDI943" s="82"/>
      <c r="XDJ943" s="82"/>
      <c r="XDK943" s="82"/>
      <c r="XDL943" s="82"/>
      <c r="XDM943" s="82"/>
      <c r="XDN943" s="82"/>
      <c r="XDO943" s="82"/>
      <c r="XDP943" s="82"/>
    </row>
    <row r="944" spans="1:16344" s="28" customFormat="1" ht="30" customHeight="1">
      <c r="A944" s="181">
        <v>9</v>
      </c>
      <c r="B944" s="80" t="s">
        <v>414</v>
      </c>
      <c r="C944" s="227" t="s">
        <v>540</v>
      </c>
      <c r="D944" s="81" t="s">
        <v>1079</v>
      </c>
      <c r="E944" s="1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2"/>
      <c r="AI944" s="82"/>
      <c r="AJ944" s="82"/>
      <c r="AK944" s="82"/>
      <c r="AL944" s="82"/>
      <c r="AM944" s="82"/>
      <c r="AN944" s="82"/>
      <c r="AO944" s="82"/>
      <c r="AP944" s="82"/>
      <c r="AQ944" s="82"/>
      <c r="AR944" s="82"/>
      <c r="AS944" s="82"/>
      <c r="AT944" s="82"/>
      <c r="AU944" s="82"/>
      <c r="AV944" s="82"/>
      <c r="AW944" s="82"/>
      <c r="AX944" s="82"/>
      <c r="AY944" s="82"/>
      <c r="AZ944" s="82"/>
      <c r="BA944" s="82"/>
      <c r="BB944" s="82"/>
      <c r="BC944" s="82"/>
      <c r="BD944" s="82"/>
      <c r="BE944" s="82"/>
      <c r="BF944" s="82"/>
      <c r="BG944" s="82"/>
      <c r="BH944" s="82"/>
      <c r="BI944" s="82"/>
      <c r="BJ944" s="82"/>
      <c r="BK944" s="82"/>
      <c r="BL944" s="82"/>
      <c r="BM944" s="82"/>
      <c r="BN944" s="82"/>
      <c r="BO944" s="82"/>
      <c r="BP944" s="82"/>
      <c r="BQ944" s="82"/>
      <c r="BR944" s="82"/>
      <c r="BS944" s="82"/>
      <c r="BT944" s="82"/>
      <c r="BU944" s="82"/>
      <c r="BV944" s="82"/>
      <c r="BW944" s="82"/>
      <c r="BX944" s="82"/>
      <c r="BY944" s="82"/>
      <c r="BZ944" s="82"/>
      <c r="CA944" s="82"/>
      <c r="CB944" s="82"/>
      <c r="CC944" s="82"/>
      <c r="CD944" s="82"/>
      <c r="CE944" s="82"/>
      <c r="CF944" s="82"/>
      <c r="CG944" s="82"/>
      <c r="CH944" s="82"/>
      <c r="CI944" s="82"/>
      <c r="CJ944" s="82"/>
      <c r="CK944" s="82"/>
      <c r="CL944" s="82"/>
      <c r="CM944" s="82"/>
      <c r="CN944" s="82"/>
      <c r="CO944" s="82"/>
      <c r="CP944" s="82"/>
      <c r="CQ944" s="82"/>
      <c r="CR944" s="82"/>
      <c r="CS944" s="82"/>
      <c r="CT944" s="82"/>
      <c r="CU944" s="82"/>
      <c r="CV944" s="82"/>
      <c r="CW944" s="82"/>
      <c r="CX944" s="82"/>
      <c r="CY944" s="82"/>
      <c r="CZ944" s="82"/>
      <c r="DA944" s="82"/>
      <c r="DB944" s="82"/>
      <c r="DC944" s="82"/>
      <c r="DD944" s="82"/>
      <c r="DE944" s="82"/>
      <c r="DF944" s="82"/>
      <c r="DG944" s="82"/>
      <c r="DH944" s="82"/>
      <c r="DI944" s="82"/>
      <c r="DJ944" s="82"/>
      <c r="DK944" s="82"/>
      <c r="DL944" s="82"/>
      <c r="DM944" s="82"/>
      <c r="DN944" s="82"/>
      <c r="DO944" s="82"/>
      <c r="DP944" s="82"/>
      <c r="DQ944" s="82"/>
      <c r="DR944" s="82"/>
      <c r="DS944" s="82"/>
      <c r="DT944" s="82"/>
      <c r="DU944" s="82"/>
      <c r="DV944" s="82"/>
      <c r="DW944" s="82"/>
      <c r="DX944" s="82"/>
      <c r="DY944" s="82"/>
      <c r="DZ944" s="82"/>
      <c r="EA944" s="82"/>
      <c r="EB944" s="82"/>
      <c r="EC944" s="82"/>
      <c r="ED944" s="82"/>
      <c r="EE944" s="82"/>
      <c r="EF944" s="82"/>
      <c r="EG944" s="82"/>
      <c r="EH944" s="82"/>
      <c r="EI944" s="82"/>
      <c r="EJ944" s="82"/>
      <c r="EK944" s="82"/>
      <c r="EL944" s="82"/>
      <c r="EM944" s="82"/>
      <c r="EN944" s="82"/>
      <c r="EO944" s="82"/>
      <c r="EP944" s="82"/>
      <c r="EQ944" s="82"/>
      <c r="ER944" s="82"/>
      <c r="ES944" s="82"/>
      <c r="ET944" s="82"/>
      <c r="EU944" s="82"/>
      <c r="EV944" s="82"/>
      <c r="EW944" s="82"/>
      <c r="EX944" s="82"/>
      <c r="EY944" s="82"/>
      <c r="EZ944" s="82"/>
      <c r="FA944" s="82"/>
      <c r="FB944" s="82"/>
      <c r="FC944" s="82"/>
      <c r="FD944" s="82"/>
      <c r="FE944" s="82"/>
      <c r="FF944" s="82"/>
      <c r="FG944" s="82"/>
      <c r="FH944" s="82"/>
      <c r="FI944" s="82"/>
      <c r="FJ944" s="82"/>
      <c r="FK944" s="82"/>
      <c r="FL944" s="82"/>
      <c r="FM944" s="82"/>
      <c r="FN944" s="82"/>
      <c r="FO944" s="82"/>
      <c r="FP944" s="82"/>
      <c r="FQ944" s="82"/>
      <c r="FR944" s="82"/>
      <c r="FS944" s="82"/>
      <c r="FT944" s="82"/>
      <c r="FU944" s="82"/>
      <c r="FV944" s="82"/>
      <c r="FW944" s="82"/>
      <c r="FX944" s="82"/>
      <c r="FY944" s="82"/>
      <c r="FZ944" s="82"/>
      <c r="GA944" s="82"/>
      <c r="GB944" s="82"/>
      <c r="GC944" s="82"/>
      <c r="GD944" s="82"/>
      <c r="GE944" s="82"/>
      <c r="GF944" s="82"/>
      <c r="GG944" s="82"/>
      <c r="GH944" s="82"/>
      <c r="GI944" s="82"/>
      <c r="GJ944" s="82"/>
      <c r="GK944" s="82"/>
      <c r="GL944" s="82"/>
      <c r="GM944" s="82"/>
      <c r="GN944" s="82"/>
      <c r="GO944" s="82"/>
      <c r="GP944" s="82"/>
      <c r="GQ944" s="82"/>
      <c r="GR944" s="82"/>
      <c r="GS944" s="82"/>
      <c r="GT944" s="82"/>
      <c r="GU944" s="82"/>
      <c r="GV944" s="82"/>
      <c r="GW944" s="82"/>
      <c r="GX944" s="82"/>
      <c r="GY944" s="82"/>
      <c r="GZ944" s="82"/>
      <c r="HA944" s="82"/>
      <c r="HB944" s="82"/>
      <c r="HC944" s="82"/>
      <c r="HD944" s="82"/>
      <c r="HE944" s="82"/>
      <c r="HF944" s="82"/>
      <c r="HG944" s="82"/>
      <c r="HH944" s="82"/>
      <c r="HI944" s="82"/>
      <c r="HJ944" s="82"/>
      <c r="HK944" s="82"/>
      <c r="HL944" s="82"/>
      <c r="HM944" s="82"/>
      <c r="HN944" s="82"/>
      <c r="HO944" s="82"/>
      <c r="HP944" s="82"/>
      <c r="HQ944" s="82"/>
      <c r="HR944" s="82"/>
      <c r="HS944" s="82"/>
      <c r="HT944" s="82"/>
      <c r="HU944" s="82"/>
      <c r="HV944" s="82"/>
      <c r="HW944" s="82"/>
      <c r="HX944" s="82"/>
      <c r="HY944" s="82"/>
      <c r="HZ944" s="82"/>
      <c r="IA944" s="82"/>
      <c r="IB944" s="82"/>
      <c r="IC944" s="82"/>
      <c r="ID944" s="82"/>
      <c r="IE944" s="82"/>
      <c r="IF944" s="82"/>
      <c r="IG944" s="82"/>
      <c r="IH944" s="82"/>
      <c r="II944" s="82"/>
      <c r="IJ944" s="82"/>
      <c r="IK944" s="82"/>
      <c r="IL944" s="82"/>
      <c r="IM944" s="82"/>
      <c r="IN944" s="82"/>
      <c r="IO944" s="82"/>
      <c r="IP944" s="82"/>
      <c r="IQ944" s="82"/>
      <c r="IR944" s="82"/>
      <c r="IS944" s="82"/>
      <c r="IT944" s="82"/>
      <c r="IU944" s="82"/>
      <c r="IV944" s="82"/>
      <c r="IW944" s="82"/>
      <c r="IX944" s="82"/>
      <c r="IY944" s="82"/>
      <c r="IZ944" s="82"/>
      <c r="JA944" s="82"/>
      <c r="JB944" s="82"/>
      <c r="JC944" s="82"/>
      <c r="JD944" s="82"/>
      <c r="JE944" s="82"/>
      <c r="JF944" s="82"/>
      <c r="JG944" s="82"/>
      <c r="JH944" s="82"/>
      <c r="JI944" s="82"/>
      <c r="JJ944" s="82"/>
      <c r="JK944" s="82"/>
      <c r="JL944" s="82"/>
      <c r="JM944" s="82"/>
      <c r="JN944" s="82"/>
      <c r="JO944" s="82"/>
      <c r="JP944" s="82"/>
      <c r="JQ944" s="82"/>
      <c r="JR944" s="82"/>
      <c r="JS944" s="82"/>
      <c r="JT944" s="82"/>
      <c r="JU944" s="82"/>
      <c r="JV944" s="82"/>
      <c r="JW944" s="82"/>
      <c r="JX944" s="82"/>
      <c r="JY944" s="82"/>
      <c r="JZ944" s="82"/>
      <c r="KA944" s="82"/>
      <c r="KB944" s="82"/>
      <c r="KC944" s="82"/>
      <c r="KD944" s="82"/>
      <c r="KE944" s="82"/>
      <c r="KF944" s="82"/>
      <c r="KG944" s="82"/>
      <c r="KH944" s="82"/>
      <c r="KI944" s="82"/>
      <c r="KJ944" s="82"/>
      <c r="KK944" s="82"/>
      <c r="KL944" s="82"/>
      <c r="KM944" s="82"/>
      <c r="KN944" s="82"/>
      <c r="KO944" s="82"/>
      <c r="KP944" s="82"/>
      <c r="KQ944" s="82"/>
      <c r="KR944" s="82"/>
      <c r="KS944" s="82"/>
      <c r="KT944" s="82"/>
      <c r="KU944" s="82"/>
      <c r="KV944" s="82"/>
      <c r="KW944" s="82"/>
      <c r="KX944" s="82"/>
      <c r="KY944" s="82"/>
      <c r="KZ944" s="82"/>
      <c r="LA944" s="82"/>
      <c r="LB944" s="82"/>
      <c r="LC944" s="82"/>
      <c r="LD944" s="82"/>
      <c r="LE944" s="82"/>
      <c r="LF944" s="82"/>
      <c r="LG944" s="82"/>
      <c r="LH944" s="82"/>
      <c r="LI944" s="82"/>
      <c r="LJ944" s="82"/>
      <c r="LK944" s="82"/>
      <c r="LL944" s="82"/>
      <c r="LM944" s="82"/>
      <c r="LN944" s="82"/>
      <c r="LO944" s="82"/>
      <c r="LP944" s="82"/>
      <c r="LQ944" s="82"/>
      <c r="LR944" s="82"/>
      <c r="LS944" s="82"/>
      <c r="LT944" s="82"/>
      <c r="LU944" s="82"/>
      <c r="LV944" s="82"/>
      <c r="LW944" s="82"/>
      <c r="LX944" s="82"/>
      <c r="LY944" s="82"/>
      <c r="LZ944" s="82"/>
      <c r="MA944" s="82"/>
      <c r="MB944" s="82"/>
      <c r="MC944" s="82"/>
      <c r="MD944" s="82"/>
      <c r="ME944" s="82"/>
      <c r="MF944" s="82"/>
      <c r="MG944" s="82"/>
      <c r="MH944" s="82"/>
      <c r="MI944" s="82"/>
      <c r="MJ944" s="82"/>
      <c r="MK944" s="82"/>
      <c r="ML944" s="82"/>
      <c r="MM944" s="82"/>
      <c r="MN944" s="82"/>
      <c r="MO944" s="82"/>
      <c r="MP944" s="82"/>
      <c r="MQ944" s="82"/>
      <c r="MR944" s="82"/>
      <c r="MS944" s="82"/>
      <c r="MT944" s="82"/>
      <c r="MU944" s="82"/>
      <c r="MV944" s="82"/>
      <c r="MW944" s="82"/>
      <c r="MX944" s="82"/>
      <c r="MY944" s="82"/>
      <c r="MZ944" s="82"/>
      <c r="NA944" s="82"/>
      <c r="NB944" s="82"/>
      <c r="NC944" s="82"/>
      <c r="ND944" s="82"/>
      <c r="NE944" s="82"/>
      <c r="NF944" s="82"/>
      <c r="NG944" s="82"/>
      <c r="NH944" s="82"/>
      <c r="NI944" s="82"/>
      <c r="NJ944" s="82"/>
      <c r="NK944" s="82"/>
      <c r="NL944" s="82"/>
      <c r="NM944" s="82"/>
      <c r="NN944" s="82"/>
      <c r="NO944" s="82"/>
      <c r="NP944" s="82"/>
      <c r="NQ944" s="82"/>
      <c r="NR944" s="82"/>
      <c r="NS944" s="82"/>
      <c r="NT944" s="82"/>
      <c r="NU944" s="82"/>
      <c r="NV944" s="82"/>
      <c r="NW944" s="82"/>
      <c r="NX944" s="82"/>
      <c r="NY944" s="82"/>
      <c r="NZ944" s="82"/>
      <c r="OA944" s="82"/>
      <c r="OB944" s="82"/>
      <c r="OC944" s="82"/>
      <c r="OD944" s="82"/>
      <c r="OE944" s="82"/>
      <c r="OF944" s="82"/>
      <c r="OG944" s="82"/>
      <c r="OH944" s="82"/>
      <c r="OI944" s="82"/>
      <c r="OJ944" s="82"/>
      <c r="OK944" s="82"/>
      <c r="OL944" s="82"/>
      <c r="OM944" s="82"/>
      <c r="ON944" s="82"/>
      <c r="OO944" s="82"/>
      <c r="OP944" s="82"/>
      <c r="OQ944" s="82"/>
      <c r="OR944" s="82"/>
      <c r="OS944" s="82"/>
      <c r="OT944" s="82"/>
      <c r="OU944" s="82"/>
      <c r="OV944" s="82"/>
      <c r="OW944" s="82"/>
      <c r="OX944" s="82"/>
      <c r="OY944" s="82"/>
      <c r="OZ944" s="82"/>
      <c r="PA944" s="82"/>
      <c r="PB944" s="82"/>
      <c r="PC944" s="82"/>
      <c r="PD944" s="82"/>
      <c r="PE944" s="82"/>
      <c r="PF944" s="82"/>
      <c r="PG944" s="82"/>
      <c r="PH944" s="82"/>
      <c r="PI944" s="82"/>
      <c r="PJ944" s="82"/>
      <c r="PK944" s="82"/>
      <c r="PL944" s="82"/>
      <c r="PM944" s="82"/>
      <c r="PN944" s="82"/>
      <c r="PO944" s="82"/>
      <c r="PP944" s="82"/>
      <c r="PQ944" s="82"/>
      <c r="PR944" s="82"/>
      <c r="PS944" s="82"/>
      <c r="PT944" s="82"/>
      <c r="PU944" s="82"/>
      <c r="PV944" s="82"/>
      <c r="PW944" s="82"/>
      <c r="PX944" s="82"/>
      <c r="PY944" s="82"/>
      <c r="PZ944" s="82"/>
      <c r="QA944" s="82"/>
      <c r="QB944" s="82"/>
      <c r="QC944" s="82"/>
      <c r="QD944" s="82"/>
      <c r="QE944" s="82"/>
      <c r="QF944" s="82"/>
      <c r="QG944" s="82"/>
      <c r="QH944" s="82"/>
      <c r="QI944" s="82"/>
      <c r="QJ944" s="82"/>
      <c r="QK944" s="82"/>
      <c r="QL944" s="82"/>
      <c r="QM944" s="82"/>
      <c r="QN944" s="82"/>
      <c r="QO944" s="82"/>
      <c r="QP944" s="82"/>
      <c r="QQ944" s="82"/>
      <c r="QR944" s="82"/>
      <c r="QS944" s="82"/>
      <c r="QT944" s="82"/>
      <c r="QU944" s="82"/>
      <c r="QV944" s="82"/>
      <c r="QW944" s="82"/>
      <c r="QX944" s="82"/>
      <c r="QY944" s="82"/>
      <c r="QZ944" s="82"/>
      <c r="RA944" s="82"/>
      <c r="RB944" s="82"/>
      <c r="RC944" s="82"/>
      <c r="RD944" s="82"/>
      <c r="RE944" s="82"/>
      <c r="RF944" s="82"/>
      <c r="RG944" s="82"/>
      <c r="RH944" s="82"/>
      <c r="RI944" s="82"/>
      <c r="RJ944" s="82"/>
      <c r="RK944" s="82"/>
      <c r="RL944" s="82"/>
      <c r="RM944" s="82"/>
      <c r="RN944" s="82"/>
      <c r="RO944" s="82"/>
      <c r="RP944" s="82"/>
      <c r="RQ944" s="82"/>
      <c r="RR944" s="82"/>
      <c r="RS944" s="82"/>
      <c r="RT944" s="82"/>
      <c r="RU944" s="82"/>
      <c r="RV944" s="82"/>
      <c r="RW944" s="82"/>
      <c r="RX944" s="82"/>
      <c r="RY944" s="82"/>
      <c r="RZ944" s="82"/>
      <c r="SA944" s="82"/>
      <c r="SB944" s="82"/>
      <c r="SC944" s="82"/>
      <c r="SD944" s="82"/>
      <c r="SE944" s="82"/>
      <c r="SF944" s="82"/>
      <c r="SG944" s="82"/>
      <c r="SH944" s="82"/>
      <c r="SI944" s="82"/>
      <c r="SJ944" s="82"/>
      <c r="SK944" s="82"/>
      <c r="SL944" s="82"/>
      <c r="SM944" s="82"/>
      <c r="SN944" s="82"/>
      <c r="SO944" s="82"/>
      <c r="SP944" s="82"/>
      <c r="SQ944" s="82"/>
      <c r="SR944" s="82"/>
      <c r="SS944" s="82"/>
      <c r="ST944" s="82"/>
      <c r="SU944" s="82"/>
      <c r="SV944" s="82"/>
      <c r="SW944" s="82"/>
      <c r="SX944" s="82"/>
      <c r="SY944" s="82"/>
      <c r="SZ944" s="82"/>
      <c r="TA944" s="82"/>
      <c r="TB944" s="82"/>
      <c r="TC944" s="82"/>
      <c r="TD944" s="82"/>
      <c r="TE944" s="82"/>
      <c r="TF944" s="82"/>
      <c r="TG944" s="82"/>
      <c r="TH944" s="82"/>
      <c r="TI944" s="82"/>
      <c r="TJ944" s="82"/>
      <c r="TK944" s="82"/>
      <c r="TL944" s="82"/>
      <c r="TM944" s="82"/>
      <c r="TN944" s="82"/>
      <c r="TO944" s="82"/>
      <c r="TP944" s="82"/>
      <c r="TQ944" s="82"/>
      <c r="TR944" s="82"/>
      <c r="TS944" s="82"/>
      <c r="TT944" s="82"/>
      <c r="TU944" s="82"/>
      <c r="TV944" s="82"/>
      <c r="TW944" s="82"/>
      <c r="TX944" s="82"/>
      <c r="TY944" s="82"/>
      <c r="TZ944" s="82"/>
      <c r="UA944" s="82"/>
      <c r="UB944" s="82"/>
      <c r="UC944" s="82"/>
      <c r="UD944" s="82"/>
      <c r="UE944" s="82"/>
      <c r="UF944" s="82"/>
      <c r="UG944" s="82"/>
      <c r="UH944" s="82"/>
      <c r="UI944" s="82"/>
      <c r="UJ944" s="82"/>
      <c r="UK944" s="82"/>
      <c r="UL944" s="82"/>
      <c r="UM944" s="82"/>
      <c r="UN944" s="82"/>
      <c r="UO944" s="82"/>
      <c r="UP944" s="82"/>
      <c r="UQ944" s="82"/>
      <c r="UR944" s="82"/>
      <c r="US944" s="82"/>
      <c r="UT944" s="82"/>
      <c r="UU944" s="82"/>
      <c r="UV944" s="82"/>
      <c r="UW944" s="82"/>
      <c r="UX944" s="82"/>
      <c r="UY944" s="82"/>
      <c r="UZ944" s="82"/>
      <c r="VA944" s="82"/>
      <c r="VB944" s="82"/>
      <c r="VC944" s="82"/>
      <c r="VD944" s="82"/>
      <c r="VE944" s="82"/>
      <c r="VF944" s="82"/>
      <c r="VG944" s="82"/>
      <c r="VH944" s="82"/>
      <c r="VI944" s="82"/>
      <c r="VJ944" s="82"/>
      <c r="VK944" s="82"/>
      <c r="VL944" s="82"/>
      <c r="VM944" s="82"/>
      <c r="VN944" s="82"/>
      <c r="VO944" s="82"/>
      <c r="VP944" s="82"/>
      <c r="VQ944" s="82"/>
      <c r="VR944" s="82"/>
      <c r="VS944" s="82"/>
      <c r="VT944" s="82"/>
      <c r="VU944" s="82"/>
      <c r="VV944" s="82"/>
      <c r="VW944" s="82"/>
      <c r="VX944" s="82"/>
      <c r="VY944" s="82"/>
      <c r="VZ944" s="82"/>
      <c r="WA944" s="82"/>
      <c r="WB944" s="82"/>
      <c r="WC944" s="82"/>
      <c r="WD944" s="82"/>
      <c r="WE944" s="82"/>
      <c r="WF944" s="82"/>
      <c r="WG944" s="82"/>
      <c r="WH944" s="82"/>
      <c r="WI944" s="82"/>
      <c r="WJ944" s="82"/>
      <c r="WK944" s="82"/>
      <c r="WL944" s="82"/>
      <c r="WM944" s="82"/>
      <c r="WN944" s="82"/>
      <c r="WO944" s="82"/>
      <c r="WP944" s="82"/>
      <c r="WQ944" s="82"/>
      <c r="WR944" s="82"/>
      <c r="WS944" s="82"/>
      <c r="WT944" s="82"/>
      <c r="WU944" s="82"/>
      <c r="WV944" s="82"/>
      <c r="WW944" s="82"/>
      <c r="WX944" s="82"/>
      <c r="WY944" s="82"/>
      <c r="WZ944" s="82"/>
      <c r="XA944" s="82"/>
      <c r="XB944" s="82"/>
      <c r="XC944" s="82"/>
      <c r="XD944" s="82"/>
      <c r="XE944" s="82"/>
      <c r="XF944" s="82"/>
      <c r="XG944" s="82"/>
      <c r="XH944" s="82"/>
      <c r="XI944" s="82"/>
      <c r="XJ944" s="82"/>
      <c r="XK944" s="82"/>
      <c r="XL944" s="82"/>
      <c r="XM944" s="82"/>
      <c r="XN944" s="82"/>
      <c r="XO944" s="82"/>
      <c r="XP944" s="82"/>
      <c r="XQ944" s="82"/>
      <c r="XR944" s="82"/>
      <c r="XS944" s="82"/>
      <c r="XT944" s="82"/>
      <c r="XU944" s="82"/>
      <c r="XV944" s="82"/>
      <c r="XW944" s="82"/>
      <c r="XX944" s="82"/>
      <c r="XY944" s="82"/>
      <c r="XZ944" s="82"/>
      <c r="YA944" s="82"/>
      <c r="YB944" s="82"/>
      <c r="YC944" s="82"/>
      <c r="YD944" s="82"/>
      <c r="YE944" s="82"/>
      <c r="YF944" s="82"/>
      <c r="YG944" s="82"/>
      <c r="YH944" s="82"/>
      <c r="YI944" s="82"/>
      <c r="YJ944" s="82"/>
      <c r="YK944" s="82"/>
      <c r="YL944" s="82"/>
      <c r="YM944" s="82"/>
      <c r="YN944" s="82"/>
      <c r="YO944" s="82"/>
      <c r="YP944" s="82"/>
      <c r="YQ944" s="82"/>
      <c r="YR944" s="82"/>
      <c r="YS944" s="82"/>
      <c r="YT944" s="82"/>
      <c r="YU944" s="82"/>
      <c r="YV944" s="82"/>
      <c r="YW944" s="82"/>
      <c r="YX944" s="82"/>
      <c r="YY944" s="82"/>
      <c r="YZ944" s="82"/>
      <c r="ZA944" s="82"/>
      <c r="ZB944" s="82"/>
      <c r="ZC944" s="82"/>
      <c r="ZD944" s="82"/>
      <c r="ZE944" s="82"/>
      <c r="ZF944" s="82"/>
      <c r="ZG944" s="82"/>
      <c r="ZH944" s="82"/>
      <c r="ZI944" s="82"/>
      <c r="ZJ944" s="82"/>
      <c r="ZK944" s="82"/>
      <c r="ZL944" s="82"/>
      <c r="ZM944" s="82"/>
      <c r="ZN944" s="82"/>
      <c r="ZO944" s="82"/>
      <c r="ZP944" s="82"/>
      <c r="ZQ944" s="82"/>
      <c r="ZR944" s="82"/>
      <c r="ZS944" s="82"/>
      <c r="ZT944" s="82"/>
      <c r="ZU944" s="82"/>
      <c r="ZV944" s="82"/>
      <c r="ZW944" s="82"/>
      <c r="ZX944" s="82"/>
      <c r="ZY944" s="82"/>
      <c r="ZZ944" s="82"/>
      <c r="AAA944" s="82"/>
      <c r="AAB944" s="82"/>
      <c r="AAC944" s="82"/>
      <c r="AAD944" s="82"/>
      <c r="AAE944" s="82"/>
      <c r="AAF944" s="82"/>
      <c r="AAG944" s="82"/>
      <c r="AAH944" s="82"/>
      <c r="AAI944" s="82"/>
      <c r="AAJ944" s="82"/>
      <c r="AAK944" s="82"/>
      <c r="AAL944" s="82"/>
      <c r="AAM944" s="82"/>
      <c r="AAN944" s="82"/>
      <c r="AAO944" s="82"/>
      <c r="AAP944" s="82"/>
      <c r="AAQ944" s="82"/>
      <c r="AAR944" s="82"/>
      <c r="AAS944" s="82"/>
      <c r="AAT944" s="82"/>
      <c r="AAU944" s="82"/>
      <c r="AAV944" s="82"/>
      <c r="AAW944" s="82"/>
      <c r="AAX944" s="82"/>
      <c r="AAY944" s="82"/>
      <c r="AAZ944" s="82"/>
      <c r="ABA944" s="82"/>
      <c r="ABB944" s="82"/>
      <c r="ABC944" s="82"/>
      <c r="ABD944" s="82"/>
      <c r="ABE944" s="82"/>
      <c r="ABF944" s="82"/>
      <c r="ABG944" s="82"/>
      <c r="ABH944" s="82"/>
      <c r="ABI944" s="82"/>
      <c r="ABJ944" s="82"/>
      <c r="ABK944" s="82"/>
      <c r="ABL944" s="82"/>
      <c r="ABM944" s="82"/>
      <c r="ABN944" s="82"/>
      <c r="ABO944" s="82"/>
      <c r="ABP944" s="82"/>
      <c r="ABQ944" s="82"/>
      <c r="ABR944" s="82"/>
      <c r="ABS944" s="82"/>
      <c r="ABT944" s="82"/>
      <c r="ABU944" s="82"/>
      <c r="ABV944" s="82"/>
      <c r="ABW944" s="82"/>
      <c r="ABX944" s="82"/>
      <c r="ABY944" s="82"/>
      <c r="ABZ944" s="82"/>
      <c r="ACA944" s="82"/>
      <c r="ACB944" s="82"/>
      <c r="ACC944" s="82"/>
      <c r="ACD944" s="82"/>
      <c r="ACE944" s="82"/>
      <c r="ACF944" s="82"/>
      <c r="ACG944" s="82"/>
      <c r="ACH944" s="82"/>
      <c r="ACI944" s="82"/>
      <c r="ACJ944" s="82"/>
      <c r="ACK944" s="82"/>
      <c r="ACL944" s="82"/>
      <c r="ACM944" s="82"/>
      <c r="ACN944" s="82"/>
      <c r="ACO944" s="82"/>
      <c r="ACP944" s="82"/>
      <c r="ACQ944" s="82"/>
      <c r="ACR944" s="82"/>
      <c r="ACS944" s="82"/>
      <c r="ACT944" s="82"/>
      <c r="ACU944" s="82"/>
      <c r="ACV944" s="82"/>
      <c r="ACW944" s="82"/>
      <c r="ACX944" s="82"/>
      <c r="ACY944" s="82"/>
      <c r="ACZ944" s="82"/>
      <c r="ADA944" s="82"/>
      <c r="ADB944" s="82"/>
      <c r="ADC944" s="82"/>
      <c r="ADD944" s="82"/>
      <c r="ADE944" s="82"/>
      <c r="ADF944" s="82"/>
      <c r="ADG944" s="82"/>
      <c r="ADH944" s="82"/>
      <c r="ADI944" s="82"/>
      <c r="ADJ944" s="82"/>
      <c r="ADK944" s="82"/>
      <c r="ADL944" s="82"/>
      <c r="ADM944" s="82"/>
      <c r="ADN944" s="82"/>
      <c r="ADO944" s="82"/>
      <c r="ADP944" s="82"/>
      <c r="ADQ944" s="82"/>
      <c r="ADR944" s="82"/>
      <c r="ADS944" s="82"/>
      <c r="ADT944" s="82"/>
      <c r="ADU944" s="82"/>
      <c r="ADV944" s="82"/>
      <c r="ADW944" s="82"/>
      <c r="ADX944" s="82"/>
      <c r="ADY944" s="82"/>
      <c r="ADZ944" s="82"/>
      <c r="AEA944" s="82"/>
      <c r="AEB944" s="82"/>
      <c r="AEC944" s="82"/>
      <c r="AED944" s="82"/>
      <c r="AEE944" s="82"/>
      <c r="AEF944" s="82"/>
      <c r="AEG944" s="82"/>
      <c r="AEH944" s="82"/>
      <c r="AEI944" s="82"/>
      <c r="AEJ944" s="82"/>
      <c r="AEK944" s="82"/>
      <c r="AEL944" s="82"/>
      <c r="AEM944" s="82"/>
      <c r="AEN944" s="82"/>
      <c r="AEO944" s="82"/>
      <c r="AEP944" s="82"/>
      <c r="AEQ944" s="82"/>
      <c r="AER944" s="82"/>
      <c r="AES944" s="82"/>
      <c r="AET944" s="82"/>
      <c r="AEU944" s="82"/>
      <c r="AEV944" s="82"/>
      <c r="AEW944" s="82"/>
      <c r="AEX944" s="82"/>
      <c r="AEY944" s="82"/>
      <c r="AEZ944" s="82"/>
      <c r="AFA944" s="82"/>
      <c r="AFB944" s="82"/>
      <c r="AFC944" s="82"/>
      <c r="AFD944" s="82"/>
      <c r="AFE944" s="82"/>
      <c r="AFF944" s="82"/>
      <c r="AFG944" s="82"/>
      <c r="AFH944" s="82"/>
      <c r="AFI944" s="82"/>
      <c r="AFJ944" s="82"/>
      <c r="AFK944" s="82"/>
      <c r="AFL944" s="82"/>
      <c r="AFM944" s="82"/>
      <c r="AFN944" s="82"/>
      <c r="AFO944" s="82"/>
      <c r="AFP944" s="82"/>
      <c r="AFQ944" s="82"/>
      <c r="AFR944" s="82"/>
      <c r="AFS944" s="82"/>
      <c r="AFT944" s="82"/>
      <c r="AFU944" s="82"/>
      <c r="AFV944" s="82"/>
      <c r="AFW944" s="82"/>
      <c r="AFX944" s="82"/>
      <c r="AFY944" s="82"/>
      <c r="AFZ944" s="82"/>
      <c r="AGA944" s="82"/>
      <c r="AGB944" s="82"/>
      <c r="AGC944" s="82"/>
      <c r="AGD944" s="82"/>
      <c r="AGE944" s="82"/>
      <c r="AGF944" s="82"/>
      <c r="AGG944" s="82"/>
      <c r="AGH944" s="82"/>
      <c r="AGI944" s="82"/>
      <c r="AGJ944" s="82"/>
      <c r="AGK944" s="82"/>
      <c r="AGL944" s="82"/>
      <c r="AGM944" s="82"/>
      <c r="AGN944" s="82"/>
      <c r="AGO944" s="82"/>
      <c r="AGP944" s="82"/>
      <c r="AGQ944" s="82"/>
      <c r="AGR944" s="82"/>
      <c r="AGS944" s="82"/>
      <c r="AGT944" s="82"/>
      <c r="AGU944" s="82"/>
      <c r="AGV944" s="82"/>
      <c r="AGW944" s="82"/>
      <c r="AGX944" s="82"/>
      <c r="AGY944" s="82"/>
      <c r="AGZ944" s="82"/>
      <c r="AHA944" s="82"/>
      <c r="AHB944" s="82"/>
      <c r="AHC944" s="82"/>
      <c r="AHD944" s="82"/>
      <c r="AHE944" s="82"/>
      <c r="AHF944" s="82"/>
      <c r="AHG944" s="82"/>
      <c r="AHH944" s="82"/>
      <c r="AHI944" s="82"/>
      <c r="AHJ944" s="82"/>
      <c r="AHK944" s="82"/>
      <c r="AHL944" s="82"/>
      <c r="AHM944" s="82"/>
      <c r="AHN944" s="82"/>
      <c r="AHO944" s="82"/>
      <c r="AHP944" s="82"/>
      <c r="AHQ944" s="82"/>
      <c r="AHR944" s="82"/>
      <c r="AHS944" s="82"/>
      <c r="AHT944" s="82"/>
      <c r="AHU944" s="82"/>
      <c r="AHV944" s="82"/>
      <c r="AHW944" s="82"/>
      <c r="AHX944" s="82"/>
      <c r="AHY944" s="82"/>
      <c r="AHZ944" s="82"/>
      <c r="AIA944" s="82"/>
      <c r="AIB944" s="82"/>
      <c r="AIC944" s="82"/>
      <c r="AID944" s="82"/>
      <c r="AIE944" s="82"/>
      <c r="AIF944" s="82"/>
      <c r="AIG944" s="82"/>
      <c r="AIH944" s="82"/>
      <c r="AII944" s="82"/>
      <c r="AIJ944" s="82"/>
      <c r="AIK944" s="82"/>
      <c r="AIL944" s="82"/>
      <c r="AIM944" s="82"/>
      <c r="AIN944" s="82"/>
      <c r="AIO944" s="82"/>
      <c r="AIP944" s="82"/>
      <c r="AIQ944" s="82"/>
      <c r="AIR944" s="82"/>
      <c r="AIS944" s="82"/>
      <c r="AIT944" s="82"/>
      <c r="AIU944" s="82"/>
      <c r="AIV944" s="82"/>
      <c r="AIW944" s="82"/>
      <c r="AIX944" s="82"/>
      <c r="AIY944" s="82"/>
      <c r="AIZ944" s="82"/>
      <c r="AJA944" s="82"/>
      <c r="AJB944" s="82"/>
      <c r="AJC944" s="82"/>
      <c r="AJD944" s="82"/>
      <c r="AJE944" s="82"/>
      <c r="AJF944" s="82"/>
      <c r="AJG944" s="82"/>
      <c r="AJH944" s="82"/>
      <c r="AJI944" s="82"/>
      <c r="AJJ944" s="82"/>
      <c r="AJK944" s="82"/>
      <c r="AJL944" s="82"/>
      <c r="AJM944" s="82"/>
      <c r="AJN944" s="82"/>
      <c r="AJO944" s="82"/>
      <c r="AJP944" s="82"/>
      <c r="AJQ944" s="82"/>
      <c r="AJR944" s="82"/>
      <c r="AJS944" s="82"/>
      <c r="AJT944" s="82"/>
      <c r="AJU944" s="82"/>
      <c r="AJV944" s="82"/>
      <c r="AJW944" s="82"/>
      <c r="AJX944" s="82"/>
      <c r="AJY944" s="82"/>
      <c r="AJZ944" s="82"/>
      <c r="AKA944" s="82"/>
      <c r="AKB944" s="82"/>
      <c r="AKC944" s="82"/>
      <c r="AKD944" s="82"/>
      <c r="AKE944" s="82"/>
      <c r="AKF944" s="82"/>
      <c r="AKG944" s="82"/>
      <c r="AKH944" s="82"/>
      <c r="AKI944" s="82"/>
      <c r="AKJ944" s="82"/>
      <c r="AKK944" s="82"/>
      <c r="AKL944" s="82"/>
      <c r="AKM944" s="82"/>
      <c r="AKN944" s="82"/>
      <c r="AKO944" s="82"/>
      <c r="AKP944" s="82"/>
      <c r="AKQ944" s="82"/>
      <c r="AKR944" s="82"/>
      <c r="AKS944" s="82"/>
      <c r="AKT944" s="82"/>
      <c r="AKU944" s="82"/>
      <c r="AKV944" s="82"/>
      <c r="AKW944" s="82"/>
      <c r="AKX944" s="82"/>
      <c r="AKY944" s="82"/>
      <c r="AKZ944" s="82"/>
      <c r="ALA944" s="82"/>
      <c r="ALB944" s="82"/>
      <c r="ALC944" s="82"/>
      <c r="ALD944" s="82"/>
      <c r="ALE944" s="82"/>
      <c r="ALF944" s="82"/>
      <c r="ALG944" s="82"/>
      <c r="ALH944" s="82"/>
      <c r="ALI944" s="82"/>
      <c r="ALJ944" s="82"/>
      <c r="ALK944" s="82"/>
      <c r="ALL944" s="82"/>
      <c r="ALM944" s="82"/>
      <c r="ALN944" s="82"/>
      <c r="ALO944" s="82"/>
      <c r="ALP944" s="82"/>
      <c r="ALQ944" s="82"/>
      <c r="ALR944" s="82"/>
      <c r="ALS944" s="82"/>
      <c r="ALT944" s="82"/>
      <c r="ALU944" s="82"/>
      <c r="ALV944" s="82"/>
      <c r="ALW944" s="82"/>
      <c r="ALX944" s="82"/>
      <c r="ALY944" s="82"/>
      <c r="ALZ944" s="82"/>
      <c r="AMA944" s="82"/>
      <c r="AMB944" s="82"/>
      <c r="AMC944" s="82"/>
      <c r="AMD944" s="82"/>
      <c r="AME944" s="82"/>
      <c r="AMF944" s="82"/>
      <c r="AMG944" s="82"/>
      <c r="AMH944" s="82"/>
      <c r="AMI944" s="82"/>
      <c r="AMJ944" s="82"/>
      <c r="AMK944" s="82"/>
      <c r="AML944" s="82"/>
      <c r="AMM944" s="82"/>
      <c r="AMN944" s="82"/>
      <c r="AMO944" s="82"/>
      <c r="AMP944" s="82"/>
      <c r="AMQ944" s="82"/>
      <c r="AMR944" s="82"/>
      <c r="AMS944" s="82"/>
      <c r="AMT944" s="82"/>
      <c r="AMU944" s="82"/>
      <c r="AMV944" s="82"/>
      <c r="AMW944" s="82"/>
      <c r="AMX944" s="82"/>
      <c r="AMY944" s="82"/>
      <c r="AMZ944" s="82"/>
      <c r="ANA944" s="82"/>
      <c r="ANB944" s="82"/>
      <c r="ANC944" s="82"/>
      <c r="AND944" s="82"/>
      <c r="ANE944" s="82"/>
      <c r="ANF944" s="82"/>
      <c r="ANG944" s="82"/>
      <c r="ANH944" s="82"/>
      <c r="ANI944" s="82"/>
      <c r="ANJ944" s="82"/>
      <c r="ANK944" s="82"/>
      <c r="ANL944" s="82"/>
      <c r="ANM944" s="82"/>
      <c r="ANN944" s="82"/>
      <c r="ANO944" s="82"/>
      <c r="ANP944" s="82"/>
      <c r="ANQ944" s="82"/>
      <c r="ANR944" s="82"/>
      <c r="ANS944" s="82"/>
      <c r="ANT944" s="82"/>
      <c r="ANU944" s="82"/>
      <c r="ANV944" s="82"/>
      <c r="ANW944" s="82"/>
      <c r="ANX944" s="82"/>
      <c r="ANY944" s="82"/>
      <c r="ANZ944" s="82"/>
      <c r="AOA944" s="82"/>
      <c r="AOB944" s="82"/>
      <c r="AOC944" s="82"/>
      <c r="AOD944" s="82"/>
      <c r="AOE944" s="82"/>
      <c r="AOF944" s="82"/>
      <c r="AOG944" s="82"/>
      <c r="AOH944" s="82"/>
      <c r="AOI944" s="82"/>
      <c r="AOJ944" s="82"/>
      <c r="AOK944" s="82"/>
      <c r="AOL944" s="82"/>
      <c r="AOM944" s="82"/>
      <c r="AON944" s="82"/>
      <c r="AOO944" s="82"/>
      <c r="AOP944" s="82"/>
      <c r="AOQ944" s="82"/>
      <c r="AOR944" s="82"/>
      <c r="AOS944" s="82"/>
      <c r="AOT944" s="82"/>
      <c r="AOU944" s="82"/>
      <c r="AOV944" s="82"/>
      <c r="AOW944" s="82"/>
      <c r="AOX944" s="82"/>
      <c r="AOY944" s="82"/>
      <c r="AOZ944" s="82"/>
      <c r="APA944" s="82"/>
      <c r="APB944" s="82"/>
      <c r="APC944" s="82"/>
      <c r="APD944" s="82"/>
      <c r="APE944" s="82"/>
      <c r="APF944" s="82"/>
      <c r="APG944" s="82"/>
      <c r="APH944" s="82"/>
      <c r="API944" s="82"/>
      <c r="APJ944" s="82"/>
      <c r="APK944" s="82"/>
      <c r="APL944" s="82"/>
      <c r="APM944" s="82"/>
      <c r="APN944" s="82"/>
      <c r="APO944" s="82"/>
      <c r="APP944" s="82"/>
      <c r="APQ944" s="82"/>
      <c r="APR944" s="82"/>
      <c r="APS944" s="82"/>
      <c r="APT944" s="82"/>
      <c r="APU944" s="82"/>
      <c r="APV944" s="82"/>
      <c r="APW944" s="82"/>
      <c r="APX944" s="82"/>
      <c r="APY944" s="82"/>
      <c r="APZ944" s="82"/>
      <c r="AQA944" s="82"/>
      <c r="AQB944" s="82"/>
      <c r="AQC944" s="82"/>
      <c r="AQD944" s="82"/>
      <c r="AQE944" s="82"/>
      <c r="AQF944" s="82"/>
      <c r="AQG944" s="82"/>
      <c r="AQH944" s="82"/>
      <c r="AQI944" s="82"/>
      <c r="AQJ944" s="82"/>
      <c r="AQK944" s="82"/>
      <c r="AQL944" s="82"/>
      <c r="AQM944" s="82"/>
      <c r="AQN944" s="82"/>
      <c r="AQO944" s="82"/>
      <c r="AQP944" s="82"/>
      <c r="AQQ944" s="82"/>
      <c r="AQR944" s="82"/>
      <c r="AQS944" s="82"/>
      <c r="AQT944" s="82"/>
      <c r="AQU944" s="82"/>
      <c r="AQV944" s="82"/>
      <c r="AQW944" s="82"/>
      <c r="AQX944" s="82"/>
      <c r="AQY944" s="82"/>
      <c r="AQZ944" s="82"/>
      <c r="ARA944" s="82"/>
      <c r="ARB944" s="82"/>
      <c r="ARC944" s="82"/>
      <c r="ARD944" s="82"/>
      <c r="ARE944" s="82"/>
      <c r="ARF944" s="82"/>
      <c r="ARG944" s="82"/>
      <c r="ARH944" s="82"/>
      <c r="ARI944" s="82"/>
      <c r="ARJ944" s="82"/>
      <c r="ARK944" s="82"/>
      <c r="ARL944" s="82"/>
      <c r="ARM944" s="82"/>
      <c r="ARN944" s="82"/>
      <c r="ARO944" s="82"/>
      <c r="ARP944" s="82"/>
      <c r="ARQ944" s="82"/>
      <c r="ARR944" s="82"/>
      <c r="ARS944" s="82"/>
      <c r="ART944" s="82"/>
      <c r="ARU944" s="82"/>
      <c r="ARV944" s="82"/>
      <c r="ARW944" s="82"/>
      <c r="ARX944" s="82"/>
      <c r="ARY944" s="82"/>
      <c r="ARZ944" s="82"/>
      <c r="ASA944" s="82"/>
      <c r="ASB944" s="82"/>
      <c r="ASC944" s="82"/>
      <c r="ASD944" s="82"/>
      <c r="ASE944" s="82"/>
      <c r="ASF944" s="82"/>
      <c r="ASG944" s="82"/>
      <c r="ASH944" s="82"/>
      <c r="ASI944" s="82"/>
      <c r="ASJ944" s="82"/>
      <c r="ASK944" s="82"/>
      <c r="ASL944" s="82"/>
      <c r="ASM944" s="82"/>
      <c r="ASN944" s="82"/>
      <c r="ASO944" s="82"/>
      <c r="ASP944" s="82"/>
      <c r="ASQ944" s="82"/>
      <c r="ASR944" s="82"/>
      <c r="ASS944" s="82"/>
      <c r="AST944" s="82"/>
      <c r="ASU944" s="82"/>
      <c r="ASV944" s="82"/>
      <c r="ASW944" s="82"/>
      <c r="ASX944" s="82"/>
      <c r="ASY944" s="82"/>
      <c r="ASZ944" s="82"/>
      <c r="ATA944" s="82"/>
      <c r="ATB944" s="82"/>
      <c r="ATC944" s="82"/>
      <c r="ATD944" s="82"/>
      <c r="ATE944" s="82"/>
      <c r="ATF944" s="82"/>
      <c r="ATG944" s="82"/>
      <c r="ATH944" s="82"/>
      <c r="ATI944" s="82"/>
      <c r="ATJ944" s="82"/>
      <c r="ATK944" s="82"/>
      <c r="ATL944" s="82"/>
      <c r="ATM944" s="82"/>
      <c r="ATN944" s="82"/>
      <c r="ATO944" s="82"/>
      <c r="ATP944" s="82"/>
      <c r="ATQ944" s="82"/>
      <c r="ATR944" s="82"/>
      <c r="ATS944" s="82"/>
      <c r="ATT944" s="82"/>
      <c r="ATU944" s="82"/>
      <c r="ATV944" s="82"/>
      <c r="ATW944" s="82"/>
      <c r="ATX944" s="82"/>
      <c r="ATY944" s="82"/>
      <c r="ATZ944" s="82"/>
      <c r="AUA944" s="82"/>
      <c r="AUB944" s="82"/>
      <c r="AUC944" s="82"/>
      <c r="AUD944" s="82"/>
      <c r="AUE944" s="82"/>
      <c r="AUF944" s="82"/>
      <c r="AUG944" s="82"/>
      <c r="AUH944" s="82"/>
      <c r="AUI944" s="82"/>
      <c r="AUJ944" s="82"/>
      <c r="AUK944" s="82"/>
      <c r="AUL944" s="82"/>
      <c r="AUM944" s="82"/>
      <c r="AUN944" s="82"/>
      <c r="AUO944" s="82"/>
      <c r="AUP944" s="82"/>
      <c r="AUQ944" s="82"/>
      <c r="AUR944" s="82"/>
      <c r="AUS944" s="82"/>
      <c r="AUT944" s="82"/>
      <c r="AUU944" s="82"/>
      <c r="AUV944" s="82"/>
      <c r="AUW944" s="82"/>
      <c r="AUX944" s="82"/>
      <c r="AUY944" s="82"/>
      <c r="AUZ944" s="82"/>
      <c r="AVA944" s="82"/>
      <c r="AVB944" s="82"/>
      <c r="AVC944" s="82"/>
      <c r="AVD944" s="82"/>
      <c r="AVE944" s="82"/>
      <c r="AVF944" s="82"/>
      <c r="AVG944" s="82"/>
      <c r="AVH944" s="82"/>
      <c r="AVI944" s="82"/>
      <c r="AVJ944" s="82"/>
      <c r="AVK944" s="82"/>
      <c r="AVL944" s="82"/>
      <c r="AVM944" s="82"/>
      <c r="AVN944" s="82"/>
      <c r="AVO944" s="82"/>
      <c r="AVP944" s="82"/>
      <c r="AVQ944" s="82"/>
      <c r="AVR944" s="82"/>
      <c r="AVS944" s="82"/>
      <c r="AVT944" s="82"/>
      <c r="AVU944" s="82"/>
      <c r="AVV944" s="82"/>
      <c r="AVW944" s="82"/>
      <c r="AVX944" s="82"/>
      <c r="AVY944" s="82"/>
      <c r="AVZ944" s="82"/>
      <c r="AWA944" s="82"/>
      <c r="AWB944" s="82"/>
      <c r="AWC944" s="82"/>
      <c r="AWD944" s="82"/>
      <c r="AWE944" s="82"/>
      <c r="AWF944" s="82"/>
      <c r="AWG944" s="82"/>
      <c r="AWH944" s="82"/>
      <c r="AWI944" s="82"/>
      <c r="AWJ944" s="82"/>
      <c r="AWK944" s="82"/>
      <c r="AWL944" s="82"/>
      <c r="AWM944" s="82"/>
      <c r="AWN944" s="82"/>
      <c r="AWO944" s="82"/>
      <c r="AWP944" s="82"/>
      <c r="AWQ944" s="82"/>
      <c r="AWR944" s="82"/>
      <c r="AWS944" s="82"/>
      <c r="AWT944" s="82"/>
      <c r="AWU944" s="82"/>
      <c r="AWV944" s="82"/>
      <c r="AWW944" s="82"/>
      <c r="AWX944" s="82"/>
      <c r="AWY944" s="82"/>
      <c r="AWZ944" s="82"/>
      <c r="AXA944" s="82"/>
      <c r="AXB944" s="82"/>
      <c r="AXC944" s="82"/>
      <c r="AXD944" s="82"/>
      <c r="AXE944" s="82"/>
      <c r="AXF944" s="82"/>
      <c r="AXG944" s="82"/>
      <c r="AXH944" s="82"/>
      <c r="AXI944" s="82"/>
      <c r="AXJ944" s="82"/>
      <c r="AXK944" s="82"/>
      <c r="AXL944" s="82"/>
      <c r="AXM944" s="82"/>
      <c r="AXN944" s="82"/>
      <c r="AXO944" s="82"/>
      <c r="AXP944" s="82"/>
      <c r="AXQ944" s="82"/>
      <c r="AXR944" s="82"/>
      <c r="AXS944" s="82"/>
      <c r="AXT944" s="82"/>
      <c r="AXU944" s="82"/>
      <c r="AXV944" s="82"/>
      <c r="AXW944" s="82"/>
      <c r="AXX944" s="82"/>
      <c r="AXY944" s="82"/>
      <c r="AXZ944" s="82"/>
      <c r="AYA944" s="82"/>
      <c r="AYB944" s="82"/>
      <c r="AYC944" s="82"/>
      <c r="AYD944" s="82"/>
      <c r="AYE944" s="82"/>
      <c r="AYF944" s="82"/>
      <c r="AYG944" s="82"/>
      <c r="AYH944" s="82"/>
      <c r="AYI944" s="82"/>
      <c r="AYJ944" s="82"/>
      <c r="AYK944" s="82"/>
      <c r="AYL944" s="82"/>
      <c r="AYM944" s="82"/>
      <c r="AYN944" s="82"/>
      <c r="AYO944" s="82"/>
      <c r="AYP944" s="82"/>
      <c r="AYQ944" s="82"/>
      <c r="AYR944" s="82"/>
      <c r="AYS944" s="82"/>
      <c r="AYT944" s="82"/>
      <c r="AYU944" s="82"/>
      <c r="AYV944" s="82"/>
      <c r="AYW944" s="82"/>
      <c r="AYX944" s="82"/>
      <c r="AYY944" s="82"/>
      <c r="AYZ944" s="82"/>
      <c r="AZA944" s="82"/>
      <c r="AZB944" s="82"/>
      <c r="AZC944" s="82"/>
      <c r="AZD944" s="82"/>
      <c r="AZE944" s="82"/>
      <c r="AZF944" s="82"/>
      <c r="AZG944" s="82"/>
      <c r="AZH944" s="82"/>
      <c r="AZI944" s="82"/>
      <c r="AZJ944" s="82"/>
      <c r="AZK944" s="82"/>
      <c r="AZL944" s="82"/>
      <c r="AZM944" s="82"/>
      <c r="AZN944" s="82"/>
      <c r="AZO944" s="82"/>
      <c r="AZP944" s="82"/>
      <c r="AZQ944" s="82"/>
      <c r="AZR944" s="82"/>
      <c r="AZS944" s="82"/>
      <c r="AZT944" s="82"/>
      <c r="AZU944" s="82"/>
      <c r="AZV944" s="82"/>
      <c r="AZW944" s="82"/>
      <c r="AZX944" s="82"/>
      <c r="AZY944" s="82"/>
      <c r="AZZ944" s="82"/>
      <c r="BAA944" s="82"/>
      <c r="BAB944" s="82"/>
      <c r="BAC944" s="82"/>
      <c r="BAD944" s="82"/>
      <c r="BAE944" s="82"/>
      <c r="BAF944" s="82"/>
      <c r="BAG944" s="82"/>
      <c r="BAH944" s="82"/>
      <c r="BAI944" s="82"/>
      <c r="BAJ944" s="82"/>
      <c r="BAK944" s="82"/>
      <c r="BAL944" s="82"/>
      <c r="BAM944" s="82"/>
      <c r="BAN944" s="82"/>
      <c r="BAO944" s="82"/>
      <c r="BAP944" s="82"/>
      <c r="BAQ944" s="82"/>
      <c r="BAR944" s="82"/>
      <c r="BAS944" s="82"/>
      <c r="BAT944" s="82"/>
      <c r="BAU944" s="82"/>
      <c r="BAV944" s="82"/>
      <c r="BAW944" s="82"/>
      <c r="BAX944" s="82"/>
      <c r="BAY944" s="82"/>
      <c r="BAZ944" s="82"/>
      <c r="BBA944" s="82"/>
      <c r="BBB944" s="82"/>
      <c r="BBC944" s="82"/>
      <c r="BBD944" s="82"/>
      <c r="BBE944" s="82"/>
      <c r="BBF944" s="82"/>
      <c r="BBG944" s="82"/>
      <c r="BBH944" s="82"/>
      <c r="BBI944" s="82"/>
      <c r="BBJ944" s="82"/>
      <c r="BBK944" s="82"/>
      <c r="BBL944" s="82"/>
      <c r="BBM944" s="82"/>
      <c r="BBN944" s="82"/>
      <c r="BBO944" s="82"/>
      <c r="BBP944" s="82"/>
      <c r="BBQ944" s="82"/>
      <c r="BBR944" s="82"/>
      <c r="BBS944" s="82"/>
      <c r="BBT944" s="82"/>
      <c r="BBU944" s="82"/>
      <c r="BBV944" s="82"/>
      <c r="BBW944" s="82"/>
      <c r="BBX944" s="82"/>
      <c r="BBY944" s="82"/>
      <c r="BBZ944" s="82"/>
      <c r="BCA944" s="82"/>
      <c r="BCB944" s="82"/>
      <c r="BCC944" s="82"/>
      <c r="BCD944" s="82"/>
      <c r="BCE944" s="82"/>
      <c r="BCF944" s="82"/>
      <c r="BCG944" s="82"/>
      <c r="BCH944" s="82"/>
      <c r="BCI944" s="82"/>
      <c r="BCJ944" s="82"/>
      <c r="BCK944" s="82"/>
      <c r="BCL944" s="82"/>
      <c r="BCM944" s="82"/>
      <c r="BCN944" s="82"/>
      <c r="BCO944" s="82"/>
      <c r="BCP944" s="82"/>
      <c r="BCQ944" s="82"/>
      <c r="BCR944" s="82"/>
      <c r="BCS944" s="82"/>
      <c r="BCT944" s="82"/>
      <c r="BCU944" s="82"/>
      <c r="BCV944" s="82"/>
      <c r="BCW944" s="82"/>
      <c r="BCX944" s="82"/>
      <c r="BCY944" s="82"/>
      <c r="BCZ944" s="82"/>
      <c r="BDA944" s="82"/>
      <c r="BDB944" s="82"/>
      <c r="BDC944" s="82"/>
      <c r="BDD944" s="82"/>
      <c r="BDE944" s="82"/>
      <c r="BDF944" s="82"/>
      <c r="BDG944" s="82"/>
      <c r="BDH944" s="82"/>
      <c r="BDI944" s="82"/>
      <c r="BDJ944" s="82"/>
      <c r="BDK944" s="82"/>
      <c r="BDL944" s="82"/>
      <c r="BDM944" s="82"/>
      <c r="BDN944" s="82"/>
      <c r="BDO944" s="82"/>
      <c r="BDP944" s="82"/>
      <c r="BDQ944" s="82"/>
      <c r="BDR944" s="82"/>
      <c r="BDS944" s="82"/>
      <c r="BDT944" s="82"/>
      <c r="BDU944" s="82"/>
      <c r="BDV944" s="82"/>
      <c r="BDW944" s="82"/>
      <c r="BDX944" s="82"/>
      <c r="BDY944" s="82"/>
      <c r="BDZ944" s="82"/>
      <c r="BEA944" s="82"/>
      <c r="BEB944" s="82"/>
      <c r="BEC944" s="82"/>
      <c r="BED944" s="82"/>
      <c r="BEE944" s="82"/>
      <c r="BEF944" s="82"/>
      <c r="BEG944" s="82"/>
      <c r="BEH944" s="82"/>
      <c r="BEI944" s="82"/>
      <c r="BEJ944" s="82"/>
      <c r="BEK944" s="82"/>
      <c r="BEL944" s="82"/>
      <c r="BEM944" s="82"/>
      <c r="BEN944" s="82"/>
      <c r="BEO944" s="82"/>
      <c r="BEP944" s="82"/>
      <c r="BEQ944" s="82"/>
      <c r="BER944" s="82"/>
      <c r="BES944" s="82"/>
      <c r="BET944" s="82"/>
      <c r="BEU944" s="82"/>
      <c r="BEV944" s="82"/>
      <c r="BEW944" s="82"/>
      <c r="BEX944" s="82"/>
      <c r="BEY944" s="82"/>
      <c r="BEZ944" s="82"/>
      <c r="BFA944" s="82"/>
      <c r="BFB944" s="82"/>
      <c r="BFC944" s="82"/>
      <c r="BFD944" s="82"/>
      <c r="BFE944" s="82"/>
      <c r="BFF944" s="82"/>
      <c r="BFG944" s="82"/>
      <c r="BFH944" s="82"/>
      <c r="BFI944" s="82"/>
      <c r="BFJ944" s="82"/>
      <c r="BFK944" s="82"/>
      <c r="BFL944" s="82"/>
      <c r="BFM944" s="82"/>
      <c r="BFN944" s="82"/>
      <c r="BFO944" s="82"/>
      <c r="BFP944" s="82"/>
      <c r="BFQ944" s="82"/>
      <c r="BFR944" s="82"/>
      <c r="BFS944" s="82"/>
      <c r="BFT944" s="82"/>
      <c r="BFU944" s="82"/>
      <c r="BFV944" s="82"/>
      <c r="BFW944" s="82"/>
      <c r="BFX944" s="82"/>
      <c r="BFY944" s="82"/>
      <c r="BFZ944" s="82"/>
      <c r="BGA944" s="82"/>
      <c r="BGB944" s="82"/>
      <c r="BGC944" s="82"/>
      <c r="BGD944" s="82"/>
      <c r="BGE944" s="82"/>
      <c r="BGF944" s="82"/>
      <c r="BGG944" s="82"/>
      <c r="BGH944" s="82"/>
      <c r="BGI944" s="82"/>
      <c r="BGJ944" s="82"/>
      <c r="BGK944" s="82"/>
      <c r="BGL944" s="82"/>
      <c r="BGM944" s="82"/>
      <c r="BGN944" s="82"/>
      <c r="BGO944" s="82"/>
      <c r="BGP944" s="82"/>
      <c r="BGQ944" s="82"/>
      <c r="BGR944" s="82"/>
      <c r="BGS944" s="82"/>
      <c r="BGT944" s="82"/>
      <c r="BGU944" s="82"/>
      <c r="BGV944" s="82"/>
      <c r="BGW944" s="82"/>
      <c r="BGX944" s="82"/>
      <c r="BGY944" s="82"/>
      <c r="BGZ944" s="82"/>
      <c r="BHA944" s="82"/>
      <c r="BHB944" s="82"/>
      <c r="BHC944" s="82"/>
      <c r="BHD944" s="82"/>
      <c r="BHE944" s="82"/>
      <c r="BHF944" s="82"/>
      <c r="BHG944" s="82"/>
      <c r="BHH944" s="82"/>
      <c r="BHI944" s="82"/>
      <c r="BHJ944" s="82"/>
      <c r="BHK944" s="82"/>
      <c r="BHL944" s="82"/>
      <c r="BHM944" s="82"/>
      <c r="BHN944" s="82"/>
      <c r="BHO944" s="82"/>
      <c r="BHP944" s="82"/>
      <c r="BHQ944" s="82"/>
      <c r="BHR944" s="82"/>
      <c r="BHS944" s="82"/>
      <c r="BHT944" s="82"/>
      <c r="BHU944" s="82"/>
      <c r="BHV944" s="82"/>
      <c r="BHW944" s="82"/>
      <c r="BHX944" s="82"/>
      <c r="BHY944" s="82"/>
      <c r="BHZ944" s="82"/>
      <c r="BIA944" s="82"/>
      <c r="BIB944" s="82"/>
      <c r="BIC944" s="82"/>
      <c r="BID944" s="82"/>
      <c r="BIE944" s="82"/>
      <c r="BIF944" s="82"/>
      <c r="BIG944" s="82"/>
      <c r="BIH944" s="82"/>
      <c r="BII944" s="82"/>
      <c r="BIJ944" s="82"/>
      <c r="BIK944" s="82"/>
      <c r="BIL944" s="82"/>
      <c r="BIM944" s="82"/>
      <c r="BIN944" s="82"/>
      <c r="BIO944" s="82"/>
      <c r="BIP944" s="82"/>
      <c r="BIQ944" s="82"/>
      <c r="BIR944" s="82"/>
      <c r="BIS944" s="82"/>
      <c r="BIT944" s="82"/>
      <c r="BIU944" s="82"/>
      <c r="BIV944" s="82"/>
      <c r="BIW944" s="82"/>
      <c r="BIX944" s="82"/>
      <c r="BIY944" s="82"/>
      <c r="BIZ944" s="82"/>
      <c r="BJA944" s="82"/>
      <c r="BJB944" s="82"/>
      <c r="BJC944" s="82"/>
      <c r="BJD944" s="82"/>
      <c r="BJE944" s="82"/>
      <c r="BJF944" s="82"/>
      <c r="BJG944" s="82"/>
      <c r="BJH944" s="82"/>
      <c r="BJI944" s="82"/>
      <c r="BJJ944" s="82"/>
      <c r="BJK944" s="82"/>
      <c r="BJL944" s="82"/>
      <c r="BJM944" s="82"/>
      <c r="BJN944" s="82"/>
      <c r="BJO944" s="82"/>
      <c r="BJP944" s="82"/>
      <c r="BJQ944" s="82"/>
      <c r="BJR944" s="82"/>
      <c r="BJS944" s="82"/>
      <c r="BJT944" s="82"/>
      <c r="BJU944" s="82"/>
      <c r="BJV944" s="82"/>
      <c r="BJW944" s="82"/>
      <c r="BJX944" s="82"/>
      <c r="BJY944" s="82"/>
      <c r="BJZ944" s="82"/>
      <c r="BKA944" s="82"/>
      <c r="BKB944" s="82"/>
      <c r="BKC944" s="82"/>
      <c r="BKD944" s="82"/>
      <c r="BKE944" s="82"/>
      <c r="BKF944" s="82"/>
      <c r="BKG944" s="82"/>
      <c r="BKH944" s="82"/>
      <c r="BKI944" s="82"/>
      <c r="BKJ944" s="82"/>
      <c r="BKK944" s="82"/>
      <c r="BKL944" s="82"/>
      <c r="BKM944" s="82"/>
      <c r="BKN944" s="82"/>
      <c r="BKO944" s="82"/>
      <c r="BKP944" s="82"/>
      <c r="BKQ944" s="82"/>
      <c r="BKR944" s="82"/>
      <c r="BKS944" s="82"/>
      <c r="BKT944" s="82"/>
      <c r="BKU944" s="82"/>
      <c r="BKV944" s="82"/>
      <c r="BKW944" s="82"/>
      <c r="BKX944" s="82"/>
      <c r="BKY944" s="82"/>
      <c r="BKZ944" s="82"/>
      <c r="BLA944" s="82"/>
      <c r="BLB944" s="82"/>
      <c r="BLC944" s="82"/>
      <c r="BLD944" s="82"/>
      <c r="BLE944" s="82"/>
      <c r="BLF944" s="82"/>
      <c r="BLG944" s="82"/>
      <c r="BLH944" s="82"/>
      <c r="BLI944" s="82"/>
      <c r="BLJ944" s="82"/>
      <c r="BLK944" s="82"/>
      <c r="BLL944" s="82"/>
      <c r="BLM944" s="82"/>
      <c r="BLN944" s="82"/>
      <c r="BLO944" s="82"/>
      <c r="BLP944" s="82"/>
      <c r="BLQ944" s="82"/>
      <c r="BLR944" s="82"/>
      <c r="BLS944" s="82"/>
      <c r="BLT944" s="82"/>
      <c r="BLU944" s="82"/>
      <c r="BLV944" s="82"/>
      <c r="BLW944" s="82"/>
      <c r="BLX944" s="82"/>
      <c r="BLY944" s="82"/>
      <c r="BLZ944" s="82"/>
      <c r="BMA944" s="82"/>
      <c r="BMB944" s="82"/>
      <c r="BMC944" s="82"/>
      <c r="BMD944" s="82"/>
      <c r="BME944" s="82"/>
      <c r="BMF944" s="82"/>
      <c r="BMG944" s="82"/>
      <c r="BMH944" s="82"/>
      <c r="BMI944" s="82"/>
      <c r="BMJ944" s="82"/>
      <c r="BMK944" s="82"/>
      <c r="BML944" s="82"/>
      <c r="BMM944" s="82"/>
      <c r="BMN944" s="82"/>
      <c r="BMO944" s="82"/>
      <c r="BMP944" s="82"/>
      <c r="BMQ944" s="82"/>
      <c r="BMR944" s="82"/>
      <c r="BMS944" s="82"/>
      <c r="BMT944" s="82"/>
      <c r="BMU944" s="82"/>
      <c r="BMV944" s="82"/>
      <c r="BMW944" s="82"/>
      <c r="BMX944" s="82"/>
      <c r="BMY944" s="82"/>
      <c r="BMZ944" s="82"/>
      <c r="BNA944" s="82"/>
      <c r="BNB944" s="82"/>
      <c r="BNC944" s="82"/>
      <c r="BND944" s="82"/>
      <c r="BNE944" s="82"/>
      <c r="BNF944" s="82"/>
      <c r="BNG944" s="82"/>
      <c r="BNH944" s="82"/>
      <c r="BNI944" s="82"/>
      <c r="BNJ944" s="82"/>
      <c r="BNK944" s="82"/>
      <c r="BNL944" s="82"/>
      <c r="BNM944" s="82"/>
      <c r="BNN944" s="82"/>
      <c r="BNO944" s="82"/>
      <c r="BNP944" s="82"/>
      <c r="BNQ944" s="82"/>
      <c r="BNR944" s="82"/>
      <c r="BNS944" s="82"/>
      <c r="BNT944" s="82"/>
      <c r="BNU944" s="82"/>
      <c r="BNV944" s="82"/>
      <c r="BNW944" s="82"/>
      <c r="BNX944" s="82"/>
      <c r="BNY944" s="82"/>
      <c r="BNZ944" s="82"/>
      <c r="BOA944" s="82"/>
      <c r="BOB944" s="82"/>
      <c r="BOC944" s="82"/>
      <c r="BOD944" s="82"/>
      <c r="BOE944" s="82"/>
      <c r="BOF944" s="82"/>
      <c r="BOG944" s="82"/>
      <c r="BOH944" s="82"/>
      <c r="BOI944" s="82"/>
      <c r="BOJ944" s="82"/>
      <c r="BOK944" s="82"/>
      <c r="BOL944" s="82"/>
      <c r="BOM944" s="82"/>
      <c r="BON944" s="82"/>
      <c r="BOO944" s="82"/>
      <c r="BOP944" s="82"/>
      <c r="BOQ944" s="82"/>
      <c r="BOR944" s="82"/>
      <c r="BOS944" s="82"/>
      <c r="BOT944" s="82"/>
      <c r="BOU944" s="82"/>
      <c r="BOV944" s="82"/>
      <c r="BOW944" s="82"/>
      <c r="BOX944" s="82"/>
      <c r="BOY944" s="82"/>
      <c r="BOZ944" s="82"/>
      <c r="BPA944" s="82"/>
      <c r="BPB944" s="82"/>
      <c r="BPC944" s="82"/>
      <c r="BPD944" s="82"/>
      <c r="BPE944" s="82"/>
      <c r="BPF944" s="82"/>
      <c r="BPG944" s="82"/>
      <c r="BPH944" s="82"/>
      <c r="BPI944" s="82"/>
      <c r="BPJ944" s="82"/>
      <c r="BPK944" s="82"/>
      <c r="BPL944" s="82"/>
      <c r="BPM944" s="82"/>
      <c r="BPN944" s="82"/>
      <c r="BPO944" s="82"/>
      <c r="BPP944" s="82"/>
      <c r="BPQ944" s="82"/>
      <c r="BPR944" s="82"/>
      <c r="BPS944" s="82"/>
      <c r="BPT944" s="82"/>
      <c r="BPU944" s="82"/>
      <c r="BPV944" s="82"/>
      <c r="BPW944" s="82"/>
      <c r="BPX944" s="82"/>
      <c r="BPY944" s="82"/>
      <c r="BPZ944" s="82"/>
      <c r="BQA944" s="82"/>
      <c r="BQB944" s="82"/>
      <c r="BQC944" s="82"/>
      <c r="BQD944" s="82"/>
      <c r="BQE944" s="82"/>
      <c r="BQF944" s="82"/>
      <c r="BQG944" s="82"/>
      <c r="BQH944" s="82"/>
      <c r="BQI944" s="82"/>
      <c r="BQJ944" s="82"/>
      <c r="BQK944" s="82"/>
      <c r="BQL944" s="82"/>
      <c r="BQM944" s="82"/>
      <c r="BQN944" s="82"/>
      <c r="BQO944" s="82"/>
      <c r="BQP944" s="82"/>
      <c r="BQQ944" s="82"/>
      <c r="BQR944" s="82"/>
      <c r="BQS944" s="82"/>
      <c r="BQT944" s="82"/>
      <c r="BQU944" s="82"/>
      <c r="BQV944" s="82"/>
      <c r="BQW944" s="82"/>
      <c r="BQX944" s="82"/>
      <c r="BQY944" s="82"/>
      <c r="BQZ944" s="82"/>
      <c r="BRA944" s="82"/>
      <c r="BRB944" s="82"/>
      <c r="BRC944" s="82"/>
      <c r="BRD944" s="82"/>
      <c r="BRE944" s="82"/>
      <c r="BRF944" s="82"/>
      <c r="BRG944" s="82"/>
      <c r="BRH944" s="82"/>
      <c r="BRI944" s="82"/>
      <c r="BRJ944" s="82"/>
      <c r="BRK944" s="82"/>
      <c r="BRL944" s="82"/>
      <c r="BRM944" s="82"/>
      <c r="BRN944" s="82"/>
      <c r="BRO944" s="82"/>
      <c r="BRP944" s="82"/>
      <c r="BRQ944" s="82"/>
      <c r="BRR944" s="82"/>
      <c r="BRS944" s="82"/>
      <c r="BRT944" s="82"/>
      <c r="BRU944" s="82"/>
      <c r="BRV944" s="82"/>
      <c r="BRW944" s="82"/>
      <c r="BRX944" s="82"/>
      <c r="BRY944" s="82"/>
      <c r="BRZ944" s="82"/>
      <c r="BSA944" s="82"/>
      <c r="BSB944" s="82"/>
      <c r="BSC944" s="82"/>
      <c r="BSD944" s="82"/>
      <c r="BSE944" s="82"/>
      <c r="BSF944" s="82"/>
      <c r="BSG944" s="82"/>
      <c r="BSH944" s="82"/>
      <c r="BSI944" s="82"/>
      <c r="BSJ944" s="82"/>
      <c r="BSK944" s="82"/>
      <c r="BSL944" s="82"/>
      <c r="BSM944" s="82"/>
      <c r="BSN944" s="82"/>
      <c r="BSO944" s="82"/>
      <c r="BSP944" s="82"/>
      <c r="BSQ944" s="82"/>
      <c r="BSR944" s="82"/>
      <c r="BSS944" s="82"/>
      <c r="BST944" s="82"/>
      <c r="BSU944" s="82"/>
      <c r="BSV944" s="82"/>
      <c r="BSW944" s="82"/>
      <c r="BSX944" s="82"/>
      <c r="BSY944" s="82"/>
      <c r="BSZ944" s="82"/>
      <c r="BTA944" s="82"/>
      <c r="BTB944" s="82"/>
      <c r="BTC944" s="82"/>
      <c r="BTD944" s="82"/>
      <c r="BTE944" s="82"/>
      <c r="BTF944" s="82"/>
      <c r="BTG944" s="82"/>
      <c r="BTH944" s="82"/>
      <c r="BTI944" s="82"/>
      <c r="BTJ944" s="82"/>
      <c r="BTK944" s="82"/>
      <c r="BTL944" s="82"/>
      <c r="BTM944" s="82"/>
      <c r="BTN944" s="82"/>
      <c r="BTO944" s="82"/>
      <c r="BTP944" s="82"/>
      <c r="BTQ944" s="82"/>
      <c r="BTR944" s="82"/>
      <c r="BTS944" s="82"/>
      <c r="BTT944" s="82"/>
      <c r="BTU944" s="82"/>
      <c r="BTV944" s="82"/>
      <c r="BTW944" s="82"/>
      <c r="BTX944" s="82"/>
      <c r="BTY944" s="82"/>
      <c r="BTZ944" s="82"/>
      <c r="BUA944" s="82"/>
      <c r="BUB944" s="82"/>
      <c r="BUC944" s="82"/>
      <c r="BUD944" s="82"/>
      <c r="BUE944" s="82"/>
      <c r="BUF944" s="82"/>
      <c r="BUG944" s="82"/>
      <c r="BUH944" s="82"/>
      <c r="BUI944" s="82"/>
      <c r="BUJ944" s="82"/>
      <c r="BUK944" s="82"/>
      <c r="BUL944" s="82"/>
      <c r="BUM944" s="82"/>
      <c r="BUN944" s="82"/>
      <c r="BUO944" s="82"/>
      <c r="BUP944" s="82"/>
      <c r="BUQ944" s="82"/>
      <c r="BUR944" s="82"/>
      <c r="BUS944" s="82"/>
      <c r="BUT944" s="82"/>
      <c r="BUU944" s="82"/>
      <c r="BUV944" s="82"/>
      <c r="BUW944" s="82"/>
      <c r="BUX944" s="82"/>
      <c r="BUY944" s="82"/>
      <c r="BUZ944" s="82"/>
      <c r="BVA944" s="82"/>
      <c r="BVB944" s="82"/>
      <c r="BVC944" s="82"/>
      <c r="BVD944" s="82"/>
      <c r="BVE944" s="82"/>
      <c r="BVF944" s="82"/>
      <c r="BVG944" s="82"/>
      <c r="BVH944" s="82"/>
      <c r="BVI944" s="82"/>
      <c r="BVJ944" s="82"/>
      <c r="BVK944" s="82"/>
      <c r="BVL944" s="82"/>
      <c r="BVM944" s="82"/>
      <c r="BVN944" s="82"/>
      <c r="BVO944" s="82"/>
      <c r="BVP944" s="82"/>
      <c r="BVQ944" s="82"/>
      <c r="BVR944" s="82"/>
      <c r="BVS944" s="82"/>
      <c r="BVT944" s="82"/>
      <c r="BVU944" s="82"/>
      <c r="BVV944" s="82"/>
      <c r="BVW944" s="82"/>
      <c r="BVX944" s="82"/>
      <c r="BVY944" s="82"/>
      <c r="BVZ944" s="82"/>
      <c r="BWA944" s="82"/>
      <c r="BWB944" s="82"/>
      <c r="BWC944" s="82"/>
      <c r="BWD944" s="82"/>
      <c r="BWE944" s="82"/>
      <c r="BWF944" s="82"/>
      <c r="BWG944" s="82"/>
      <c r="BWH944" s="82"/>
      <c r="BWI944" s="82"/>
      <c r="BWJ944" s="82"/>
      <c r="BWK944" s="82"/>
      <c r="BWL944" s="82"/>
      <c r="BWM944" s="82"/>
      <c r="BWN944" s="82"/>
      <c r="BWO944" s="82"/>
      <c r="BWP944" s="82"/>
      <c r="BWQ944" s="82"/>
      <c r="BWR944" s="82"/>
      <c r="BWS944" s="82"/>
      <c r="BWT944" s="82"/>
      <c r="BWU944" s="82"/>
      <c r="BWV944" s="82"/>
      <c r="BWW944" s="82"/>
      <c r="BWX944" s="82"/>
      <c r="BWY944" s="82"/>
      <c r="BWZ944" s="82"/>
      <c r="BXA944" s="82"/>
      <c r="BXB944" s="82"/>
      <c r="BXC944" s="82"/>
      <c r="BXD944" s="82"/>
      <c r="BXE944" s="82"/>
      <c r="BXF944" s="82"/>
      <c r="BXG944" s="82"/>
      <c r="BXH944" s="82"/>
      <c r="BXI944" s="82"/>
      <c r="BXJ944" s="82"/>
      <c r="BXK944" s="82"/>
      <c r="BXL944" s="82"/>
      <c r="BXM944" s="82"/>
      <c r="BXN944" s="82"/>
      <c r="BXO944" s="82"/>
      <c r="BXP944" s="82"/>
      <c r="BXQ944" s="82"/>
      <c r="BXR944" s="82"/>
      <c r="BXS944" s="82"/>
      <c r="BXT944" s="82"/>
      <c r="BXU944" s="82"/>
      <c r="BXV944" s="82"/>
      <c r="BXW944" s="82"/>
      <c r="BXX944" s="82"/>
      <c r="BXY944" s="82"/>
      <c r="BXZ944" s="82"/>
      <c r="BYA944" s="82"/>
      <c r="BYB944" s="82"/>
      <c r="BYC944" s="82"/>
      <c r="BYD944" s="82"/>
      <c r="BYE944" s="82"/>
      <c r="BYF944" s="82"/>
      <c r="BYG944" s="82"/>
      <c r="BYH944" s="82"/>
      <c r="BYI944" s="82"/>
      <c r="BYJ944" s="82"/>
      <c r="BYK944" s="82"/>
      <c r="BYL944" s="82"/>
      <c r="BYM944" s="82"/>
      <c r="BYN944" s="82"/>
      <c r="BYO944" s="82"/>
      <c r="BYP944" s="82"/>
      <c r="BYQ944" s="82"/>
      <c r="BYR944" s="82"/>
      <c r="BYS944" s="82"/>
      <c r="BYT944" s="82"/>
      <c r="BYU944" s="82"/>
      <c r="BYV944" s="82"/>
      <c r="BYW944" s="82"/>
      <c r="BYX944" s="82"/>
      <c r="BYY944" s="82"/>
      <c r="BYZ944" s="82"/>
      <c r="BZA944" s="82"/>
      <c r="BZB944" s="82"/>
      <c r="BZC944" s="82"/>
      <c r="BZD944" s="82"/>
      <c r="BZE944" s="82"/>
      <c r="BZF944" s="82"/>
      <c r="BZG944" s="82"/>
      <c r="BZH944" s="82"/>
      <c r="BZI944" s="82"/>
      <c r="BZJ944" s="82"/>
      <c r="BZK944" s="82"/>
      <c r="BZL944" s="82"/>
      <c r="BZM944" s="82"/>
      <c r="BZN944" s="82"/>
      <c r="BZO944" s="82"/>
      <c r="BZP944" s="82"/>
      <c r="BZQ944" s="82"/>
      <c r="BZR944" s="82"/>
      <c r="BZS944" s="82"/>
      <c r="BZT944" s="82"/>
      <c r="BZU944" s="82"/>
      <c r="BZV944" s="82"/>
      <c r="BZW944" s="82"/>
      <c r="BZX944" s="82"/>
      <c r="BZY944" s="82"/>
      <c r="BZZ944" s="82"/>
      <c r="CAA944" s="82"/>
      <c r="CAB944" s="82"/>
      <c r="CAC944" s="82"/>
      <c r="CAD944" s="82"/>
      <c r="CAE944" s="82"/>
      <c r="CAF944" s="82"/>
      <c r="CAG944" s="82"/>
      <c r="CAH944" s="82"/>
      <c r="CAI944" s="82"/>
      <c r="CAJ944" s="82"/>
      <c r="CAK944" s="82"/>
      <c r="CAL944" s="82"/>
      <c r="CAM944" s="82"/>
      <c r="CAN944" s="82"/>
      <c r="CAO944" s="82"/>
      <c r="CAP944" s="82"/>
      <c r="CAQ944" s="82"/>
      <c r="CAR944" s="82"/>
      <c r="CAS944" s="82"/>
      <c r="CAT944" s="82"/>
      <c r="CAU944" s="82"/>
      <c r="CAV944" s="82"/>
      <c r="CAW944" s="82"/>
      <c r="CAX944" s="82"/>
      <c r="CAY944" s="82"/>
      <c r="CAZ944" s="82"/>
      <c r="CBA944" s="82"/>
      <c r="CBB944" s="82"/>
      <c r="CBC944" s="82"/>
      <c r="CBD944" s="82"/>
      <c r="CBE944" s="82"/>
      <c r="CBF944" s="82"/>
      <c r="CBG944" s="82"/>
      <c r="CBH944" s="82"/>
      <c r="CBI944" s="82"/>
      <c r="CBJ944" s="82"/>
      <c r="CBK944" s="82"/>
      <c r="CBL944" s="82"/>
      <c r="CBM944" s="82"/>
      <c r="CBN944" s="82"/>
      <c r="CBO944" s="82"/>
      <c r="CBP944" s="82"/>
      <c r="CBQ944" s="82"/>
      <c r="CBR944" s="82"/>
      <c r="CBS944" s="82"/>
      <c r="CBT944" s="82"/>
      <c r="CBU944" s="82"/>
      <c r="CBV944" s="82"/>
      <c r="CBW944" s="82"/>
      <c r="CBX944" s="82"/>
      <c r="CBY944" s="82"/>
      <c r="CBZ944" s="82"/>
      <c r="CCA944" s="82"/>
      <c r="CCB944" s="82"/>
      <c r="CCC944" s="82"/>
      <c r="CCD944" s="82"/>
      <c r="CCE944" s="82"/>
      <c r="CCF944" s="82"/>
      <c r="CCG944" s="82"/>
      <c r="CCH944" s="82"/>
      <c r="CCI944" s="82"/>
      <c r="CCJ944" s="82"/>
      <c r="CCK944" s="82"/>
      <c r="CCL944" s="82"/>
      <c r="CCM944" s="82"/>
      <c r="CCN944" s="82"/>
      <c r="CCO944" s="82"/>
      <c r="CCP944" s="82"/>
      <c r="CCQ944" s="82"/>
      <c r="CCR944" s="82"/>
      <c r="CCS944" s="82"/>
      <c r="CCT944" s="82"/>
      <c r="CCU944" s="82"/>
      <c r="CCV944" s="82"/>
      <c r="CCW944" s="82"/>
      <c r="CCX944" s="82"/>
      <c r="CCY944" s="82"/>
      <c r="CCZ944" s="82"/>
      <c r="CDA944" s="82"/>
      <c r="CDB944" s="82"/>
      <c r="CDC944" s="82"/>
      <c r="CDD944" s="82"/>
      <c r="CDE944" s="82"/>
      <c r="CDF944" s="82"/>
      <c r="CDG944" s="82"/>
      <c r="CDH944" s="82"/>
      <c r="CDI944" s="82"/>
      <c r="CDJ944" s="82"/>
      <c r="CDK944" s="82"/>
      <c r="CDL944" s="82"/>
      <c r="CDM944" s="82"/>
      <c r="CDN944" s="82"/>
      <c r="CDO944" s="82"/>
      <c r="CDP944" s="82"/>
      <c r="CDQ944" s="82"/>
      <c r="CDR944" s="82"/>
      <c r="CDS944" s="82"/>
      <c r="CDT944" s="82"/>
      <c r="CDU944" s="82"/>
      <c r="CDV944" s="82"/>
      <c r="CDW944" s="82"/>
      <c r="CDX944" s="82"/>
      <c r="CDY944" s="82"/>
      <c r="CDZ944" s="82"/>
      <c r="CEA944" s="82"/>
      <c r="CEB944" s="82"/>
      <c r="CEC944" s="82"/>
      <c r="CED944" s="82"/>
      <c r="CEE944" s="82"/>
      <c r="CEF944" s="82"/>
      <c r="CEG944" s="82"/>
      <c r="CEH944" s="82"/>
      <c r="CEI944" s="82"/>
      <c r="CEJ944" s="82"/>
      <c r="CEK944" s="82"/>
      <c r="CEL944" s="82"/>
      <c r="CEM944" s="82"/>
      <c r="CEN944" s="82"/>
      <c r="CEO944" s="82"/>
      <c r="CEP944" s="82"/>
      <c r="CEQ944" s="82"/>
      <c r="CER944" s="82"/>
      <c r="CES944" s="82"/>
      <c r="CET944" s="82"/>
      <c r="CEU944" s="82"/>
      <c r="CEV944" s="82"/>
      <c r="CEW944" s="82"/>
      <c r="CEX944" s="82"/>
      <c r="CEY944" s="82"/>
      <c r="CEZ944" s="82"/>
      <c r="CFA944" s="82"/>
      <c r="CFB944" s="82"/>
      <c r="CFC944" s="82"/>
      <c r="CFD944" s="82"/>
      <c r="CFE944" s="82"/>
      <c r="CFF944" s="82"/>
      <c r="CFG944" s="82"/>
      <c r="CFH944" s="82"/>
      <c r="CFI944" s="82"/>
      <c r="CFJ944" s="82"/>
      <c r="CFK944" s="82"/>
      <c r="CFL944" s="82"/>
      <c r="CFM944" s="82"/>
      <c r="CFN944" s="82"/>
      <c r="CFO944" s="82"/>
      <c r="CFP944" s="82"/>
      <c r="CFQ944" s="82"/>
      <c r="CFR944" s="82"/>
      <c r="CFS944" s="82"/>
      <c r="CFT944" s="82"/>
      <c r="CFU944" s="82"/>
      <c r="CFV944" s="82"/>
      <c r="CFW944" s="82"/>
      <c r="CFX944" s="82"/>
      <c r="CFY944" s="82"/>
      <c r="CFZ944" s="82"/>
      <c r="CGA944" s="82"/>
      <c r="CGB944" s="82"/>
      <c r="CGC944" s="82"/>
      <c r="CGD944" s="82"/>
      <c r="CGE944" s="82"/>
      <c r="CGF944" s="82"/>
      <c r="CGG944" s="82"/>
      <c r="CGH944" s="82"/>
      <c r="CGI944" s="82"/>
      <c r="CGJ944" s="82"/>
      <c r="CGK944" s="82"/>
      <c r="CGL944" s="82"/>
      <c r="CGM944" s="82"/>
      <c r="CGN944" s="82"/>
      <c r="CGO944" s="82"/>
      <c r="CGP944" s="82"/>
      <c r="CGQ944" s="82"/>
      <c r="CGR944" s="82"/>
      <c r="CGS944" s="82"/>
      <c r="CGT944" s="82"/>
      <c r="CGU944" s="82"/>
      <c r="CGV944" s="82"/>
      <c r="CGW944" s="82"/>
      <c r="CGX944" s="82"/>
      <c r="CGY944" s="82"/>
      <c r="CGZ944" s="82"/>
      <c r="CHA944" s="82"/>
      <c r="CHB944" s="82"/>
      <c r="CHC944" s="82"/>
      <c r="CHD944" s="82"/>
      <c r="CHE944" s="82"/>
      <c r="CHF944" s="82"/>
      <c r="CHG944" s="82"/>
      <c r="CHH944" s="82"/>
      <c r="CHI944" s="82"/>
      <c r="CHJ944" s="82"/>
      <c r="CHK944" s="82"/>
      <c r="CHL944" s="82"/>
      <c r="CHM944" s="82"/>
      <c r="CHN944" s="82"/>
      <c r="CHO944" s="82"/>
      <c r="CHP944" s="82"/>
      <c r="CHQ944" s="82"/>
      <c r="CHR944" s="82"/>
      <c r="CHS944" s="82"/>
      <c r="CHT944" s="82"/>
      <c r="CHU944" s="82"/>
      <c r="CHV944" s="82"/>
      <c r="CHW944" s="82"/>
      <c r="CHX944" s="82"/>
      <c r="CHY944" s="82"/>
      <c r="CHZ944" s="82"/>
      <c r="CIA944" s="82"/>
      <c r="CIB944" s="82"/>
      <c r="CIC944" s="82"/>
      <c r="CID944" s="82"/>
      <c r="CIE944" s="82"/>
      <c r="CIF944" s="82"/>
      <c r="CIG944" s="82"/>
      <c r="CIH944" s="82"/>
      <c r="CII944" s="82"/>
      <c r="CIJ944" s="82"/>
      <c r="CIK944" s="82"/>
      <c r="CIL944" s="82"/>
      <c r="CIM944" s="82"/>
      <c r="CIN944" s="82"/>
      <c r="CIO944" s="82"/>
      <c r="CIP944" s="82"/>
      <c r="CIQ944" s="82"/>
      <c r="CIR944" s="82"/>
      <c r="CIS944" s="82"/>
      <c r="CIT944" s="82"/>
      <c r="CIU944" s="82"/>
      <c r="CIV944" s="82"/>
      <c r="CIW944" s="82"/>
      <c r="CIX944" s="82"/>
      <c r="CIY944" s="82"/>
      <c r="CIZ944" s="82"/>
      <c r="CJA944" s="82"/>
      <c r="CJB944" s="82"/>
      <c r="CJC944" s="82"/>
      <c r="CJD944" s="82"/>
      <c r="CJE944" s="82"/>
      <c r="CJF944" s="82"/>
      <c r="CJG944" s="82"/>
      <c r="CJH944" s="82"/>
      <c r="CJI944" s="82"/>
      <c r="CJJ944" s="82"/>
      <c r="CJK944" s="82"/>
      <c r="CJL944" s="82"/>
      <c r="CJM944" s="82"/>
      <c r="CJN944" s="82"/>
      <c r="CJO944" s="82"/>
      <c r="CJP944" s="82"/>
      <c r="CJQ944" s="82"/>
      <c r="CJR944" s="82"/>
      <c r="CJS944" s="82"/>
      <c r="CJT944" s="82"/>
      <c r="CJU944" s="82"/>
      <c r="CJV944" s="82"/>
      <c r="CJW944" s="82"/>
      <c r="CJX944" s="82"/>
      <c r="CJY944" s="82"/>
      <c r="CJZ944" s="82"/>
      <c r="CKA944" s="82"/>
      <c r="CKB944" s="82"/>
      <c r="CKC944" s="82"/>
      <c r="CKD944" s="82"/>
      <c r="CKE944" s="82"/>
      <c r="CKF944" s="82"/>
      <c r="CKG944" s="82"/>
      <c r="CKH944" s="82"/>
      <c r="CKI944" s="82"/>
      <c r="CKJ944" s="82"/>
      <c r="CKK944" s="82"/>
      <c r="CKL944" s="82"/>
      <c r="CKM944" s="82"/>
      <c r="CKN944" s="82"/>
      <c r="CKO944" s="82"/>
      <c r="CKP944" s="82"/>
      <c r="CKQ944" s="82"/>
      <c r="CKR944" s="82"/>
      <c r="CKS944" s="82"/>
      <c r="CKT944" s="82"/>
      <c r="CKU944" s="82"/>
      <c r="CKV944" s="82"/>
      <c r="CKW944" s="82"/>
      <c r="CKX944" s="82"/>
      <c r="CKY944" s="82"/>
      <c r="CKZ944" s="82"/>
      <c r="CLA944" s="82"/>
      <c r="CLB944" s="82"/>
      <c r="CLC944" s="82"/>
      <c r="CLD944" s="82"/>
      <c r="CLE944" s="82"/>
      <c r="CLF944" s="82"/>
      <c r="CLG944" s="82"/>
      <c r="CLH944" s="82"/>
      <c r="CLI944" s="82"/>
      <c r="CLJ944" s="82"/>
      <c r="CLK944" s="82"/>
      <c r="CLL944" s="82"/>
      <c r="CLM944" s="82"/>
      <c r="CLN944" s="82"/>
      <c r="CLO944" s="82"/>
      <c r="CLP944" s="82"/>
      <c r="CLQ944" s="82"/>
      <c r="CLR944" s="82"/>
      <c r="CLS944" s="82"/>
      <c r="CLT944" s="82"/>
      <c r="CLU944" s="82"/>
      <c r="CLV944" s="82"/>
      <c r="CLW944" s="82"/>
      <c r="CLX944" s="82"/>
      <c r="CLY944" s="82"/>
      <c r="CLZ944" s="82"/>
      <c r="CMA944" s="82"/>
      <c r="CMB944" s="82"/>
      <c r="CMC944" s="82"/>
      <c r="CMD944" s="82"/>
      <c r="CME944" s="82"/>
      <c r="CMF944" s="82"/>
      <c r="CMG944" s="82"/>
      <c r="CMH944" s="82"/>
      <c r="CMI944" s="82"/>
      <c r="CMJ944" s="82"/>
      <c r="CMK944" s="82"/>
      <c r="CML944" s="82"/>
      <c r="CMM944" s="82"/>
      <c r="CMN944" s="82"/>
      <c r="CMO944" s="82"/>
      <c r="CMP944" s="82"/>
      <c r="CMQ944" s="82"/>
      <c r="CMR944" s="82"/>
      <c r="CMS944" s="82"/>
      <c r="CMT944" s="82"/>
      <c r="CMU944" s="82"/>
      <c r="CMV944" s="82"/>
      <c r="CMW944" s="82"/>
      <c r="CMX944" s="82"/>
      <c r="CMY944" s="82"/>
      <c r="CMZ944" s="82"/>
      <c r="CNA944" s="82"/>
      <c r="CNB944" s="82"/>
      <c r="CNC944" s="82"/>
      <c r="CND944" s="82"/>
      <c r="CNE944" s="82"/>
      <c r="CNF944" s="82"/>
      <c r="CNG944" s="82"/>
      <c r="CNH944" s="82"/>
      <c r="CNI944" s="82"/>
      <c r="CNJ944" s="82"/>
      <c r="CNK944" s="82"/>
      <c r="CNL944" s="82"/>
      <c r="CNM944" s="82"/>
      <c r="CNN944" s="82"/>
      <c r="CNO944" s="82"/>
      <c r="CNP944" s="82"/>
      <c r="CNQ944" s="82"/>
      <c r="CNR944" s="82"/>
      <c r="CNS944" s="82"/>
      <c r="CNT944" s="82"/>
      <c r="CNU944" s="82"/>
      <c r="CNV944" s="82"/>
      <c r="CNW944" s="82"/>
      <c r="CNX944" s="82"/>
      <c r="CNY944" s="82"/>
      <c r="CNZ944" s="82"/>
      <c r="COA944" s="82"/>
      <c r="COB944" s="82"/>
      <c r="COC944" s="82"/>
      <c r="COD944" s="82"/>
      <c r="COE944" s="82"/>
      <c r="COF944" s="82"/>
      <c r="COG944" s="82"/>
      <c r="COH944" s="82"/>
      <c r="COI944" s="82"/>
      <c r="COJ944" s="82"/>
      <c r="COK944" s="82"/>
      <c r="COL944" s="82"/>
      <c r="COM944" s="82"/>
      <c r="CON944" s="82"/>
      <c r="COO944" s="82"/>
      <c r="COP944" s="82"/>
      <c r="COQ944" s="82"/>
      <c r="COR944" s="82"/>
      <c r="COS944" s="82"/>
      <c r="COT944" s="82"/>
      <c r="COU944" s="82"/>
      <c r="COV944" s="82"/>
      <c r="COW944" s="82"/>
      <c r="COX944" s="82"/>
      <c r="COY944" s="82"/>
      <c r="COZ944" s="82"/>
      <c r="CPA944" s="82"/>
      <c r="CPB944" s="82"/>
      <c r="CPC944" s="82"/>
      <c r="CPD944" s="82"/>
      <c r="CPE944" s="82"/>
      <c r="CPF944" s="82"/>
      <c r="CPG944" s="82"/>
      <c r="CPH944" s="82"/>
      <c r="CPI944" s="82"/>
      <c r="CPJ944" s="82"/>
      <c r="CPK944" s="82"/>
      <c r="CPL944" s="82"/>
      <c r="CPM944" s="82"/>
      <c r="CPN944" s="82"/>
      <c r="CPO944" s="82"/>
      <c r="CPP944" s="82"/>
      <c r="CPQ944" s="82"/>
      <c r="CPR944" s="82"/>
      <c r="CPS944" s="82"/>
      <c r="CPT944" s="82"/>
      <c r="CPU944" s="82"/>
      <c r="CPV944" s="82"/>
      <c r="CPW944" s="82"/>
      <c r="CPX944" s="82"/>
      <c r="CPY944" s="82"/>
      <c r="CPZ944" s="82"/>
      <c r="CQA944" s="82"/>
      <c r="CQB944" s="82"/>
      <c r="CQC944" s="82"/>
      <c r="CQD944" s="82"/>
      <c r="CQE944" s="82"/>
      <c r="CQF944" s="82"/>
      <c r="CQG944" s="82"/>
      <c r="CQH944" s="82"/>
      <c r="CQI944" s="82"/>
      <c r="CQJ944" s="82"/>
      <c r="CQK944" s="82"/>
      <c r="CQL944" s="82"/>
      <c r="CQM944" s="82"/>
      <c r="CQN944" s="82"/>
      <c r="CQO944" s="82"/>
      <c r="CQP944" s="82"/>
      <c r="CQQ944" s="82"/>
      <c r="CQR944" s="82"/>
      <c r="CQS944" s="82"/>
      <c r="CQT944" s="82"/>
      <c r="CQU944" s="82"/>
      <c r="CQV944" s="82"/>
      <c r="CQW944" s="82"/>
      <c r="CQX944" s="82"/>
      <c r="CQY944" s="82"/>
      <c r="CQZ944" s="82"/>
      <c r="CRA944" s="82"/>
      <c r="CRB944" s="82"/>
      <c r="CRC944" s="82"/>
      <c r="CRD944" s="82"/>
      <c r="CRE944" s="82"/>
      <c r="CRF944" s="82"/>
      <c r="CRG944" s="82"/>
      <c r="CRH944" s="82"/>
      <c r="CRI944" s="82"/>
      <c r="CRJ944" s="82"/>
      <c r="CRK944" s="82"/>
      <c r="CRL944" s="82"/>
      <c r="CRM944" s="82"/>
      <c r="CRN944" s="82"/>
      <c r="CRO944" s="82"/>
      <c r="CRP944" s="82"/>
      <c r="CRQ944" s="82"/>
      <c r="CRR944" s="82"/>
      <c r="CRS944" s="82"/>
      <c r="CRT944" s="82"/>
      <c r="CRU944" s="82"/>
      <c r="CRV944" s="82"/>
      <c r="CRW944" s="82"/>
      <c r="CRX944" s="82"/>
      <c r="CRY944" s="82"/>
      <c r="CRZ944" s="82"/>
      <c r="CSA944" s="82"/>
      <c r="CSB944" s="82"/>
      <c r="CSC944" s="82"/>
      <c r="CSD944" s="82"/>
      <c r="CSE944" s="82"/>
      <c r="CSF944" s="82"/>
      <c r="CSG944" s="82"/>
      <c r="CSH944" s="82"/>
      <c r="CSI944" s="82"/>
      <c r="CSJ944" s="82"/>
      <c r="CSK944" s="82"/>
      <c r="CSL944" s="82"/>
      <c r="CSM944" s="82"/>
      <c r="CSN944" s="82"/>
      <c r="CSO944" s="82"/>
      <c r="CSP944" s="82"/>
      <c r="CSQ944" s="82"/>
      <c r="CSR944" s="82"/>
      <c r="CSS944" s="82"/>
      <c r="CST944" s="82"/>
      <c r="CSU944" s="82"/>
      <c r="CSV944" s="82"/>
      <c r="CSW944" s="82"/>
      <c r="CSX944" s="82"/>
      <c r="CSY944" s="82"/>
      <c r="CSZ944" s="82"/>
      <c r="CTA944" s="82"/>
      <c r="CTB944" s="82"/>
      <c r="CTC944" s="82"/>
      <c r="CTD944" s="82"/>
      <c r="CTE944" s="82"/>
      <c r="CTF944" s="82"/>
      <c r="CTG944" s="82"/>
      <c r="CTH944" s="82"/>
      <c r="CTI944" s="82"/>
      <c r="CTJ944" s="82"/>
      <c r="CTK944" s="82"/>
      <c r="CTL944" s="82"/>
      <c r="CTM944" s="82"/>
      <c r="CTN944" s="82"/>
      <c r="CTO944" s="82"/>
      <c r="CTP944" s="82"/>
      <c r="CTQ944" s="82"/>
      <c r="CTR944" s="82"/>
      <c r="CTS944" s="82"/>
      <c r="CTT944" s="82"/>
      <c r="CTU944" s="82"/>
      <c r="CTV944" s="82"/>
      <c r="CTW944" s="82"/>
      <c r="CTX944" s="82"/>
      <c r="CTY944" s="82"/>
      <c r="CTZ944" s="82"/>
      <c r="CUA944" s="82"/>
      <c r="CUB944" s="82"/>
      <c r="CUC944" s="82"/>
      <c r="CUD944" s="82"/>
      <c r="CUE944" s="82"/>
      <c r="CUF944" s="82"/>
      <c r="CUG944" s="82"/>
      <c r="CUH944" s="82"/>
      <c r="CUI944" s="82"/>
      <c r="CUJ944" s="82"/>
      <c r="CUK944" s="82"/>
      <c r="CUL944" s="82"/>
      <c r="CUM944" s="82"/>
      <c r="CUN944" s="82"/>
      <c r="CUO944" s="82"/>
      <c r="CUP944" s="82"/>
      <c r="CUQ944" s="82"/>
      <c r="CUR944" s="82"/>
      <c r="CUS944" s="82"/>
      <c r="CUT944" s="82"/>
      <c r="CUU944" s="82"/>
      <c r="CUV944" s="82"/>
      <c r="CUW944" s="82"/>
      <c r="CUX944" s="82"/>
      <c r="CUY944" s="82"/>
      <c r="CUZ944" s="82"/>
      <c r="CVA944" s="82"/>
      <c r="CVB944" s="82"/>
      <c r="CVC944" s="82"/>
      <c r="CVD944" s="82"/>
      <c r="CVE944" s="82"/>
      <c r="CVF944" s="82"/>
      <c r="CVG944" s="82"/>
      <c r="CVH944" s="82"/>
      <c r="CVI944" s="82"/>
      <c r="CVJ944" s="82"/>
      <c r="CVK944" s="82"/>
      <c r="CVL944" s="82"/>
      <c r="CVM944" s="82"/>
      <c r="CVN944" s="82"/>
      <c r="CVO944" s="82"/>
      <c r="CVP944" s="82"/>
      <c r="CVQ944" s="82"/>
      <c r="CVR944" s="82"/>
      <c r="CVS944" s="82"/>
      <c r="CVT944" s="82"/>
      <c r="CVU944" s="82"/>
      <c r="CVV944" s="82"/>
      <c r="CVW944" s="82"/>
      <c r="CVX944" s="82"/>
      <c r="CVY944" s="82"/>
      <c r="CVZ944" s="82"/>
      <c r="CWA944" s="82"/>
      <c r="CWB944" s="82"/>
      <c r="CWC944" s="82"/>
      <c r="CWD944" s="82"/>
      <c r="CWE944" s="82"/>
      <c r="CWF944" s="82"/>
      <c r="CWG944" s="82"/>
      <c r="CWH944" s="82"/>
      <c r="CWI944" s="82"/>
      <c r="CWJ944" s="82"/>
      <c r="CWK944" s="82"/>
      <c r="CWL944" s="82"/>
      <c r="CWM944" s="82"/>
      <c r="CWN944" s="82"/>
      <c r="CWO944" s="82"/>
      <c r="CWP944" s="82"/>
      <c r="CWQ944" s="82"/>
      <c r="CWR944" s="82"/>
      <c r="CWS944" s="82"/>
      <c r="CWT944" s="82"/>
      <c r="CWU944" s="82"/>
      <c r="CWV944" s="82"/>
      <c r="CWW944" s="82"/>
      <c r="CWX944" s="82"/>
      <c r="CWY944" s="82"/>
      <c r="CWZ944" s="82"/>
      <c r="CXA944" s="82"/>
      <c r="CXB944" s="82"/>
      <c r="CXC944" s="82"/>
      <c r="CXD944" s="82"/>
      <c r="CXE944" s="82"/>
      <c r="CXF944" s="82"/>
      <c r="CXG944" s="82"/>
      <c r="CXH944" s="82"/>
      <c r="CXI944" s="82"/>
      <c r="CXJ944" s="82"/>
      <c r="CXK944" s="82"/>
      <c r="CXL944" s="82"/>
      <c r="CXM944" s="82"/>
      <c r="CXN944" s="82"/>
      <c r="CXO944" s="82"/>
      <c r="CXP944" s="82"/>
      <c r="CXQ944" s="82"/>
      <c r="CXR944" s="82"/>
      <c r="CXS944" s="82"/>
      <c r="CXT944" s="82"/>
      <c r="CXU944" s="82"/>
      <c r="CXV944" s="82"/>
      <c r="CXW944" s="82"/>
      <c r="CXX944" s="82"/>
      <c r="CXY944" s="82"/>
      <c r="CXZ944" s="82"/>
      <c r="CYA944" s="82"/>
      <c r="CYB944" s="82"/>
      <c r="CYC944" s="82"/>
      <c r="CYD944" s="82"/>
      <c r="CYE944" s="82"/>
      <c r="CYF944" s="82"/>
      <c r="CYG944" s="82"/>
      <c r="CYH944" s="82"/>
      <c r="CYI944" s="82"/>
      <c r="CYJ944" s="82"/>
      <c r="CYK944" s="82"/>
      <c r="CYL944" s="82"/>
      <c r="CYM944" s="82"/>
      <c r="CYN944" s="82"/>
      <c r="CYO944" s="82"/>
      <c r="CYP944" s="82"/>
      <c r="CYQ944" s="82"/>
      <c r="CYR944" s="82"/>
      <c r="CYS944" s="82"/>
      <c r="CYT944" s="82"/>
      <c r="CYU944" s="82"/>
      <c r="CYV944" s="82"/>
      <c r="CYW944" s="82"/>
      <c r="CYX944" s="82"/>
      <c r="CYY944" s="82"/>
      <c r="CYZ944" s="82"/>
      <c r="CZA944" s="82"/>
      <c r="CZB944" s="82"/>
      <c r="CZC944" s="82"/>
      <c r="CZD944" s="82"/>
      <c r="CZE944" s="82"/>
      <c r="CZF944" s="82"/>
      <c r="CZG944" s="82"/>
      <c r="CZH944" s="82"/>
      <c r="CZI944" s="82"/>
      <c r="CZJ944" s="82"/>
      <c r="CZK944" s="82"/>
      <c r="CZL944" s="82"/>
      <c r="CZM944" s="82"/>
      <c r="CZN944" s="82"/>
      <c r="CZO944" s="82"/>
      <c r="CZP944" s="82"/>
      <c r="CZQ944" s="82"/>
      <c r="CZR944" s="82"/>
      <c r="CZS944" s="82"/>
      <c r="CZT944" s="82"/>
      <c r="CZU944" s="82"/>
      <c r="CZV944" s="82"/>
      <c r="CZW944" s="82"/>
      <c r="CZX944" s="82"/>
      <c r="CZY944" s="82"/>
      <c r="CZZ944" s="82"/>
      <c r="DAA944" s="82"/>
      <c r="DAB944" s="82"/>
      <c r="DAC944" s="82"/>
      <c r="DAD944" s="82"/>
      <c r="DAE944" s="82"/>
      <c r="DAF944" s="82"/>
      <c r="DAG944" s="82"/>
      <c r="DAH944" s="82"/>
      <c r="DAI944" s="82"/>
      <c r="DAJ944" s="82"/>
      <c r="DAK944" s="82"/>
      <c r="DAL944" s="82"/>
      <c r="DAM944" s="82"/>
      <c r="DAN944" s="82"/>
      <c r="DAO944" s="82"/>
      <c r="DAP944" s="82"/>
      <c r="DAQ944" s="82"/>
      <c r="DAR944" s="82"/>
      <c r="DAS944" s="82"/>
      <c r="DAT944" s="82"/>
      <c r="DAU944" s="82"/>
      <c r="DAV944" s="82"/>
      <c r="DAW944" s="82"/>
      <c r="DAX944" s="82"/>
      <c r="DAY944" s="82"/>
      <c r="DAZ944" s="82"/>
      <c r="DBA944" s="82"/>
      <c r="DBB944" s="82"/>
      <c r="DBC944" s="82"/>
      <c r="DBD944" s="82"/>
      <c r="DBE944" s="82"/>
      <c r="DBF944" s="82"/>
      <c r="DBG944" s="82"/>
      <c r="DBH944" s="82"/>
      <c r="DBI944" s="82"/>
      <c r="DBJ944" s="82"/>
      <c r="DBK944" s="82"/>
      <c r="DBL944" s="82"/>
      <c r="DBM944" s="82"/>
      <c r="DBN944" s="82"/>
      <c r="DBO944" s="82"/>
      <c r="DBP944" s="82"/>
      <c r="DBQ944" s="82"/>
      <c r="DBR944" s="82"/>
      <c r="DBS944" s="82"/>
      <c r="DBT944" s="82"/>
      <c r="DBU944" s="82"/>
      <c r="DBV944" s="82"/>
      <c r="DBW944" s="82"/>
      <c r="DBX944" s="82"/>
      <c r="DBY944" s="82"/>
      <c r="DBZ944" s="82"/>
      <c r="DCA944" s="82"/>
      <c r="DCB944" s="82"/>
      <c r="DCC944" s="82"/>
      <c r="DCD944" s="82"/>
      <c r="DCE944" s="82"/>
      <c r="DCF944" s="82"/>
      <c r="DCG944" s="82"/>
      <c r="DCH944" s="82"/>
      <c r="DCI944" s="82"/>
      <c r="DCJ944" s="82"/>
      <c r="DCK944" s="82"/>
      <c r="DCL944" s="82"/>
      <c r="DCM944" s="82"/>
      <c r="DCN944" s="82"/>
      <c r="DCO944" s="82"/>
      <c r="DCP944" s="82"/>
      <c r="DCQ944" s="82"/>
      <c r="DCR944" s="82"/>
      <c r="DCS944" s="82"/>
      <c r="DCT944" s="82"/>
      <c r="DCU944" s="82"/>
      <c r="DCV944" s="82"/>
      <c r="DCW944" s="82"/>
      <c r="DCX944" s="82"/>
      <c r="DCY944" s="82"/>
      <c r="DCZ944" s="82"/>
      <c r="DDA944" s="82"/>
      <c r="DDB944" s="82"/>
      <c r="DDC944" s="82"/>
      <c r="DDD944" s="82"/>
      <c r="DDE944" s="82"/>
      <c r="DDF944" s="82"/>
      <c r="DDG944" s="82"/>
      <c r="DDH944" s="82"/>
      <c r="DDI944" s="82"/>
      <c r="DDJ944" s="82"/>
      <c r="DDK944" s="82"/>
      <c r="DDL944" s="82"/>
      <c r="DDM944" s="82"/>
      <c r="DDN944" s="82"/>
      <c r="DDO944" s="82"/>
      <c r="DDP944" s="82"/>
      <c r="DDQ944" s="82"/>
      <c r="DDR944" s="82"/>
      <c r="DDS944" s="82"/>
      <c r="DDT944" s="82"/>
      <c r="DDU944" s="82"/>
      <c r="DDV944" s="82"/>
      <c r="DDW944" s="82"/>
      <c r="DDX944" s="82"/>
      <c r="DDY944" s="82"/>
      <c r="DDZ944" s="82"/>
      <c r="DEA944" s="82"/>
      <c r="DEB944" s="82"/>
      <c r="DEC944" s="82"/>
      <c r="DED944" s="82"/>
      <c r="DEE944" s="82"/>
      <c r="DEF944" s="82"/>
      <c r="DEG944" s="82"/>
      <c r="DEH944" s="82"/>
      <c r="DEI944" s="82"/>
      <c r="DEJ944" s="82"/>
      <c r="DEK944" s="82"/>
      <c r="DEL944" s="82"/>
      <c r="DEM944" s="82"/>
      <c r="DEN944" s="82"/>
      <c r="DEO944" s="82"/>
      <c r="DEP944" s="82"/>
      <c r="DEQ944" s="82"/>
      <c r="DER944" s="82"/>
      <c r="DES944" s="82"/>
      <c r="DET944" s="82"/>
      <c r="DEU944" s="82"/>
      <c r="DEV944" s="82"/>
      <c r="DEW944" s="82"/>
      <c r="DEX944" s="82"/>
      <c r="DEY944" s="82"/>
      <c r="DEZ944" s="82"/>
      <c r="DFA944" s="82"/>
      <c r="DFB944" s="82"/>
      <c r="DFC944" s="82"/>
      <c r="DFD944" s="82"/>
      <c r="DFE944" s="82"/>
      <c r="DFF944" s="82"/>
      <c r="DFG944" s="82"/>
      <c r="DFH944" s="82"/>
      <c r="DFI944" s="82"/>
      <c r="DFJ944" s="82"/>
      <c r="DFK944" s="82"/>
      <c r="DFL944" s="82"/>
      <c r="DFM944" s="82"/>
      <c r="DFN944" s="82"/>
      <c r="DFO944" s="82"/>
      <c r="DFP944" s="82"/>
      <c r="DFQ944" s="82"/>
      <c r="DFR944" s="82"/>
      <c r="DFS944" s="82"/>
      <c r="DFT944" s="82"/>
      <c r="DFU944" s="82"/>
      <c r="DFV944" s="82"/>
      <c r="DFW944" s="82"/>
      <c r="DFX944" s="82"/>
      <c r="DFY944" s="82"/>
      <c r="DFZ944" s="82"/>
      <c r="DGA944" s="82"/>
      <c r="DGB944" s="82"/>
      <c r="DGC944" s="82"/>
      <c r="DGD944" s="82"/>
      <c r="DGE944" s="82"/>
      <c r="DGF944" s="82"/>
      <c r="DGG944" s="82"/>
      <c r="DGH944" s="82"/>
      <c r="DGI944" s="82"/>
      <c r="DGJ944" s="82"/>
      <c r="DGK944" s="82"/>
      <c r="DGL944" s="82"/>
      <c r="DGM944" s="82"/>
      <c r="DGN944" s="82"/>
      <c r="DGO944" s="82"/>
      <c r="DGP944" s="82"/>
      <c r="DGQ944" s="82"/>
      <c r="DGR944" s="82"/>
      <c r="DGS944" s="82"/>
      <c r="DGT944" s="82"/>
      <c r="DGU944" s="82"/>
      <c r="DGV944" s="82"/>
      <c r="DGW944" s="82"/>
      <c r="DGX944" s="82"/>
      <c r="DGY944" s="82"/>
      <c r="DGZ944" s="82"/>
      <c r="DHA944" s="82"/>
      <c r="DHB944" s="82"/>
      <c r="DHC944" s="82"/>
      <c r="DHD944" s="82"/>
      <c r="DHE944" s="82"/>
      <c r="DHF944" s="82"/>
      <c r="DHG944" s="82"/>
      <c r="DHH944" s="82"/>
      <c r="DHI944" s="82"/>
      <c r="DHJ944" s="82"/>
      <c r="DHK944" s="82"/>
      <c r="DHL944" s="82"/>
      <c r="DHM944" s="82"/>
      <c r="DHN944" s="82"/>
      <c r="DHO944" s="82"/>
      <c r="DHP944" s="82"/>
      <c r="DHQ944" s="82"/>
      <c r="DHR944" s="82"/>
      <c r="DHS944" s="82"/>
      <c r="DHT944" s="82"/>
      <c r="DHU944" s="82"/>
      <c r="DHV944" s="82"/>
      <c r="DHW944" s="82"/>
      <c r="DHX944" s="82"/>
      <c r="DHY944" s="82"/>
      <c r="DHZ944" s="82"/>
      <c r="DIA944" s="82"/>
      <c r="DIB944" s="82"/>
      <c r="DIC944" s="82"/>
      <c r="DID944" s="82"/>
      <c r="DIE944" s="82"/>
      <c r="DIF944" s="82"/>
      <c r="DIG944" s="82"/>
      <c r="DIH944" s="82"/>
      <c r="DII944" s="82"/>
      <c r="DIJ944" s="82"/>
      <c r="DIK944" s="82"/>
      <c r="DIL944" s="82"/>
      <c r="DIM944" s="82"/>
      <c r="DIN944" s="82"/>
      <c r="DIO944" s="82"/>
      <c r="DIP944" s="82"/>
      <c r="DIQ944" s="82"/>
      <c r="DIR944" s="82"/>
      <c r="DIS944" s="82"/>
      <c r="DIT944" s="82"/>
      <c r="DIU944" s="82"/>
      <c r="DIV944" s="82"/>
      <c r="DIW944" s="82"/>
      <c r="DIX944" s="82"/>
      <c r="DIY944" s="82"/>
      <c r="DIZ944" s="82"/>
      <c r="DJA944" s="82"/>
      <c r="DJB944" s="82"/>
      <c r="DJC944" s="82"/>
      <c r="DJD944" s="82"/>
      <c r="DJE944" s="82"/>
      <c r="DJF944" s="82"/>
      <c r="DJG944" s="82"/>
      <c r="DJH944" s="82"/>
      <c r="DJI944" s="82"/>
      <c r="DJJ944" s="82"/>
      <c r="DJK944" s="82"/>
      <c r="DJL944" s="82"/>
      <c r="DJM944" s="82"/>
      <c r="DJN944" s="82"/>
      <c r="DJO944" s="82"/>
      <c r="DJP944" s="82"/>
      <c r="DJQ944" s="82"/>
      <c r="DJR944" s="82"/>
      <c r="DJS944" s="82"/>
      <c r="DJT944" s="82"/>
      <c r="DJU944" s="82"/>
      <c r="DJV944" s="82"/>
      <c r="DJW944" s="82"/>
      <c r="DJX944" s="82"/>
      <c r="DJY944" s="82"/>
      <c r="DJZ944" s="82"/>
      <c r="DKA944" s="82"/>
      <c r="DKB944" s="82"/>
      <c r="DKC944" s="82"/>
      <c r="DKD944" s="82"/>
      <c r="DKE944" s="82"/>
      <c r="DKF944" s="82"/>
      <c r="DKG944" s="82"/>
      <c r="DKH944" s="82"/>
      <c r="DKI944" s="82"/>
      <c r="DKJ944" s="82"/>
      <c r="DKK944" s="82"/>
      <c r="DKL944" s="82"/>
      <c r="DKM944" s="82"/>
      <c r="DKN944" s="82"/>
      <c r="DKO944" s="82"/>
      <c r="DKP944" s="82"/>
      <c r="DKQ944" s="82"/>
      <c r="DKR944" s="82"/>
      <c r="DKS944" s="82"/>
      <c r="DKT944" s="82"/>
      <c r="DKU944" s="82"/>
      <c r="DKV944" s="82"/>
      <c r="DKW944" s="82"/>
      <c r="DKX944" s="82"/>
      <c r="DKY944" s="82"/>
      <c r="DKZ944" s="82"/>
      <c r="DLA944" s="82"/>
      <c r="DLB944" s="82"/>
      <c r="DLC944" s="82"/>
      <c r="DLD944" s="82"/>
      <c r="DLE944" s="82"/>
      <c r="DLF944" s="82"/>
      <c r="DLG944" s="82"/>
      <c r="DLH944" s="82"/>
      <c r="DLI944" s="82"/>
      <c r="DLJ944" s="82"/>
      <c r="DLK944" s="82"/>
      <c r="DLL944" s="82"/>
      <c r="DLM944" s="82"/>
      <c r="DLN944" s="82"/>
      <c r="DLO944" s="82"/>
      <c r="DLP944" s="82"/>
      <c r="DLQ944" s="82"/>
      <c r="DLR944" s="82"/>
      <c r="DLS944" s="82"/>
      <c r="DLT944" s="82"/>
      <c r="DLU944" s="82"/>
      <c r="DLV944" s="82"/>
      <c r="DLW944" s="82"/>
      <c r="DLX944" s="82"/>
      <c r="DLY944" s="82"/>
      <c r="DLZ944" s="82"/>
      <c r="DMA944" s="82"/>
      <c r="DMB944" s="82"/>
      <c r="DMC944" s="82"/>
      <c r="DMD944" s="82"/>
      <c r="DME944" s="82"/>
      <c r="DMF944" s="82"/>
      <c r="DMG944" s="82"/>
      <c r="DMH944" s="82"/>
      <c r="DMI944" s="82"/>
      <c r="DMJ944" s="82"/>
      <c r="DMK944" s="82"/>
      <c r="DML944" s="82"/>
      <c r="DMM944" s="82"/>
      <c r="DMN944" s="82"/>
      <c r="DMO944" s="82"/>
      <c r="DMP944" s="82"/>
      <c r="DMQ944" s="82"/>
      <c r="DMR944" s="82"/>
      <c r="DMS944" s="82"/>
      <c r="DMT944" s="82"/>
      <c r="DMU944" s="82"/>
      <c r="DMV944" s="82"/>
      <c r="DMW944" s="82"/>
      <c r="DMX944" s="82"/>
      <c r="DMY944" s="82"/>
      <c r="DMZ944" s="82"/>
      <c r="DNA944" s="82"/>
      <c r="DNB944" s="82"/>
      <c r="DNC944" s="82"/>
      <c r="DND944" s="82"/>
      <c r="DNE944" s="82"/>
      <c r="DNF944" s="82"/>
      <c r="DNG944" s="82"/>
      <c r="DNH944" s="82"/>
      <c r="DNI944" s="82"/>
      <c r="DNJ944" s="82"/>
      <c r="DNK944" s="82"/>
      <c r="DNL944" s="82"/>
      <c r="DNM944" s="82"/>
      <c r="DNN944" s="82"/>
      <c r="DNO944" s="82"/>
      <c r="DNP944" s="82"/>
      <c r="DNQ944" s="82"/>
      <c r="DNR944" s="82"/>
      <c r="DNS944" s="82"/>
      <c r="DNT944" s="82"/>
      <c r="DNU944" s="82"/>
      <c r="DNV944" s="82"/>
      <c r="DNW944" s="82"/>
      <c r="DNX944" s="82"/>
      <c r="DNY944" s="82"/>
      <c r="DNZ944" s="82"/>
      <c r="DOA944" s="82"/>
      <c r="DOB944" s="82"/>
      <c r="DOC944" s="82"/>
      <c r="DOD944" s="82"/>
      <c r="DOE944" s="82"/>
      <c r="DOF944" s="82"/>
      <c r="DOG944" s="82"/>
      <c r="DOH944" s="82"/>
      <c r="DOI944" s="82"/>
      <c r="DOJ944" s="82"/>
      <c r="DOK944" s="82"/>
      <c r="DOL944" s="82"/>
      <c r="DOM944" s="82"/>
      <c r="DON944" s="82"/>
      <c r="DOO944" s="82"/>
      <c r="DOP944" s="82"/>
      <c r="DOQ944" s="82"/>
      <c r="DOR944" s="82"/>
      <c r="DOS944" s="82"/>
      <c r="DOT944" s="82"/>
      <c r="DOU944" s="82"/>
      <c r="DOV944" s="82"/>
      <c r="DOW944" s="82"/>
      <c r="DOX944" s="82"/>
      <c r="DOY944" s="82"/>
      <c r="DOZ944" s="82"/>
      <c r="DPA944" s="82"/>
      <c r="DPB944" s="82"/>
      <c r="DPC944" s="82"/>
      <c r="DPD944" s="82"/>
      <c r="DPE944" s="82"/>
      <c r="DPF944" s="82"/>
      <c r="DPG944" s="82"/>
      <c r="DPH944" s="82"/>
      <c r="DPI944" s="82"/>
      <c r="DPJ944" s="82"/>
      <c r="DPK944" s="82"/>
      <c r="DPL944" s="82"/>
      <c r="DPM944" s="82"/>
      <c r="DPN944" s="82"/>
      <c r="DPO944" s="82"/>
      <c r="DPP944" s="82"/>
      <c r="DPQ944" s="82"/>
      <c r="DPR944" s="82"/>
      <c r="DPS944" s="82"/>
      <c r="DPT944" s="82"/>
      <c r="DPU944" s="82"/>
      <c r="DPV944" s="82"/>
      <c r="DPW944" s="82"/>
      <c r="DPX944" s="82"/>
      <c r="DPY944" s="82"/>
      <c r="DPZ944" s="82"/>
      <c r="DQA944" s="82"/>
      <c r="DQB944" s="82"/>
      <c r="DQC944" s="82"/>
      <c r="DQD944" s="82"/>
      <c r="DQE944" s="82"/>
      <c r="DQF944" s="82"/>
      <c r="DQG944" s="82"/>
      <c r="DQH944" s="82"/>
      <c r="DQI944" s="82"/>
      <c r="DQJ944" s="82"/>
      <c r="DQK944" s="82"/>
      <c r="DQL944" s="82"/>
      <c r="DQM944" s="82"/>
      <c r="DQN944" s="82"/>
      <c r="DQO944" s="82"/>
      <c r="DQP944" s="82"/>
      <c r="DQQ944" s="82"/>
      <c r="DQR944" s="82"/>
      <c r="DQS944" s="82"/>
      <c r="DQT944" s="82"/>
      <c r="DQU944" s="82"/>
      <c r="DQV944" s="82"/>
      <c r="DQW944" s="82"/>
      <c r="DQX944" s="82"/>
      <c r="DQY944" s="82"/>
      <c r="DQZ944" s="82"/>
      <c r="DRA944" s="82"/>
      <c r="DRB944" s="82"/>
      <c r="DRC944" s="82"/>
      <c r="DRD944" s="82"/>
      <c r="DRE944" s="82"/>
      <c r="DRF944" s="82"/>
      <c r="DRG944" s="82"/>
      <c r="DRH944" s="82"/>
      <c r="DRI944" s="82"/>
      <c r="DRJ944" s="82"/>
      <c r="DRK944" s="82"/>
      <c r="DRL944" s="82"/>
      <c r="DRM944" s="82"/>
      <c r="DRN944" s="82"/>
      <c r="DRO944" s="82"/>
      <c r="DRP944" s="82"/>
      <c r="DRQ944" s="82"/>
      <c r="DRR944" s="82"/>
      <c r="DRS944" s="82"/>
      <c r="DRT944" s="82"/>
      <c r="DRU944" s="82"/>
      <c r="DRV944" s="82"/>
      <c r="DRW944" s="82"/>
      <c r="DRX944" s="82"/>
      <c r="DRY944" s="82"/>
      <c r="DRZ944" s="82"/>
      <c r="DSA944" s="82"/>
      <c r="DSB944" s="82"/>
      <c r="DSC944" s="82"/>
      <c r="DSD944" s="82"/>
      <c r="DSE944" s="82"/>
      <c r="DSF944" s="82"/>
      <c r="DSG944" s="82"/>
      <c r="DSH944" s="82"/>
      <c r="DSI944" s="82"/>
      <c r="DSJ944" s="82"/>
      <c r="DSK944" s="82"/>
      <c r="DSL944" s="82"/>
      <c r="DSM944" s="82"/>
      <c r="DSN944" s="82"/>
      <c r="DSO944" s="82"/>
      <c r="DSP944" s="82"/>
      <c r="DSQ944" s="82"/>
      <c r="DSR944" s="82"/>
      <c r="DSS944" s="82"/>
      <c r="DST944" s="82"/>
      <c r="DSU944" s="82"/>
      <c r="DSV944" s="82"/>
      <c r="DSW944" s="82"/>
      <c r="DSX944" s="82"/>
      <c r="DSY944" s="82"/>
      <c r="DSZ944" s="82"/>
      <c r="DTA944" s="82"/>
      <c r="DTB944" s="82"/>
      <c r="DTC944" s="82"/>
      <c r="DTD944" s="82"/>
      <c r="DTE944" s="82"/>
      <c r="DTF944" s="82"/>
      <c r="DTG944" s="82"/>
      <c r="DTH944" s="82"/>
      <c r="DTI944" s="82"/>
      <c r="DTJ944" s="82"/>
      <c r="DTK944" s="82"/>
      <c r="DTL944" s="82"/>
      <c r="DTM944" s="82"/>
      <c r="DTN944" s="82"/>
      <c r="DTO944" s="82"/>
      <c r="DTP944" s="82"/>
      <c r="DTQ944" s="82"/>
      <c r="DTR944" s="82"/>
      <c r="DTS944" s="82"/>
      <c r="DTT944" s="82"/>
      <c r="DTU944" s="82"/>
      <c r="DTV944" s="82"/>
      <c r="DTW944" s="82"/>
      <c r="DTX944" s="82"/>
      <c r="DTY944" s="82"/>
      <c r="DTZ944" s="82"/>
      <c r="DUA944" s="82"/>
      <c r="DUB944" s="82"/>
      <c r="DUC944" s="82"/>
      <c r="DUD944" s="82"/>
      <c r="DUE944" s="82"/>
      <c r="DUF944" s="82"/>
      <c r="DUG944" s="82"/>
      <c r="DUH944" s="82"/>
      <c r="DUI944" s="82"/>
      <c r="DUJ944" s="82"/>
      <c r="DUK944" s="82"/>
      <c r="DUL944" s="82"/>
      <c r="DUM944" s="82"/>
      <c r="DUN944" s="82"/>
      <c r="DUO944" s="82"/>
      <c r="DUP944" s="82"/>
      <c r="DUQ944" s="82"/>
      <c r="DUR944" s="82"/>
      <c r="DUS944" s="82"/>
      <c r="DUT944" s="82"/>
      <c r="DUU944" s="82"/>
      <c r="DUV944" s="82"/>
      <c r="DUW944" s="82"/>
      <c r="DUX944" s="82"/>
      <c r="DUY944" s="82"/>
      <c r="DUZ944" s="82"/>
      <c r="DVA944" s="82"/>
      <c r="DVB944" s="82"/>
      <c r="DVC944" s="82"/>
      <c r="DVD944" s="82"/>
      <c r="DVE944" s="82"/>
      <c r="DVF944" s="82"/>
      <c r="DVG944" s="82"/>
      <c r="DVH944" s="82"/>
      <c r="DVI944" s="82"/>
      <c r="DVJ944" s="82"/>
      <c r="DVK944" s="82"/>
      <c r="DVL944" s="82"/>
      <c r="DVM944" s="82"/>
      <c r="DVN944" s="82"/>
      <c r="DVO944" s="82"/>
      <c r="DVP944" s="82"/>
      <c r="DVQ944" s="82"/>
      <c r="DVR944" s="82"/>
      <c r="DVS944" s="82"/>
      <c r="DVT944" s="82"/>
      <c r="DVU944" s="82"/>
      <c r="DVV944" s="82"/>
      <c r="DVW944" s="82"/>
      <c r="DVX944" s="82"/>
      <c r="DVY944" s="82"/>
      <c r="DVZ944" s="82"/>
      <c r="DWA944" s="82"/>
      <c r="DWB944" s="82"/>
      <c r="DWC944" s="82"/>
      <c r="DWD944" s="82"/>
      <c r="DWE944" s="82"/>
      <c r="DWF944" s="82"/>
      <c r="DWG944" s="82"/>
      <c r="DWH944" s="82"/>
      <c r="DWI944" s="82"/>
      <c r="DWJ944" s="82"/>
      <c r="DWK944" s="82"/>
      <c r="DWL944" s="82"/>
      <c r="DWM944" s="82"/>
      <c r="DWN944" s="82"/>
      <c r="DWO944" s="82"/>
      <c r="DWP944" s="82"/>
      <c r="DWQ944" s="82"/>
      <c r="DWR944" s="82"/>
      <c r="DWS944" s="82"/>
      <c r="DWT944" s="82"/>
      <c r="DWU944" s="82"/>
      <c r="DWV944" s="82"/>
      <c r="DWW944" s="82"/>
      <c r="DWX944" s="82"/>
      <c r="DWY944" s="82"/>
      <c r="DWZ944" s="82"/>
      <c r="DXA944" s="82"/>
      <c r="DXB944" s="82"/>
      <c r="DXC944" s="82"/>
      <c r="DXD944" s="82"/>
      <c r="DXE944" s="82"/>
      <c r="DXF944" s="82"/>
      <c r="DXG944" s="82"/>
      <c r="DXH944" s="82"/>
      <c r="DXI944" s="82"/>
      <c r="DXJ944" s="82"/>
      <c r="DXK944" s="82"/>
      <c r="DXL944" s="82"/>
      <c r="DXM944" s="82"/>
      <c r="DXN944" s="82"/>
      <c r="DXO944" s="82"/>
      <c r="DXP944" s="82"/>
      <c r="DXQ944" s="82"/>
      <c r="DXR944" s="82"/>
      <c r="DXS944" s="82"/>
      <c r="DXT944" s="82"/>
      <c r="DXU944" s="82"/>
      <c r="DXV944" s="82"/>
      <c r="DXW944" s="82"/>
      <c r="DXX944" s="82"/>
      <c r="DXY944" s="82"/>
      <c r="DXZ944" s="82"/>
      <c r="DYA944" s="82"/>
      <c r="DYB944" s="82"/>
      <c r="DYC944" s="82"/>
      <c r="DYD944" s="82"/>
      <c r="DYE944" s="82"/>
      <c r="DYF944" s="82"/>
      <c r="DYG944" s="82"/>
      <c r="DYH944" s="82"/>
      <c r="DYI944" s="82"/>
      <c r="DYJ944" s="82"/>
      <c r="DYK944" s="82"/>
      <c r="DYL944" s="82"/>
      <c r="DYM944" s="82"/>
      <c r="DYN944" s="82"/>
      <c r="DYO944" s="82"/>
      <c r="DYP944" s="82"/>
      <c r="DYQ944" s="82"/>
      <c r="DYR944" s="82"/>
      <c r="DYS944" s="82"/>
      <c r="DYT944" s="82"/>
      <c r="DYU944" s="82"/>
      <c r="DYV944" s="82"/>
      <c r="DYW944" s="82"/>
      <c r="DYX944" s="82"/>
      <c r="DYY944" s="82"/>
      <c r="DYZ944" s="82"/>
      <c r="DZA944" s="82"/>
      <c r="DZB944" s="82"/>
      <c r="DZC944" s="82"/>
      <c r="DZD944" s="82"/>
      <c r="DZE944" s="82"/>
      <c r="DZF944" s="82"/>
      <c r="DZG944" s="82"/>
      <c r="DZH944" s="82"/>
      <c r="DZI944" s="82"/>
      <c r="DZJ944" s="82"/>
      <c r="DZK944" s="82"/>
      <c r="DZL944" s="82"/>
      <c r="DZM944" s="82"/>
      <c r="DZN944" s="82"/>
      <c r="DZO944" s="82"/>
      <c r="DZP944" s="82"/>
      <c r="DZQ944" s="82"/>
      <c r="DZR944" s="82"/>
      <c r="DZS944" s="82"/>
      <c r="DZT944" s="82"/>
      <c r="DZU944" s="82"/>
      <c r="DZV944" s="82"/>
      <c r="DZW944" s="82"/>
      <c r="DZX944" s="82"/>
      <c r="DZY944" s="82"/>
      <c r="DZZ944" s="82"/>
      <c r="EAA944" s="82"/>
      <c r="EAB944" s="82"/>
      <c r="EAC944" s="82"/>
      <c r="EAD944" s="82"/>
      <c r="EAE944" s="82"/>
      <c r="EAF944" s="82"/>
      <c r="EAG944" s="82"/>
      <c r="EAH944" s="82"/>
      <c r="EAI944" s="82"/>
      <c r="EAJ944" s="82"/>
      <c r="EAK944" s="82"/>
      <c r="EAL944" s="82"/>
      <c r="EAM944" s="82"/>
      <c r="EAN944" s="82"/>
      <c r="EAO944" s="82"/>
      <c r="EAP944" s="82"/>
      <c r="EAQ944" s="82"/>
      <c r="EAR944" s="82"/>
      <c r="EAS944" s="82"/>
      <c r="EAT944" s="82"/>
      <c r="EAU944" s="82"/>
      <c r="EAV944" s="82"/>
      <c r="EAW944" s="82"/>
      <c r="EAX944" s="82"/>
      <c r="EAY944" s="82"/>
      <c r="EAZ944" s="82"/>
      <c r="EBA944" s="82"/>
      <c r="EBB944" s="82"/>
      <c r="EBC944" s="82"/>
      <c r="EBD944" s="82"/>
      <c r="EBE944" s="82"/>
      <c r="EBF944" s="82"/>
      <c r="EBG944" s="82"/>
      <c r="EBH944" s="82"/>
      <c r="EBI944" s="82"/>
      <c r="EBJ944" s="82"/>
      <c r="EBK944" s="82"/>
      <c r="EBL944" s="82"/>
      <c r="EBM944" s="82"/>
      <c r="EBN944" s="82"/>
      <c r="EBO944" s="82"/>
      <c r="EBP944" s="82"/>
      <c r="EBQ944" s="82"/>
      <c r="EBR944" s="82"/>
      <c r="EBS944" s="82"/>
      <c r="EBT944" s="82"/>
      <c r="EBU944" s="82"/>
      <c r="EBV944" s="82"/>
      <c r="EBW944" s="82"/>
      <c r="EBX944" s="82"/>
      <c r="EBY944" s="82"/>
      <c r="EBZ944" s="82"/>
      <c r="ECA944" s="82"/>
      <c r="ECB944" s="82"/>
      <c r="ECC944" s="82"/>
      <c r="ECD944" s="82"/>
      <c r="ECE944" s="82"/>
      <c r="ECF944" s="82"/>
      <c r="ECG944" s="82"/>
      <c r="ECH944" s="82"/>
      <c r="ECI944" s="82"/>
      <c r="ECJ944" s="82"/>
      <c r="ECK944" s="82"/>
      <c r="ECL944" s="82"/>
      <c r="ECM944" s="82"/>
      <c r="ECN944" s="82"/>
      <c r="ECO944" s="82"/>
      <c r="ECP944" s="82"/>
      <c r="ECQ944" s="82"/>
      <c r="ECR944" s="82"/>
      <c r="ECS944" s="82"/>
      <c r="ECT944" s="82"/>
      <c r="ECU944" s="82"/>
      <c r="ECV944" s="82"/>
      <c r="ECW944" s="82"/>
      <c r="ECX944" s="82"/>
      <c r="ECY944" s="82"/>
      <c r="ECZ944" s="82"/>
      <c r="EDA944" s="82"/>
      <c r="EDB944" s="82"/>
      <c r="EDC944" s="82"/>
      <c r="EDD944" s="82"/>
      <c r="EDE944" s="82"/>
      <c r="EDF944" s="82"/>
      <c r="EDG944" s="82"/>
      <c r="EDH944" s="82"/>
      <c r="EDI944" s="82"/>
      <c r="EDJ944" s="82"/>
      <c r="EDK944" s="82"/>
      <c r="EDL944" s="82"/>
      <c r="EDM944" s="82"/>
      <c r="EDN944" s="82"/>
      <c r="EDO944" s="82"/>
      <c r="EDP944" s="82"/>
      <c r="EDQ944" s="82"/>
      <c r="EDR944" s="82"/>
      <c r="EDS944" s="82"/>
      <c r="EDT944" s="82"/>
      <c r="EDU944" s="82"/>
      <c r="EDV944" s="82"/>
      <c r="EDW944" s="82"/>
      <c r="EDX944" s="82"/>
      <c r="EDY944" s="82"/>
      <c r="EDZ944" s="82"/>
      <c r="EEA944" s="82"/>
      <c r="EEB944" s="82"/>
      <c r="EEC944" s="82"/>
      <c r="EED944" s="82"/>
      <c r="EEE944" s="82"/>
      <c r="EEF944" s="82"/>
      <c r="EEG944" s="82"/>
      <c r="EEH944" s="82"/>
      <c r="EEI944" s="82"/>
      <c r="EEJ944" s="82"/>
      <c r="EEK944" s="82"/>
      <c r="EEL944" s="82"/>
      <c r="EEM944" s="82"/>
      <c r="EEN944" s="82"/>
      <c r="EEO944" s="82"/>
      <c r="EEP944" s="82"/>
      <c r="EEQ944" s="82"/>
      <c r="EER944" s="82"/>
      <c r="EES944" s="82"/>
      <c r="EET944" s="82"/>
      <c r="EEU944" s="82"/>
      <c r="EEV944" s="82"/>
      <c r="EEW944" s="82"/>
      <c r="EEX944" s="82"/>
      <c r="EEY944" s="82"/>
      <c r="EEZ944" s="82"/>
      <c r="EFA944" s="82"/>
      <c r="EFB944" s="82"/>
      <c r="EFC944" s="82"/>
      <c r="EFD944" s="82"/>
      <c r="EFE944" s="82"/>
      <c r="EFF944" s="82"/>
      <c r="EFG944" s="82"/>
      <c r="EFH944" s="82"/>
      <c r="EFI944" s="82"/>
      <c r="EFJ944" s="82"/>
      <c r="EFK944" s="82"/>
      <c r="EFL944" s="82"/>
      <c r="EFM944" s="82"/>
      <c r="EFN944" s="82"/>
      <c r="EFO944" s="82"/>
      <c r="EFP944" s="82"/>
      <c r="EFQ944" s="82"/>
      <c r="EFR944" s="82"/>
      <c r="EFS944" s="82"/>
      <c r="EFT944" s="82"/>
      <c r="EFU944" s="82"/>
      <c r="EFV944" s="82"/>
      <c r="EFW944" s="82"/>
      <c r="EFX944" s="82"/>
      <c r="EFY944" s="82"/>
      <c r="EFZ944" s="82"/>
      <c r="EGA944" s="82"/>
      <c r="EGB944" s="82"/>
      <c r="EGC944" s="82"/>
      <c r="EGD944" s="82"/>
      <c r="EGE944" s="82"/>
      <c r="EGF944" s="82"/>
      <c r="EGG944" s="82"/>
      <c r="EGH944" s="82"/>
      <c r="EGI944" s="82"/>
      <c r="EGJ944" s="82"/>
      <c r="EGK944" s="82"/>
      <c r="EGL944" s="82"/>
      <c r="EGM944" s="82"/>
      <c r="EGN944" s="82"/>
      <c r="EGO944" s="82"/>
      <c r="EGP944" s="82"/>
      <c r="EGQ944" s="82"/>
      <c r="EGR944" s="82"/>
      <c r="EGS944" s="82"/>
      <c r="EGT944" s="82"/>
      <c r="EGU944" s="82"/>
      <c r="EGV944" s="82"/>
      <c r="EGW944" s="82"/>
      <c r="EGX944" s="82"/>
      <c r="EGY944" s="82"/>
      <c r="EGZ944" s="82"/>
      <c r="EHA944" s="82"/>
      <c r="EHB944" s="82"/>
      <c r="EHC944" s="82"/>
      <c r="EHD944" s="82"/>
      <c r="EHE944" s="82"/>
      <c r="EHF944" s="82"/>
      <c r="EHG944" s="82"/>
      <c r="EHH944" s="82"/>
      <c r="EHI944" s="82"/>
      <c r="EHJ944" s="82"/>
      <c r="EHK944" s="82"/>
      <c r="EHL944" s="82"/>
      <c r="EHM944" s="82"/>
      <c r="EHN944" s="82"/>
      <c r="EHO944" s="82"/>
      <c r="EHP944" s="82"/>
      <c r="EHQ944" s="82"/>
      <c r="EHR944" s="82"/>
      <c r="EHS944" s="82"/>
      <c r="EHT944" s="82"/>
      <c r="EHU944" s="82"/>
      <c r="EHV944" s="82"/>
      <c r="EHW944" s="82"/>
      <c r="EHX944" s="82"/>
      <c r="EHY944" s="82"/>
      <c r="EHZ944" s="82"/>
      <c r="EIA944" s="82"/>
      <c r="EIB944" s="82"/>
      <c r="EIC944" s="82"/>
      <c r="EID944" s="82"/>
      <c r="EIE944" s="82"/>
      <c r="EIF944" s="82"/>
      <c r="EIG944" s="82"/>
      <c r="EIH944" s="82"/>
      <c r="EII944" s="82"/>
      <c r="EIJ944" s="82"/>
      <c r="EIK944" s="82"/>
      <c r="EIL944" s="82"/>
      <c r="EIM944" s="82"/>
      <c r="EIN944" s="82"/>
      <c r="EIO944" s="82"/>
      <c r="EIP944" s="82"/>
      <c r="EIQ944" s="82"/>
      <c r="EIR944" s="82"/>
      <c r="EIS944" s="82"/>
      <c r="EIT944" s="82"/>
      <c r="EIU944" s="82"/>
      <c r="EIV944" s="82"/>
      <c r="EIW944" s="82"/>
      <c r="EIX944" s="82"/>
      <c r="EIY944" s="82"/>
      <c r="EIZ944" s="82"/>
      <c r="EJA944" s="82"/>
      <c r="EJB944" s="82"/>
      <c r="EJC944" s="82"/>
      <c r="EJD944" s="82"/>
      <c r="EJE944" s="82"/>
      <c r="EJF944" s="82"/>
      <c r="EJG944" s="82"/>
      <c r="EJH944" s="82"/>
      <c r="EJI944" s="82"/>
      <c r="EJJ944" s="82"/>
      <c r="EJK944" s="82"/>
      <c r="EJL944" s="82"/>
      <c r="EJM944" s="82"/>
      <c r="EJN944" s="82"/>
      <c r="EJO944" s="82"/>
      <c r="EJP944" s="82"/>
      <c r="EJQ944" s="82"/>
      <c r="EJR944" s="82"/>
      <c r="EJS944" s="82"/>
      <c r="EJT944" s="82"/>
      <c r="EJU944" s="82"/>
      <c r="EJV944" s="82"/>
      <c r="EJW944" s="82"/>
      <c r="EJX944" s="82"/>
      <c r="EJY944" s="82"/>
      <c r="EJZ944" s="82"/>
      <c r="EKA944" s="82"/>
      <c r="EKB944" s="82"/>
      <c r="EKC944" s="82"/>
      <c r="EKD944" s="82"/>
      <c r="EKE944" s="82"/>
      <c r="EKF944" s="82"/>
      <c r="EKG944" s="82"/>
      <c r="EKH944" s="82"/>
      <c r="EKI944" s="82"/>
      <c r="EKJ944" s="82"/>
      <c r="EKK944" s="82"/>
      <c r="EKL944" s="82"/>
      <c r="EKM944" s="82"/>
      <c r="EKN944" s="82"/>
      <c r="EKO944" s="82"/>
      <c r="EKP944" s="82"/>
      <c r="EKQ944" s="82"/>
      <c r="EKR944" s="82"/>
      <c r="EKS944" s="82"/>
      <c r="EKT944" s="82"/>
      <c r="EKU944" s="82"/>
      <c r="EKV944" s="82"/>
      <c r="EKW944" s="82"/>
      <c r="EKX944" s="82"/>
      <c r="EKY944" s="82"/>
      <c r="EKZ944" s="82"/>
      <c r="ELA944" s="82"/>
      <c r="ELB944" s="82"/>
      <c r="ELC944" s="82"/>
      <c r="ELD944" s="82"/>
      <c r="ELE944" s="82"/>
      <c r="ELF944" s="82"/>
      <c r="ELG944" s="82"/>
      <c r="ELH944" s="82"/>
      <c r="ELI944" s="82"/>
      <c r="ELJ944" s="82"/>
      <c r="ELK944" s="82"/>
      <c r="ELL944" s="82"/>
      <c r="ELM944" s="82"/>
      <c r="ELN944" s="82"/>
      <c r="ELO944" s="82"/>
      <c r="ELP944" s="82"/>
      <c r="ELQ944" s="82"/>
      <c r="ELR944" s="82"/>
      <c r="ELS944" s="82"/>
      <c r="ELT944" s="82"/>
      <c r="ELU944" s="82"/>
      <c r="ELV944" s="82"/>
      <c r="ELW944" s="82"/>
      <c r="ELX944" s="82"/>
      <c r="ELY944" s="82"/>
      <c r="ELZ944" s="82"/>
      <c r="EMA944" s="82"/>
      <c r="EMB944" s="82"/>
      <c r="EMC944" s="82"/>
      <c r="EMD944" s="82"/>
      <c r="EME944" s="82"/>
      <c r="EMF944" s="82"/>
      <c r="EMG944" s="82"/>
      <c r="EMH944" s="82"/>
      <c r="EMI944" s="82"/>
      <c r="EMJ944" s="82"/>
      <c r="EMK944" s="82"/>
      <c r="EML944" s="82"/>
      <c r="EMM944" s="82"/>
      <c r="EMN944" s="82"/>
      <c r="EMO944" s="82"/>
      <c r="EMP944" s="82"/>
      <c r="EMQ944" s="82"/>
      <c r="EMR944" s="82"/>
      <c r="EMS944" s="82"/>
      <c r="EMT944" s="82"/>
      <c r="EMU944" s="82"/>
      <c r="EMV944" s="82"/>
      <c r="EMW944" s="82"/>
      <c r="EMX944" s="82"/>
      <c r="EMY944" s="82"/>
      <c r="EMZ944" s="82"/>
      <c r="ENA944" s="82"/>
      <c r="ENB944" s="82"/>
      <c r="ENC944" s="82"/>
      <c r="END944" s="82"/>
      <c r="ENE944" s="82"/>
      <c r="ENF944" s="82"/>
      <c r="ENG944" s="82"/>
      <c r="ENH944" s="82"/>
      <c r="ENI944" s="82"/>
      <c r="ENJ944" s="82"/>
      <c r="ENK944" s="82"/>
      <c r="ENL944" s="82"/>
      <c r="ENM944" s="82"/>
      <c r="ENN944" s="82"/>
      <c r="ENO944" s="82"/>
      <c r="ENP944" s="82"/>
      <c r="ENQ944" s="82"/>
      <c r="ENR944" s="82"/>
      <c r="ENS944" s="82"/>
      <c r="ENT944" s="82"/>
      <c r="ENU944" s="82"/>
      <c r="ENV944" s="82"/>
      <c r="ENW944" s="82"/>
      <c r="ENX944" s="82"/>
      <c r="ENY944" s="82"/>
      <c r="ENZ944" s="82"/>
      <c r="EOA944" s="82"/>
      <c r="EOB944" s="82"/>
      <c r="EOC944" s="82"/>
      <c r="EOD944" s="82"/>
      <c r="EOE944" s="82"/>
      <c r="EOF944" s="82"/>
      <c r="EOG944" s="82"/>
      <c r="EOH944" s="82"/>
      <c r="EOI944" s="82"/>
      <c r="EOJ944" s="82"/>
      <c r="EOK944" s="82"/>
      <c r="EOL944" s="82"/>
      <c r="EOM944" s="82"/>
      <c r="EON944" s="82"/>
      <c r="EOO944" s="82"/>
      <c r="EOP944" s="82"/>
      <c r="EOQ944" s="82"/>
      <c r="EOR944" s="82"/>
      <c r="EOS944" s="82"/>
      <c r="EOT944" s="82"/>
      <c r="EOU944" s="82"/>
      <c r="EOV944" s="82"/>
      <c r="EOW944" s="82"/>
      <c r="EOX944" s="82"/>
      <c r="EOY944" s="82"/>
      <c r="EOZ944" s="82"/>
      <c r="EPA944" s="82"/>
      <c r="EPB944" s="82"/>
      <c r="EPC944" s="82"/>
      <c r="EPD944" s="82"/>
      <c r="EPE944" s="82"/>
      <c r="EPF944" s="82"/>
      <c r="EPG944" s="82"/>
      <c r="EPH944" s="82"/>
      <c r="EPI944" s="82"/>
      <c r="EPJ944" s="82"/>
      <c r="EPK944" s="82"/>
      <c r="EPL944" s="82"/>
      <c r="EPM944" s="82"/>
      <c r="EPN944" s="82"/>
      <c r="EPO944" s="82"/>
      <c r="EPP944" s="82"/>
      <c r="EPQ944" s="82"/>
      <c r="EPR944" s="82"/>
      <c r="EPS944" s="82"/>
      <c r="EPT944" s="82"/>
      <c r="EPU944" s="82"/>
      <c r="EPV944" s="82"/>
      <c r="EPW944" s="82"/>
      <c r="EPX944" s="82"/>
      <c r="EPY944" s="82"/>
      <c r="EPZ944" s="82"/>
      <c r="EQA944" s="82"/>
      <c r="EQB944" s="82"/>
      <c r="EQC944" s="82"/>
      <c r="EQD944" s="82"/>
      <c r="EQE944" s="82"/>
      <c r="EQF944" s="82"/>
      <c r="EQG944" s="82"/>
      <c r="EQH944" s="82"/>
      <c r="EQI944" s="82"/>
      <c r="EQJ944" s="82"/>
      <c r="EQK944" s="82"/>
      <c r="EQL944" s="82"/>
      <c r="EQM944" s="82"/>
      <c r="EQN944" s="82"/>
      <c r="EQO944" s="82"/>
      <c r="EQP944" s="82"/>
      <c r="EQQ944" s="82"/>
      <c r="EQR944" s="82"/>
      <c r="EQS944" s="82"/>
      <c r="EQT944" s="82"/>
      <c r="EQU944" s="82"/>
      <c r="EQV944" s="82"/>
      <c r="EQW944" s="82"/>
      <c r="EQX944" s="82"/>
      <c r="EQY944" s="82"/>
      <c r="EQZ944" s="82"/>
      <c r="ERA944" s="82"/>
      <c r="ERB944" s="82"/>
      <c r="ERC944" s="82"/>
      <c r="ERD944" s="82"/>
      <c r="ERE944" s="82"/>
      <c r="ERF944" s="82"/>
      <c r="ERG944" s="82"/>
      <c r="ERH944" s="82"/>
      <c r="ERI944" s="82"/>
      <c r="ERJ944" s="82"/>
      <c r="ERK944" s="82"/>
      <c r="ERL944" s="82"/>
      <c r="ERM944" s="82"/>
      <c r="ERN944" s="82"/>
      <c r="ERO944" s="82"/>
      <c r="ERP944" s="82"/>
      <c r="ERQ944" s="82"/>
      <c r="ERR944" s="82"/>
      <c r="ERS944" s="82"/>
      <c r="ERT944" s="82"/>
      <c r="ERU944" s="82"/>
      <c r="ERV944" s="82"/>
      <c r="ERW944" s="82"/>
      <c r="ERX944" s="82"/>
      <c r="ERY944" s="82"/>
      <c r="ERZ944" s="82"/>
      <c r="ESA944" s="82"/>
      <c r="ESB944" s="82"/>
      <c r="ESC944" s="82"/>
      <c r="ESD944" s="82"/>
      <c r="ESE944" s="82"/>
      <c r="ESF944" s="82"/>
      <c r="ESG944" s="82"/>
      <c r="ESH944" s="82"/>
      <c r="ESI944" s="82"/>
      <c r="ESJ944" s="82"/>
      <c r="ESK944" s="82"/>
      <c r="ESL944" s="82"/>
      <c r="ESM944" s="82"/>
      <c r="ESN944" s="82"/>
      <c r="ESO944" s="82"/>
      <c r="ESP944" s="82"/>
      <c r="ESQ944" s="82"/>
      <c r="ESR944" s="82"/>
      <c r="ESS944" s="82"/>
      <c r="EST944" s="82"/>
      <c r="ESU944" s="82"/>
      <c r="ESV944" s="82"/>
      <c r="ESW944" s="82"/>
      <c r="ESX944" s="82"/>
      <c r="ESY944" s="82"/>
      <c r="ESZ944" s="82"/>
      <c r="ETA944" s="82"/>
      <c r="ETB944" s="82"/>
      <c r="ETC944" s="82"/>
      <c r="ETD944" s="82"/>
      <c r="ETE944" s="82"/>
      <c r="ETF944" s="82"/>
      <c r="ETG944" s="82"/>
      <c r="ETH944" s="82"/>
      <c r="ETI944" s="82"/>
      <c r="ETJ944" s="82"/>
      <c r="ETK944" s="82"/>
      <c r="ETL944" s="82"/>
      <c r="ETM944" s="82"/>
      <c r="ETN944" s="82"/>
      <c r="ETO944" s="82"/>
      <c r="ETP944" s="82"/>
      <c r="ETQ944" s="82"/>
      <c r="ETR944" s="82"/>
      <c r="ETS944" s="82"/>
      <c r="ETT944" s="82"/>
      <c r="ETU944" s="82"/>
      <c r="ETV944" s="82"/>
      <c r="ETW944" s="82"/>
      <c r="ETX944" s="82"/>
      <c r="ETY944" s="82"/>
      <c r="ETZ944" s="82"/>
      <c r="EUA944" s="82"/>
      <c r="EUB944" s="82"/>
      <c r="EUC944" s="82"/>
      <c r="EUD944" s="82"/>
      <c r="EUE944" s="82"/>
      <c r="EUF944" s="82"/>
      <c r="EUG944" s="82"/>
      <c r="EUH944" s="82"/>
      <c r="EUI944" s="82"/>
      <c r="EUJ944" s="82"/>
      <c r="EUK944" s="82"/>
      <c r="EUL944" s="82"/>
      <c r="EUM944" s="82"/>
      <c r="EUN944" s="82"/>
      <c r="EUO944" s="82"/>
      <c r="EUP944" s="82"/>
      <c r="EUQ944" s="82"/>
      <c r="EUR944" s="82"/>
      <c r="EUS944" s="82"/>
      <c r="EUT944" s="82"/>
      <c r="EUU944" s="82"/>
      <c r="EUV944" s="82"/>
      <c r="EUW944" s="82"/>
      <c r="EUX944" s="82"/>
      <c r="EUY944" s="82"/>
      <c r="EUZ944" s="82"/>
      <c r="EVA944" s="82"/>
      <c r="EVB944" s="82"/>
      <c r="EVC944" s="82"/>
      <c r="EVD944" s="82"/>
      <c r="EVE944" s="82"/>
      <c r="EVF944" s="82"/>
      <c r="EVG944" s="82"/>
      <c r="EVH944" s="82"/>
      <c r="EVI944" s="82"/>
      <c r="EVJ944" s="82"/>
      <c r="EVK944" s="82"/>
      <c r="EVL944" s="82"/>
      <c r="EVM944" s="82"/>
      <c r="EVN944" s="82"/>
      <c r="EVO944" s="82"/>
      <c r="EVP944" s="82"/>
      <c r="EVQ944" s="82"/>
      <c r="EVR944" s="82"/>
      <c r="EVS944" s="82"/>
      <c r="EVT944" s="82"/>
      <c r="EVU944" s="82"/>
      <c r="EVV944" s="82"/>
      <c r="EVW944" s="82"/>
      <c r="EVX944" s="82"/>
      <c r="EVY944" s="82"/>
      <c r="EVZ944" s="82"/>
      <c r="EWA944" s="82"/>
      <c r="EWB944" s="82"/>
      <c r="EWC944" s="82"/>
      <c r="EWD944" s="82"/>
      <c r="EWE944" s="82"/>
      <c r="EWF944" s="82"/>
      <c r="EWG944" s="82"/>
      <c r="EWH944" s="82"/>
      <c r="EWI944" s="82"/>
      <c r="EWJ944" s="82"/>
      <c r="EWK944" s="82"/>
      <c r="EWL944" s="82"/>
      <c r="EWM944" s="82"/>
      <c r="EWN944" s="82"/>
      <c r="EWO944" s="82"/>
      <c r="EWP944" s="82"/>
      <c r="EWQ944" s="82"/>
      <c r="EWR944" s="82"/>
      <c r="EWS944" s="82"/>
      <c r="EWT944" s="82"/>
      <c r="EWU944" s="82"/>
      <c r="EWV944" s="82"/>
      <c r="EWW944" s="82"/>
      <c r="EWX944" s="82"/>
      <c r="EWY944" s="82"/>
      <c r="EWZ944" s="82"/>
      <c r="EXA944" s="82"/>
      <c r="EXB944" s="82"/>
      <c r="EXC944" s="82"/>
      <c r="EXD944" s="82"/>
      <c r="EXE944" s="82"/>
      <c r="EXF944" s="82"/>
      <c r="EXG944" s="82"/>
      <c r="EXH944" s="82"/>
      <c r="EXI944" s="82"/>
      <c r="EXJ944" s="82"/>
      <c r="EXK944" s="82"/>
      <c r="EXL944" s="82"/>
      <c r="EXM944" s="82"/>
      <c r="EXN944" s="82"/>
      <c r="EXO944" s="82"/>
      <c r="EXP944" s="82"/>
      <c r="EXQ944" s="82"/>
      <c r="EXR944" s="82"/>
      <c r="EXS944" s="82"/>
      <c r="EXT944" s="82"/>
      <c r="EXU944" s="82"/>
      <c r="EXV944" s="82"/>
      <c r="EXW944" s="82"/>
      <c r="EXX944" s="82"/>
      <c r="EXY944" s="82"/>
      <c r="EXZ944" s="82"/>
      <c r="EYA944" s="82"/>
      <c r="EYB944" s="82"/>
      <c r="EYC944" s="82"/>
      <c r="EYD944" s="82"/>
      <c r="EYE944" s="82"/>
      <c r="EYF944" s="82"/>
      <c r="EYG944" s="82"/>
      <c r="EYH944" s="82"/>
      <c r="EYI944" s="82"/>
      <c r="EYJ944" s="82"/>
      <c r="EYK944" s="82"/>
      <c r="EYL944" s="82"/>
      <c r="EYM944" s="82"/>
      <c r="EYN944" s="82"/>
      <c r="EYO944" s="82"/>
      <c r="EYP944" s="82"/>
      <c r="EYQ944" s="82"/>
      <c r="EYR944" s="82"/>
      <c r="EYS944" s="82"/>
      <c r="EYT944" s="82"/>
      <c r="EYU944" s="82"/>
      <c r="EYV944" s="82"/>
      <c r="EYW944" s="82"/>
      <c r="EYX944" s="82"/>
      <c r="EYY944" s="82"/>
      <c r="EYZ944" s="82"/>
      <c r="EZA944" s="82"/>
      <c r="EZB944" s="82"/>
      <c r="EZC944" s="82"/>
      <c r="EZD944" s="82"/>
      <c r="EZE944" s="82"/>
      <c r="EZF944" s="82"/>
      <c r="EZG944" s="82"/>
      <c r="EZH944" s="82"/>
      <c r="EZI944" s="82"/>
      <c r="EZJ944" s="82"/>
      <c r="EZK944" s="82"/>
      <c r="EZL944" s="82"/>
      <c r="EZM944" s="82"/>
      <c r="EZN944" s="82"/>
      <c r="EZO944" s="82"/>
      <c r="EZP944" s="82"/>
      <c r="EZQ944" s="82"/>
      <c r="EZR944" s="82"/>
      <c r="EZS944" s="82"/>
      <c r="EZT944" s="82"/>
      <c r="EZU944" s="82"/>
      <c r="EZV944" s="82"/>
      <c r="EZW944" s="82"/>
      <c r="EZX944" s="82"/>
      <c r="EZY944" s="82"/>
      <c r="EZZ944" s="82"/>
      <c r="FAA944" s="82"/>
      <c r="FAB944" s="82"/>
      <c r="FAC944" s="82"/>
      <c r="FAD944" s="82"/>
      <c r="FAE944" s="82"/>
      <c r="FAF944" s="82"/>
      <c r="FAG944" s="82"/>
      <c r="FAH944" s="82"/>
      <c r="FAI944" s="82"/>
      <c r="FAJ944" s="82"/>
      <c r="FAK944" s="82"/>
      <c r="FAL944" s="82"/>
      <c r="FAM944" s="82"/>
      <c r="FAN944" s="82"/>
      <c r="FAO944" s="82"/>
      <c r="FAP944" s="82"/>
      <c r="FAQ944" s="82"/>
      <c r="FAR944" s="82"/>
      <c r="FAS944" s="82"/>
      <c r="FAT944" s="82"/>
      <c r="FAU944" s="82"/>
      <c r="FAV944" s="82"/>
      <c r="FAW944" s="82"/>
      <c r="FAX944" s="82"/>
      <c r="FAY944" s="82"/>
      <c r="FAZ944" s="82"/>
      <c r="FBA944" s="82"/>
      <c r="FBB944" s="82"/>
      <c r="FBC944" s="82"/>
      <c r="FBD944" s="82"/>
      <c r="FBE944" s="82"/>
      <c r="FBF944" s="82"/>
      <c r="FBG944" s="82"/>
      <c r="FBH944" s="82"/>
      <c r="FBI944" s="82"/>
      <c r="FBJ944" s="82"/>
      <c r="FBK944" s="82"/>
      <c r="FBL944" s="82"/>
      <c r="FBM944" s="82"/>
      <c r="FBN944" s="82"/>
      <c r="FBO944" s="82"/>
      <c r="FBP944" s="82"/>
      <c r="FBQ944" s="82"/>
      <c r="FBR944" s="82"/>
      <c r="FBS944" s="82"/>
      <c r="FBT944" s="82"/>
      <c r="FBU944" s="82"/>
      <c r="FBV944" s="82"/>
      <c r="FBW944" s="82"/>
      <c r="FBX944" s="82"/>
      <c r="FBY944" s="82"/>
      <c r="FBZ944" s="82"/>
      <c r="FCA944" s="82"/>
      <c r="FCB944" s="82"/>
      <c r="FCC944" s="82"/>
      <c r="FCD944" s="82"/>
      <c r="FCE944" s="82"/>
      <c r="FCF944" s="82"/>
      <c r="FCG944" s="82"/>
      <c r="FCH944" s="82"/>
      <c r="FCI944" s="82"/>
      <c r="FCJ944" s="82"/>
      <c r="FCK944" s="82"/>
      <c r="FCL944" s="82"/>
      <c r="FCM944" s="82"/>
      <c r="FCN944" s="82"/>
      <c r="FCO944" s="82"/>
      <c r="FCP944" s="82"/>
      <c r="FCQ944" s="82"/>
      <c r="FCR944" s="82"/>
      <c r="FCS944" s="82"/>
      <c r="FCT944" s="82"/>
      <c r="FCU944" s="82"/>
      <c r="FCV944" s="82"/>
      <c r="FCW944" s="82"/>
      <c r="FCX944" s="82"/>
      <c r="FCY944" s="82"/>
      <c r="FCZ944" s="82"/>
      <c r="FDA944" s="82"/>
      <c r="FDB944" s="82"/>
      <c r="FDC944" s="82"/>
      <c r="FDD944" s="82"/>
      <c r="FDE944" s="82"/>
      <c r="FDF944" s="82"/>
      <c r="FDG944" s="82"/>
      <c r="FDH944" s="82"/>
      <c r="FDI944" s="82"/>
      <c r="FDJ944" s="82"/>
      <c r="FDK944" s="82"/>
      <c r="FDL944" s="82"/>
      <c r="FDM944" s="82"/>
      <c r="FDN944" s="82"/>
      <c r="FDO944" s="82"/>
      <c r="FDP944" s="82"/>
      <c r="FDQ944" s="82"/>
      <c r="FDR944" s="82"/>
      <c r="FDS944" s="82"/>
      <c r="FDT944" s="82"/>
      <c r="FDU944" s="82"/>
      <c r="FDV944" s="82"/>
      <c r="FDW944" s="82"/>
      <c r="FDX944" s="82"/>
      <c r="FDY944" s="82"/>
      <c r="FDZ944" s="82"/>
      <c r="FEA944" s="82"/>
      <c r="FEB944" s="82"/>
      <c r="FEC944" s="82"/>
      <c r="FED944" s="82"/>
      <c r="FEE944" s="82"/>
      <c r="FEF944" s="82"/>
      <c r="FEG944" s="82"/>
      <c r="FEH944" s="82"/>
      <c r="FEI944" s="82"/>
      <c r="FEJ944" s="82"/>
      <c r="FEK944" s="82"/>
      <c r="FEL944" s="82"/>
      <c r="FEM944" s="82"/>
      <c r="FEN944" s="82"/>
      <c r="FEO944" s="82"/>
      <c r="FEP944" s="82"/>
      <c r="FEQ944" s="82"/>
      <c r="FER944" s="82"/>
      <c r="FES944" s="82"/>
      <c r="FET944" s="82"/>
      <c r="FEU944" s="82"/>
      <c r="FEV944" s="82"/>
      <c r="FEW944" s="82"/>
      <c r="FEX944" s="82"/>
      <c r="FEY944" s="82"/>
      <c r="FEZ944" s="82"/>
      <c r="FFA944" s="82"/>
      <c r="FFB944" s="82"/>
      <c r="FFC944" s="82"/>
      <c r="FFD944" s="82"/>
      <c r="FFE944" s="82"/>
      <c r="FFF944" s="82"/>
      <c r="FFG944" s="82"/>
      <c r="FFH944" s="82"/>
      <c r="FFI944" s="82"/>
      <c r="FFJ944" s="82"/>
      <c r="FFK944" s="82"/>
      <c r="FFL944" s="82"/>
      <c r="FFM944" s="82"/>
      <c r="FFN944" s="82"/>
      <c r="FFO944" s="82"/>
      <c r="FFP944" s="82"/>
      <c r="FFQ944" s="82"/>
      <c r="FFR944" s="82"/>
      <c r="FFS944" s="82"/>
      <c r="FFT944" s="82"/>
      <c r="FFU944" s="82"/>
      <c r="FFV944" s="82"/>
      <c r="FFW944" s="82"/>
      <c r="FFX944" s="82"/>
      <c r="FFY944" s="82"/>
      <c r="FFZ944" s="82"/>
      <c r="FGA944" s="82"/>
      <c r="FGB944" s="82"/>
      <c r="FGC944" s="82"/>
      <c r="FGD944" s="82"/>
      <c r="FGE944" s="82"/>
      <c r="FGF944" s="82"/>
      <c r="FGG944" s="82"/>
      <c r="FGH944" s="82"/>
      <c r="FGI944" s="82"/>
      <c r="FGJ944" s="82"/>
      <c r="FGK944" s="82"/>
      <c r="FGL944" s="82"/>
      <c r="FGM944" s="82"/>
      <c r="FGN944" s="82"/>
      <c r="FGO944" s="82"/>
      <c r="FGP944" s="82"/>
      <c r="FGQ944" s="82"/>
      <c r="FGR944" s="82"/>
      <c r="FGS944" s="82"/>
      <c r="FGT944" s="82"/>
      <c r="FGU944" s="82"/>
      <c r="FGV944" s="82"/>
      <c r="FGW944" s="82"/>
      <c r="FGX944" s="82"/>
      <c r="FGY944" s="82"/>
      <c r="FGZ944" s="82"/>
      <c r="FHA944" s="82"/>
      <c r="FHB944" s="82"/>
      <c r="FHC944" s="82"/>
      <c r="FHD944" s="82"/>
      <c r="FHE944" s="82"/>
      <c r="FHF944" s="82"/>
      <c r="FHG944" s="82"/>
      <c r="FHH944" s="82"/>
      <c r="FHI944" s="82"/>
      <c r="FHJ944" s="82"/>
      <c r="FHK944" s="82"/>
      <c r="FHL944" s="82"/>
      <c r="FHM944" s="82"/>
      <c r="FHN944" s="82"/>
      <c r="FHO944" s="82"/>
      <c r="FHP944" s="82"/>
      <c r="FHQ944" s="82"/>
      <c r="FHR944" s="82"/>
      <c r="FHS944" s="82"/>
      <c r="FHT944" s="82"/>
      <c r="FHU944" s="82"/>
      <c r="FHV944" s="82"/>
      <c r="FHW944" s="82"/>
      <c r="FHX944" s="82"/>
      <c r="FHY944" s="82"/>
      <c r="FHZ944" s="82"/>
      <c r="FIA944" s="82"/>
      <c r="FIB944" s="82"/>
      <c r="FIC944" s="82"/>
      <c r="FID944" s="82"/>
      <c r="FIE944" s="82"/>
      <c r="FIF944" s="82"/>
      <c r="FIG944" s="82"/>
      <c r="FIH944" s="82"/>
      <c r="FII944" s="82"/>
      <c r="FIJ944" s="82"/>
      <c r="FIK944" s="82"/>
      <c r="FIL944" s="82"/>
      <c r="FIM944" s="82"/>
      <c r="FIN944" s="82"/>
      <c r="FIO944" s="82"/>
      <c r="FIP944" s="82"/>
      <c r="FIQ944" s="82"/>
      <c r="FIR944" s="82"/>
      <c r="FIS944" s="82"/>
      <c r="FIT944" s="82"/>
      <c r="FIU944" s="82"/>
      <c r="FIV944" s="82"/>
      <c r="FIW944" s="82"/>
      <c r="FIX944" s="82"/>
      <c r="FIY944" s="82"/>
      <c r="FIZ944" s="82"/>
      <c r="FJA944" s="82"/>
      <c r="FJB944" s="82"/>
      <c r="FJC944" s="82"/>
      <c r="FJD944" s="82"/>
      <c r="FJE944" s="82"/>
      <c r="FJF944" s="82"/>
      <c r="FJG944" s="82"/>
      <c r="FJH944" s="82"/>
      <c r="FJI944" s="82"/>
      <c r="FJJ944" s="82"/>
      <c r="FJK944" s="82"/>
      <c r="FJL944" s="82"/>
      <c r="FJM944" s="82"/>
      <c r="FJN944" s="82"/>
      <c r="FJO944" s="82"/>
      <c r="FJP944" s="82"/>
      <c r="FJQ944" s="82"/>
      <c r="FJR944" s="82"/>
      <c r="FJS944" s="82"/>
      <c r="FJT944" s="82"/>
      <c r="FJU944" s="82"/>
      <c r="FJV944" s="82"/>
      <c r="FJW944" s="82"/>
      <c r="FJX944" s="82"/>
      <c r="FJY944" s="82"/>
      <c r="FJZ944" s="82"/>
      <c r="FKA944" s="82"/>
      <c r="FKB944" s="82"/>
      <c r="FKC944" s="82"/>
      <c r="FKD944" s="82"/>
      <c r="FKE944" s="82"/>
      <c r="FKF944" s="82"/>
      <c r="FKG944" s="82"/>
      <c r="FKH944" s="82"/>
      <c r="FKI944" s="82"/>
      <c r="FKJ944" s="82"/>
      <c r="FKK944" s="82"/>
      <c r="FKL944" s="82"/>
      <c r="FKM944" s="82"/>
      <c r="FKN944" s="82"/>
      <c r="FKO944" s="82"/>
      <c r="FKP944" s="82"/>
      <c r="FKQ944" s="82"/>
      <c r="FKR944" s="82"/>
      <c r="FKS944" s="82"/>
      <c r="FKT944" s="82"/>
      <c r="FKU944" s="82"/>
      <c r="FKV944" s="82"/>
      <c r="FKW944" s="82"/>
      <c r="FKX944" s="82"/>
      <c r="FKY944" s="82"/>
      <c r="FKZ944" s="82"/>
      <c r="FLA944" s="82"/>
      <c r="FLB944" s="82"/>
      <c r="FLC944" s="82"/>
      <c r="FLD944" s="82"/>
      <c r="FLE944" s="82"/>
      <c r="FLF944" s="82"/>
      <c r="FLG944" s="82"/>
      <c r="FLH944" s="82"/>
      <c r="FLI944" s="82"/>
      <c r="FLJ944" s="82"/>
      <c r="FLK944" s="82"/>
      <c r="FLL944" s="82"/>
      <c r="FLM944" s="82"/>
      <c r="FLN944" s="82"/>
      <c r="FLO944" s="82"/>
      <c r="FLP944" s="82"/>
      <c r="FLQ944" s="82"/>
      <c r="FLR944" s="82"/>
      <c r="FLS944" s="82"/>
      <c r="FLT944" s="82"/>
      <c r="FLU944" s="82"/>
      <c r="FLV944" s="82"/>
      <c r="FLW944" s="82"/>
      <c r="FLX944" s="82"/>
      <c r="FLY944" s="82"/>
      <c r="FLZ944" s="82"/>
      <c r="FMA944" s="82"/>
      <c r="FMB944" s="82"/>
      <c r="FMC944" s="82"/>
      <c r="FMD944" s="82"/>
      <c r="FME944" s="82"/>
      <c r="FMF944" s="82"/>
      <c r="FMG944" s="82"/>
      <c r="FMH944" s="82"/>
      <c r="FMI944" s="82"/>
      <c r="FMJ944" s="82"/>
      <c r="FMK944" s="82"/>
      <c r="FML944" s="82"/>
      <c r="FMM944" s="82"/>
      <c r="FMN944" s="82"/>
      <c r="FMO944" s="82"/>
      <c r="FMP944" s="82"/>
      <c r="FMQ944" s="82"/>
      <c r="FMR944" s="82"/>
      <c r="FMS944" s="82"/>
      <c r="FMT944" s="82"/>
      <c r="FMU944" s="82"/>
      <c r="FMV944" s="82"/>
      <c r="FMW944" s="82"/>
      <c r="FMX944" s="82"/>
      <c r="FMY944" s="82"/>
      <c r="FMZ944" s="82"/>
      <c r="FNA944" s="82"/>
      <c r="FNB944" s="82"/>
      <c r="FNC944" s="82"/>
      <c r="FND944" s="82"/>
      <c r="FNE944" s="82"/>
      <c r="FNF944" s="82"/>
      <c r="FNG944" s="82"/>
      <c r="FNH944" s="82"/>
      <c r="FNI944" s="82"/>
      <c r="FNJ944" s="82"/>
      <c r="FNK944" s="82"/>
      <c r="FNL944" s="82"/>
      <c r="FNM944" s="82"/>
      <c r="FNN944" s="82"/>
      <c r="FNO944" s="82"/>
      <c r="FNP944" s="82"/>
      <c r="FNQ944" s="82"/>
      <c r="FNR944" s="82"/>
      <c r="FNS944" s="82"/>
      <c r="FNT944" s="82"/>
      <c r="FNU944" s="82"/>
      <c r="FNV944" s="82"/>
      <c r="FNW944" s="82"/>
      <c r="FNX944" s="82"/>
      <c r="FNY944" s="82"/>
      <c r="FNZ944" s="82"/>
      <c r="FOA944" s="82"/>
      <c r="FOB944" s="82"/>
      <c r="FOC944" s="82"/>
      <c r="FOD944" s="82"/>
      <c r="FOE944" s="82"/>
      <c r="FOF944" s="82"/>
      <c r="FOG944" s="82"/>
      <c r="FOH944" s="82"/>
      <c r="FOI944" s="82"/>
      <c r="FOJ944" s="82"/>
      <c r="FOK944" s="82"/>
      <c r="FOL944" s="82"/>
      <c r="FOM944" s="82"/>
      <c r="FON944" s="82"/>
      <c r="FOO944" s="82"/>
      <c r="FOP944" s="82"/>
      <c r="FOQ944" s="82"/>
      <c r="FOR944" s="82"/>
      <c r="FOS944" s="82"/>
      <c r="FOT944" s="82"/>
      <c r="FOU944" s="82"/>
      <c r="FOV944" s="82"/>
      <c r="FOW944" s="82"/>
      <c r="FOX944" s="82"/>
      <c r="FOY944" s="82"/>
      <c r="FOZ944" s="82"/>
      <c r="FPA944" s="82"/>
      <c r="FPB944" s="82"/>
      <c r="FPC944" s="82"/>
      <c r="FPD944" s="82"/>
      <c r="FPE944" s="82"/>
      <c r="FPF944" s="82"/>
      <c r="FPG944" s="82"/>
      <c r="FPH944" s="82"/>
      <c r="FPI944" s="82"/>
      <c r="FPJ944" s="82"/>
      <c r="FPK944" s="82"/>
      <c r="FPL944" s="82"/>
      <c r="FPM944" s="82"/>
      <c r="FPN944" s="82"/>
      <c r="FPO944" s="82"/>
      <c r="FPP944" s="82"/>
      <c r="FPQ944" s="82"/>
      <c r="FPR944" s="82"/>
      <c r="FPS944" s="82"/>
      <c r="FPT944" s="82"/>
      <c r="FPU944" s="82"/>
      <c r="FPV944" s="82"/>
      <c r="FPW944" s="82"/>
      <c r="FPX944" s="82"/>
      <c r="FPY944" s="82"/>
      <c r="FPZ944" s="82"/>
      <c r="FQA944" s="82"/>
      <c r="FQB944" s="82"/>
      <c r="FQC944" s="82"/>
      <c r="FQD944" s="82"/>
      <c r="FQE944" s="82"/>
      <c r="FQF944" s="82"/>
      <c r="FQG944" s="82"/>
      <c r="FQH944" s="82"/>
      <c r="FQI944" s="82"/>
      <c r="FQJ944" s="82"/>
      <c r="FQK944" s="82"/>
      <c r="FQL944" s="82"/>
      <c r="FQM944" s="82"/>
      <c r="FQN944" s="82"/>
      <c r="FQO944" s="82"/>
      <c r="FQP944" s="82"/>
      <c r="FQQ944" s="82"/>
      <c r="FQR944" s="82"/>
      <c r="FQS944" s="82"/>
      <c r="FQT944" s="82"/>
      <c r="FQU944" s="82"/>
      <c r="FQV944" s="82"/>
      <c r="FQW944" s="82"/>
      <c r="FQX944" s="82"/>
      <c r="FQY944" s="82"/>
      <c r="FQZ944" s="82"/>
      <c r="FRA944" s="82"/>
      <c r="FRB944" s="82"/>
      <c r="FRC944" s="82"/>
      <c r="FRD944" s="82"/>
      <c r="FRE944" s="82"/>
      <c r="FRF944" s="82"/>
      <c r="FRG944" s="82"/>
      <c r="FRH944" s="82"/>
      <c r="FRI944" s="82"/>
      <c r="FRJ944" s="82"/>
      <c r="FRK944" s="82"/>
      <c r="FRL944" s="82"/>
      <c r="FRM944" s="82"/>
      <c r="FRN944" s="82"/>
      <c r="FRO944" s="82"/>
      <c r="FRP944" s="82"/>
      <c r="FRQ944" s="82"/>
      <c r="FRR944" s="82"/>
      <c r="FRS944" s="82"/>
      <c r="FRT944" s="82"/>
      <c r="FRU944" s="82"/>
      <c r="FRV944" s="82"/>
      <c r="FRW944" s="82"/>
      <c r="FRX944" s="82"/>
      <c r="FRY944" s="82"/>
      <c r="FRZ944" s="82"/>
      <c r="FSA944" s="82"/>
      <c r="FSB944" s="82"/>
      <c r="FSC944" s="82"/>
      <c r="FSD944" s="82"/>
      <c r="FSE944" s="82"/>
      <c r="FSF944" s="82"/>
      <c r="FSG944" s="82"/>
      <c r="FSH944" s="82"/>
      <c r="FSI944" s="82"/>
      <c r="FSJ944" s="82"/>
      <c r="FSK944" s="82"/>
      <c r="FSL944" s="82"/>
      <c r="FSM944" s="82"/>
      <c r="FSN944" s="82"/>
      <c r="FSO944" s="82"/>
      <c r="FSP944" s="82"/>
      <c r="FSQ944" s="82"/>
      <c r="FSR944" s="82"/>
      <c r="FSS944" s="82"/>
      <c r="FST944" s="82"/>
      <c r="FSU944" s="82"/>
      <c r="FSV944" s="82"/>
      <c r="FSW944" s="82"/>
      <c r="FSX944" s="82"/>
      <c r="FSY944" s="82"/>
      <c r="FSZ944" s="82"/>
      <c r="FTA944" s="82"/>
      <c r="FTB944" s="82"/>
      <c r="FTC944" s="82"/>
      <c r="FTD944" s="82"/>
      <c r="FTE944" s="82"/>
      <c r="FTF944" s="82"/>
      <c r="FTG944" s="82"/>
      <c r="FTH944" s="82"/>
      <c r="FTI944" s="82"/>
      <c r="FTJ944" s="82"/>
      <c r="FTK944" s="82"/>
      <c r="FTL944" s="82"/>
      <c r="FTM944" s="82"/>
      <c r="FTN944" s="82"/>
      <c r="FTO944" s="82"/>
      <c r="FTP944" s="82"/>
      <c r="FTQ944" s="82"/>
      <c r="FTR944" s="82"/>
      <c r="FTS944" s="82"/>
      <c r="FTT944" s="82"/>
      <c r="FTU944" s="82"/>
      <c r="FTV944" s="82"/>
      <c r="FTW944" s="82"/>
      <c r="FTX944" s="82"/>
      <c r="FTY944" s="82"/>
      <c r="FTZ944" s="82"/>
      <c r="FUA944" s="82"/>
      <c r="FUB944" s="82"/>
      <c r="FUC944" s="82"/>
      <c r="FUD944" s="82"/>
      <c r="FUE944" s="82"/>
      <c r="FUF944" s="82"/>
      <c r="FUG944" s="82"/>
      <c r="FUH944" s="82"/>
      <c r="FUI944" s="82"/>
      <c r="FUJ944" s="82"/>
      <c r="FUK944" s="82"/>
      <c r="FUL944" s="82"/>
      <c r="FUM944" s="82"/>
      <c r="FUN944" s="82"/>
      <c r="FUO944" s="82"/>
      <c r="FUP944" s="82"/>
      <c r="FUQ944" s="82"/>
      <c r="FUR944" s="82"/>
      <c r="FUS944" s="82"/>
      <c r="FUT944" s="82"/>
      <c r="FUU944" s="82"/>
      <c r="FUV944" s="82"/>
      <c r="FUW944" s="82"/>
      <c r="FUX944" s="82"/>
      <c r="FUY944" s="82"/>
      <c r="FUZ944" s="82"/>
      <c r="FVA944" s="82"/>
      <c r="FVB944" s="82"/>
      <c r="FVC944" s="82"/>
      <c r="FVD944" s="82"/>
      <c r="FVE944" s="82"/>
      <c r="FVF944" s="82"/>
      <c r="FVG944" s="82"/>
      <c r="FVH944" s="82"/>
      <c r="FVI944" s="82"/>
      <c r="FVJ944" s="82"/>
      <c r="FVK944" s="82"/>
      <c r="FVL944" s="82"/>
      <c r="FVM944" s="82"/>
      <c r="FVN944" s="82"/>
      <c r="FVO944" s="82"/>
      <c r="FVP944" s="82"/>
      <c r="FVQ944" s="82"/>
      <c r="FVR944" s="82"/>
      <c r="FVS944" s="82"/>
      <c r="FVT944" s="82"/>
      <c r="FVU944" s="82"/>
      <c r="FVV944" s="82"/>
      <c r="FVW944" s="82"/>
      <c r="FVX944" s="82"/>
      <c r="FVY944" s="82"/>
      <c r="FVZ944" s="82"/>
      <c r="FWA944" s="82"/>
      <c r="FWB944" s="82"/>
      <c r="FWC944" s="82"/>
      <c r="FWD944" s="82"/>
      <c r="FWE944" s="82"/>
      <c r="FWF944" s="82"/>
      <c r="FWG944" s="82"/>
      <c r="FWH944" s="82"/>
      <c r="FWI944" s="82"/>
      <c r="FWJ944" s="82"/>
      <c r="FWK944" s="82"/>
      <c r="FWL944" s="82"/>
      <c r="FWM944" s="82"/>
      <c r="FWN944" s="82"/>
      <c r="FWO944" s="82"/>
      <c r="FWP944" s="82"/>
      <c r="FWQ944" s="82"/>
      <c r="FWR944" s="82"/>
      <c r="FWS944" s="82"/>
      <c r="FWT944" s="82"/>
      <c r="FWU944" s="82"/>
      <c r="FWV944" s="82"/>
      <c r="FWW944" s="82"/>
      <c r="FWX944" s="82"/>
      <c r="FWY944" s="82"/>
      <c r="FWZ944" s="82"/>
      <c r="FXA944" s="82"/>
      <c r="FXB944" s="82"/>
      <c r="FXC944" s="82"/>
      <c r="FXD944" s="82"/>
      <c r="FXE944" s="82"/>
      <c r="FXF944" s="82"/>
      <c r="FXG944" s="82"/>
      <c r="FXH944" s="82"/>
      <c r="FXI944" s="82"/>
      <c r="FXJ944" s="82"/>
      <c r="FXK944" s="82"/>
      <c r="FXL944" s="82"/>
      <c r="FXM944" s="82"/>
      <c r="FXN944" s="82"/>
      <c r="FXO944" s="82"/>
      <c r="FXP944" s="82"/>
      <c r="FXQ944" s="82"/>
      <c r="FXR944" s="82"/>
      <c r="FXS944" s="82"/>
      <c r="FXT944" s="82"/>
      <c r="FXU944" s="82"/>
      <c r="FXV944" s="82"/>
      <c r="FXW944" s="82"/>
      <c r="FXX944" s="82"/>
      <c r="FXY944" s="82"/>
      <c r="FXZ944" s="82"/>
      <c r="FYA944" s="82"/>
      <c r="FYB944" s="82"/>
      <c r="FYC944" s="82"/>
      <c r="FYD944" s="82"/>
      <c r="FYE944" s="82"/>
      <c r="FYF944" s="82"/>
      <c r="FYG944" s="82"/>
      <c r="FYH944" s="82"/>
      <c r="FYI944" s="82"/>
      <c r="FYJ944" s="82"/>
      <c r="FYK944" s="82"/>
      <c r="FYL944" s="82"/>
      <c r="FYM944" s="82"/>
      <c r="FYN944" s="82"/>
      <c r="FYO944" s="82"/>
      <c r="FYP944" s="82"/>
      <c r="FYQ944" s="82"/>
      <c r="FYR944" s="82"/>
      <c r="FYS944" s="82"/>
      <c r="FYT944" s="82"/>
      <c r="FYU944" s="82"/>
      <c r="FYV944" s="82"/>
      <c r="FYW944" s="82"/>
      <c r="FYX944" s="82"/>
      <c r="FYY944" s="82"/>
      <c r="FYZ944" s="82"/>
      <c r="FZA944" s="82"/>
      <c r="FZB944" s="82"/>
      <c r="FZC944" s="82"/>
      <c r="FZD944" s="82"/>
      <c r="FZE944" s="82"/>
      <c r="FZF944" s="82"/>
      <c r="FZG944" s="82"/>
      <c r="FZH944" s="82"/>
      <c r="FZI944" s="82"/>
      <c r="FZJ944" s="82"/>
      <c r="FZK944" s="82"/>
      <c r="FZL944" s="82"/>
      <c r="FZM944" s="82"/>
      <c r="FZN944" s="82"/>
      <c r="FZO944" s="82"/>
      <c r="FZP944" s="82"/>
      <c r="FZQ944" s="82"/>
      <c r="FZR944" s="82"/>
      <c r="FZS944" s="82"/>
      <c r="FZT944" s="82"/>
      <c r="FZU944" s="82"/>
      <c r="FZV944" s="82"/>
      <c r="FZW944" s="82"/>
      <c r="FZX944" s="82"/>
      <c r="FZY944" s="82"/>
      <c r="FZZ944" s="82"/>
      <c r="GAA944" s="82"/>
      <c r="GAB944" s="82"/>
      <c r="GAC944" s="82"/>
      <c r="GAD944" s="82"/>
      <c r="GAE944" s="82"/>
      <c r="GAF944" s="82"/>
      <c r="GAG944" s="82"/>
      <c r="GAH944" s="82"/>
      <c r="GAI944" s="82"/>
      <c r="GAJ944" s="82"/>
      <c r="GAK944" s="82"/>
      <c r="GAL944" s="82"/>
      <c r="GAM944" s="82"/>
      <c r="GAN944" s="82"/>
      <c r="GAO944" s="82"/>
      <c r="GAP944" s="82"/>
      <c r="GAQ944" s="82"/>
      <c r="GAR944" s="82"/>
      <c r="GAS944" s="82"/>
      <c r="GAT944" s="82"/>
      <c r="GAU944" s="82"/>
      <c r="GAV944" s="82"/>
      <c r="GAW944" s="82"/>
      <c r="GAX944" s="82"/>
      <c r="GAY944" s="82"/>
      <c r="GAZ944" s="82"/>
      <c r="GBA944" s="82"/>
      <c r="GBB944" s="82"/>
      <c r="GBC944" s="82"/>
      <c r="GBD944" s="82"/>
      <c r="GBE944" s="82"/>
      <c r="GBF944" s="82"/>
      <c r="GBG944" s="82"/>
      <c r="GBH944" s="82"/>
      <c r="GBI944" s="82"/>
      <c r="GBJ944" s="82"/>
      <c r="GBK944" s="82"/>
      <c r="GBL944" s="82"/>
      <c r="GBM944" s="82"/>
      <c r="GBN944" s="82"/>
      <c r="GBO944" s="82"/>
      <c r="GBP944" s="82"/>
      <c r="GBQ944" s="82"/>
      <c r="GBR944" s="82"/>
      <c r="GBS944" s="82"/>
      <c r="GBT944" s="82"/>
      <c r="GBU944" s="82"/>
      <c r="GBV944" s="82"/>
      <c r="GBW944" s="82"/>
      <c r="GBX944" s="82"/>
      <c r="GBY944" s="82"/>
      <c r="GBZ944" s="82"/>
      <c r="GCA944" s="82"/>
      <c r="GCB944" s="82"/>
      <c r="GCC944" s="82"/>
      <c r="GCD944" s="82"/>
      <c r="GCE944" s="82"/>
      <c r="GCF944" s="82"/>
      <c r="GCG944" s="82"/>
      <c r="GCH944" s="82"/>
      <c r="GCI944" s="82"/>
      <c r="GCJ944" s="82"/>
      <c r="GCK944" s="82"/>
      <c r="GCL944" s="82"/>
      <c r="GCM944" s="82"/>
      <c r="GCN944" s="82"/>
      <c r="GCO944" s="82"/>
      <c r="GCP944" s="82"/>
      <c r="GCQ944" s="82"/>
      <c r="GCR944" s="82"/>
      <c r="GCS944" s="82"/>
      <c r="GCT944" s="82"/>
      <c r="GCU944" s="82"/>
      <c r="GCV944" s="82"/>
      <c r="GCW944" s="82"/>
      <c r="GCX944" s="82"/>
      <c r="GCY944" s="82"/>
      <c r="GCZ944" s="82"/>
      <c r="GDA944" s="82"/>
      <c r="GDB944" s="82"/>
      <c r="GDC944" s="82"/>
      <c r="GDD944" s="82"/>
      <c r="GDE944" s="82"/>
      <c r="GDF944" s="82"/>
      <c r="GDG944" s="82"/>
      <c r="GDH944" s="82"/>
      <c r="GDI944" s="82"/>
      <c r="GDJ944" s="82"/>
      <c r="GDK944" s="82"/>
      <c r="GDL944" s="82"/>
      <c r="GDM944" s="82"/>
      <c r="GDN944" s="82"/>
      <c r="GDO944" s="82"/>
      <c r="GDP944" s="82"/>
      <c r="GDQ944" s="82"/>
      <c r="GDR944" s="82"/>
      <c r="GDS944" s="82"/>
      <c r="GDT944" s="82"/>
      <c r="GDU944" s="82"/>
      <c r="GDV944" s="82"/>
      <c r="GDW944" s="82"/>
      <c r="GDX944" s="82"/>
      <c r="GDY944" s="82"/>
      <c r="GDZ944" s="82"/>
      <c r="GEA944" s="82"/>
      <c r="GEB944" s="82"/>
      <c r="GEC944" s="82"/>
      <c r="GED944" s="82"/>
      <c r="GEE944" s="82"/>
      <c r="GEF944" s="82"/>
      <c r="GEG944" s="82"/>
      <c r="GEH944" s="82"/>
      <c r="GEI944" s="82"/>
      <c r="GEJ944" s="82"/>
      <c r="GEK944" s="82"/>
      <c r="GEL944" s="82"/>
      <c r="GEM944" s="82"/>
      <c r="GEN944" s="82"/>
      <c r="GEO944" s="82"/>
      <c r="GEP944" s="82"/>
      <c r="GEQ944" s="82"/>
      <c r="GER944" s="82"/>
      <c r="GES944" s="82"/>
      <c r="GET944" s="82"/>
      <c r="GEU944" s="82"/>
      <c r="GEV944" s="82"/>
      <c r="GEW944" s="82"/>
      <c r="GEX944" s="82"/>
      <c r="GEY944" s="82"/>
      <c r="GEZ944" s="82"/>
      <c r="GFA944" s="82"/>
      <c r="GFB944" s="82"/>
      <c r="GFC944" s="82"/>
      <c r="GFD944" s="82"/>
      <c r="GFE944" s="82"/>
      <c r="GFF944" s="82"/>
      <c r="GFG944" s="82"/>
      <c r="GFH944" s="82"/>
      <c r="GFI944" s="82"/>
      <c r="GFJ944" s="82"/>
      <c r="GFK944" s="82"/>
      <c r="GFL944" s="82"/>
      <c r="GFM944" s="82"/>
      <c r="GFN944" s="82"/>
      <c r="GFO944" s="82"/>
      <c r="GFP944" s="82"/>
      <c r="GFQ944" s="82"/>
      <c r="GFR944" s="82"/>
      <c r="GFS944" s="82"/>
      <c r="GFT944" s="82"/>
      <c r="GFU944" s="82"/>
      <c r="GFV944" s="82"/>
      <c r="GFW944" s="82"/>
      <c r="GFX944" s="82"/>
      <c r="GFY944" s="82"/>
      <c r="GFZ944" s="82"/>
      <c r="GGA944" s="82"/>
      <c r="GGB944" s="82"/>
      <c r="GGC944" s="82"/>
      <c r="GGD944" s="82"/>
      <c r="GGE944" s="82"/>
      <c r="GGF944" s="82"/>
      <c r="GGG944" s="82"/>
      <c r="GGH944" s="82"/>
      <c r="GGI944" s="82"/>
      <c r="GGJ944" s="82"/>
      <c r="GGK944" s="82"/>
      <c r="GGL944" s="82"/>
      <c r="GGM944" s="82"/>
      <c r="GGN944" s="82"/>
      <c r="GGO944" s="82"/>
      <c r="GGP944" s="82"/>
      <c r="GGQ944" s="82"/>
      <c r="GGR944" s="82"/>
      <c r="GGS944" s="82"/>
      <c r="GGT944" s="82"/>
      <c r="GGU944" s="82"/>
      <c r="GGV944" s="82"/>
      <c r="GGW944" s="82"/>
      <c r="GGX944" s="82"/>
      <c r="GGY944" s="82"/>
      <c r="GGZ944" s="82"/>
      <c r="GHA944" s="82"/>
      <c r="GHB944" s="82"/>
      <c r="GHC944" s="82"/>
      <c r="GHD944" s="82"/>
      <c r="GHE944" s="82"/>
      <c r="GHF944" s="82"/>
      <c r="GHG944" s="82"/>
      <c r="GHH944" s="82"/>
      <c r="GHI944" s="82"/>
      <c r="GHJ944" s="82"/>
      <c r="GHK944" s="82"/>
      <c r="GHL944" s="82"/>
      <c r="GHM944" s="82"/>
      <c r="GHN944" s="82"/>
      <c r="GHO944" s="82"/>
      <c r="GHP944" s="82"/>
      <c r="GHQ944" s="82"/>
      <c r="GHR944" s="82"/>
      <c r="GHS944" s="82"/>
      <c r="GHT944" s="82"/>
      <c r="GHU944" s="82"/>
      <c r="GHV944" s="82"/>
      <c r="GHW944" s="82"/>
      <c r="GHX944" s="82"/>
      <c r="GHY944" s="82"/>
      <c r="GHZ944" s="82"/>
      <c r="GIA944" s="82"/>
      <c r="GIB944" s="82"/>
      <c r="GIC944" s="82"/>
      <c r="GID944" s="82"/>
      <c r="GIE944" s="82"/>
      <c r="GIF944" s="82"/>
      <c r="GIG944" s="82"/>
      <c r="GIH944" s="82"/>
      <c r="GII944" s="82"/>
      <c r="GIJ944" s="82"/>
      <c r="GIK944" s="82"/>
      <c r="GIL944" s="82"/>
      <c r="GIM944" s="82"/>
      <c r="GIN944" s="82"/>
      <c r="GIO944" s="82"/>
      <c r="GIP944" s="82"/>
      <c r="GIQ944" s="82"/>
      <c r="GIR944" s="82"/>
      <c r="GIS944" s="82"/>
      <c r="GIT944" s="82"/>
      <c r="GIU944" s="82"/>
      <c r="GIV944" s="82"/>
      <c r="GIW944" s="82"/>
      <c r="GIX944" s="82"/>
      <c r="GIY944" s="82"/>
      <c r="GIZ944" s="82"/>
      <c r="GJA944" s="82"/>
      <c r="GJB944" s="82"/>
      <c r="GJC944" s="82"/>
      <c r="GJD944" s="82"/>
      <c r="GJE944" s="82"/>
      <c r="GJF944" s="82"/>
      <c r="GJG944" s="82"/>
      <c r="GJH944" s="82"/>
      <c r="GJI944" s="82"/>
      <c r="GJJ944" s="82"/>
      <c r="GJK944" s="82"/>
      <c r="GJL944" s="82"/>
      <c r="GJM944" s="82"/>
      <c r="GJN944" s="82"/>
      <c r="GJO944" s="82"/>
      <c r="GJP944" s="82"/>
      <c r="GJQ944" s="82"/>
      <c r="GJR944" s="82"/>
      <c r="GJS944" s="82"/>
      <c r="GJT944" s="82"/>
      <c r="GJU944" s="82"/>
      <c r="GJV944" s="82"/>
      <c r="GJW944" s="82"/>
      <c r="GJX944" s="82"/>
      <c r="GJY944" s="82"/>
      <c r="GJZ944" s="82"/>
      <c r="GKA944" s="82"/>
      <c r="GKB944" s="82"/>
      <c r="GKC944" s="82"/>
      <c r="GKD944" s="82"/>
      <c r="GKE944" s="82"/>
      <c r="GKF944" s="82"/>
      <c r="GKG944" s="82"/>
      <c r="GKH944" s="82"/>
      <c r="GKI944" s="82"/>
      <c r="GKJ944" s="82"/>
      <c r="GKK944" s="82"/>
      <c r="GKL944" s="82"/>
      <c r="GKM944" s="82"/>
      <c r="GKN944" s="82"/>
      <c r="GKO944" s="82"/>
      <c r="GKP944" s="82"/>
      <c r="GKQ944" s="82"/>
      <c r="GKR944" s="82"/>
      <c r="GKS944" s="82"/>
      <c r="GKT944" s="82"/>
      <c r="GKU944" s="82"/>
      <c r="GKV944" s="82"/>
      <c r="GKW944" s="82"/>
      <c r="GKX944" s="82"/>
      <c r="GKY944" s="82"/>
      <c r="GKZ944" s="82"/>
      <c r="GLA944" s="82"/>
      <c r="GLB944" s="82"/>
      <c r="GLC944" s="82"/>
      <c r="GLD944" s="82"/>
      <c r="GLE944" s="82"/>
      <c r="GLF944" s="82"/>
      <c r="GLG944" s="82"/>
      <c r="GLH944" s="82"/>
      <c r="GLI944" s="82"/>
      <c r="GLJ944" s="82"/>
      <c r="GLK944" s="82"/>
      <c r="GLL944" s="82"/>
      <c r="GLM944" s="82"/>
      <c r="GLN944" s="82"/>
      <c r="GLO944" s="82"/>
      <c r="GLP944" s="82"/>
      <c r="GLQ944" s="82"/>
      <c r="GLR944" s="82"/>
      <c r="GLS944" s="82"/>
      <c r="GLT944" s="82"/>
      <c r="GLU944" s="82"/>
      <c r="GLV944" s="82"/>
      <c r="GLW944" s="82"/>
      <c r="GLX944" s="82"/>
      <c r="GLY944" s="82"/>
      <c r="GLZ944" s="82"/>
      <c r="GMA944" s="82"/>
      <c r="GMB944" s="82"/>
      <c r="GMC944" s="82"/>
      <c r="GMD944" s="82"/>
      <c r="GME944" s="82"/>
      <c r="GMF944" s="82"/>
      <c r="GMG944" s="82"/>
      <c r="GMH944" s="82"/>
      <c r="GMI944" s="82"/>
      <c r="GMJ944" s="82"/>
      <c r="GMK944" s="82"/>
      <c r="GML944" s="82"/>
      <c r="GMM944" s="82"/>
      <c r="GMN944" s="82"/>
      <c r="GMO944" s="82"/>
      <c r="GMP944" s="82"/>
      <c r="GMQ944" s="82"/>
      <c r="GMR944" s="82"/>
      <c r="GMS944" s="82"/>
      <c r="GMT944" s="82"/>
      <c r="GMU944" s="82"/>
      <c r="GMV944" s="82"/>
      <c r="GMW944" s="82"/>
      <c r="GMX944" s="82"/>
      <c r="GMY944" s="82"/>
      <c r="GMZ944" s="82"/>
      <c r="GNA944" s="82"/>
      <c r="GNB944" s="82"/>
      <c r="GNC944" s="82"/>
      <c r="GND944" s="82"/>
      <c r="GNE944" s="82"/>
      <c r="GNF944" s="82"/>
      <c r="GNG944" s="82"/>
      <c r="GNH944" s="82"/>
      <c r="GNI944" s="82"/>
      <c r="GNJ944" s="82"/>
      <c r="GNK944" s="82"/>
      <c r="GNL944" s="82"/>
      <c r="GNM944" s="82"/>
      <c r="GNN944" s="82"/>
      <c r="GNO944" s="82"/>
      <c r="GNP944" s="82"/>
      <c r="GNQ944" s="82"/>
      <c r="GNR944" s="82"/>
      <c r="GNS944" s="82"/>
      <c r="GNT944" s="82"/>
      <c r="GNU944" s="82"/>
      <c r="GNV944" s="82"/>
      <c r="GNW944" s="82"/>
      <c r="GNX944" s="82"/>
      <c r="GNY944" s="82"/>
      <c r="GNZ944" s="82"/>
      <c r="GOA944" s="82"/>
      <c r="GOB944" s="82"/>
      <c r="GOC944" s="82"/>
      <c r="GOD944" s="82"/>
      <c r="GOE944" s="82"/>
      <c r="GOF944" s="82"/>
      <c r="GOG944" s="82"/>
      <c r="GOH944" s="82"/>
      <c r="GOI944" s="82"/>
      <c r="GOJ944" s="82"/>
      <c r="GOK944" s="82"/>
      <c r="GOL944" s="82"/>
      <c r="GOM944" s="82"/>
      <c r="GON944" s="82"/>
      <c r="GOO944" s="82"/>
      <c r="GOP944" s="82"/>
      <c r="GOQ944" s="82"/>
      <c r="GOR944" s="82"/>
      <c r="GOS944" s="82"/>
      <c r="GOT944" s="82"/>
      <c r="GOU944" s="82"/>
      <c r="GOV944" s="82"/>
      <c r="GOW944" s="82"/>
      <c r="GOX944" s="82"/>
      <c r="GOY944" s="82"/>
      <c r="GOZ944" s="82"/>
      <c r="GPA944" s="82"/>
      <c r="GPB944" s="82"/>
      <c r="GPC944" s="82"/>
      <c r="GPD944" s="82"/>
      <c r="GPE944" s="82"/>
      <c r="GPF944" s="82"/>
      <c r="GPG944" s="82"/>
      <c r="GPH944" s="82"/>
      <c r="GPI944" s="82"/>
      <c r="GPJ944" s="82"/>
      <c r="GPK944" s="82"/>
      <c r="GPL944" s="82"/>
      <c r="GPM944" s="82"/>
      <c r="GPN944" s="82"/>
      <c r="GPO944" s="82"/>
      <c r="GPP944" s="82"/>
      <c r="GPQ944" s="82"/>
      <c r="GPR944" s="82"/>
      <c r="GPS944" s="82"/>
      <c r="GPT944" s="82"/>
      <c r="GPU944" s="82"/>
      <c r="GPV944" s="82"/>
      <c r="GPW944" s="82"/>
      <c r="GPX944" s="82"/>
      <c r="GPY944" s="82"/>
      <c r="GPZ944" s="82"/>
      <c r="GQA944" s="82"/>
      <c r="GQB944" s="82"/>
      <c r="GQC944" s="82"/>
      <c r="GQD944" s="82"/>
      <c r="GQE944" s="82"/>
      <c r="GQF944" s="82"/>
      <c r="GQG944" s="82"/>
      <c r="GQH944" s="82"/>
      <c r="GQI944" s="82"/>
      <c r="GQJ944" s="82"/>
      <c r="GQK944" s="82"/>
      <c r="GQL944" s="82"/>
      <c r="GQM944" s="82"/>
      <c r="GQN944" s="82"/>
      <c r="GQO944" s="82"/>
      <c r="GQP944" s="82"/>
      <c r="GQQ944" s="82"/>
      <c r="GQR944" s="82"/>
      <c r="GQS944" s="82"/>
      <c r="GQT944" s="82"/>
      <c r="GQU944" s="82"/>
      <c r="GQV944" s="82"/>
      <c r="GQW944" s="82"/>
      <c r="GQX944" s="82"/>
      <c r="GQY944" s="82"/>
      <c r="GQZ944" s="82"/>
      <c r="GRA944" s="82"/>
      <c r="GRB944" s="82"/>
      <c r="GRC944" s="82"/>
      <c r="GRD944" s="82"/>
      <c r="GRE944" s="82"/>
      <c r="GRF944" s="82"/>
      <c r="GRG944" s="82"/>
      <c r="GRH944" s="82"/>
      <c r="GRI944" s="82"/>
      <c r="GRJ944" s="82"/>
      <c r="GRK944" s="82"/>
      <c r="GRL944" s="82"/>
      <c r="GRM944" s="82"/>
      <c r="GRN944" s="82"/>
      <c r="GRO944" s="82"/>
      <c r="GRP944" s="82"/>
      <c r="GRQ944" s="82"/>
      <c r="GRR944" s="82"/>
      <c r="GRS944" s="82"/>
      <c r="GRT944" s="82"/>
      <c r="GRU944" s="82"/>
      <c r="GRV944" s="82"/>
      <c r="GRW944" s="82"/>
      <c r="GRX944" s="82"/>
      <c r="GRY944" s="82"/>
      <c r="GRZ944" s="82"/>
      <c r="GSA944" s="82"/>
      <c r="GSB944" s="82"/>
      <c r="GSC944" s="82"/>
      <c r="GSD944" s="82"/>
      <c r="GSE944" s="82"/>
      <c r="GSF944" s="82"/>
      <c r="GSG944" s="82"/>
      <c r="GSH944" s="82"/>
      <c r="GSI944" s="82"/>
      <c r="GSJ944" s="82"/>
      <c r="GSK944" s="82"/>
      <c r="GSL944" s="82"/>
      <c r="GSM944" s="82"/>
      <c r="GSN944" s="82"/>
      <c r="GSO944" s="82"/>
      <c r="GSP944" s="82"/>
      <c r="GSQ944" s="82"/>
      <c r="GSR944" s="82"/>
      <c r="GSS944" s="82"/>
      <c r="GST944" s="82"/>
      <c r="GSU944" s="82"/>
      <c r="GSV944" s="82"/>
      <c r="GSW944" s="82"/>
      <c r="GSX944" s="82"/>
      <c r="GSY944" s="82"/>
      <c r="GSZ944" s="82"/>
      <c r="GTA944" s="82"/>
      <c r="GTB944" s="82"/>
      <c r="GTC944" s="82"/>
      <c r="GTD944" s="82"/>
      <c r="GTE944" s="82"/>
      <c r="GTF944" s="82"/>
      <c r="GTG944" s="82"/>
      <c r="GTH944" s="82"/>
      <c r="GTI944" s="82"/>
      <c r="GTJ944" s="82"/>
      <c r="GTK944" s="82"/>
      <c r="GTL944" s="82"/>
      <c r="GTM944" s="82"/>
      <c r="GTN944" s="82"/>
      <c r="GTO944" s="82"/>
      <c r="GTP944" s="82"/>
      <c r="GTQ944" s="82"/>
      <c r="GTR944" s="82"/>
      <c r="GTS944" s="82"/>
      <c r="GTT944" s="82"/>
      <c r="GTU944" s="82"/>
      <c r="GTV944" s="82"/>
      <c r="GTW944" s="82"/>
      <c r="GTX944" s="82"/>
      <c r="GTY944" s="82"/>
      <c r="GTZ944" s="82"/>
      <c r="GUA944" s="82"/>
      <c r="GUB944" s="82"/>
      <c r="GUC944" s="82"/>
      <c r="GUD944" s="82"/>
      <c r="GUE944" s="82"/>
      <c r="GUF944" s="82"/>
      <c r="GUG944" s="82"/>
      <c r="GUH944" s="82"/>
      <c r="GUI944" s="82"/>
      <c r="GUJ944" s="82"/>
      <c r="GUK944" s="82"/>
      <c r="GUL944" s="82"/>
      <c r="GUM944" s="82"/>
      <c r="GUN944" s="82"/>
      <c r="GUO944" s="82"/>
      <c r="GUP944" s="82"/>
      <c r="GUQ944" s="82"/>
      <c r="GUR944" s="82"/>
      <c r="GUS944" s="82"/>
      <c r="GUT944" s="82"/>
      <c r="GUU944" s="82"/>
      <c r="GUV944" s="82"/>
      <c r="GUW944" s="82"/>
      <c r="GUX944" s="82"/>
      <c r="GUY944" s="82"/>
      <c r="GUZ944" s="82"/>
      <c r="GVA944" s="82"/>
      <c r="GVB944" s="82"/>
      <c r="GVC944" s="82"/>
      <c r="GVD944" s="82"/>
      <c r="GVE944" s="82"/>
      <c r="GVF944" s="82"/>
      <c r="GVG944" s="82"/>
      <c r="GVH944" s="82"/>
      <c r="GVI944" s="82"/>
      <c r="GVJ944" s="82"/>
      <c r="GVK944" s="82"/>
      <c r="GVL944" s="82"/>
      <c r="GVM944" s="82"/>
      <c r="GVN944" s="82"/>
      <c r="GVO944" s="82"/>
      <c r="GVP944" s="82"/>
      <c r="GVQ944" s="82"/>
      <c r="GVR944" s="82"/>
      <c r="GVS944" s="82"/>
      <c r="GVT944" s="82"/>
      <c r="GVU944" s="82"/>
      <c r="GVV944" s="82"/>
      <c r="GVW944" s="82"/>
      <c r="GVX944" s="82"/>
      <c r="GVY944" s="82"/>
      <c r="GVZ944" s="82"/>
      <c r="GWA944" s="82"/>
      <c r="GWB944" s="82"/>
      <c r="GWC944" s="82"/>
      <c r="GWD944" s="82"/>
      <c r="GWE944" s="82"/>
      <c r="GWF944" s="82"/>
      <c r="GWG944" s="82"/>
      <c r="GWH944" s="82"/>
      <c r="GWI944" s="82"/>
      <c r="GWJ944" s="82"/>
      <c r="GWK944" s="82"/>
      <c r="GWL944" s="82"/>
      <c r="GWM944" s="82"/>
      <c r="GWN944" s="82"/>
      <c r="GWO944" s="82"/>
      <c r="GWP944" s="82"/>
      <c r="GWQ944" s="82"/>
      <c r="GWR944" s="82"/>
      <c r="GWS944" s="82"/>
      <c r="GWT944" s="82"/>
      <c r="GWU944" s="82"/>
      <c r="GWV944" s="82"/>
      <c r="GWW944" s="82"/>
      <c r="GWX944" s="82"/>
      <c r="GWY944" s="82"/>
      <c r="GWZ944" s="82"/>
      <c r="GXA944" s="82"/>
      <c r="GXB944" s="82"/>
      <c r="GXC944" s="82"/>
      <c r="GXD944" s="82"/>
      <c r="GXE944" s="82"/>
      <c r="GXF944" s="82"/>
      <c r="GXG944" s="82"/>
      <c r="GXH944" s="82"/>
      <c r="GXI944" s="82"/>
      <c r="GXJ944" s="82"/>
      <c r="GXK944" s="82"/>
      <c r="GXL944" s="82"/>
      <c r="GXM944" s="82"/>
      <c r="GXN944" s="82"/>
      <c r="GXO944" s="82"/>
      <c r="GXP944" s="82"/>
      <c r="GXQ944" s="82"/>
      <c r="GXR944" s="82"/>
      <c r="GXS944" s="82"/>
      <c r="GXT944" s="82"/>
      <c r="GXU944" s="82"/>
      <c r="GXV944" s="82"/>
      <c r="GXW944" s="82"/>
      <c r="GXX944" s="82"/>
      <c r="GXY944" s="82"/>
      <c r="GXZ944" s="82"/>
      <c r="GYA944" s="82"/>
      <c r="GYB944" s="82"/>
      <c r="GYC944" s="82"/>
      <c r="GYD944" s="82"/>
      <c r="GYE944" s="82"/>
      <c r="GYF944" s="82"/>
      <c r="GYG944" s="82"/>
      <c r="GYH944" s="82"/>
      <c r="GYI944" s="82"/>
      <c r="GYJ944" s="82"/>
      <c r="GYK944" s="82"/>
      <c r="GYL944" s="82"/>
      <c r="GYM944" s="82"/>
      <c r="GYN944" s="82"/>
      <c r="GYO944" s="82"/>
      <c r="GYP944" s="82"/>
      <c r="GYQ944" s="82"/>
      <c r="GYR944" s="82"/>
      <c r="GYS944" s="82"/>
      <c r="GYT944" s="82"/>
      <c r="GYU944" s="82"/>
      <c r="GYV944" s="82"/>
      <c r="GYW944" s="82"/>
      <c r="GYX944" s="82"/>
      <c r="GYY944" s="82"/>
      <c r="GYZ944" s="82"/>
      <c r="GZA944" s="82"/>
      <c r="GZB944" s="82"/>
      <c r="GZC944" s="82"/>
      <c r="GZD944" s="82"/>
      <c r="GZE944" s="82"/>
      <c r="GZF944" s="82"/>
      <c r="GZG944" s="82"/>
      <c r="GZH944" s="82"/>
      <c r="GZI944" s="82"/>
      <c r="GZJ944" s="82"/>
      <c r="GZK944" s="82"/>
      <c r="GZL944" s="82"/>
      <c r="GZM944" s="82"/>
      <c r="GZN944" s="82"/>
      <c r="GZO944" s="82"/>
      <c r="GZP944" s="82"/>
      <c r="GZQ944" s="82"/>
      <c r="GZR944" s="82"/>
      <c r="GZS944" s="82"/>
      <c r="GZT944" s="82"/>
      <c r="GZU944" s="82"/>
      <c r="GZV944" s="82"/>
      <c r="GZW944" s="82"/>
      <c r="GZX944" s="82"/>
      <c r="GZY944" s="82"/>
      <c r="GZZ944" s="82"/>
      <c r="HAA944" s="82"/>
      <c r="HAB944" s="82"/>
      <c r="HAC944" s="82"/>
      <c r="HAD944" s="82"/>
      <c r="HAE944" s="82"/>
      <c r="HAF944" s="82"/>
      <c r="HAG944" s="82"/>
      <c r="HAH944" s="82"/>
      <c r="HAI944" s="82"/>
      <c r="HAJ944" s="82"/>
      <c r="HAK944" s="82"/>
      <c r="HAL944" s="82"/>
      <c r="HAM944" s="82"/>
      <c r="HAN944" s="82"/>
      <c r="HAO944" s="82"/>
      <c r="HAP944" s="82"/>
      <c r="HAQ944" s="82"/>
      <c r="HAR944" s="82"/>
      <c r="HAS944" s="82"/>
      <c r="HAT944" s="82"/>
      <c r="HAU944" s="82"/>
      <c r="HAV944" s="82"/>
      <c r="HAW944" s="82"/>
      <c r="HAX944" s="82"/>
      <c r="HAY944" s="82"/>
      <c r="HAZ944" s="82"/>
      <c r="HBA944" s="82"/>
      <c r="HBB944" s="82"/>
      <c r="HBC944" s="82"/>
      <c r="HBD944" s="82"/>
      <c r="HBE944" s="82"/>
      <c r="HBF944" s="82"/>
      <c r="HBG944" s="82"/>
      <c r="HBH944" s="82"/>
      <c r="HBI944" s="82"/>
      <c r="HBJ944" s="82"/>
      <c r="HBK944" s="82"/>
      <c r="HBL944" s="82"/>
      <c r="HBM944" s="82"/>
      <c r="HBN944" s="82"/>
      <c r="HBO944" s="82"/>
      <c r="HBP944" s="82"/>
      <c r="HBQ944" s="82"/>
      <c r="HBR944" s="82"/>
      <c r="HBS944" s="82"/>
      <c r="HBT944" s="82"/>
      <c r="HBU944" s="82"/>
      <c r="HBV944" s="82"/>
      <c r="HBW944" s="82"/>
      <c r="HBX944" s="82"/>
      <c r="HBY944" s="82"/>
      <c r="HBZ944" s="82"/>
      <c r="HCA944" s="82"/>
      <c r="HCB944" s="82"/>
      <c r="HCC944" s="82"/>
      <c r="HCD944" s="82"/>
      <c r="HCE944" s="82"/>
      <c r="HCF944" s="82"/>
      <c r="HCG944" s="82"/>
      <c r="HCH944" s="82"/>
      <c r="HCI944" s="82"/>
      <c r="HCJ944" s="82"/>
      <c r="HCK944" s="82"/>
      <c r="HCL944" s="82"/>
      <c r="HCM944" s="82"/>
      <c r="HCN944" s="82"/>
      <c r="HCO944" s="82"/>
      <c r="HCP944" s="82"/>
      <c r="HCQ944" s="82"/>
      <c r="HCR944" s="82"/>
      <c r="HCS944" s="82"/>
      <c r="HCT944" s="82"/>
      <c r="HCU944" s="82"/>
      <c r="HCV944" s="82"/>
      <c r="HCW944" s="82"/>
      <c r="HCX944" s="82"/>
      <c r="HCY944" s="82"/>
      <c r="HCZ944" s="82"/>
      <c r="HDA944" s="82"/>
      <c r="HDB944" s="82"/>
      <c r="HDC944" s="82"/>
      <c r="HDD944" s="82"/>
      <c r="HDE944" s="82"/>
      <c r="HDF944" s="82"/>
      <c r="HDG944" s="82"/>
      <c r="HDH944" s="82"/>
      <c r="HDI944" s="82"/>
      <c r="HDJ944" s="82"/>
      <c r="HDK944" s="82"/>
      <c r="HDL944" s="82"/>
      <c r="HDM944" s="82"/>
      <c r="HDN944" s="82"/>
      <c r="HDO944" s="82"/>
      <c r="HDP944" s="82"/>
      <c r="HDQ944" s="82"/>
      <c r="HDR944" s="82"/>
      <c r="HDS944" s="82"/>
      <c r="HDT944" s="82"/>
      <c r="HDU944" s="82"/>
      <c r="HDV944" s="82"/>
      <c r="HDW944" s="82"/>
      <c r="HDX944" s="82"/>
      <c r="HDY944" s="82"/>
      <c r="HDZ944" s="82"/>
      <c r="HEA944" s="82"/>
      <c r="HEB944" s="82"/>
      <c r="HEC944" s="82"/>
      <c r="HED944" s="82"/>
      <c r="HEE944" s="82"/>
      <c r="HEF944" s="82"/>
      <c r="HEG944" s="82"/>
      <c r="HEH944" s="82"/>
      <c r="HEI944" s="82"/>
      <c r="HEJ944" s="82"/>
      <c r="HEK944" s="82"/>
      <c r="HEL944" s="82"/>
      <c r="HEM944" s="82"/>
      <c r="HEN944" s="82"/>
      <c r="HEO944" s="82"/>
      <c r="HEP944" s="82"/>
      <c r="HEQ944" s="82"/>
      <c r="HER944" s="82"/>
      <c r="HES944" s="82"/>
      <c r="HET944" s="82"/>
      <c r="HEU944" s="82"/>
      <c r="HEV944" s="82"/>
      <c r="HEW944" s="82"/>
      <c r="HEX944" s="82"/>
      <c r="HEY944" s="82"/>
      <c r="HEZ944" s="82"/>
      <c r="HFA944" s="82"/>
      <c r="HFB944" s="82"/>
      <c r="HFC944" s="82"/>
      <c r="HFD944" s="82"/>
      <c r="HFE944" s="82"/>
      <c r="HFF944" s="82"/>
      <c r="HFG944" s="82"/>
      <c r="HFH944" s="82"/>
      <c r="HFI944" s="82"/>
      <c r="HFJ944" s="82"/>
      <c r="HFK944" s="82"/>
      <c r="HFL944" s="82"/>
      <c r="HFM944" s="82"/>
      <c r="HFN944" s="82"/>
      <c r="HFO944" s="82"/>
      <c r="HFP944" s="82"/>
      <c r="HFQ944" s="82"/>
      <c r="HFR944" s="82"/>
      <c r="HFS944" s="82"/>
      <c r="HFT944" s="82"/>
      <c r="HFU944" s="82"/>
      <c r="HFV944" s="82"/>
      <c r="HFW944" s="82"/>
      <c r="HFX944" s="82"/>
      <c r="HFY944" s="82"/>
      <c r="HFZ944" s="82"/>
      <c r="HGA944" s="82"/>
      <c r="HGB944" s="82"/>
      <c r="HGC944" s="82"/>
      <c r="HGD944" s="82"/>
      <c r="HGE944" s="82"/>
      <c r="HGF944" s="82"/>
      <c r="HGG944" s="82"/>
      <c r="HGH944" s="82"/>
      <c r="HGI944" s="82"/>
      <c r="HGJ944" s="82"/>
      <c r="HGK944" s="82"/>
      <c r="HGL944" s="82"/>
      <c r="HGM944" s="82"/>
      <c r="HGN944" s="82"/>
      <c r="HGO944" s="82"/>
      <c r="HGP944" s="82"/>
      <c r="HGQ944" s="82"/>
      <c r="HGR944" s="82"/>
      <c r="HGS944" s="82"/>
      <c r="HGT944" s="82"/>
      <c r="HGU944" s="82"/>
      <c r="HGV944" s="82"/>
      <c r="HGW944" s="82"/>
      <c r="HGX944" s="82"/>
      <c r="HGY944" s="82"/>
      <c r="HGZ944" s="82"/>
      <c r="HHA944" s="82"/>
      <c r="HHB944" s="82"/>
      <c r="HHC944" s="82"/>
      <c r="HHD944" s="82"/>
      <c r="HHE944" s="82"/>
      <c r="HHF944" s="82"/>
      <c r="HHG944" s="82"/>
      <c r="HHH944" s="82"/>
      <c r="HHI944" s="82"/>
      <c r="HHJ944" s="82"/>
      <c r="HHK944" s="82"/>
      <c r="HHL944" s="82"/>
      <c r="HHM944" s="82"/>
      <c r="HHN944" s="82"/>
      <c r="HHO944" s="82"/>
      <c r="HHP944" s="82"/>
      <c r="HHQ944" s="82"/>
      <c r="HHR944" s="82"/>
      <c r="HHS944" s="82"/>
      <c r="HHT944" s="82"/>
      <c r="HHU944" s="82"/>
      <c r="HHV944" s="82"/>
      <c r="HHW944" s="82"/>
      <c r="HHX944" s="82"/>
      <c r="HHY944" s="82"/>
      <c r="HHZ944" s="82"/>
      <c r="HIA944" s="82"/>
      <c r="HIB944" s="82"/>
      <c r="HIC944" s="82"/>
      <c r="HID944" s="82"/>
      <c r="HIE944" s="82"/>
      <c r="HIF944" s="82"/>
      <c r="HIG944" s="82"/>
      <c r="HIH944" s="82"/>
      <c r="HII944" s="82"/>
      <c r="HIJ944" s="82"/>
      <c r="HIK944" s="82"/>
      <c r="HIL944" s="82"/>
      <c r="HIM944" s="82"/>
      <c r="HIN944" s="82"/>
      <c r="HIO944" s="82"/>
      <c r="HIP944" s="82"/>
      <c r="HIQ944" s="82"/>
      <c r="HIR944" s="82"/>
      <c r="HIS944" s="82"/>
      <c r="HIT944" s="82"/>
      <c r="HIU944" s="82"/>
      <c r="HIV944" s="82"/>
      <c r="HIW944" s="82"/>
      <c r="HIX944" s="82"/>
      <c r="HIY944" s="82"/>
      <c r="HIZ944" s="82"/>
      <c r="HJA944" s="82"/>
      <c r="HJB944" s="82"/>
      <c r="HJC944" s="82"/>
      <c r="HJD944" s="82"/>
      <c r="HJE944" s="82"/>
      <c r="HJF944" s="82"/>
      <c r="HJG944" s="82"/>
      <c r="HJH944" s="82"/>
      <c r="HJI944" s="82"/>
      <c r="HJJ944" s="82"/>
      <c r="HJK944" s="82"/>
      <c r="HJL944" s="82"/>
      <c r="HJM944" s="82"/>
      <c r="HJN944" s="82"/>
      <c r="HJO944" s="82"/>
      <c r="HJP944" s="82"/>
      <c r="HJQ944" s="82"/>
      <c r="HJR944" s="82"/>
      <c r="HJS944" s="82"/>
      <c r="HJT944" s="82"/>
      <c r="HJU944" s="82"/>
      <c r="HJV944" s="82"/>
      <c r="HJW944" s="82"/>
      <c r="HJX944" s="82"/>
      <c r="HJY944" s="82"/>
      <c r="HJZ944" s="82"/>
      <c r="HKA944" s="82"/>
      <c r="HKB944" s="82"/>
      <c r="HKC944" s="82"/>
      <c r="HKD944" s="82"/>
      <c r="HKE944" s="82"/>
      <c r="HKF944" s="82"/>
      <c r="HKG944" s="82"/>
      <c r="HKH944" s="82"/>
      <c r="HKI944" s="82"/>
      <c r="HKJ944" s="82"/>
      <c r="HKK944" s="82"/>
      <c r="HKL944" s="82"/>
      <c r="HKM944" s="82"/>
      <c r="HKN944" s="82"/>
      <c r="HKO944" s="82"/>
      <c r="HKP944" s="82"/>
      <c r="HKQ944" s="82"/>
      <c r="HKR944" s="82"/>
      <c r="HKS944" s="82"/>
      <c r="HKT944" s="82"/>
      <c r="HKU944" s="82"/>
      <c r="HKV944" s="82"/>
      <c r="HKW944" s="82"/>
      <c r="HKX944" s="82"/>
      <c r="HKY944" s="82"/>
      <c r="HKZ944" s="82"/>
      <c r="HLA944" s="82"/>
      <c r="HLB944" s="82"/>
      <c r="HLC944" s="82"/>
      <c r="HLD944" s="82"/>
      <c r="HLE944" s="82"/>
      <c r="HLF944" s="82"/>
      <c r="HLG944" s="82"/>
      <c r="HLH944" s="82"/>
      <c r="HLI944" s="82"/>
      <c r="HLJ944" s="82"/>
      <c r="HLK944" s="82"/>
      <c r="HLL944" s="82"/>
      <c r="HLM944" s="82"/>
      <c r="HLN944" s="82"/>
      <c r="HLO944" s="82"/>
      <c r="HLP944" s="82"/>
      <c r="HLQ944" s="82"/>
      <c r="HLR944" s="82"/>
      <c r="HLS944" s="82"/>
      <c r="HLT944" s="82"/>
      <c r="HLU944" s="82"/>
      <c r="HLV944" s="82"/>
      <c r="HLW944" s="82"/>
      <c r="HLX944" s="82"/>
      <c r="HLY944" s="82"/>
      <c r="HLZ944" s="82"/>
      <c r="HMA944" s="82"/>
      <c r="HMB944" s="82"/>
      <c r="HMC944" s="82"/>
      <c r="HMD944" s="82"/>
      <c r="HME944" s="82"/>
      <c r="HMF944" s="82"/>
      <c r="HMG944" s="82"/>
      <c r="HMH944" s="82"/>
      <c r="HMI944" s="82"/>
      <c r="HMJ944" s="82"/>
      <c r="HMK944" s="82"/>
      <c r="HML944" s="82"/>
      <c r="HMM944" s="82"/>
      <c r="HMN944" s="82"/>
      <c r="HMO944" s="82"/>
      <c r="HMP944" s="82"/>
      <c r="HMQ944" s="82"/>
      <c r="HMR944" s="82"/>
      <c r="HMS944" s="82"/>
      <c r="HMT944" s="82"/>
      <c r="HMU944" s="82"/>
      <c r="HMV944" s="82"/>
      <c r="HMW944" s="82"/>
      <c r="HMX944" s="82"/>
      <c r="HMY944" s="82"/>
      <c r="HMZ944" s="82"/>
      <c r="HNA944" s="82"/>
      <c r="HNB944" s="82"/>
      <c r="HNC944" s="82"/>
      <c r="HND944" s="82"/>
      <c r="HNE944" s="82"/>
      <c r="HNF944" s="82"/>
      <c r="HNG944" s="82"/>
      <c r="HNH944" s="82"/>
      <c r="HNI944" s="82"/>
      <c r="HNJ944" s="82"/>
      <c r="HNK944" s="82"/>
      <c r="HNL944" s="82"/>
      <c r="HNM944" s="82"/>
      <c r="HNN944" s="82"/>
      <c r="HNO944" s="82"/>
      <c r="HNP944" s="82"/>
      <c r="HNQ944" s="82"/>
      <c r="HNR944" s="82"/>
      <c r="HNS944" s="82"/>
      <c r="HNT944" s="82"/>
      <c r="HNU944" s="82"/>
      <c r="HNV944" s="82"/>
      <c r="HNW944" s="82"/>
      <c r="HNX944" s="82"/>
      <c r="HNY944" s="82"/>
      <c r="HNZ944" s="82"/>
      <c r="HOA944" s="82"/>
      <c r="HOB944" s="82"/>
      <c r="HOC944" s="82"/>
      <c r="HOD944" s="82"/>
      <c r="HOE944" s="82"/>
      <c r="HOF944" s="82"/>
      <c r="HOG944" s="82"/>
      <c r="HOH944" s="82"/>
      <c r="HOI944" s="82"/>
      <c r="HOJ944" s="82"/>
      <c r="HOK944" s="82"/>
      <c r="HOL944" s="82"/>
      <c r="HOM944" s="82"/>
      <c r="HON944" s="82"/>
      <c r="HOO944" s="82"/>
      <c r="HOP944" s="82"/>
      <c r="HOQ944" s="82"/>
      <c r="HOR944" s="82"/>
      <c r="HOS944" s="82"/>
      <c r="HOT944" s="82"/>
      <c r="HOU944" s="82"/>
      <c r="HOV944" s="82"/>
      <c r="HOW944" s="82"/>
      <c r="HOX944" s="82"/>
      <c r="HOY944" s="82"/>
      <c r="HOZ944" s="82"/>
      <c r="HPA944" s="82"/>
      <c r="HPB944" s="82"/>
      <c r="HPC944" s="82"/>
      <c r="HPD944" s="82"/>
      <c r="HPE944" s="82"/>
      <c r="HPF944" s="82"/>
      <c r="HPG944" s="82"/>
      <c r="HPH944" s="82"/>
      <c r="HPI944" s="82"/>
      <c r="HPJ944" s="82"/>
      <c r="HPK944" s="82"/>
      <c r="HPL944" s="82"/>
      <c r="HPM944" s="82"/>
      <c r="HPN944" s="82"/>
      <c r="HPO944" s="82"/>
      <c r="HPP944" s="82"/>
      <c r="HPQ944" s="82"/>
      <c r="HPR944" s="82"/>
      <c r="HPS944" s="82"/>
      <c r="HPT944" s="82"/>
      <c r="HPU944" s="82"/>
      <c r="HPV944" s="82"/>
      <c r="HPW944" s="82"/>
      <c r="HPX944" s="82"/>
      <c r="HPY944" s="82"/>
      <c r="HPZ944" s="82"/>
      <c r="HQA944" s="82"/>
      <c r="HQB944" s="82"/>
      <c r="HQC944" s="82"/>
      <c r="HQD944" s="82"/>
      <c r="HQE944" s="82"/>
      <c r="HQF944" s="82"/>
      <c r="HQG944" s="82"/>
      <c r="HQH944" s="82"/>
      <c r="HQI944" s="82"/>
      <c r="HQJ944" s="82"/>
      <c r="HQK944" s="82"/>
      <c r="HQL944" s="82"/>
      <c r="HQM944" s="82"/>
      <c r="HQN944" s="82"/>
      <c r="HQO944" s="82"/>
      <c r="HQP944" s="82"/>
      <c r="HQQ944" s="82"/>
      <c r="HQR944" s="82"/>
      <c r="HQS944" s="82"/>
      <c r="HQT944" s="82"/>
      <c r="HQU944" s="82"/>
      <c r="HQV944" s="82"/>
      <c r="HQW944" s="82"/>
      <c r="HQX944" s="82"/>
      <c r="HQY944" s="82"/>
      <c r="HQZ944" s="82"/>
      <c r="HRA944" s="82"/>
      <c r="HRB944" s="82"/>
      <c r="HRC944" s="82"/>
      <c r="HRD944" s="82"/>
      <c r="HRE944" s="82"/>
      <c r="HRF944" s="82"/>
      <c r="HRG944" s="82"/>
      <c r="HRH944" s="82"/>
      <c r="HRI944" s="82"/>
      <c r="HRJ944" s="82"/>
      <c r="HRK944" s="82"/>
      <c r="HRL944" s="82"/>
      <c r="HRM944" s="82"/>
      <c r="HRN944" s="82"/>
      <c r="HRO944" s="82"/>
      <c r="HRP944" s="82"/>
      <c r="HRQ944" s="82"/>
      <c r="HRR944" s="82"/>
      <c r="HRS944" s="82"/>
      <c r="HRT944" s="82"/>
      <c r="HRU944" s="82"/>
      <c r="HRV944" s="82"/>
      <c r="HRW944" s="82"/>
      <c r="HRX944" s="82"/>
      <c r="HRY944" s="82"/>
      <c r="HRZ944" s="82"/>
      <c r="HSA944" s="82"/>
      <c r="HSB944" s="82"/>
      <c r="HSC944" s="82"/>
      <c r="HSD944" s="82"/>
      <c r="HSE944" s="82"/>
      <c r="HSF944" s="82"/>
      <c r="HSG944" s="82"/>
      <c r="HSH944" s="82"/>
      <c r="HSI944" s="82"/>
      <c r="HSJ944" s="82"/>
      <c r="HSK944" s="82"/>
      <c r="HSL944" s="82"/>
      <c r="HSM944" s="82"/>
      <c r="HSN944" s="82"/>
      <c r="HSO944" s="82"/>
      <c r="HSP944" s="82"/>
      <c r="HSQ944" s="82"/>
      <c r="HSR944" s="82"/>
      <c r="HSS944" s="82"/>
      <c r="HST944" s="82"/>
      <c r="HSU944" s="82"/>
      <c r="HSV944" s="82"/>
      <c r="HSW944" s="82"/>
      <c r="HSX944" s="82"/>
      <c r="HSY944" s="82"/>
      <c r="HSZ944" s="82"/>
      <c r="HTA944" s="82"/>
      <c r="HTB944" s="82"/>
      <c r="HTC944" s="82"/>
      <c r="HTD944" s="82"/>
      <c r="HTE944" s="82"/>
      <c r="HTF944" s="82"/>
      <c r="HTG944" s="82"/>
      <c r="HTH944" s="82"/>
      <c r="HTI944" s="82"/>
      <c r="HTJ944" s="82"/>
      <c r="HTK944" s="82"/>
      <c r="HTL944" s="82"/>
      <c r="HTM944" s="82"/>
      <c r="HTN944" s="82"/>
      <c r="HTO944" s="82"/>
      <c r="HTP944" s="82"/>
      <c r="HTQ944" s="82"/>
      <c r="HTR944" s="82"/>
      <c r="HTS944" s="82"/>
      <c r="HTT944" s="82"/>
      <c r="HTU944" s="82"/>
      <c r="HTV944" s="82"/>
      <c r="HTW944" s="82"/>
      <c r="HTX944" s="82"/>
      <c r="HTY944" s="82"/>
      <c r="HTZ944" s="82"/>
      <c r="HUA944" s="82"/>
      <c r="HUB944" s="82"/>
      <c r="HUC944" s="82"/>
      <c r="HUD944" s="82"/>
      <c r="HUE944" s="82"/>
      <c r="HUF944" s="82"/>
      <c r="HUG944" s="82"/>
      <c r="HUH944" s="82"/>
      <c r="HUI944" s="82"/>
      <c r="HUJ944" s="82"/>
      <c r="HUK944" s="82"/>
      <c r="HUL944" s="82"/>
      <c r="HUM944" s="82"/>
      <c r="HUN944" s="82"/>
      <c r="HUO944" s="82"/>
      <c r="HUP944" s="82"/>
      <c r="HUQ944" s="82"/>
      <c r="HUR944" s="82"/>
      <c r="HUS944" s="82"/>
      <c r="HUT944" s="82"/>
      <c r="HUU944" s="82"/>
      <c r="HUV944" s="82"/>
      <c r="HUW944" s="82"/>
      <c r="HUX944" s="82"/>
      <c r="HUY944" s="82"/>
      <c r="HUZ944" s="82"/>
      <c r="HVA944" s="82"/>
      <c r="HVB944" s="82"/>
      <c r="HVC944" s="82"/>
      <c r="HVD944" s="82"/>
      <c r="HVE944" s="82"/>
      <c r="HVF944" s="82"/>
      <c r="HVG944" s="82"/>
      <c r="HVH944" s="82"/>
      <c r="HVI944" s="82"/>
      <c r="HVJ944" s="82"/>
      <c r="HVK944" s="82"/>
      <c r="HVL944" s="82"/>
      <c r="HVM944" s="82"/>
      <c r="HVN944" s="82"/>
      <c r="HVO944" s="82"/>
      <c r="HVP944" s="82"/>
      <c r="HVQ944" s="82"/>
      <c r="HVR944" s="82"/>
      <c r="HVS944" s="82"/>
      <c r="HVT944" s="82"/>
      <c r="HVU944" s="82"/>
      <c r="HVV944" s="82"/>
      <c r="HVW944" s="82"/>
      <c r="HVX944" s="82"/>
      <c r="HVY944" s="82"/>
      <c r="HVZ944" s="82"/>
      <c r="HWA944" s="82"/>
      <c r="HWB944" s="82"/>
      <c r="HWC944" s="82"/>
      <c r="HWD944" s="82"/>
      <c r="HWE944" s="82"/>
      <c r="HWF944" s="82"/>
      <c r="HWG944" s="82"/>
      <c r="HWH944" s="82"/>
      <c r="HWI944" s="82"/>
      <c r="HWJ944" s="82"/>
      <c r="HWK944" s="82"/>
      <c r="HWL944" s="82"/>
      <c r="HWM944" s="82"/>
      <c r="HWN944" s="82"/>
      <c r="HWO944" s="82"/>
      <c r="HWP944" s="82"/>
      <c r="HWQ944" s="82"/>
      <c r="HWR944" s="82"/>
      <c r="HWS944" s="82"/>
      <c r="HWT944" s="82"/>
      <c r="HWU944" s="82"/>
      <c r="HWV944" s="82"/>
      <c r="HWW944" s="82"/>
      <c r="HWX944" s="82"/>
      <c r="HWY944" s="82"/>
      <c r="HWZ944" s="82"/>
      <c r="HXA944" s="82"/>
      <c r="HXB944" s="82"/>
      <c r="HXC944" s="82"/>
      <c r="HXD944" s="82"/>
      <c r="HXE944" s="82"/>
      <c r="HXF944" s="82"/>
      <c r="HXG944" s="82"/>
      <c r="HXH944" s="82"/>
      <c r="HXI944" s="82"/>
      <c r="HXJ944" s="82"/>
      <c r="HXK944" s="82"/>
      <c r="HXL944" s="82"/>
      <c r="HXM944" s="82"/>
      <c r="HXN944" s="82"/>
      <c r="HXO944" s="82"/>
      <c r="HXP944" s="82"/>
      <c r="HXQ944" s="82"/>
      <c r="HXR944" s="82"/>
      <c r="HXS944" s="82"/>
      <c r="HXT944" s="82"/>
      <c r="HXU944" s="82"/>
      <c r="HXV944" s="82"/>
      <c r="HXW944" s="82"/>
      <c r="HXX944" s="82"/>
      <c r="HXY944" s="82"/>
      <c r="HXZ944" s="82"/>
      <c r="HYA944" s="82"/>
      <c r="HYB944" s="82"/>
      <c r="HYC944" s="82"/>
      <c r="HYD944" s="82"/>
      <c r="HYE944" s="82"/>
      <c r="HYF944" s="82"/>
      <c r="HYG944" s="82"/>
      <c r="HYH944" s="82"/>
      <c r="HYI944" s="82"/>
      <c r="HYJ944" s="82"/>
      <c r="HYK944" s="82"/>
      <c r="HYL944" s="82"/>
      <c r="HYM944" s="82"/>
      <c r="HYN944" s="82"/>
      <c r="HYO944" s="82"/>
      <c r="HYP944" s="82"/>
      <c r="HYQ944" s="82"/>
      <c r="HYR944" s="82"/>
      <c r="HYS944" s="82"/>
      <c r="HYT944" s="82"/>
      <c r="HYU944" s="82"/>
      <c r="HYV944" s="82"/>
      <c r="HYW944" s="82"/>
      <c r="HYX944" s="82"/>
      <c r="HYY944" s="82"/>
      <c r="HYZ944" s="82"/>
      <c r="HZA944" s="82"/>
      <c r="HZB944" s="82"/>
      <c r="HZC944" s="82"/>
      <c r="HZD944" s="82"/>
      <c r="HZE944" s="82"/>
      <c r="HZF944" s="82"/>
      <c r="HZG944" s="82"/>
      <c r="HZH944" s="82"/>
      <c r="HZI944" s="82"/>
      <c r="HZJ944" s="82"/>
      <c r="HZK944" s="82"/>
      <c r="HZL944" s="82"/>
      <c r="HZM944" s="82"/>
      <c r="HZN944" s="82"/>
      <c r="HZO944" s="82"/>
      <c r="HZP944" s="82"/>
      <c r="HZQ944" s="82"/>
      <c r="HZR944" s="82"/>
      <c r="HZS944" s="82"/>
      <c r="HZT944" s="82"/>
      <c r="HZU944" s="82"/>
      <c r="HZV944" s="82"/>
      <c r="HZW944" s="82"/>
      <c r="HZX944" s="82"/>
      <c r="HZY944" s="82"/>
      <c r="HZZ944" s="82"/>
      <c r="IAA944" s="82"/>
      <c r="IAB944" s="82"/>
      <c r="IAC944" s="82"/>
      <c r="IAD944" s="82"/>
      <c r="IAE944" s="82"/>
      <c r="IAF944" s="82"/>
      <c r="IAG944" s="82"/>
      <c r="IAH944" s="82"/>
      <c r="IAI944" s="82"/>
      <c r="IAJ944" s="82"/>
      <c r="IAK944" s="82"/>
      <c r="IAL944" s="82"/>
      <c r="IAM944" s="82"/>
      <c r="IAN944" s="82"/>
      <c r="IAO944" s="82"/>
      <c r="IAP944" s="82"/>
      <c r="IAQ944" s="82"/>
      <c r="IAR944" s="82"/>
      <c r="IAS944" s="82"/>
      <c r="IAT944" s="82"/>
      <c r="IAU944" s="82"/>
      <c r="IAV944" s="82"/>
      <c r="IAW944" s="82"/>
      <c r="IAX944" s="82"/>
      <c r="IAY944" s="82"/>
      <c r="IAZ944" s="82"/>
      <c r="IBA944" s="82"/>
      <c r="IBB944" s="82"/>
      <c r="IBC944" s="82"/>
      <c r="IBD944" s="82"/>
      <c r="IBE944" s="82"/>
      <c r="IBF944" s="82"/>
      <c r="IBG944" s="82"/>
      <c r="IBH944" s="82"/>
      <c r="IBI944" s="82"/>
      <c r="IBJ944" s="82"/>
      <c r="IBK944" s="82"/>
      <c r="IBL944" s="82"/>
      <c r="IBM944" s="82"/>
      <c r="IBN944" s="82"/>
      <c r="IBO944" s="82"/>
      <c r="IBP944" s="82"/>
      <c r="IBQ944" s="82"/>
      <c r="IBR944" s="82"/>
      <c r="IBS944" s="82"/>
      <c r="IBT944" s="82"/>
      <c r="IBU944" s="82"/>
      <c r="IBV944" s="82"/>
      <c r="IBW944" s="82"/>
      <c r="IBX944" s="82"/>
      <c r="IBY944" s="82"/>
      <c r="IBZ944" s="82"/>
      <c r="ICA944" s="82"/>
      <c r="ICB944" s="82"/>
      <c r="ICC944" s="82"/>
      <c r="ICD944" s="82"/>
      <c r="ICE944" s="82"/>
      <c r="ICF944" s="82"/>
      <c r="ICG944" s="82"/>
      <c r="ICH944" s="82"/>
      <c r="ICI944" s="82"/>
      <c r="ICJ944" s="82"/>
      <c r="ICK944" s="82"/>
      <c r="ICL944" s="82"/>
      <c r="ICM944" s="82"/>
      <c r="ICN944" s="82"/>
      <c r="ICO944" s="82"/>
      <c r="ICP944" s="82"/>
      <c r="ICQ944" s="82"/>
      <c r="ICR944" s="82"/>
      <c r="ICS944" s="82"/>
      <c r="ICT944" s="82"/>
      <c r="ICU944" s="82"/>
      <c r="ICV944" s="82"/>
      <c r="ICW944" s="82"/>
      <c r="ICX944" s="82"/>
      <c r="ICY944" s="82"/>
      <c r="ICZ944" s="82"/>
      <c r="IDA944" s="82"/>
      <c r="IDB944" s="82"/>
      <c r="IDC944" s="82"/>
      <c r="IDD944" s="82"/>
      <c r="IDE944" s="82"/>
      <c r="IDF944" s="82"/>
      <c r="IDG944" s="82"/>
      <c r="IDH944" s="82"/>
      <c r="IDI944" s="82"/>
      <c r="IDJ944" s="82"/>
      <c r="IDK944" s="82"/>
      <c r="IDL944" s="82"/>
      <c r="IDM944" s="82"/>
      <c r="IDN944" s="82"/>
      <c r="IDO944" s="82"/>
      <c r="IDP944" s="82"/>
      <c r="IDQ944" s="82"/>
      <c r="IDR944" s="82"/>
      <c r="IDS944" s="82"/>
      <c r="IDT944" s="82"/>
      <c r="IDU944" s="82"/>
      <c r="IDV944" s="82"/>
      <c r="IDW944" s="82"/>
      <c r="IDX944" s="82"/>
      <c r="IDY944" s="82"/>
      <c r="IDZ944" s="82"/>
      <c r="IEA944" s="82"/>
      <c r="IEB944" s="82"/>
      <c r="IEC944" s="82"/>
      <c r="IED944" s="82"/>
      <c r="IEE944" s="82"/>
      <c r="IEF944" s="82"/>
      <c r="IEG944" s="82"/>
      <c r="IEH944" s="82"/>
      <c r="IEI944" s="82"/>
      <c r="IEJ944" s="82"/>
      <c r="IEK944" s="82"/>
      <c r="IEL944" s="82"/>
      <c r="IEM944" s="82"/>
      <c r="IEN944" s="82"/>
      <c r="IEO944" s="82"/>
      <c r="IEP944" s="82"/>
      <c r="IEQ944" s="82"/>
      <c r="IER944" s="82"/>
      <c r="IES944" s="82"/>
      <c r="IET944" s="82"/>
      <c r="IEU944" s="82"/>
      <c r="IEV944" s="82"/>
      <c r="IEW944" s="82"/>
      <c r="IEX944" s="82"/>
      <c r="IEY944" s="82"/>
      <c r="IEZ944" s="82"/>
      <c r="IFA944" s="82"/>
      <c r="IFB944" s="82"/>
      <c r="IFC944" s="82"/>
      <c r="IFD944" s="82"/>
      <c r="IFE944" s="82"/>
      <c r="IFF944" s="82"/>
      <c r="IFG944" s="82"/>
      <c r="IFH944" s="82"/>
      <c r="IFI944" s="82"/>
      <c r="IFJ944" s="82"/>
      <c r="IFK944" s="82"/>
      <c r="IFL944" s="82"/>
      <c r="IFM944" s="82"/>
      <c r="IFN944" s="82"/>
      <c r="IFO944" s="82"/>
      <c r="IFP944" s="82"/>
      <c r="IFQ944" s="82"/>
      <c r="IFR944" s="82"/>
      <c r="IFS944" s="82"/>
      <c r="IFT944" s="82"/>
      <c r="IFU944" s="82"/>
      <c r="IFV944" s="82"/>
      <c r="IFW944" s="82"/>
      <c r="IFX944" s="82"/>
      <c r="IFY944" s="82"/>
      <c r="IFZ944" s="82"/>
      <c r="IGA944" s="82"/>
      <c r="IGB944" s="82"/>
      <c r="IGC944" s="82"/>
      <c r="IGD944" s="82"/>
      <c r="IGE944" s="82"/>
      <c r="IGF944" s="82"/>
      <c r="IGG944" s="82"/>
      <c r="IGH944" s="82"/>
      <c r="IGI944" s="82"/>
      <c r="IGJ944" s="82"/>
      <c r="IGK944" s="82"/>
      <c r="IGL944" s="82"/>
      <c r="IGM944" s="82"/>
      <c r="IGN944" s="82"/>
      <c r="IGO944" s="82"/>
      <c r="IGP944" s="82"/>
      <c r="IGQ944" s="82"/>
      <c r="IGR944" s="82"/>
      <c r="IGS944" s="82"/>
      <c r="IGT944" s="82"/>
      <c r="IGU944" s="82"/>
      <c r="IGV944" s="82"/>
      <c r="IGW944" s="82"/>
      <c r="IGX944" s="82"/>
      <c r="IGY944" s="82"/>
      <c r="IGZ944" s="82"/>
      <c r="IHA944" s="82"/>
      <c r="IHB944" s="82"/>
      <c r="IHC944" s="82"/>
      <c r="IHD944" s="82"/>
      <c r="IHE944" s="82"/>
      <c r="IHF944" s="82"/>
      <c r="IHG944" s="82"/>
      <c r="IHH944" s="82"/>
      <c r="IHI944" s="82"/>
      <c r="IHJ944" s="82"/>
      <c r="IHK944" s="82"/>
      <c r="IHL944" s="82"/>
      <c r="IHM944" s="82"/>
      <c r="IHN944" s="82"/>
      <c r="IHO944" s="82"/>
      <c r="IHP944" s="82"/>
      <c r="IHQ944" s="82"/>
      <c r="IHR944" s="82"/>
      <c r="IHS944" s="82"/>
      <c r="IHT944" s="82"/>
      <c r="IHU944" s="82"/>
      <c r="IHV944" s="82"/>
      <c r="IHW944" s="82"/>
      <c r="IHX944" s="82"/>
      <c r="IHY944" s="82"/>
      <c r="IHZ944" s="82"/>
      <c r="IIA944" s="82"/>
      <c r="IIB944" s="82"/>
      <c r="IIC944" s="82"/>
      <c r="IID944" s="82"/>
      <c r="IIE944" s="82"/>
      <c r="IIF944" s="82"/>
      <c r="IIG944" s="82"/>
      <c r="IIH944" s="82"/>
      <c r="III944" s="82"/>
      <c r="IIJ944" s="82"/>
      <c r="IIK944" s="82"/>
      <c r="IIL944" s="82"/>
      <c r="IIM944" s="82"/>
      <c r="IIN944" s="82"/>
      <c r="IIO944" s="82"/>
      <c r="IIP944" s="82"/>
      <c r="IIQ944" s="82"/>
      <c r="IIR944" s="82"/>
      <c r="IIS944" s="82"/>
      <c r="IIT944" s="82"/>
      <c r="IIU944" s="82"/>
      <c r="IIV944" s="82"/>
      <c r="IIW944" s="82"/>
      <c r="IIX944" s="82"/>
      <c r="IIY944" s="82"/>
      <c r="IIZ944" s="82"/>
      <c r="IJA944" s="82"/>
      <c r="IJB944" s="82"/>
      <c r="IJC944" s="82"/>
      <c r="IJD944" s="82"/>
      <c r="IJE944" s="82"/>
      <c r="IJF944" s="82"/>
      <c r="IJG944" s="82"/>
      <c r="IJH944" s="82"/>
      <c r="IJI944" s="82"/>
      <c r="IJJ944" s="82"/>
      <c r="IJK944" s="82"/>
      <c r="IJL944" s="82"/>
      <c r="IJM944" s="82"/>
      <c r="IJN944" s="82"/>
      <c r="IJO944" s="82"/>
      <c r="IJP944" s="82"/>
      <c r="IJQ944" s="82"/>
      <c r="IJR944" s="82"/>
      <c r="IJS944" s="82"/>
      <c r="IJT944" s="82"/>
      <c r="IJU944" s="82"/>
      <c r="IJV944" s="82"/>
      <c r="IJW944" s="82"/>
      <c r="IJX944" s="82"/>
      <c r="IJY944" s="82"/>
      <c r="IJZ944" s="82"/>
      <c r="IKA944" s="82"/>
      <c r="IKB944" s="82"/>
      <c r="IKC944" s="82"/>
      <c r="IKD944" s="82"/>
      <c r="IKE944" s="82"/>
      <c r="IKF944" s="82"/>
      <c r="IKG944" s="82"/>
      <c r="IKH944" s="82"/>
      <c r="IKI944" s="82"/>
      <c r="IKJ944" s="82"/>
      <c r="IKK944" s="82"/>
      <c r="IKL944" s="82"/>
      <c r="IKM944" s="82"/>
      <c r="IKN944" s="82"/>
      <c r="IKO944" s="82"/>
      <c r="IKP944" s="82"/>
      <c r="IKQ944" s="82"/>
      <c r="IKR944" s="82"/>
      <c r="IKS944" s="82"/>
      <c r="IKT944" s="82"/>
      <c r="IKU944" s="82"/>
      <c r="IKV944" s="82"/>
      <c r="IKW944" s="82"/>
      <c r="IKX944" s="82"/>
      <c r="IKY944" s="82"/>
      <c r="IKZ944" s="82"/>
      <c r="ILA944" s="82"/>
      <c r="ILB944" s="82"/>
      <c r="ILC944" s="82"/>
      <c r="ILD944" s="82"/>
      <c r="ILE944" s="82"/>
      <c r="ILF944" s="82"/>
      <c r="ILG944" s="82"/>
      <c r="ILH944" s="82"/>
      <c r="ILI944" s="82"/>
      <c r="ILJ944" s="82"/>
      <c r="ILK944" s="82"/>
      <c r="ILL944" s="82"/>
      <c r="ILM944" s="82"/>
      <c r="ILN944" s="82"/>
      <c r="ILO944" s="82"/>
      <c r="ILP944" s="82"/>
      <c r="ILQ944" s="82"/>
      <c r="ILR944" s="82"/>
      <c r="ILS944" s="82"/>
      <c r="ILT944" s="82"/>
      <c r="ILU944" s="82"/>
      <c r="ILV944" s="82"/>
      <c r="ILW944" s="82"/>
      <c r="ILX944" s="82"/>
      <c r="ILY944" s="82"/>
      <c r="ILZ944" s="82"/>
      <c r="IMA944" s="82"/>
      <c r="IMB944" s="82"/>
      <c r="IMC944" s="82"/>
      <c r="IMD944" s="82"/>
      <c r="IME944" s="82"/>
      <c r="IMF944" s="82"/>
      <c r="IMG944" s="82"/>
      <c r="IMH944" s="82"/>
      <c r="IMI944" s="82"/>
      <c r="IMJ944" s="82"/>
      <c r="IMK944" s="82"/>
      <c r="IML944" s="82"/>
      <c r="IMM944" s="82"/>
      <c r="IMN944" s="82"/>
      <c r="IMO944" s="82"/>
      <c r="IMP944" s="82"/>
      <c r="IMQ944" s="82"/>
      <c r="IMR944" s="82"/>
      <c r="IMS944" s="82"/>
      <c r="IMT944" s="82"/>
      <c r="IMU944" s="82"/>
      <c r="IMV944" s="82"/>
      <c r="IMW944" s="82"/>
      <c r="IMX944" s="82"/>
      <c r="IMY944" s="82"/>
      <c r="IMZ944" s="82"/>
      <c r="INA944" s="82"/>
      <c r="INB944" s="82"/>
      <c r="INC944" s="82"/>
      <c r="IND944" s="82"/>
      <c r="INE944" s="82"/>
      <c r="INF944" s="82"/>
      <c r="ING944" s="82"/>
      <c r="INH944" s="82"/>
      <c r="INI944" s="82"/>
      <c r="INJ944" s="82"/>
      <c r="INK944" s="82"/>
      <c r="INL944" s="82"/>
      <c r="INM944" s="82"/>
      <c r="INN944" s="82"/>
      <c r="INO944" s="82"/>
      <c r="INP944" s="82"/>
      <c r="INQ944" s="82"/>
      <c r="INR944" s="82"/>
      <c r="INS944" s="82"/>
      <c r="INT944" s="82"/>
      <c r="INU944" s="82"/>
      <c r="INV944" s="82"/>
      <c r="INW944" s="82"/>
      <c r="INX944" s="82"/>
      <c r="INY944" s="82"/>
      <c r="INZ944" s="82"/>
      <c r="IOA944" s="82"/>
      <c r="IOB944" s="82"/>
      <c r="IOC944" s="82"/>
      <c r="IOD944" s="82"/>
      <c r="IOE944" s="82"/>
      <c r="IOF944" s="82"/>
      <c r="IOG944" s="82"/>
      <c r="IOH944" s="82"/>
      <c r="IOI944" s="82"/>
      <c r="IOJ944" s="82"/>
      <c r="IOK944" s="82"/>
      <c r="IOL944" s="82"/>
      <c r="IOM944" s="82"/>
      <c r="ION944" s="82"/>
      <c r="IOO944" s="82"/>
      <c r="IOP944" s="82"/>
      <c r="IOQ944" s="82"/>
      <c r="IOR944" s="82"/>
      <c r="IOS944" s="82"/>
      <c r="IOT944" s="82"/>
      <c r="IOU944" s="82"/>
      <c r="IOV944" s="82"/>
      <c r="IOW944" s="82"/>
      <c r="IOX944" s="82"/>
      <c r="IOY944" s="82"/>
      <c r="IOZ944" s="82"/>
      <c r="IPA944" s="82"/>
      <c r="IPB944" s="82"/>
      <c r="IPC944" s="82"/>
      <c r="IPD944" s="82"/>
      <c r="IPE944" s="82"/>
      <c r="IPF944" s="82"/>
      <c r="IPG944" s="82"/>
      <c r="IPH944" s="82"/>
      <c r="IPI944" s="82"/>
      <c r="IPJ944" s="82"/>
      <c r="IPK944" s="82"/>
      <c r="IPL944" s="82"/>
      <c r="IPM944" s="82"/>
      <c r="IPN944" s="82"/>
      <c r="IPO944" s="82"/>
      <c r="IPP944" s="82"/>
      <c r="IPQ944" s="82"/>
      <c r="IPR944" s="82"/>
      <c r="IPS944" s="82"/>
      <c r="IPT944" s="82"/>
      <c r="IPU944" s="82"/>
      <c r="IPV944" s="82"/>
      <c r="IPW944" s="82"/>
      <c r="IPX944" s="82"/>
      <c r="IPY944" s="82"/>
      <c r="IPZ944" s="82"/>
      <c r="IQA944" s="82"/>
      <c r="IQB944" s="82"/>
      <c r="IQC944" s="82"/>
      <c r="IQD944" s="82"/>
      <c r="IQE944" s="82"/>
      <c r="IQF944" s="82"/>
      <c r="IQG944" s="82"/>
      <c r="IQH944" s="82"/>
      <c r="IQI944" s="82"/>
      <c r="IQJ944" s="82"/>
      <c r="IQK944" s="82"/>
      <c r="IQL944" s="82"/>
      <c r="IQM944" s="82"/>
      <c r="IQN944" s="82"/>
      <c r="IQO944" s="82"/>
      <c r="IQP944" s="82"/>
      <c r="IQQ944" s="82"/>
      <c r="IQR944" s="82"/>
      <c r="IQS944" s="82"/>
      <c r="IQT944" s="82"/>
      <c r="IQU944" s="82"/>
      <c r="IQV944" s="82"/>
      <c r="IQW944" s="82"/>
      <c r="IQX944" s="82"/>
      <c r="IQY944" s="82"/>
      <c r="IQZ944" s="82"/>
      <c r="IRA944" s="82"/>
      <c r="IRB944" s="82"/>
      <c r="IRC944" s="82"/>
      <c r="IRD944" s="82"/>
      <c r="IRE944" s="82"/>
      <c r="IRF944" s="82"/>
      <c r="IRG944" s="82"/>
      <c r="IRH944" s="82"/>
      <c r="IRI944" s="82"/>
      <c r="IRJ944" s="82"/>
      <c r="IRK944" s="82"/>
      <c r="IRL944" s="82"/>
      <c r="IRM944" s="82"/>
      <c r="IRN944" s="82"/>
      <c r="IRO944" s="82"/>
      <c r="IRP944" s="82"/>
      <c r="IRQ944" s="82"/>
      <c r="IRR944" s="82"/>
      <c r="IRS944" s="82"/>
      <c r="IRT944" s="82"/>
      <c r="IRU944" s="82"/>
      <c r="IRV944" s="82"/>
      <c r="IRW944" s="82"/>
      <c r="IRX944" s="82"/>
      <c r="IRY944" s="82"/>
      <c r="IRZ944" s="82"/>
      <c r="ISA944" s="82"/>
      <c r="ISB944" s="82"/>
      <c r="ISC944" s="82"/>
      <c r="ISD944" s="82"/>
      <c r="ISE944" s="82"/>
      <c r="ISF944" s="82"/>
      <c r="ISG944" s="82"/>
      <c r="ISH944" s="82"/>
      <c r="ISI944" s="82"/>
      <c r="ISJ944" s="82"/>
      <c r="ISK944" s="82"/>
      <c r="ISL944" s="82"/>
      <c r="ISM944" s="82"/>
      <c r="ISN944" s="82"/>
      <c r="ISO944" s="82"/>
      <c r="ISP944" s="82"/>
      <c r="ISQ944" s="82"/>
      <c r="ISR944" s="82"/>
      <c r="ISS944" s="82"/>
      <c r="IST944" s="82"/>
      <c r="ISU944" s="82"/>
      <c r="ISV944" s="82"/>
      <c r="ISW944" s="82"/>
      <c r="ISX944" s="82"/>
      <c r="ISY944" s="82"/>
      <c r="ISZ944" s="82"/>
      <c r="ITA944" s="82"/>
      <c r="ITB944" s="82"/>
      <c r="ITC944" s="82"/>
      <c r="ITD944" s="82"/>
      <c r="ITE944" s="82"/>
      <c r="ITF944" s="82"/>
      <c r="ITG944" s="82"/>
      <c r="ITH944" s="82"/>
      <c r="ITI944" s="82"/>
      <c r="ITJ944" s="82"/>
      <c r="ITK944" s="82"/>
      <c r="ITL944" s="82"/>
      <c r="ITM944" s="82"/>
      <c r="ITN944" s="82"/>
      <c r="ITO944" s="82"/>
      <c r="ITP944" s="82"/>
      <c r="ITQ944" s="82"/>
      <c r="ITR944" s="82"/>
      <c r="ITS944" s="82"/>
      <c r="ITT944" s="82"/>
      <c r="ITU944" s="82"/>
      <c r="ITV944" s="82"/>
      <c r="ITW944" s="82"/>
      <c r="ITX944" s="82"/>
      <c r="ITY944" s="82"/>
      <c r="ITZ944" s="82"/>
      <c r="IUA944" s="82"/>
      <c r="IUB944" s="82"/>
      <c r="IUC944" s="82"/>
      <c r="IUD944" s="82"/>
      <c r="IUE944" s="82"/>
      <c r="IUF944" s="82"/>
      <c r="IUG944" s="82"/>
      <c r="IUH944" s="82"/>
      <c r="IUI944" s="82"/>
      <c r="IUJ944" s="82"/>
      <c r="IUK944" s="82"/>
      <c r="IUL944" s="82"/>
      <c r="IUM944" s="82"/>
      <c r="IUN944" s="82"/>
      <c r="IUO944" s="82"/>
      <c r="IUP944" s="82"/>
      <c r="IUQ944" s="82"/>
      <c r="IUR944" s="82"/>
      <c r="IUS944" s="82"/>
      <c r="IUT944" s="82"/>
      <c r="IUU944" s="82"/>
      <c r="IUV944" s="82"/>
      <c r="IUW944" s="82"/>
      <c r="IUX944" s="82"/>
      <c r="IUY944" s="82"/>
      <c r="IUZ944" s="82"/>
      <c r="IVA944" s="82"/>
      <c r="IVB944" s="82"/>
      <c r="IVC944" s="82"/>
      <c r="IVD944" s="82"/>
      <c r="IVE944" s="82"/>
      <c r="IVF944" s="82"/>
      <c r="IVG944" s="82"/>
      <c r="IVH944" s="82"/>
      <c r="IVI944" s="82"/>
      <c r="IVJ944" s="82"/>
      <c r="IVK944" s="82"/>
      <c r="IVL944" s="82"/>
      <c r="IVM944" s="82"/>
      <c r="IVN944" s="82"/>
      <c r="IVO944" s="82"/>
      <c r="IVP944" s="82"/>
      <c r="IVQ944" s="82"/>
      <c r="IVR944" s="82"/>
      <c r="IVS944" s="82"/>
      <c r="IVT944" s="82"/>
      <c r="IVU944" s="82"/>
      <c r="IVV944" s="82"/>
      <c r="IVW944" s="82"/>
      <c r="IVX944" s="82"/>
      <c r="IVY944" s="82"/>
      <c r="IVZ944" s="82"/>
      <c r="IWA944" s="82"/>
      <c r="IWB944" s="82"/>
      <c r="IWC944" s="82"/>
      <c r="IWD944" s="82"/>
      <c r="IWE944" s="82"/>
      <c r="IWF944" s="82"/>
      <c r="IWG944" s="82"/>
      <c r="IWH944" s="82"/>
      <c r="IWI944" s="82"/>
      <c r="IWJ944" s="82"/>
      <c r="IWK944" s="82"/>
      <c r="IWL944" s="82"/>
      <c r="IWM944" s="82"/>
      <c r="IWN944" s="82"/>
      <c r="IWO944" s="82"/>
      <c r="IWP944" s="82"/>
      <c r="IWQ944" s="82"/>
      <c r="IWR944" s="82"/>
      <c r="IWS944" s="82"/>
      <c r="IWT944" s="82"/>
      <c r="IWU944" s="82"/>
      <c r="IWV944" s="82"/>
      <c r="IWW944" s="82"/>
      <c r="IWX944" s="82"/>
      <c r="IWY944" s="82"/>
      <c r="IWZ944" s="82"/>
      <c r="IXA944" s="82"/>
      <c r="IXB944" s="82"/>
      <c r="IXC944" s="82"/>
      <c r="IXD944" s="82"/>
      <c r="IXE944" s="82"/>
      <c r="IXF944" s="82"/>
      <c r="IXG944" s="82"/>
      <c r="IXH944" s="82"/>
      <c r="IXI944" s="82"/>
      <c r="IXJ944" s="82"/>
      <c r="IXK944" s="82"/>
      <c r="IXL944" s="82"/>
      <c r="IXM944" s="82"/>
      <c r="IXN944" s="82"/>
      <c r="IXO944" s="82"/>
      <c r="IXP944" s="82"/>
      <c r="IXQ944" s="82"/>
      <c r="IXR944" s="82"/>
      <c r="IXS944" s="82"/>
      <c r="IXT944" s="82"/>
      <c r="IXU944" s="82"/>
      <c r="IXV944" s="82"/>
      <c r="IXW944" s="82"/>
      <c r="IXX944" s="82"/>
      <c r="IXY944" s="82"/>
      <c r="IXZ944" s="82"/>
      <c r="IYA944" s="82"/>
      <c r="IYB944" s="82"/>
      <c r="IYC944" s="82"/>
      <c r="IYD944" s="82"/>
      <c r="IYE944" s="82"/>
      <c r="IYF944" s="82"/>
      <c r="IYG944" s="82"/>
      <c r="IYH944" s="82"/>
      <c r="IYI944" s="82"/>
      <c r="IYJ944" s="82"/>
      <c r="IYK944" s="82"/>
      <c r="IYL944" s="82"/>
      <c r="IYM944" s="82"/>
      <c r="IYN944" s="82"/>
      <c r="IYO944" s="82"/>
      <c r="IYP944" s="82"/>
      <c r="IYQ944" s="82"/>
      <c r="IYR944" s="82"/>
      <c r="IYS944" s="82"/>
      <c r="IYT944" s="82"/>
      <c r="IYU944" s="82"/>
      <c r="IYV944" s="82"/>
      <c r="IYW944" s="82"/>
      <c r="IYX944" s="82"/>
      <c r="IYY944" s="82"/>
      <c r="IYZ944" s="82"/>
      <c r="IZA944" s="82"/>
      <c r="IZB944" s="82"/>
      <c r="IZC944" s="82"/>
      <c r="IZD944" s="82"/>
      <c r="IZE944" s="82"/>
      <c r="IZF944" s="82"/>
      <c r="IZG944" s="82"/>
      <c r="IZH944" s="82"/>
      <c r="IZI944" s="82"/>
      <c r="IZJ944" s="82"/>
      <c r="IZK944" s="82"/>
      <c r="IZL944" s="82"/>
      <c r="IZM944" s="82"/>
      <c r="IZN944" s="82"/>
      <c r="IZO944" s="82"/>
      <c r="IZP944" s="82"/>
      <c r="IZQ944" s="82"/>
      <c r="IZR944" s="82"/>
      <c r="IZS944" s="82"/>
      <c r="IZT944" s="82"/>
      <c r="IZU944" s="82"/>
      <c r="IZV944" s="82"/>
      <c r="IZW944" s="82"/>
      <c r="IZX944" s="82"/>
      <c r="IZY944" s="82"/>
      <c r="IZZ944" s="82"/>
      <c r="JAA944" s="82"/>
      <c r="JAB944" s="82"/>
      <c r="JAC944" s="82"/>
      <c r="JAD944" s="82"/>
      <c r="JAE944" s="82"/>
      <c r="JAF944" s="82"/>
      <c r="JAG944" s="82"/>
      <c r="JAH944" s="82"/>
      <c r="JAI944" s="82"/>
      <c r="JAJ944" s="82"/>
      <c r="JAK944" s="82"/>
      <c r="JAL944" s="82"/>
      <c r="JAM944" s="82"/>
      <c r="JAN944" s="82"/>
      <c r="JAO944" s="82"/>
      <c r="JAP944" s="82"/>
      <c r="JAQ944" s="82"/>
      <c r="JAR944" s="82"/>
      <c r="JAS944" s="82"/>
      <c r="JAT944" s="82"/>
      <c r="JAU944" s="82"/>
      <c r="JAV944" s="82"/>
      <c r="JAW944" s="82"/>
      <c r="JAX944" s="82"/>
      <c r="JAY944" s="82"/>
      <c r="JAZ944" s="82"/>
      <c r="JBA944" s="82"/>
      <c r="JBB944" s="82"/>
      <c r="JBC944" s="82"/>
      <c r="JBD944" s="82"/>
      <c r="JBE944" s="82"/>
      <c r="JBF944" s="82"/>
      <c r="JBG944" s="82"/>
      <c r="JBH944" s="82"/>
      <c r="JBI944" s="82"/>
      <c r="JBJ944" s="82"/>
      <c r="JBK944" s="82"/>
      <c r="JBL944" s="82"/>
      <c r="JBM944" s="82"/>
      <c r="JBN944" s="82"/>
      <c r="JBO944" s="82"/>
      <c r="JBP944" s="82"/>
      <c r="JBQ944" s="82"/>
      <c r="JBR944" s="82"/>
      <c r="JBS944" s="82"/>
      <c r="JBT944" s="82"/>
      <c r="JBU944" s="82"/>
      <c r="JBV944" s="82"/>
      <c r="JBW944" s="82"/>
      <c r="JBX944" s="82"/>
      <c r="JBY944" s="82"/>
      <c r="JBZ944" s="82"/>
      <c r="JCA944" s="82"/>
      <c r="JCB944" s="82"/>
      <c r="JCC944" s="82"/>
      <c r="JCD944" s="82"/>
      <c r="JCE944" s="82"/>
      <c r="JCF944" s="82"/>
      <c r="JCG944" s="82"/>
      <c r="JCH944" s="82"/>
      <c r="JCI944" s="82"/>
      <c r="JCJ944" s="82"/>
      <c r="JCK944" s="82"/>
      <c r="JCL944" s="82"/>
      <c r="JCM944" s="82"/>
      <c r="JCN944" s="82"/>
      <c r="JCO944" s="82"/>
      <c r="JCP944" s="82"/>
      <c r="JCQ944" s="82"/>
      <c r="JCR944" s="82"/>
      <c r="JCS944" s="82"/>
      <c r="JCT944" s="82"/>
      <c r="JCU944" s="82"/>
      <c r="JCV944" s="82"/>
      <c r="JCW944" s="82"/>
      <c r="JCX944" s="82"/>
      <c r="JCY944" s="82"/>
      <c r="JCZ944" s="82"/>
      <c r="JDA944" s="82"/>
      <c r="JDB944" s="82"/>
      <c r="JDC944" s="82"/>
      <c r="JDD944" s="82"/>
      <c r="JDE944" s="82"/>
      <c r="JDF944" s="82"/>
      <c r="JDG944" s="82"/>
      <c r="JDH944" s="82"/>
      <c r="JDI944" s="82"/>
      <c r="JDJ944" s="82"/>
      <c r="JDK944" s="82"/>
      <c r="JDL944" s="82"/>
      <c r="JDM944" s="82"/>
      <c r="JDN944" s="82"/>
      <c r="JDO944" s="82"/>
      <c r="JDP944" s="82"/>
      <c r="JDQ944" s="82"/>
      <c r="JDR944" s="82"/>
      <c r="JDS944" s="82"/>
      <c r="JDT944" s="82"/>
      <c r="JDU944" s="82"/>
      <c r="JDV944" s="82"/>
      <c r="JDW944" s="82"/>
      <c r="JDX944" s="82"/>
      <c r="JDY944" s="82"/>
      <c r="JDZ944" s="82"/>
      <c r="JEA944" s="82"/>
      <c r="JEB944" s="82"/>
      <c r="JEC944" s="82"/>
      <c r="JED944" s="82"/>
      <c r="JEE944" s="82"/>
      <c r="JEF944" s="82"/>
      <c r="JEG944" s="82"/>
      <c r="JEH944" s="82"/>
      <c r="JEI944" s="82"/>
      <c r="JEJ944" s="82"/>
      <c r="JEK944" s="82"/>
      <c r="JEL944" s="82"/>
      <c r="JEM944" s="82"/>
      <c r="JEN944" s="82"/>
      <c r="JEO944" s="82"/>
      <c r="JEP944" s="82"/>
      <c r="JEQ944" s="82"/>
      <c r="JER944" s="82"/>
      <c r="JES944" s="82"/>
      <c r="JET944" s="82"/>
      <c r="JEU944" s="82"/>
      <c r="JEV944" s="82"/>
      <c r="JEW944" s="82"/>
      <c r="JEX944" s="82"/>
      <c r="JEY944" s="82"/>
      <c r="JEZ944" s="82"/>
      <c r="JFA944" s="82"/>
      <c r="JFB944" s="82"/>
      <c r="JFC944" s="82"/>
      <c r="JFD944" s="82"/>
      <c r="JFE944" s="82"/>
      <c r="JFF944" s="82"/>
      <c r="JFG944" s="82"/>
      <c r="JFH944" s="82"/>
      <c r="JFI944" s="82"/>
      <c r="JFJ944" s="82"/>
      <c r="JFK944" s="82"/>
      <c r="JFL944" s="82"/>
      <c r="JFM944" s="82"/>
      <c r="JFN944" s="82"/>
      <c r="JFO944" s="82"/>
      <c r="JFP944" s="82"/>
      <c r="JFQ944" s="82"/>
      <c r="JFR944" s="82"/>
      <c r="JFS944" s="82"/>
      <c r="JFT944" s="82"/>
      <c r="JFU944" s="82"/>
      <c r="JFV944" s="82"/>
      <c r="JFW944" s="82"/>
      <c r="JFX944" s="82"/>
      <c r="JFY944" s="82"/>
      <c r="JFZ944" s="82"/>
      <c r="JGA944" s="82"/>
      <c r="JGB944" s="82"/>
      <c r="JGC944" s="82"/>
      <c r="JGD944" s="82"/>
      <c r="JGE944" s="82"/>
      <c r="JGF944" s="82"/>
      <c r="JGG944" s="82"/>
      <c r="JGH944" s="82"/>
      <c r="JGI944" s="82"/>
      <c r="JGJ944" s="82"/>
      <c r="JGK944" s="82"/>
      <c r="JGL944" s="82"/>
      <c r="JGM944" s="82"/>
      <c r="JGN944" s="82"/>
      <c r="JGO944" s="82"/>
      <c r="JGP944" s="82"/>
      <c r="JGQ944" s="82"/>
      <c r="JGR944" s="82"/>
      <c r="JGS944" s="82"/>
      <c r="JGT944" s="82"/>
      <c r="JGU944" s="82"/>
      <c r="JGV944" s="82"/>
      <c r="JGW944" s="82"/>
      <c r="JGX944" s="82"/>
      <c r="JGY944" s="82"/>
      <c r="JGZ944" s="82"/>
      <c r="JHA944" s="82"/>
      <c r="JHB944" s="82"/>
      <c r="JHC944" s="82"/>
      <c r="JHD944" s="82"/>
      <c r="JHE944" s="82"/>
      <c r="JHF944" s="82"/>
      <c r="JHG944" s="82"/>
      <c r="JHH944" s="82"/>
      <c r="JHI944" s="82"/>
      <c r="JHJ944" s="82"/>
      <c r="JHK944" s="82"/>
      <c r="JHL944" s="82"/>
      <c r="JHM944" s="82"/>
      <c r="JHN944" s="82"/>
      <c r="JHO944" s="82"/>
      <c r="JHP944" s="82"/>
      <c r="JHQ944" s="82"/>
      <c r="JHR944" s="82"/>
      <c r="JHS944" s="82"/>
      <c r="JHT944" s="82"/>
      <c r="JHU944" s="82"/>
      <c r="JHV944" s="82"/>
      <c r="JHW944" s="82"/>
      <c r="JHX944" s="82"/>
      <c r="JHY944" s="82"/>
      <c r="JHZ944" s="82"/>
      <c r="JIA944" s="82"/>
      <c r="JIB944" s="82"/>
      <c r="JIC944" s="82"/>
      <c r="JID944" s="82"/>
      <c r="JIE944" s="82"/>
      <c r="JIF944" s="82"/>
      <c r="JIG944" s="82"/>
      <c r="JIH944" s="82"/>
      <c r="JII944" s="82"/>
      <c r="JIJ944" s="82"/>
      <c r="JIK944" s="82"/>
      <c r="JIL944" s="82"/>
      <c r="JIM944" s="82"/>
      <c r="JIN944" s="82"/>
      <c r="JIO944" s="82"/>
      <c r="JIP944" s="82"/>
      <c r="JIQ944" s="82"/>
      <c r="JIR944" s="82"/>
      <c r="JIS944" s="82"/>
      <c r="JIT944" s="82"/>
      <c r="JIU944" s="82"/>
      <c r="JIV944" s="82"/>
      <c r="JIW944" s="82"/>
      <c r="JIX944" s="82"/>
      <c r="JIY944" s="82"/>
      <c r="JIZ944" s="82"/>
      <c r="JJA944" s="82"/>
      <c r="JJB944" s="82"/>
      <c r="JJC944" s="82"/>
      <c r="JJD944" s="82"/>
      <c r="JJE944" s="82"/>
      <c r="JJF944" s="82"/>
      <c r="JJG944" s="82"/>
      <c r="JJH944" s="82"/>
      <c r="JJI944" s="82"/>
      <c r="JJJ944" s="82"/>
      <c r="JJK944" s="82"/>
      <c r="JJL944" s="82"/>
      <c r="JJM944" s="82"/>
      <c r="JJN944" s="82"/>
      <c r="JJO944" s="82"/>
      <c r="JJP944" s="82"/>
      <c r="JJQ944" s="82"/>
      <c r="JJR944" s="82"/>
      <c r="JJS944" s="82"/>
      <c r="JJT944" s="82"/>
      <c r="JJU944" s="82"/>
      <c r="JJV944" s="82"/>
      <c r="JJW944" s="82"/>
      <c r="JJX944" s="82"/>
      <c r="JJY944" s="82"/>
      <c r="JJZ944" s="82"/>
      <c r="JKA944" s="82"/>
      <c r="JKB944" s="82"/>
      <c r="JKC944" s="82"/>
      <c r="JKD944" s="82"/>
      <c r="JKE944" s="82"/>
      <c r="JKF944" s="82"/>
      <c r="JKG944" s="82"/>
      <c r="JKH944" s="82"/>
      <c r="JKI944" s="82"/>
      <c r="JKJ944" s="82"/>
      <c r="JKK944" s="82"/>
      <c r="JKL944" s="82"/>
      <c r="JKM944" s="82"/>
      <c r="JKN944" s="82"/>
      <c r="JKO944" s="82"/>
      <c r="JKP944" s="82"/>
      <c r="JKQ944" s="82"/>
      <c r="JKR944" s="82"/>
      <c r="JKS944" s="82"/>
      <c r="JKT944" s="82"/>
      <c r="JKU944" s="82"/>
      <c r="JKV944" s="82"/>
      <c r="JKW944" s="82"/>
      <c r="JKX944" s="82"/>
      <c r="JKY944" s="82"/>
      <c r="JKZ944" s="82"/>
      <c r="JLA944" s="82"/>
      <c r="JLB944" s="82"/>
      <c r="JLC944" s="82"/>
      <c r="JLD944" s="82"/>
      <c r="JLE944" s="82"/>
      <c r="JLF944" s="82"/>
      <c r="JLG944" s="82"/>
      <c r="JLH944" s="82"/>
      <c r="JLI944" s="82"/>
      <c r="JLJ944" s="82"/>
      <c r="JLK944" s="82"/>
      <c r="JLL944" s="82"/>
      <c r="JLM944" s="82"/>
      <c r="JLN944" s="82"/>
      <c r="JLO944" s="82"/>
      <c r="JLP944" s="82"/>
      <c r="JLQ944" s="82"/>
      <c r="JLR944" s="82"/>
      <c r="JLS944" s="82"/>
      <c r="JLT944" s="82"/>
      <c r="JLU944" s="82"/>
      <c r="JLV944" s="82"/>
      <c r="JLW944" s="82"/>
      <c r="JLX944" s="82"/>
      <c r="JLY944" s="82"/>
      <c r="JLZ944" s="82"/>
      <c r="JMA944" s="82"/>
      <c r="JMB944" s="82"/>
      <c r="JMC944" s="82"/>
      <c r="JMD944" s="82"/>
      <c r="JME944" s="82"/>
      <c r="JMF944" s="82"/>
      <c r="JMG944" s="82"/>
      <c r="JMH944" s="82"/>
      <c r="JMI944" s="82"/>
      <c r="JMJ944" s="82"/>
      <c r="JMK944" s="82"/>
      <c r="JML944" s="82"/>
      <c r="JMM944" s="82"/>
      <c r="JMN944" s="82"/>
      <c r="JMO944" s="82"/>
      <c r="JMP944" s="82"/>
      <c r="JMQ944" s="82"/>
      <c r="JMR944" s="82"/>
      <c r="JMS944" s="82"/>
      <c r="JMT944" s="82"/>
      <c r="JMU944" s="82"/>
      <c r="JMV944" s="82"/>
      <c r="JMW944" s="82"/>
      <c r="JMX944" s="82"/>
      <c r="JMY944" s="82"/>
      <c r="JMZ944" s="82"/>
      <c r="JNA944" s="82"/>
      <c r="JNB944" s="82"/>
      <c r="JNC944" s="82"/>
      <c r="JND944" s="82"/>
      <c r="JNE944" s="82"/>
      <c r="JNF944" s="82"/>
      <c r="JNG944" s="82"/>
      <c r="JNH944" s="82"/>
      <c r="JNI944" s="82"/>
      <c r="JNJ944" s="82"/>
      <c r="JNK944" s="82"/>
      <c r="JNL944" s="82"/>
      <c r="JNM944" s="82"/>
      <c r="JNN944" s="82"/>
      <c r="JNO944" s="82"/>
      <c r="JNP944" s="82"/>
      <c r="JNQ944" s="82"/>
      <c r="JNR944" s="82"/>
      <c r="JNS944" s="82"/>
      <c r="JNT944" s="82"/>
      <c r="JNU944" s="82"/>
      <c r="JNV944" s="82"/>
      <c r="JNW944" s="82"/>
      <c r="JNX944" s="82"/>
      <c r="JNY944" s="82"/>
      <c r="JNZ944" s="82"/>
      <c r="JOA944" s="82"/>
      <c r="JOB944" s="82"/>
      <c r="JOC944" s="82"/>
      <c r="JOD944" s="82"/>
      <c r="JOE944" s="82"/>
      <c r="JOF944" s="82"/>
      <c r="JOG944" s="82"/>
      <c r="JOH944" s="82"/>
      <c r="JOI944" s="82"/>
      <c r="JOJ944" s="82"/>
      <c r="JOK944" s="82"/>
      <c r="JOL944" s="82"/>
      <c r="JOM944" s="82"/>
      <c r="JON944" s="82"/>
      <c r="JOO944" s="82"/>
      <c r="JOP944" s="82"/>
      <c r="JOQ944" s="82"/>
      <c r="JOR944" s="82"/>
      <c r="JOS944" s="82"/>
      <c r="JOT944" s="82"/>
      <c r="JOU944" s="82"/>
      <c r="JOV944" s="82"/>
      <c r="JOW944" s="82"/>
      <c r="JOX944" s="82"/>
      <c r="JOY944" s="82"/>
      <c r="JOZ944" s="82"/>
      <c r="JPA944" s="82"/>
      <c r="JPB944" s="82"/>
      <c r="JPC944" s="82"/>
      <c r="JPD944" s="82"/>
      <c r="JPE944" s="82"/>
      <c r="JPF944" s="82"/>
      <c r="JPG944" s="82"/>
      <c r="JPH944" s="82"/>
      <c r="JPI944" s="82"/>
      <c r="JPJ944" s="82"/>
      <c r="JPK944" s="82"/>
      <c r="JPL944" s="82"/>
      <c r="JPM944" s="82"/>
      <c r="JPN944" s="82"/>
      <c r="JPO944" s="82"/>
      <c r="JPP944" s="82"/>
      <c r="JPQ944" s="82"/>
      <c r="JPR944" s="82"/>
      <c r="JPS944" s="82"/>
      <c r="JPT944" s="82"/>
      <c r="JPU944" s="82"/>
      <c r="JPV944" s="82"/>
      <c r="JPW944" s="82"/>
      <c r="JPX944" s="82"/>
      <c r="JPY944" s="82"/>
      <c r="JPZ944" s="82"/>
      <c r="JQA944" s="82"/>
      <c r="JQB944" s="82"/>
      <c r="JQC944" s="82"/>
      <c r="JQD944" s="82"/>
      <c r="JQE944" s="82"/>
      <c r="JQF944" s="82"/>
      <c r="JQG944" s="82"/>
      <c r="JQH944" s="82"/>
      <c r="JQI944" s="82"/>
      <c r="JQJ944" s="82"/>
      <c r="JQK944" s="82"/>
      <c r="JQL944" s="82"/>
      <c r="JQM944" s="82"/>
      <c r="JQN944" s="82"/>
      <c r="JQO944" s="82"/>
      <c r="JQP944" s="82"/>
      <c r="JQQ944" s="82"/>
      <c r="JQR944" s="82"/>
      <c r="JQS944" s="82"/>
      <c r="JQT944" s="82"/>
      <c r="JQU944" s="82"/>
      <c r="JQV944" s="82"/>
      <c r="JQW944" s="82"/>
      <c r="JQX944" s="82"/>
      <c r="JQY944" s="82"/>
      <c r="JQZ944" s="82"/>
      <c r="JRA944" s="82"/>
      <c r="JRB944" s="82"/>
      <c r="JRC944" s="82"/>
      <c r="JRD944" s="82"/>
      <c r="JRE944" s="82"/>
      <c r="JRF944" s="82"/>
      <c r="JRG944" s="82"/>
      <c r="JRH944" s="82"/>
      <c r="JRI944" s="82"/>
      <c r="JRJ944" s="82"/>
      <c r="JRK944" s="82"/>
      <c r="JRL944" s="82"/>
      <c r="JRM944" s="82"/>
      <c r="JRN944" s="82"/>
      <c r="JRO944" s="82"/>
      <c r="JRP944" s="82"/>
      <c r="JRQ944" s="82"/>
      <c r="JRR944" s="82"/>
      <c r="JRS944" s="82"/>
      <c r="JRT944" s="82"/>
      <c r="JRU944" s="82"/>
      <c r="JRV944" s="82"/>
      <c r="JRW944" s="82"/>
      <c r="JRX944" s="82"/>
      <c r="JRY944" s="82"/>
      <c r="JRZ944" s="82"/>
      <c r="JSA944" s="82"/>
      <c r="JSB944" s="82"/>
      <c r="JSC944" s="82"/>
      <c r="JSD944" s="82"/>
      <c r="JSE944" s="82"/>
      <c r="JSF944" s="82"/>
      <c r="JSG944" s="82"/>
      <c r="JSH944" s="82"/>
      <c r="JSI944" s="82"/>
      <c r="JSJ944" s="82"/>
      <c r="JSK944" s="82"/>
      <c r="JSL944" s="82"/>
      <c r="JSM944" s="82"/>
      <c r="JSN944" s="82"/>
      <c r="JSO944" s="82"/>
      <c r="JSP944" s="82"/>
      <c r="JSQ944" s="82"/>
      <c r="JSR944" s="82"/>
      <c r="JSS944" s="82"/>
      <c r="JST944" s="82"/>
      <c r="JSU944" s="82"/>
      <c r="JSV944" s="82"/>
      <c r="JSW944" s="82"/>
      <c r="JSX944" s="82"/>
      <c r="JSY944" s="82"/>
      <c r="JSZ944" s="82"/>
      <c r="JTA944" s="82"/>
      <c r="JTB944" s="82"/>
      <c r="JTC944" s="82"/>
      <c r="JTD944" s="82"/>
      <c r="JTE944" s="82"/>
      <c r="JTF944" s="82"/>
      <c r="JTG944" s="82"/>
      <c r="JTH944" s="82"/>
      <c r="JTI944" s="82"/>
      <c r="JTJ944" s="82"/>
      <c r="JTK944" s="82"/>
      <c r="JTL944" s="82"/>
      <c r="JTM944" s="82"/>
      <c r="JTN944" s="82"/>
      <c r="JTO944" s="82"/>
      <c r="JTP944" s="82"/>
      <c r="JTQ944" s="82"/>
      <c r="JTR944" s="82"/>
      <c r="JTS944" s="82"/>
      <c r="JTT944" s="82"/>
      <c r="JTU944" s="82"/>
      <c r="JTV944" s="82"/>
      <c r="JTW944" s="82"/>
      <c r="JTX944" s="82"/>
      <c r="JTY944" s="82"/>
      <c r="JTZ944" s="82"/>
      <c r="JUA944" s="82"/>
      <c r="JUB944" s="82"/>
      <c r="JUC944" s="82"/>
      <c r="JUD944" s="82"/>
      <c r="JUE944" s="82"/>
      <c r="JUF944" s="82"/>
      <c r="JUG944" s="82"/>
      <c r="JUH944" s="82"/>
      <c r="JUI944" s="82"/>
      <c r="JUJ944" s="82"/>
      <c r="JUK944" s="82"/>
      <c r="JUL944" s="82"/>
      <c r="JUM944" s="82"/>
      <c r="JUN944" s="82"/>
      <c r="JUO944" s="82"/>
      <c r="JUP944" s="82"/>
      <c r="JUQ944" s="82"/>
      <c r="JUR944" s="82"/>
      <c r="JUS944" s="82"/>
      <c r="JUT944" s="82"/>
      <c r="JUU944" s="82"/>
      <c r="JUV944" s="82"/>
      <c r="JUW944" s="82"/>
      <c r="JUX944" s="82"/>
      <c r="JUY944" s="82"/>
      <c r="JUZ944" s="82"/>
      <c r="JVA944" s="82"/>
      <c r="JVB944" s="82"/>
      <c r="JVC944" s="82"/>
      <c r="JVD944" s="82"/>
      <c r="JVE944" s="82"/>
      <c r="JVF944" s="82"/>
      <c r="JVG944" s="82"/>
      <c r="JVH944" s="82"/>
      <c r="JVI944" s="82"/>
      <c r="JVJ944" s="82"/>
      <c r="JVK944" s="82"/>
      <c r="JVL944" s="82"/>
      <c r="JVM944" s="82"/>
      <c r="JVN944" s="82"/>
      <c r="JVO944" s="82"/>
      <c r="JVP944" s="82"/>
      <c r="JVQ944" s="82"/>
      <c r="JVR944" s="82"/>
      <c r="JVS944" s="82"/>
      <c r="JVT944" s="82"/>
      <c r="JVU944" s="82"/>
      <c r="JVV944" s="82"/>
      <c r="JVW944" s="82"/>
      <c r="JVX944" s="82"/>
      <c r="JVY944" s="82"/>
      <c r="JVZ944" s="82"/>
      <c r="JWA944" s="82"/>
      <c r="JWB944" s="82"/>
      <c r="JWC944" s="82"/>
      <c r="JWD944" s="82"/>
      <c r="JWE944" s="82"/>
      <c r="JWF944" s="82"/>
      <c r="JWG944" s="82"/>
      <c r="JWH944" s="82"/>
      <c r="JWI944" s="82"/>
      <c r="JWJ944" s="82"/>
      <c r="JWK944" s="82"/>
      <c r="JWL944" s="82"/>
      <c r="JWM944" s="82"/>
      <c r="JWN944" s="82"/>
      <c r="JWO944" s="82"/>
      <c r="JWP944" s="82"/>
      <c r="JWQ944" s="82"/>
      <c r="JWR944" s="82"/>
      <c r="JWS944" s="82"/>
      <c r="JWT944" s="82"/>
      <c r="JWU944" s="82"/>
      <c r="JWV944" s="82"/>
      <c r="JWW944" s="82"/>
      <c r="JWX944" s="82"/>
      <c r="JWY944" s="82"/>
      <c r="JWZ944" s="82"/>
      <c r="JXA944" s="82"/>
      <c r="JXB944" s="82"/>
      <c r="JXC944" s="82"/>
      <c r="JXD944" s="82"/>
      <c r="JXE944" s="82"/>
      <c r="JXF944" s="82"/>
      <c r="JXG944" s="82"/>
      <c r="JXH944" s="82"/>
      <c r="JXI944" s="82"/>
      <c r="JXJ944" s="82"/>
      <c r="JXK944" s="82"/>
      <c r="JXL944" s="82"/>
      <c r="JXM944" s="82"/>
      <c r="JXN944" s="82"/>
      <c r="JXO944" s="82"/>
      <c r="JXP944" s="82"/>
      <c r="JXQ944" s="82"/>
      <c r="JXR944" s="82"/>
      <c r="JXS944" s="82"/>
      <c r="JXT944" s="82"/>
      <c r="JXU944" s="82"/>
      <c r="JXV944" s="82"/>
      <c r="JXW944" s="82"/>
      <c r="JXX944" s="82"/>
      <c r="JXY944" s="82"/>
      <c r="JXZ944" s="82"/>
      <c r="JYA944" s="82"/>
      <c r="JYB944" s="82"/>
      <c r="JYC944" s="82"/>
      <c r="JYD944" s="82"/>
      <c r="JYE944" s="82"/>
      <c r="JYF944" s="82"/>
      <c r="JYG944" s="82"/>
      <c r="JYH944" s="82"/>
      <c r="JYI944" s="82"/>
      <c r="JYJ944" s="82"/>
      <c r="JYK944" s="82"/>
      <c r="JYL944" s="82"/>
      <c r="JYM944" s="82"/>
      <c r="JYN944" s="82"/>
      <c r="JYO944" s="82"/>
      <c r="JYP944" s="82"/>
      <c r="JYQ944" s="82"/>
      <c r="JYR944" s="82"/>
      <c r="JYS944" s="82"/>
      <c r="JYT944" s="82"/>
      <c r="JYU944" s="82"/>
      <c r="JYV944" s="82"/>
      <c r="JYW944" s="82"/>
      <c r="JYX944" s="82"/>
      <c r="JYY944" s="82"/>
      <c r="JYZ944" s="82"/>
      <c r="JZA944" s="82"/>
      <c r="JZB944" s="82"/>
      <c r="JZC944" s="82"/>
      <c r="JZD944" s="82"/>
      <c r="JZE944" s="82"/>
      <c r="JZF944" s="82"/>
      <c r="JZG944" s="82"/>
      <c r="JZH944" s="82"/>
      <c r="JZI944" s="82"/>
      <c r="JZJ944" s="82"/>
      <c r="JZK944" s="82"/>
      <c r="JZL944" s="82"/>
      <c r="JZM944" s="82"/>
      <c r="JZN944" s="82"/>
      <c r="JZO944" s="82"/>
      <c r="JZP944" s="82"/>
      <c r="JZQ944" s="82"/>
      <c r="JZR944" s="82"/>
      <c r="JZS944" s="82"/>
      <c r="JZT944" s="82"/>
      <c r="JZU944" s="82"/>
      <c r="JZV944" s="82"/>
      <c r="JZW944" s="82"/>
      <c r="JZX944" s="82"/>
      <c r="JZY944" s="82"/>
      <c r="JZZ944" s="82"/>
      <c r="KAA944" s="82"/>
      <c r="KAB944" s="82"/>
      <c r="KAC944" s="82"/>
      <c r="KAD944" s="82"/>
      <c r="KAE944" s="82"/>
      <c r="KAF944" s="82"/>
      <c r="KAG944" s="82"/>
      <c r="KAH944" s="82"/>
      <c r="KAI944" s="82"/>
      <c r="KAJ944" s="82"/>
      <c r="KAK944" s="82"/>
      <c r="KAL944" s="82"/>
      <c r="KAM944" s="82"/>
      <c r="KAN944" s="82"/>
      <c r="KAO944" s="82"/>
      <c r="KAP944" s="82"/>
      <c r="KAQ944" s="82"/>
      <c r="KAR944" s="82"/>
      <c r="KAS944" s="82"/>
      <c r="KAT944" s="82"/>
      <c r="KAU944" s="82"/>
      <c r="KAV944" s="82"/>
      <c r="KAW944" s="82"/>
      <c r="KAX944" s="82"/>
      <c r="KAY944" s="82"/>
      <c r="KAZ944" s="82"/>
      <c r="KBA944" s="82"/>
      <c r="KBB944" s="82"/>
      <c r="KBC944" s="82"/>
      <c r="KBD944" s="82"/>
      <c r="KBE944" s="82"/>
      <c r="KBF944" s="82"/>
      <c r="KBG944" s="82"/>
      <c r="KBH944" s="82"/>
      <c r="KBI944" s="82"/>
      <c r="KBJ944" s="82"/>
      <c r="KBK944" s="82"/>
      <c r="KBL944" s="82"/>
      <c r="KBM944" s="82"/>
      <c r="KBN944" s="82"/>
      <c r="KBO944" s="82"/>
      <c r="KBP944" s="82"/>
      <c r="KBQ944" s="82"/>
      <c r="KBR944" s="82"/>
      <c r="KBS944" s="82"/>
      <c r="KBT944" s="82"/>
      <c r="KBU944" s="82"/>
      <c r="KBV944" s="82"/>
      <c r="KBW944" s="82"/>
      <c r="KBX944" s="82"/>
      <c r="KBY944" s="82"/>
      <c r="KBZ944" s="82"/>
      <c r="KCA944" s="82"/>
      <c r="KCB944" s="82"/>
      <c r="KCC944" s="82"/>
      <c r="KCD944" s="82"/>
      <c r="KCE944" s="82"/>
      <c r="KCF944" s="82"/>
      <c r="KCG944" s="82"/>
      <c r="KCH944" s="82"/>
      <c r="KCI944" s="82"/>
      <c r="KCJ944" s="82"/>
      <c r="KCK944" s="82"/>
      <c r="KCL944" s="82"/>
      <c r="KCM944" s="82"/>
      <c r="KCN944" s="82"/>
      <c r="KCO944" s="82"/>
      <c r="KCP944" s="82"/>
      <c r="KCQ944" s="82"/>
      <c r="KCR944" s="82"/>
      <c r="KCS944" s="82"/>
      <c r="KCT944" s="82"/>
      <c r="KCU944" s="82"/>
      <c r="KCV944" s="82"/>
      <c r="KCW944" s="82"/>
      <c r="KCX944" s="82"/>
      <c r="KCY944" s="82"/>
      <c r="KCZ944" s="82"/>
      <c r="KDA944" s="82"/>
      <c r="KDB944" s="82"/>
      <c r="KDC944" s="82"/>
      <c r="KDD944" s="82"/>
      <c r="KDE944" s="82"/>
      <c r="KDF944" s="82"/>
      <c r="KDG944" s="82"/>
      <c r="KDH944" s="82"/>
      <c r="KDI944" s="82"/>
      <c r="KDJ944" s="82"/>
      <c r="KDK944" s="82"/>
      <c r="KDL944" s="82"/>
      <c r="KDM944" s="82"/>
      <c r="KDN944" s="82"/>
      <c r="KDO944" s="82"/>
      <c r="KDP944" s="82"/>
      <c r="KDQ944" s="82"/>
      <c r="KDR944" s="82"/>
      <c r="KDS944" s="82"/>
      <c r="KDT944" s="82"/>
      <c r="KDU944" s="82"/>
      <c r="KDV944" s="82"/>
      <c r="KDW944" s="82"/>
      <c r="KDX944" s="82"/>
      <c r="KDY944" s="82"/>
      <c r="KDZ944" s="82"/>
      <c r="KEA944" s="82"/>
      <c r="KEB944" s="82"/>
      <c r="KEC944" s="82"/>
      <c r="KED944" s="82"/>
      <c r="KEE944" s="82"/>
      <c r="KEF944" s="82"/>
      <c r="KEG944" s="82"/>
      <c r="KEH944" s="82"/>
      <c r="KEI944" s="82"/>
      <c r="KEJ944" s="82"/>
      <c r="KEK944" s="82"/>
      <c r="KEL944" s="82"/>
      <c r="KEM944" s="82"/>
      <c r="KEN944" s="82"/>
      <c r="KEO944" s="82"/>
      <c r="KEP944" s="82"/>
      <c r="KEQ944" s="82"/>
      <c r="KER944" s="82"/>
      <c r="KES944" s="82"/>
      <c r="KET944" s="82"/>
      <c r="KEU944" s="82"/>
      <c r="KEV944" s="82"/>
      <c r="KEW944" s="82"/>
      <c r="KEX944" s="82"/>
      <c r="KEY944" s="82"/>
      <c r="KEZ944" s="82"/>
      <c r="KFA944" s="82"/>
      <c r="KFB944" s="82"/>
      <c r="KFC944" s="82"/>
      <c r="KFD944" s="82"/>
      <c r="KFE944" s="82"/>
      <c r="KFF944" s="82"/>
      <c r="KFG944" s="82"/>
      <c r="KFH944" s="82"/>
      <c r="KFI944" s="82"/>
      <c r="KFJ944" s="82"/>
      <c r="KFK944" s="82"/>
      <c r="KFL944" s="82"/>
      <c r="KFM944" s="82"/>
      <c r="KFN944" s="82"/>
      <c r="KFO944" s="82"/>
      <c r="KFP944" s="82"/>
      <c r="KFQ944" s="82"/>
      <c r="KFR944" s="82"/>
      <c r="KFS944" s="82"/>
      <c r="KFT944" s="82"/>
      <c r="KFU944" s="82"/>
      <c r="KFV944" s="82"/>
      <c r="KFW944" s="82"/>
      <c r="KFX944" s="82"/>
      <c r="KFY944" s="82"/>
      <c r="KFZ944" s="82"/>
      <c r="KGA944" s="82"/>
      <c r="KGB944" s="82"/>
      <c r="KGC944" s="82"/>
      <c r="KGD944" s="82"/>
      <c r="KGE944" s="82"/>
      <c r="KGF944" s="82"/>
      <c r="KGG944" s="82"/>
      <c r="KGH944" s="82"/>
      <c r="KGI944" s="82"/>
      <c r="KGJ944" s="82"/>
      <c r="KGK944" s="82"/>
      <c r="KGL944" s="82"/>
      <c r="KGM944" s="82"/>
      <c r="KGN944" s="82"/>
      <c r="KGO944" s="82"/>
      <c r="KGP944" s="82"/>
      <c r="KGQ944" s="82"/>
      <c r="KGR944" s="82"/>
      <c r="KGS944" s="82"/>
      <c r="KGT944" s="82"/>
      <c r="KGU944" s="82"/>
      <c r="KGV944" s="82"/>
      <c r="KGW944" s="82"/>
      <c r="KGX944" s="82"/>
      <c r="KGY944" s="82"/>
      <c r="KGZ944" s="82"/>
      <c r="KHA944" s="82"/>
      <c r="KHB944" s="82"/>
      <c r="KHC944" s="82"/>
      <c r="KHD944" s="82"/>
      <c r="KHE944" s="82"/>
      <c r="KHF944" s="82"/>
      <c r="KHG944" s="82"/>
      <c r="KHH944" s="82"/>
      <c r="KHI944" s="82"/>
      <c r="KHJ944" s="82"/>
      <c r="KHK944" s="82"/>
      <c r="KHL944" s="82"/>
      <c r="KHM944" s="82"/>
      <c r="KHN944" s="82"/>
      <c r="KHO944" s="82"/>
      <c r="KHP944" s="82"/>
      <c r="KHQ944" s="82"/>
      <c r="KHR944" s="82"/>
      <c r="KHS944" s="82"/>
      <c r="KHT944" s="82"/>
      <c r="KHU944" s="82"/>
      <c r="KHV944" s="82"/>
      <c r="KHW944" s="82"/>
      <c r="KHX944" s="82"/>
      <c r="KHY944" s="82"/>
      <c r="KHZ944" s="82"/>
      <c r="KIA944" s="82"/>
      <c r="KIB944" s="82"/>
      <c r="KIC944" s="82"/>
      <c r="KID944" s="82"/>
      <c r="KIE944" s="82"/>
      <c r="KIF944" s="82"/>
      <c r="KIG944" s="82"/>
      <c r="KIH944" s="82"/>
      <c r="KII944" s="82"/>
      <c r="KIJ944" s="82"/>
      <c r="KIK944" s="82"/>
      <c r="KIL944" s="82"/>
      <c r="KIM944" s="82"/>
      <c r="KIN944" s="82"/>
      <c r="KIO944" s="82"/>
      <c r="KIP944" s="82"/>
      <c r="KIQ944" s="82"/>
      <c r="KIR944" s="82"/>
      <c r="KIS944" s="82"/>
      <c r="KIT944" s="82"/>
      <c r="KIU944" s="82"/>
      <c r="KIV944" s="82"/>
      <c r="KIW944" s="82"/>
      <c r="KIX944" s="82"/>
      <c r="KIY944" s="82"/>
      <c r="KIZ944" s="82"/>
      <c r="KJA944" s="82"/>
      <c r="KJB944" s="82"/>
      <c r="KJC944" s="82"/>
      <c r="KJD944" s="82"/>
      <c r="KJE944" s="82"/>
      <c r="KJF944" s="82"/>
      <c r="KJG944" s="82"/>
      <c r="KJH944" s="82"/>
      <c r="KJI944" s="82"/>
      <c r="KJJ944" s="82"/>
      <c r="KJK944" s="82"/>
      <c r="KJL944" s="82"/>
      <c r="KJM944" s="82"/>
      <c r="KJN944" s="82"/>
      <c r="KJO944" s="82"/>
      <c r="KJP944" s="82"/>
      <c r="KJQ944" s="82"/>
      <c r="KJR944" s="82"/>
      <c r="KJS944" s="82"/>
      <c r="KJT944" s="82"/>
      <c r="KJU944" s="82"/>
      <c r="KJV944" s="82"/>
      <c r="KJW944" s="82"/>
      <c r="KJX944" s="82"/>
      <c r="KJY944" s="82"/>
      <c r="KJZ944" s="82"/>
      <c r="KKA944" s="82"/>
      <c r="KKB944" s="82"/>
      <c r="KKC944" s="82"/>
      <c r="KKD944" s="82"/>
      <c r="KKE944" s="82"/>
      <c r="KKF944" s="82"/>
      <c r="KKG944" s="82"/>
      <c r="KKH944" s="82"/>
      <c r="KKI944" s="82"/>
      <c r="KKJ944" s="82"/>
      <c r="KKK944" s="82"/>
      <c r="KKL944" s="82"/>
      <c r="KKM944" s="82"/>
      <c r="KKN944" s="82"/>
      <c r="KKO944" s="82"/>
      <c r="KKP944" s="82"/>
      <c r="KKQ944" s="82"/>
      <c r="KKR944" s="82"/>
      <c r="KKS944" s="82"/>
      <c r="KKT944" s="82"/>
      <c r="KKU944" s="82"/>
      <c r="KKV944" s="82"/>
      <c r="KKW944" s="82"/>
      <c r="KKX944" s="82"/>
      <c r="KKY944" s="82"/>
      <c r="KKZ944" s="82"/>
      <c r="KLA944" s="82"/>
      <c r="KLB944" s="82"/>
      <c r="KLC944" s="82"/>
      <c r="KLD944" s="82"/>
      <c r="KLE944" s="82"/>
      <c r="KLF944" s="82"/>
      <c r="KLG944" s="82"/>
      <c r="KLH944" s="82"/>
      <c r="KLI944" s="82"/>
      <c r="KLJ944" s="82"/>
      <c r="KLK944" s="82"/>
      <c r="KLL944" s="82"/>
      <c r="KLM944" s="82"/>
      <c r="KLN944" s="82"/>
      <c r="KLO944" s="82"/>
      <c r="KLP944" s="82"/>
      <c r="KLQ944" s="82"/>
      <c r="KLR944" s="82"/>
      <c r="KLS944" s="82"/>
      <c r="KLT944" s="82"/>
      <c r="KLU944" s="82"/>
      <c r="KLV944" s="82"/>
      <c r="KLW944" s="82"/>
      <c r="KLX944" s="82"/>
      <c r="KLY944" s="82"/>
      <c r="KLZ944" s="82"/>
      <c r="KMA944" s="82"/>
      <c r="KMB944" s="82"/>
      <c r="KMC944" s="82"/>
      <c r="KMD944" s="82"/>
      <c r="KME944" s="82"/>
      <c r="KMF944" s="82"/>
      <c r="KMG944" s="82"/>
      <c r="KMH944" s="82"/>
      <c r="KMI944" s="82"/>
      <c r="KMJ944" s="82"/>
      <c r="KMK944" s="82"/>
      <c r="KML944" s="82"/>
      <c r="KMM944" s="82"/>
      <c r="KMN944" s="82"/>
      <c r="KMO944" s="82"/>
      <c r="KMP944" s="82"/>
      <c r="KMQ944" s="82"/>
      <c r="KMR944" s="82"/>
      <c r="KMS944" s="82"/>
      <c r="KMT944" s="82"/>
      <c r="KMU944" s="82"/>
      <c r="KMV944" s="82"/>
      <c r="KMW944" s="82"/>
      <c r="KMX944" s="82"/>
      <c r="KMY944" s="82"/>
      <c r="KMZ944" s="82"/>
      <c r="KNA944" s="82"/>
      <c r="KNB944" s="82"/>
      <c r="KNC944" s="82"/>
      <c r="KND944" s="82"/>
      <c r="KNE944" s="82"/>
      <c r="KNF944" s="82"/>
      <c r="KNG944" s="82"/>
      <c r="KNH944" s="82"/>
      <c r="KNI944" s="82"/>
      <c r="KNJ944" s="82"/>
      <c r="KNK944" s="82"/>
      <c r="KNL944" s="82"/>
      <c r="KNM944" s="82"/>
      <c r="KNN944" s="82"/>
      <c r="KNO944" s="82"/>
      <c r="KNP944" s="82"/>
      <c r="KNQ944" s="82"/>
      <c r="KNR944" s="82"/>
      <c r="KNS944" s="82"/>
      <c r="KNT944" s="82"/>
      <c r="KNU944" s="82"/>
      <c r="KNV944" s="82"/>
      <c r="KNW944" s="82"/>
      <c r="KNX944" s="82"/>
      <c r="KNY944" s="82"/>
      <c r="KNZ944" s="82"/>
      <c r="KOA944" s="82"/>
      <c r="KOB944" s="82"/>
      <c r="KOC944" s="82"/>
      <c r="KOD944" s="82"/>
      <c r="KOE944" s="82"/>
      <c r="KOF944" s="82"/>
      <c r="KOG944" s="82"/>
      <c r="KOH944" s="82"/>
      <c r="KOI944" s="82"/>
      <c r="KOJ944" s="82"/>
      <c r="KOK944" s="82"/>
      <c r="KOL944" s="82"/>
      <c r="KOM944" s="82"/>
      <c r="KON944" s="82"/>
      <c r="KOO944" s="82"/>
      <c r="KOP944" s="82"/>
      <c r="KOQ944" s="82"/>
      <c r="KOR944" s="82"/>
      <c r="KOS944" s="82"/>
      <c r="KOT944" s="82"/>
      <c r="KOU944" s="82"/>
      <c r="KOV944" s="82"/>
      <c r="KOW944" s="82"/>
      <c r="KOX944" s="82"/>
      <c r="KOY944" s="82"/>
      <c r="KOZ944" s="82"/>
      <c r="KPA944" s="82"/>
      <c r="KPB944" s="82"/>
      <c r="KPC944" s="82"/>
      <c r="KPD944" s="82"/>
      <c r="KPE944" s="82"/>
      <c r="KPF944" s="82"/>
      <c r="KPG944" s="82"/>
      <c r="KPH944" s="82"/>
      <c r="KPI944" s="82"/>
      <c r="KPJ944" s="82"/>
      <c r="KPK944" s="82"/>
      <c r="KPL944" s="82"/>
      <c r="KPM944" s="82"/>
      <c r="KPN944" s="82"/>
      <c r="KPO944" s="82"/>
      <c r="KPP944" s="82"/>
      <c r="KPQ944" s="82"/>
      <c r="KPR944" s="82"/>
      <c r="KPS944" s="82"/>
      <c r="KPT944" s="82"/>
      <c r="KPU944" s="82"/>
      <c r="KPV944" s="82"/>
      <c r="KPW944" s="82"/>
      <c r="KPX944" s="82"/>
      <c r="KPY944" s="82"/>
      <c r="KPZ944" s="82"/>
      <c r="KQA944" s="82"/>
      <c r="KQB944" s="82"/>
      <c r="KQC944" s="82"/>
      <c r="KQD944" s="82"/>
      <c r="KQE944" s="82"/>
      <c r="KQF944" s="82"/>
      <c r="KQG944" s="82"/>
      <c r="KQH944" s="82"/>
      <c r="KQI944" s="82"/>
      <c r="KQJ944" s="82"/>
      <c r="KQK944" s="82"/>
      <c r="KQL944" s="82"/>
      <c r="KQM944" s="82"/>
      <c r="KQN944" s="82"/>
      <c r="KQO944" s="82"/>
      <c r="KQP944" s="82"/>
      <c r="KQQ944" s="82"/>
      <c r="KQR944" s="82"/>
      <c r="KQS944" s="82"/>
      <c r="KQT944" s="82"/>
      <c r="KQU944" s="82"/>
      <c r="KQV944" s="82"/>
      <c r="KQW944" s="82"/>
      <c r="KQX944" s="82"/>
      <c r="KQY944" s="82"/>
      <c r="KQZ944" s="82"/>
      <c r="KRA944" s="82"/>
      <c r="KRB944" s="82"/>
      <c r="KRC944" s="82"/>
      <c r="KRD944" s="82"/>
      <c r="KRE944" s="82"/>
      <c r="KRF944" s="82"/>
      <c r="KRG944" s="82"/>
      <c r="KRH944" s="82"/>
      <c r="KRI944" s="82"/>
      <c r="KRJ944" s="82"/>
      <c r="KRK944" s="82"/>
      <c r="KRL944" s="82"/>
      <c r="KRM944" s="82"/>
      <c r="KRN944" s="82"/>
      <c r="KRO944" s="82"/>
      <c r="KRP944" s="82"/>
      <c r="KRQ944" s="82"/>
      <c r="KRR944" s="82"/>
      <c r="KRS944" s="82"/>
      <c r="KRT944" s="82"/>
      <c r="KRU944" s="82"/>
      <c r="KRV944" s="82"/>
      <c r="KRW944" s="82"/>
      <c r="KRX944" s="82"/>
      <c r="KRY944" s="82"/>
      <c r="KRZ944" s="82"/>
      <c r="KSA944" s="82"/>
      <c r="KSB944" s="82"/>
      <c r="KSC944" s="82"/>
      <c r="KSD944" s="82"/>
      <c r="KSE944" s="82"/>
      <c r="KSF944" s="82"/>
      <c r="KSG944" s="82"/>
      <c r="KSH944" s="82"/>
      <c r="KSI944" s="82"/>
      <c r="KSJ944" s="82"/>
      <c r="KSK944" s="82"/>
      <c r="KSL944" s="82"/>
      <c r="KSM944" s="82"/>
      <c r="KSN944" s="82"/>
      <c r="KSO944" s="82"/>
      <c r="KSP944" s="82"/>
      <c r="KSQ944" s="82"/>
      <c r="KSR944" s="82"/>
      <c r="KSS944" s="82"/>
      <c r="KST944" s="82"/>
      <c r="KSU944" s="82"/>
      <c r="KSV944" s="82"/>
      <c r="KSW944" s="82"/>
      <c r="KSX944" s="82"/>
      <c r="KSY944" s="82"/>
      <c r="KSZ944" s="82"/>
      <c r="KTA944" s="82"/>
      <c r="KTB944" s="82"/>
      <c r="KTC944" s="82"/>
      <c r="KTD944" s="82"/>
      <c r="KTE944" s="82"/>
      <c r="KTF944" s="82"/>
      <c r="KTG944" s="82"/>
      <c r="KTH944" s="82"/>
      <c r="KTI944" s="82"/>
      <c r="KTJ944" s="82"/>
      <c r="KTK944" s="82"/>
      <c r="KTL944" s="82"/>
      <c r="KTM944" s="82"/>
      <c r="KTN944" s="82"/>
      <c r="KTO944" s="82"/>
      <c r="KTP944" s="82"/>
      <c r="KTQ944" s="82"/>
      <c r="KTR944" s="82"/>
      <c r="KTS944" s="82"/>
      <c r="KTT944" s="82"/>
      <c r="KTU944" s="82"/>
      <c r="KTV944" s="82"/>
      <c r="KTW944" s="82"/>
      <c r="KTX944" s="82"/>
      <c r="KTY944" s="82"/>
      <c r="KTZ944" s="82"/>
      <c r="KUA944" s="82"/>
      <c r="KUB944" s="82"/>
      <c r="KUC944" s="82"/>
      <c r="KUD944" s="82"/>
      <c r="KUE944" s="82"/>
      <c r="KUF944" s="82"/>
      <c r="KUG944" s="82"/>
      <c r="KUH944" s="82"/>
      <c r="KUI944" s="82"/>
      <c r="KUJ944" s="82"/>
      <c r="KUK944" s="82"/>
      <c r="KUL944" s="82"/>
      <c r="KUM944" s="82"/>
      <c r="KUN944" s="82"/>
      <c r="KUO944" s="82"/>
      <c r="KUP944" s="82"/>
      <c r="KUQ944" s="82"/>
      <c r="KUR944" s="82"/>
      <c r="KUS944" s="82"/>
      <c r="KUT944" s="82"/>
      <c r="KUU944" s="82"/>
      <c r="KUV944" s="82"/>
      <c r="KUW944" s="82"/>
      <c r="KUX944" s="82"/>
      <c r="KUY944" s="82"/>
      <c r="KUZ944" s="82"/>
      <c r="KVA944" s="82"/>
      <c r="KVB944" s="82"/>
      <c r="KVC944" s="82"/>
      <c r="KVD944" s="82"/>
      <c r="KVE944" s="82"/>
      <c r="KVF944" s="82"/>
      <c r="KVG944" s="82"/>
      <c r="KVH944" s="82"/>
      <c r="KVI944" s="82"/>
      <c r="KVJ944" s="82"/>
      <c r="KVK944" s="82"/>
      <c r="KVL944" s="82"/>
      <c r="KVM944" s="82"/>
      <c r="KVN944" s="82"/>
      <c r="KVO944" s="82"/>
      <c r="KVP944" s="82"/>
      <c r="KVQ944" s="82"/>
      <c r="KVR944" s="82"/>
      <c r="KVS944" s="82"/>
      <c r="KVT944" s="82"/>
      <c r="KVU944" s="82"/>
      <c r="KVV944" s="82"/>
      <c r="KVW944" s="82"/>
      <c r="KVX944" s="82"/>
      <c r="KVY944" s="82"/>
      <c r="KVZ944" s="82"/>
      <c r="KWA944" s="82"/>
      <c r="KWB944" s="82"/>
      <c r="KWC944" s="82"/>
      <c r="KWD944" s="82"/>
      <c r="KWE944" s="82"/>
      <c r="KWF944" s="82"/>
      <c r="KWG944" s="82"/>
      <c r="KWH944" s="82"/>
      <c r="KWI944" s="82"/>
      <c r="KWJ944" s="82"/>
      <c r="KWK944" s="82"/>
      <c r="KWL944" s="82"/>
      <c r="KWM944" s="82"/>
      <c r="KWN944" s="82"/>
      <c r="KWO944" s="82"/>
      <c r="KWP944" s="82"/>
      <c r="KWQ944" s="82"/>
      <c r="KWR944" s="82"/>
      <c r="KWS944" s="82"/>
      <c r="KWT944" s="82"/>
      <c r="KWU944" s="82"/>
      <c r="KWV944" s="82"/>
      <c r="KWW944" s="82"/>
      <c r="KWX944" s="82"/>
      <c r="KWY944" s="82"/>
      <c r="KWZ944" s="82"/>
      <c r="KXA944" s="82"/>
      <c r="KXB944" s="82"/>
      <c r="KXC944" s="82"/>
      <c r="KXD944" s="82"/>
      <c r="KXE944" s="82"/>
      <c r="KXF944" s="82"/>
      <c r="KXG944" s="82"/>
      <c r="KXH944" s="82"/>
      <c r="KXI944" s="82"/>
      <c r="KXJ944" s="82"/>
      <c r="KXK944" s="82"/>
      <c r="KXL944" s="82"/>
      <c r="KXM944" s="82"/>
      <c r="KXN944" s="82"/>
      <c r="KXO944" s="82"/>
      <c r="KXP944" s="82"/>
      <c r="KXQ944" s="82"/>
      <c r="KXR944" s="82"/>
      <c r="KXS944" s="82"/>
      <c r="KXT944" s="82"/>
      <c r="KXU944" s="82"/>
      <c r="KXV944" s="82"/>
      <c r="KXW944" s="82"/>
      <c r="KXX944" s="82"/>
      <c r="KXY944" s="82"/>
      <c r="KXZ944" s="82"/>
      <c r="KYA944" s="82"/>
      <c r="KYB944" s="82"/>
      <c r="KYC944" s="82"/>
      <c r="KYD944" s="82"/>
      <c r="KYE944" s="82"/>
      <c r="KYF944" s="82"/>
      <c r="KYG944" s="82"/>
      <c r="KYH944" s="82"/>
      <c r="KYI944" s="82"/>
      <c r="KYJ944" s="82"/>
      <c r="KYK944" s="82"/>
      <c r="KYL944" s="82"/>
      <c r="KYM944" s="82"/>
      <c r="KYN944" s="82"/>
      <c r="KYO944" s="82"/>
      <c r="KYP944" s="82"/>
      <c r="KYQ944" s="82"/>
      <c r="KYR944" s="82"/>
      <c r="KYS944" s="82"/>
      <c r="KYT944" s="82"/>
      <c r="KYU944" s="82"/>
      <c r="KYV944" s="82"/>
      <c r="KYW944" s="82"/>
      <c r="KYX944" s="82"/>
      <c r="KYY944" s="82"/>
      <c r="KYZ944" s="82"/>
      <c r="KZA944" s="82"/>
      <c r="KZB944" s="82"/>
      <c r="KZC944" s="82"/>
      <c r="KZD944" s="82"/>
      <c r="KZE944" s="82"/>
      <c r="KZF944" s="82"/>
      <c r="KZG944" s="82"/>
      <c r="KZH944" s="82"/>
      <c r="KZI944" s="82"/>
      <c r="KZJ944" s="82"/>
      <c r="KZK944" s="82"/>
      <c r="KZL944" s="82"/>
      <c r="KZM944" s="82"/>
      <c r="KZN944" s="82"/>
      <c r="KZO944" s="82"/>
      <c r="KZP944" s="82"/>
      <c r="KZQ944" s="82"/>
      <c r="KZR944" s="82"/>
      <c r="KZS944" s="82"/>
      <c r="KZT944" s="82"/>
      <c r="KZU944" s="82"/>
      <c r="KZV944" s="82"/>
      <c r="KZW944" s="82"/>
      <c r="KZX944" s="82"/>
      <c r="KZY944" s="82"/>
      <c r="KZZ944" s="82"/>
      <c r="LAA944" s="82"/>
      <c r="LAB944" s="82"/>
      <c r="LAC944" s="82"/>
      <c r="LAD944" s="82"/>
      <c r="LAE944" s="82"/>
      <c r="LAF944" s="82"/>
      <c r="LAG944" s="82"/>
      <c r="LAH944" s="82"/>
      <c r="LAI944" s="82"/>
      <c r="LAJ944" s="82"/>
      <c r="LAK944" s="82"/>
      <c r="LAL944" s="82"/>
      <c r="LAM944" s="82"/>
      <c r="LAN944" s="82"/>
      <c r="LAO944" s="82"/>
      <c r="LAP944" s="82"/>
      <c r="LAQ944" s="82"/>
      <c r="LAR944" s="82"/>
      <c r="LAS944" s="82"/>
      <c r="LAT944" s="82"/>
      <c r="LAU944" s="82"/>
      <c r="LAV944" s="82"/>
      <c r="LAW944" s="82"/>
      <c r="LAX944" s="82"/>
      <c r="LAY944" s="82"/>
      <c r="LAZ944" s="82"/>
      <c r="LBA944" s="82"/>
      <c r="LBB944" s="82"/>
      <c r="LBC944" s="82"/>
      <c r="LBD944" s="82"/>
      <c r="LBE944" s="82"/>
      <c r="LBF944" s="82"/>
      <c r="LBG944" s="82"/>
      <c r="LBH944" s="82"/>
      <c r="LBI944" s="82"/>
      <c r="LBJ944" s="82"/>
      <c r="LBK944" s="82"/>
      <c r="LBL944" s="82"/>
      <c r="LBM944" s="82"/>
      <c r="LBN944" s="82"/>
      <c r="LBO944" s="82"/>
      <c r="LBP944" s="82"/>
      <c r="LBQ944" s="82"/>
      <c r="LBR944" s="82"/>
      <c r="LBS944" s="82"/>
      <c r="LBT944" s="82"/>
      <c r="LBU944" s="82"/>
      <c r="LBV944" s="82"/>
      <c r="LBW944" s="82"/>
      <c r="LBX944" s="82"/>
      <c r="LBY944" s="82"/>
      <c r="LBZ944" s="82"/>
      <c r="LCA944" s="82"/>
      <c r="LCB944" s="82"/>
      <c r="LCC944" s="82"/>
      <c r="LCD944" s="82"/>
      <c r="LCE944" s="82"/>
      <c r="LCF944" s="82"/>
      <c r="LCG944" s="82"/>
      <c r="LCH944" s="82"/>
      <c r="LCI944" s="82"/>
      <c r="LCJ944" s="82"/>
      <c r="LCK944" s="82"/>
      <c r="LCL944" s="82"/>
      <c r="LCM944" s="82"/>
      <c r="LCN944" s="82"/>
      <c r="LCO944" s="82"/>
      <c r="LCP944" s="82"/>
      <c r="LCQ944" s="82"/>
      <c r="LCR944" s="82"/>
      <c r="LCS944" s="82"/>
      <c r="LCT944" s="82"/>
      <c r="LCU944" s="82"/>
      <c r="LCV944" s="82"/>
      <c r="LCW944" s="82"/>
      <c r="LCX944" s="82"/>
      <c r="LCY944" s="82"/>
      <c r="LCZ944" s="82"/>
      <c r="LDA944" s="82"/>
      <c r="LDB944" s="82"/>
      <c r="LDC944" s="82"/>
      <c r="LDD944" s="82"/>
      <c r="LDE944" s="82"/>
      <c r="LDF944" s="82"/>
      <c r="LDG944" s="82"/>
      <c r="LDH944" s="82"/>
      <c r="LDI944" s="82"/>
      <c r="LDJ944" s="82"/>
      <c r="LDK944" s="82"/>
      <c r="LDL944" s="82"/>
      <c r="LDM944" s="82"/>
      <c r="LDN944" s="82"/>
      <c r="LDO944" s="82"/>
      <c r="LDP944" s="82"/>
      <c r="LDQ944" s="82"/>
      <c r="LDR944" s="82"/>
      <c r="LDS944" s="82"/>
      <c r="LDT944" s="82"/>
      <c r="LDU944" s="82"/>
      <c r="LDV944" s="82"/>
      <c r="LDW944" s="82"/>
      <c r="LDX944" s="82"/>
      <c r="LDY944" s="82"/>
      <c r="LDZ944" s="82"/>
      <c r="LEA944" s="82"/>
      <c r="LEB944" s="82"/>
      <c r="LEC944" s="82"/>
      <c r="LED944" s="82"/>
      <c r="LEE944" s="82"/>
      <c r="LEF944" s="82"/>
      <c r="LEG944" s="82"/>
      <c r="LEH944" s="82"/>
      <c r="LEI944" s="82"/>
      <c r="LEJ944" s="82"/>
      <c r="LEK944" s="82"/>
      <c r="LEL944" s="82"/>
      <c r="LEM944" s="82"/>
      <c r="LEN944" s="82"/>
      <c r="LEO944" s="82"/>
      <c r="LEP944" s="82"/>
      <c r="LEQ944" s="82"/>
      <c r="LER944" s="82"/>
      <c r="LES944" s="82"/>
      <c r="LET944" s="82"/>
      <c r="LEU944" s="82"/>
      <c r="LEV944" s="82"/>
      <c r="LEW944" s="82"/>
      <c r="LEX944" s="82"/>
      <c r="LEY944" s="82"/>
      <c r="LEZ944" s="82"/>
      <c r="LFA944" s="82"/>
      <c r="LFB944" s="82"/>
      <c r="LFC944" s="82"/>
      <c r="LFD944" s="82"/>
      <c r="LFE944" s="82"/>
      <c r="LFF944" s="82"/>
      <c r="LFG944" s="82"/>
      <c r="LFH944" s="82"/>
      <c r="LFI944" s="82"/>
      <c r="LFJ944" s="82"/>
      <c r="LFK944" s="82"/>
      <c r="LFL944" s="82"/>
      <c r="LFM944" s="82"/>
      <c r="LFN944" s="82"/>
      <c r="LFO944" s="82"/>
      <c r="LFP944" s="82"/>
      <c r="LFQ944" s="82"/>
      <c r="LFR944" s="82"/>
      <c r="LFS944" s="82"/>
      <c r="LFT944" s="82"/>
      <c r="LFU944" s="82"/>
      <c r="LFV944" s="82"/>
      <c r="LFW944" s="82"/>
      <c r="LFX944" s="82"/>
      <c r="LFY944" s="82"/>
      <c r="LFZ944" s="82"/>
      <c r="LGA944" s="82"/>
      <c r="LGB944" s="82"/>
      <c r="LGC944" s="82"/>
      <c r="LGD944" s="82"/>
      <c r="LGE944" s="82"/>
      <c r="LGF944" s="82"/>
      <c r="LGG944" s="82"/>
      <c r="LGH944" s="82"/>
      <c r="LGI944" s="82"/>
      <c r="LGJ944" s="82"/>
      <c r="LGK944" s="82"/>
      <c r="LGL944" s="82"/>
      <c r="LGM944" s="82"/>
      <c r="LGN944" s="82"/>
      <c r="LGO944" s="82"/>
      <c r="LGP944" s="82"/>
      <c r="LGQ944" s="82"/>
      <c r="LGR944" s="82"/>
      <c r="LGS944" s="82"/>
      <c r="LGT944" s="82"/>
      <c r="LGU944" s="82"/>
      <c r="LGV944" s="82"/>
      <c r="LGW944" s="82"/>
      <c r="LGX944" s="82"/>
      <c r="LGY944" s="82"/>
      <c r="LGZ944" s="82"/>
      <c r="LHA944" s="82"/>
      <c r="LHB944" s="82"/>
      <c r="LHC944" s="82"/>
      <c r="LHD944" s="82"/>
      <c r="LHE944" s="82"/>
      <c r="LHF944" s="82"/>
      <c r="LHG944" s="82"/>
      <c r="LHH944" s="82"/>
      <c r="LHI944" s="82"/>
      <c r="LHJ944" s="82"/>
      <c r="LHK944" s="82"/>
      <c r="LHL944" s="82"/>
      <c r="LHM944" s="82"/>
      <c r="LHN944" s="82"/>
      <c r="LHO944" s="82"/>
      <c r="LHP944" s="82"/>
      <c r="LHQ944" s="82"/>
      <c r="LHR944" s="82"/>
      <c r="LHS944" s="82"/>
      <c r="LHT944" s="82"/>
      <c r="LHU944" s="82"/>
      <c r="LHV944" s="82"/>
      <c r="LHW944" s="82"/>
      <c r="LHX944" s="82"/>
      <c r="LHY944" s="82"/>
      <c r="LHZ944" s="82"/>
      <c r="LIA944" s="82"/>
      <c r="LIB944" s="82"/>
      <c r="LIC944" s="82"/>
      <c r="LID944" s="82"/>
      <c r="LIE944" s="82"/>
      <c r="LIF944" s="82"/>
      <c r="LIG944" s="82"/>
      <c r="LIH944" s="82"/>
      <c r="LII944" s="82"/>
      <c r="LIJ944" s="82"/>
      <c r="LIK944" s="82"/>
      <c r="LIL944" s="82"/>
      <c r="LIM944" s="82"/>
      <c r="LIN944" s="82"/>
      <c r="LIO944" s="82"/>
      <c r="LIP944" s="82"/>
      <c r="LIQ944" s="82"/>
      <c r="LIR944" s="82"/>
      <c r="LIS944" s="82"/>
      <c r="LIT944" s="82"/>
      <c r="LIU944" s="82"/>
      <c r="LIV944" s="82"/>
      <c r="LIW944" s="82"/>
      <c r="LIX944" s="82"/>
      <c r="LIY944" s="82"/>
      <c r="LIZ944" s="82"/>
      <c r="LJA944" s="82"/>
      <c r="LJB944" s="82"/>
      <c r="LJC944" s="82"/>
      <c r="LJD944" s="82"/>
      <c r="LJE944" s="82"/>
      <c r="LJF944" s="82"/>
      <c r="LJG944" s="82"/>
      <c r="LJH944" s="82"/>
      <c r="LJI944" s="82"/>
      <c r="LJJ944" s="82"/>
      <c r="LJK944" s="82"/>
      <c r="LJL944" s="82"/>
      <c r="LJM944" s="82"/>
      <c r="LJN944" s="82"/>
      <c r="LJO944" s="82"/>
      <c r="LJP944" s="82"/>
      <c r="LJQ944" s="82"/>
      <c r="LJR944" s="82"/>
      <c r="LJS944" s="82"/>
      <c r="LJT944" s="82"/>
      <c r="LJU944" s="82"/>
      <c r="LJV944" s="82"/>
      <c r="LJW944" s="82"/>
      <c r="LJX944" s="82"/>
      <c r="LJY944" s="82"/>
      <c r="LJZ944" s="82"/>
      <c r="LKA944" s="82"/>
      <c r="LKB944" s="82"/>
      <c r="LKC944" s="82"/>
      <c r="LKD944" s="82"/>
      <c r="LKE944" s="82"/>
      <c r="LKF944" s="82"/>
      <c r="LKG944" s="82"/>
      <c r="LKH944" s="82"/>
      <c r="LKI944" s="82"/>
      <c r="LKJ944" s="82"/>
      <c r="LKK944" s="82"/>
      <c r="LKL944" s="82"/>
      <c r="LKM944" s="82"/>
      <c r="LKN944" s="82"/>
      <c r="LKO944" s="82"/>
      <c r="LKP944" s="82"/>
      <c r="LKQ944" s="82"/>
      <c r="LKR944" s="82"/>
      <c r="LKS944" s="82"/>
      <c r="LKT944" s="82"/>
      <c r="LKU944" s="82"/>
      <c r="LKV944" s="82"/>
      <c r="LKW944" s="82"/>
      <c r="LKX944" s="82"/>
      <c r="LKY944" s="82"/>
      <c r="LKZ944" s="82"/>
      <c r="LLA944" s="82"/>
      <c r="LLB944" s="82"/>
      <c r="LLC944" s="82"/>
      <c r="LLD944" s="82"/>
      <c r="LLE944" s="82"/>
      <c r="LLF944" s="82"/>
      <c r="LLG944" s="82"/>
      <c r="LLH944" s="82"/>
      <c r="LLI944" s="82"/>
      <c r="LLJ944" s="82"/>
      <c r="LLK944" s="82"/>
      <c r="LLL944" s="82"/>
      <c r="LLM944" s="82"/>
      <c r="LLN944" s="82"/>
      <c r="LLO944" s="82"/>
      <c r="LLP944" s="82"/>
      <c r="LLQ944" s="82"/>
      <c r="LLR944" s="82"/>
      <c r="LLS944" s="82"/>
      <c r="LLT944" s="82"/>
      <c r="LLU944" s="82"/>
      <c r="LLV944" s="82"/>
      <c r="LLW944" s="82"/>
      <c r="LLX944" s="82"/>
      <c r="LLY944" s="82"/>
      <c r="LLZ944" s="82"/>
      <c r="LMA944" s="82"/>
      <c r="LMB944" s="82"/>
      <c r="LMC944" s="82"/>
      <c r="LMD944" s="82"/>
      <c r="LME944" s="82"/>
      <c r="LMF944" s="82"/>
      <c r="LMG944" s="82"/>
      <c r="LMH944" s="82"/>
      <c r="LMI944" s="82"/>
      <c r="LMJ944" s="82"/>
      <c r="LMK944" s="82"/>
      <c r="LML944" s="82"/>
      <c r="LMM944" s="82"/>
      <c r="LMN944" s="82"/>
      <c r="LMO944" s="82"/>
      <c r="LMP944" s="82"/>
      <c r="LMQ944" s="82"/>
      <c r="LMR944" s="82"/>
      <c r="LMS944" s="82"/>
      <c r="LMT944" s="82"/>
      <c r="LMU944" s="82"/>
      <c r="LMV944" s="82"/>
      <c r="LMW944" s="82"/>
      <c r="LMX944" s="82"/>
      <c r="LMY944" s="82"/>
      <c r="LMZ944" s="82"/>
      <c r="LNA944" s="82"/>
      <c r="LNB944" s="82"/>
      <c r="LNC944" s="82"/>
      <c r="LND944" s="82"/>
      <c r="LNE944" s="82"/>
      <c r="LNF944" s="82"/>
      <c r="LNG944" s="82"/>
      <c r="LNH944" s="82"/>
      <c r="LNI944" s="82"/>
      <c r="LNJ944" s="82"/>
      <c r="LNK944" s="82"/>
      <c r="LNL944" s="82"/>
      <c r="LNM944" s="82"/>
      <c r="LNN944" s="82"/>
      <c r="LNO944" s="82"/>
      <c r="LNP944" s="82"/>
      <c r="LNQ944" s="82"/>
      <c r="LNR944" s="82"/>
      <c r="LNS944" s="82"/>
      <c r="LNT944" s="82"/>
      <c r="LNU944" s="82"/>
      <c r="LNV944" s="82"/>
      <c r="LNW944" s="82"/>
      <c r="LNX944" s="82"/>
      <c r="LNY944" s="82"/>
      <c r="LNZ944" s="82"/>
      <c r="LOA944" s="82"/>
      <c r="LOB944" s="82"/>
      <c r="LOC944" s="82"/>
      <c r="LOD944" s="82"/>
      <c r="LOE944" s="82"/>
      <c r="LOF944" s="82"/>
      <c r="LOG944" s="82"/>
      <c r="LOH944" s="82"/>
      <c r="LOI944" s="82"/>
      <c r="LOJ944" s="82"/>
      <c r="LOK944" s="82"/>
      <c r="LOL944" s="82"/>
      <c r="LOM944" s="82"/>
      <c r="LON944" s="82"/>
      <c r="LOO944" s="82"/>
      <c r="LOP944" s="82"/>
      <c r="LOQ944" s="82"/>
      <c r="LOR944" s="82"/>
      <c r="LOS944" s="82"/>
      <c r="LOT944" s="82"/>
      <c r="LOU944" s="82"/>
      <c r="LOV944" s="82"/>
      <c r="LOW944" s="82"/>
      <c r="LOX944" s="82"/>
      <c r="LOY944" s="82"/>
      <c r="LOZ944" s="82"/>
      <c r="LPA944" s="82"/>
      <c r="LPB944" s="82"/>
      <c r="LPC944" s="82"/>
      <c r="LPD944" s="82"/>
      <c r="LPE944" s="82"/>
      <c r="LPF944" s="82"/>
      <c r="LPG944" s="82"/>
      <c r="LPH944" s="82"/>
      <c r="LPI944" s="82"/>
      <c r="LPJ944" s="82"/>
      <c r="LPK944" s="82"/>
      <c r="LPL944" s="82"/>
      <c r="LPM944" s="82"/>
      <c r="LPN944" s="82"/>
      <c r="LPO944" s="82"/>
      <c r="LPP944" s="82"/>
      <c r="LPQ944" s="82"/>
      <c r="LPR944" s="82"/>
      <c r="LPS944" s="82"/>
      <c r="LPT944" s="82"/>
      <c r="LPU944" s="82"/>
      <c r="LPV944" s="82"/>
      <c r="LPW944" s="82"/>
      <c r="LPX944" s="82"/>
      <c r="LPY944" s="82"/>
      <c r="LPZ944" s="82"/>
      <c r="LQA944" s="82"/>
      <c r="LQB944" s="82"/>
      <c r="LQC944" s="82"/>
      <c r="LQD944" s="82"/>
      <c r="LQE944" s="82"/>
      <c r="LQF944" s="82"/>
      <c r="LQG944" s="82"/>
      <c r="LQH944" s="82"/>
      <c r="LQI944" s="82"/>
      <c r="LQJ944" s="82"/>
      <c r="LQK944" s="82"/>
      <c r="LQL944" s="82"/>
      <c r="LQM944" s="82"/>
      <c r="LQN944" s="82"/>
      <c r="LQO944" s="82"/>
      <c r="LQP944" s="82"/>
      <c r="LQQ944" s="82"/>
      <c r="LQR944" s="82"/>
      <c r="LQS944" s="82"/>
      <c r="LQT944" s="82"/>
      <c r="LQU944" s="82"/>
      <c r="LQV944" s="82"/>
      <c r="LQW944" s="82"/>
      <c r="LQX944" s="82"/>
      <c r="LQY944" s="82"/>
      <c r="LQZ944" s="82"/>
      <c r="LRA944" s="82"/>
      <c r="LRB944" s="82"/>
      <c r="LRC944" s="82"/>
      <c r="LRD944" s="82"/>
      <c r="LRE944" s="82"/>
      <c r="LRF944" s="82"/>
      <c r="LRG944" s="82"/>
      <c r="LRH944" s="82"/>
      <c r="LRI944" s="82"/>
      <c r="LRJ944" s="82"/>
      <c r="LRK944" s="82"/>
      <c r="LRL944" s="82"/>
      <c r="LRM944" s="82"/>
      <c r="LRN944" s="82"/>
      <c r="LRO944" s="82"/>
      <c r="LRP944" s="82"/>
      <c r="LRQ944" s="82"/>
      <c r="LRR944" s="82"/>
      <c r="LRS944" s="82"/>
      <c r="LRT944" s="82"/>
      <c r="LRU944" s="82"/>
      <c r="LRV944" s="82"/>
      <c r="LRW944" s="82"/>
      <c r="LRX944" s="82"/>
      <c r="LRY944" s="82"/>
      <c r="LRZ944" s="82"/>
      <c r="LSA944" s="82"/>
      <c r="LSB944" s="82"/>
      <c r="LSC944" s="82"/>
      <c r="LSD944" s="82"/>
      <c r="LSE944" s="82"/>
      <c r="LSF944" s="82"/>
      <c r="LSG944" s="82"/>
      <c r="LSH944" s="82"/>
      <c r="LSI944" s="82"/>
      <c r="LSJ944" s="82"/>
      <c r="LSK944" s="82"/>
      <c r="LSL944" s="82"/>
      <c r="LSM944" s="82"/>
      <c r="LSN944" s="82"/>
      <c r="LSO944" s="82"/>
      <c r="LSP944" s="82"/>
      <c r="LSQ944" s="82"/>
      <c r="LSR944" s="82"/>
      <c r="LSS944" s="82"/>
      <c r="LST944" s="82"/>
      <c r="LSU944" s="82"/>
      <c r="LSV944" s="82"/>
      <c r="LSW944" s="82"/>
      <c r="LSX944" s="82"/>
      <c r="LSY944" s="82"/>
      <c r="LSZ944" s="82"/>
      <c r="LTA944" s="82"/>
      <c r="LTB944" s="82"/>
      <c r="LTC944" s="82"/>
      <c r="LTD944" s="82"/>
      <c r="LTE944" s="82"/>
      <c r="LTF944" s="82"/>
      <c r="LTG944" s="82"/>
      <c r="LTH944" s="82"/>
      <c r="LTI944" s="82"/>
      <c r="LTJ944" s="82"/>
      <c r="LTK944" s="82"/>
      <c r="LTL944" s="82"/>
      <c r="LTM944" s="82"/>
      <c r="LTN944" s="82"/>
      <c r="LTO944" s="82"/>
      <c r="LTP944" s="82"/>
      <c r="LTQ944" s="82"/>
      <c r="LTR944" s="82"/>
      <c r="LTS944" s="82"/>
      <c r="LTT944" s="82"/>
      <c r="LTU944" s="82"/>
      <c r="LTV944" s="82"/>
      <c r="LTW944" s="82"/>
      <c r="LTX944" s="82"/>
      <c r="LTY944" s="82"/>
      <c r="LTZ944" s="82"/>
      <c r="LUA944" s="82"/>
      <c r="LUB944" s="82"/>
      <c r="LUC944" s="82"/>
      <c r="LUD944" s="82"/>
      <c r="LUE944" s="82"/>
      <c r="LUF944" s="82"/>
      <c r="LUG944" s="82"/>
      <c r="LUH944" s="82"/>
      <c r="LUI944" s="82"/>
      <c r="LUJ944" s="82"/>
      <c r="LUK944" s="82"/>
      <c r="LUL944" s="82"/>
      <c r="LUM944" s="82"/>
      <c r="LUN944" s="82"/>
      <c r="LUO944" s="82"/>
      <c r="LUP944" s="82"/>
      <c r="LUQ944" s="82"/>
      <c r="LUR944" s="82"/>
      <c r="LUS944" s="82"/>
      <c r="LUT944" s="82"/>
      <c r="LUU944" s="82"/>
      <c r="LUV944" s="82"/>
      <c r="LUW944" s="82"/>
      <c r="LUX944" s="82"/>
      <c r="LUY944" s="82"/>
      <c r="LUZ944" s="82"/>
      <c r="LVA944" s="82"/>
      <c r="LVB944" s="82"/>
      <c r="LVC944" s="82"/>
      <c r="LVD944" s="82"/>
      <c r="LVE944" s="82"/>
      <c r="LVF944" s="82"/>
      <c r="LVG944" s="82"/>
      <c r="LVH944" s="82"/>
      <c r="LVI944" s="82"/>
      <c r="LVJ944" s="82"/>
      <c r="LVK944" s="82"/>
      <c r="LVL944" s="82"/>
      <c r="LVM944" s="82"/>
      <c r="LVN944" s="82"/>
      <c r="LVO944" s="82"/>
      <c r="LVP944" s="82"/>
      <c r="LVQ944" s="82"/>
      <c r="LVR944" s="82"/>
      <c r="LVS944" s="82"/>
      <c r="LVT944" s="82"/>
      <c r="LVU944" s="82"/>
      <c r="LVV944" s="82"/>
      <c r="LVW944" s="82"/>
      <c r="LVX944" s="82"/>
      <c r="LVY944" s="82"/>
      <c r="LVZ944" s="82"/>
      <c r="LWA944" s="82"/>
      <c r="LWB944" s="82"/>
      <c r="LWC944" s="82"/>
      <c r="LWD944" s="82"/>
      <c r="LWE944" s="82"/>
      <c r="LWF944" s="82"/>
      <c r="LWG944" s="82"/>
      <c r="LWH944" s="82"/>
      <c r="LWI944" s="82"/>
      <c r="LWJ944" s="82"/>
      <c r="LWK944" s="82"/>
      <c r="LWL944" s="82"/>
      <c r="LWM944" s="82"/>
      <c r="LWN944" s="82"/>
      <c r="LWO944" s="82"/>
      <c r="LWP944" s="82"/>
      <c r="LWQ944" s="82"/>
      <c r="LWR944" s="82"/>
      <c r="LWS944" s="82"/>
      <c r="LWT944" s="82"/>
      <c r="LWU944" s="82"/>
      <c r="LWV944" s="82"/>
      <c r="LWW944" s="82"/>
      <c r="LWX944" s="82"/>
      <c r="LWY944" s="82"/>
      <c r="LWZ944" s="82"/>
      <c r="LXA944" s="82"/>
      <c r="LXB944" s="82"/>
      <c r="LXC944" s="82"/>
      <c r="LXD944" s="82"/>
      <c r="LXE944" s="82"/>
      <c r="LXF944" s="82"/>
      <c r="LXG944" s="82"/>
      <c r="LXH944" s="82"/>
      <c r="LXI944" s="82"/>
      <c r="LXJ944" s="82"/>
      <c r="LXK944" s="82"/>
      <c r="LXL944" s="82"/>
      <c r="LXM944" s="82"/>
      <c r="LXN944" s="82"/>
      <c r="LXO944" s="82"/>
      <c r="LXP944" s="82"/>
      <c r="LXQ944" s="82"/>
      <c r="LXR944" s="82"/>
      <c r="LXS944" s="82"/>
      <c r="LXT944" s="82"/>
      <c r="LXU944" s="82"/>
      <c r="LXV944" s="82"/>
      <c r="LXW944" s="82"/>
      <c r="LXX944" s="82"/>
      <c r="LXY944" s="82"/>
      <c r="LXZ944" s="82"/>
      <c r="LYA944" s="82"/>
      <c r="LYB944" s="82"/>
      <c r="LYC944" s="82"/>
      <c r="LYD944" s="82"/>
      <c r="LYE944" s="82"/>
      <c r="LYF944" s="82"/>
      <c r="LYG944" s="82"/>
      <c r="LYH944" s="82"/>
      <c r="LYI944" s="82"/>
      <c r="LYJ944" s="82"/>
      <c r="LYK944" s="82"/>
      <c r="LYL944" s="82"/>
      <c r="LYM944" s="82"/>
      <c r="LYN944" s="82"/>
      <c r="LYO944" s="82"/>
      <c r="LYP944" s="82"/>
      <c r="LYQ944" s="82"/>
      <c r="LYR944" s="82"/>
      <c r="LYS944" s="82"/>
      <c r="LYT944" s="82"/>
      <c r="LYU944" s="82"/>
      <c r="LYV944" s="82"/>
      <c r="LYW944" s="82"/>
      <c r="LYX944" s="82"/>
      <c r="LYY944" s="82"/>
      <c r="LYZ944" s="82"/>
      <c r="LZA944" s="82"/>
      <c r="LZB944" s="82"/>
      <c r="LZC944" s="82"/>
      <c r="LZD944" s="82"/>
      <c r="LZE944" s="82"/>
      <c r="LZF944" s="82"/>
      <c r="LZG944" s="82"/>
      <c r="LZH944" s="82"/>
      <c r="LZI944" s="82"/>
      <c r="LZJ944" s="82"/>
      <c r="LZK944" s="82"/>
      <c r="LZL944" s="82"/>
      <c r="LZM944" s="82"/>
      <c r="LZN944" s="82"/>
      <c r="LZO944" s="82"/>
      <c r="LZP944" s="82"/>
      <c r="LZQ944" s="82"/>
      <c r="LZR944" s="82"/>
      <c r="LZS944" s="82"/>
      <c r="LZT944" s="82"/>
      <c r="LZU944" s="82"/>
      <c r="LZV944" s="82"/>
      <c r="LZW944" s="82"/>
      <c r="LZX944" s="82"/>
      <c r="LZY944" s="82"/>
      <c r="LZZ944" s="82"/>
      <c r="MAA944" s="82"/>
      <c r="MAB944" s="82"/>
      <c r="MAC944" s="82"/>
      <c r="MAD944" s="82"/>
      <c r="MAE944" s="82"/>
      <c r="MAF944" s="82"/>
      <c r="MAG944" s="82"/>
      <c r="MAH944" s="82"/>
      <c r="MAI944" s="82"/>
      <c r="MAJ944" s="82"/>
      <c r="MAK944" s="82"/>
      <c r="MAL944" s="82"/>
      <c r="MAM944" s="82"/>
      <c r="MAN944" s="82"/>
      <c r="MAO944" s="82"/>
      <c r="MAP944" s="82"/>
      <c r="MAQ944" s="82"/>
      <c r="MAR944" s="82"/>
      <c r="MAS944" s="82"/>
      <c r="MAT944" s="82"/>
      <c r="MAU944" s="82"/>
      <c r="MAV944" s="82"/>
      <c r="MAW944" s="82"/>
      <c r="MAX944" s="82"/>
      <c r="MAY944" s="82"/>
      <c r="MAZ944" s="82"/>
      <c r="MBA944" s="82"/>
      <c r="MBB944" s="82"/>
      <c r="MBC944" s="82"/>
      <c r="MBD944" s="82"/>
      <c r="MBE944" s="82"/>
      <c r="MBF944" s="82"/>
      <c r="MBG944" s="82"/>
      <c r="MBH944" s="82"/>
      <c r="MBI944" s="82"/>
      <c r="MBJ944" s="82"/>
      <c r="MBK944" s="82"/>
      <c r="MBL944" s="82"/>
      <c r="MBM944" s="82"/>
      <c r="MBN944" s="82"/>
      <c r="MBO944" s="82"/>
      <c r="MBP944" s="82"/>
      <c r="MBQ944" s="82"/>
      <c r="MBR944" s="82"/>
      <c r="MBS944" s="82"/>
      <c r="MBT944" s="82"/>
      <c r="MBU944" s="82"/>
      <c r="MBV944" s="82"/>
      <c r="MBW944" s="82"/>
      <c r="MBX944" s="82"/>
      <c r="MBY944" s="82"/>
      <c r="MBZ944" s="82"/>
      <c r="MCA944" s="82"/>
      <c r="MCB944" s="82"/>
      <c r="MCC944" s="82"/>
      <c r="MCD944" s="82"/>
      <c r="MCE944" s="82"/>
      <c r="MCF944" s="82"/>
      <c r="MCG944" s="82"/>
      <c r="MCH944" s="82"/>
      <c r="MCI944" s="82"/>
      <c r="MCJ944" s="82"/>
      <c r="MCK944" s="82"/>
      <c r="MCL944" s="82"/>
      <c r="MCM944" s="82"/>
      <c r="MCN944" s="82"/>
      <c r="MCO944" s="82"/>
      <c r="MCP944" s="82"/>
      <c r="MCQ944" s="82"/>
      <c r="MCR944" s="82"/>
      <c r="MCS944" s="82"/>
      <c r="MCT944" s="82"/>
      <c r="MCU944" s="82"/>
      <c r="MCV944" s="82"/>
      <c r="MCW944" s="82"/>
      <c r="MCX944" s="82"/>
      <c r="MCY944" s="82"/>
      <c r="MCZ944" s="82"/>
      <c r="MDA944" s="82"/>
      <c r="MDB944" s="82"/>
      <c r="MDC944" s="82"/>
      <c r="MDD944" s="82"/>
      <c r="MDE944" s="82"/>
      <c r="MDF944" s="82"/>
      <c r="MDG944" s="82"/>
      <c r="MDH944" s="82"/>
      <c r="MDI944" s="82"/>
      <c r="MDJ944" s="82"/>
      <c r="MDK944" s="82"/>
      <c r="MDL944" s="82"/>
      <c r="MDM944" s="82"/>
      <c r="MDN944" s="82"/>
      <c r="MDO944" s="82"/>
      <c r="MDP944" s="82"/>
      <c r="MDQ944" s="82"/>
      <c r="MDR944" s="82"/>
      <c r="MDS944" s="82"/>
      <c r="MDT944" s="82"/>
      <c r="MDU944" s="82"/>
      <c r="MDV944" s="82"/>
      <c r="MDW944" s="82"/>
      <c r="MDX944" s="82"/>
      <c r="MDY944" s="82"/>
      <c r="MDZ944" s="82"/>
      <c r="MEA944" s="82"/>
      <c r="MEB944" s="82"/>
      <c r="MEC944" s="82"/>
      <c r="MED944" s="82"/>
      <c r="MEE944" s="82"/>
      <c r="MEF944" s="82"/>
      <c r="MEG944" s="82"/>
      <c r="MEH944" s="82"/>
      <c r="MEI944" s="82"/>
      <c r="MEJ944" s="82"/>
      <c r="MEK944" s="82"/>
      <c r="MEL944" s="82"/>
      <c r="MEM944" s="82"/>
      <c r="MEN944" s="82"/>
      <c r="MEO944" s="82"/>
      <c r="MEP944" s="82"/>
      <c r="MEQ944" s="82"/>
      <c r="MER944" s="82"/>
      <c r="MES944" s="82"/>
      <c r="MET944" s="82"/>
      <c r="MEU944" s="82"/>
      <c r="MEV944" s="82"/>
      <c r="MEW944" s="82"/>
      <c r="MEX944" s="82"/>
      <c r="MEY944" s="82"/>
      <c r="MEZ944" s="82"/>
      <c r="MFA944" s="82"/>
      <c r="MFB944" s="82"/>
      <c r="MFC944" s="82"/>
      <c r="MFD944" s="82"/>
      <c r="MFE944" s="82"/>
      <c r="MFF944" s="82"/>
      <c r="MFG944" s="82"/>
      <c r="MFH944" s="82"/>
      <c r="MFI944" s="82"/>
      <c r="MFJ944" s="82"/>
      <c r="MFK944" s="82"/>
      <c r="MFL944" s="82"/>
      <c r="MFM944" s="82"/>
      <c r="MFN944" s="82"/>
      <c r="MFO944" s="82"/>
      <c r="MFP944" s="82"/>
      <c r="MFQ944" s="82"/>
      <c r="MFR944" s="82"/>
      <c r="MFS944" s="82"/>
      <c r="MFT944" s="82"/>
      <c r="MFU944" s="82"/>
      <c r="MFV944" s="82"/>
      <c r="MFW944" s="82"/>
      <c r="MFX944" s="82"/>
      <c r="MFY944" s="82"/>
      <c r="MFZ944" s="82"/>
      <c r="MGA944" s="82"/>
      <c r="MGB944" s="82"/>
      <c r="MGC944" s="82"/>
      <c r="MGD944" s="82"/>
      <c r="MGE944" s="82"/>
      <c r="MGF944" s="82"/>
      <c r="MGG944" s="82"/>
      <c r="MGH944" s="82"/>
      <c r="MGI944" s="82"/>
      <c r="MGJ944" s="82"/>
      <c r="MGK944" s="82"/>
      <c r="MGL944" s="82"/>
      <c r="MGM944" s="82"/>
      <c r="MGN944" s="82"/>
      <c r="MGO944" s="82"/>
      <c r="MGP944" s="82"/>
      <c r="MGQ944" s="82"/>
      <c r="MGR944" s="82"/>
      <c r="MGS944" s="82"/>
      <c r="MGT944" s="82"/>
      <c r="MGU944" s="82"/>
      <c r="MGV944" s="82"/>
      <c r="MGW944" s="82"/>
      <c r="MGX944" s="82"/>
      <c r="MGY944" s="82"/>
      <c r="MGZ944" s="82"/>
      <c r="MHA944" s="82"/>
      <c r="MHB944" s="82"/>
      <c r="MHC944" s="82"/>
      <c r="MHD944" s="82"/>
      <c r="MHE944" s="82"/>
      <c r="MHF944" s="82"/>
      <c r="MHG944" s="82"/>
      <c r="MHH944" s="82"/>
      <c r="MHI944" s="82"/>
      <c r="MHJ944" s="82"/>
      <c r="MHK944" s="82"/>
      <c r="MHL944" s="82"/>
      <c r="MHM944" s="82"/>
      <c r="MHN944" s="82"/>
      <c r="MHO944" s="82"/>
      <c r="MHP944" s="82"/>
      <c r="MHQ944" s="82"/>
      <c r="MHR944" s="82"/>
      <c r="MHS944" s="82"/>
      <c r="MHT944" s="82"/>
      <c r="MHU944" s="82"/>
      <c r="MHV944" s="82"/>
      <c r="MHW944" s="82"/>
      <c r="MHX944" s="82"/>
      <c r="MHY944" s="82"/>
      <c r="MHZ944" s="82"/>
      <c r="MIA944" s="82"/>
      <c r="MIB944" s="82"/>
      <c r="MIC944" s="82"/>
      <c r="MID944" s="82"/>
      <c r="MIE944" s="82"/>
      <c r="MIF944" s="82"/>
      <c r="MIG944" s="82"/>
      <c r="MIH944" s="82"/>
      <c r="MII944" s="82"/>
      <c r="MIJ944" s="82"/>
      <c r="MIK944" s="82"/>
      <c r="MIL944" s="82"/>
      <c r="MIM944" s="82"/>
      <c r="MIN944" s="82"/>
      <c r="MIO944" s="82"/>
      <c r="MIP944" s="82"/>
      <c r="MIQ944" s="82"/>
      <c r="MIR944" s="82"/>
      <c r="MIS944" s="82"/>
      <c r="MIT944" s="82"/>
      <c r="MIU944" s="82"/>
      <c r="MIV944" s="82"/>
      <c r="MIW944" s="82"/>
      <c r="MIX944" s="82"/>
      <c r="MIY944" s="82"/>
      <c r="MIZ944" s="82"/>
      <c r="MJA944" s="82"/>
      <c r="MJB944" s="82"/>
      <c r="MJC944" s="82"/>
      <c r="MJD944" s="82"/>
      <c r="MJE944" s="82"/>
      <c r="MJF944" s="82"/>
      <c r="MJG944" s="82"/>
      <c r="MJH944" s="82"/>
      <c r="MJI944" s="82"/>
      <c r="MJJ944" s="82"/>
      <c r="MJK944" s="82"/>
      <c r="MJL944" s="82"/>
      <c r="MJM944" s="82"/>
      <c r="MJN944" s="82"/>
      <c r="MJO944" s="82"/>
      <c r="MJP944" s="82"/>
      <c r="MJQ944" s="82"/>
      <c r="MJR944" s="82"/>
      <c r="MJS944" s="82"/>
      <c r="MJT944" s="82"/>
      <c r="MJU944" s="82"/>
      <c r="MJV944" s="82"/>
      <c r="MJW944" s="82"/>
      <c r="MJX944" s="82"/>
      <c r="MJY944" s="82"/>
      <c r="MJZ944" s="82"/>
      <c r="MKA944" s="82"/>
      <c r="MKB944" s="82"/>
      <c r="MKC944" s="82"/>
      <c r="MKD944" s="82"/>
      <c r="MKE944" s="82"/>
      <c r="MKF944" s="82"/>
      <c r="MKG944" s="82"/>
      <c r="MKH944" s="82"/>
      <c r="MKI944" s="82"/>
      <c r="MKJ944" s="82"/>
      <c r="MKK944" s="82"/>
      <c r="MKL944" s="82"/>
      <c r="MKM944" s="82"/>
      <c r="MKN944" s="82"/>
      <c r="MKO944" s="82"/>
      <c r="MKP944" s="82"/>
      <c r="MKQ944" s="82"/>
      <c r="MKR944" s="82"/>
      <c r="MKS944" s="82"/>
      <c r="MKT944" s="82"/>
      <c r="MKU944" s="82"/>
      <c r="MKV944" s="82"/>
      <c r="MKW944" s="82"/>
      <c r="MKX944" s="82"/>
      <c r="MKY944" s="82"/>
      <c r="MKZ944" s="82"/>
      <c r="MLA944" s="82"/>
      <c r="MLB944" s="82"/>
      <c r="MLC944" s="82"/>
      <c r="MLD944" s="82"/>
      <c r="MLE944" s="82"/>
      <c r="MLF944" s="82"/>
      <c r="MLG944" s="82"/>
      <c r="MLH944" s="82"/>
      <c r="MLI944" s="82"/>
      <c r="MLJ944" s="82"/>
      <c r="MLK944" s="82"/>
      <c r="MLL944" s="82"/>
      <c r="MLM944" s="82"/>
      <c r="MLN944" s="82"/>
      <c r="MLO944" s="82"/>
      <c r="MLP944" s="82"/>
      <c r="MLQ944" s="82"/>
      <c r="MLR944" s="82"/>
      <c r="MLS944" s="82"/>
      <c r="MLT944" s="82"/>
      <c r="MLU944" s="82"/>
      <c r="MLV944" s="82"/>
      <c r="MLW944" s="82"/>
      <c r="MLX944" s="82"/>
      <c r="MLY944" s="82"/>
      <c r="MLZ944" s="82"/>
      <c r="MMA944" s="82"/>
      <c r="MMB944" s="82"/>
      <c r="MMC944" s="82"/>
      <c r="MMD944" s="82"/>
      <c r="MME944" s="82"/>
      <c r="MMF944" s="82"/>
      <c r="MMG944" s="82"/>
      <c r="MMH944" s="82"/>
      <c r="MMI944" s="82"/>
      <c r="MMJ944" s="82"/>
      <c r="MMK944" s="82"/>
      <c r="MML944" s="82"/>
      <c r="MMM944" s="82"/>
      <c r="MMN944" s="82"/>
      <c r="MMO944" s="82"/>
      <c r="MMP944" s="82"/>
      <c r="MMQ944" s="82"/>
      <c r="MMR944" s="82"/>
      <c r="MMS944" s="82"/>
      <c r="MMT944" s="82"/>
      <c r="MMU944" s="82"/>
      <c r="MMV944" s="82"/>
      <c r="MMW944" s="82"/>
      <c r="MMX944" s="82"/>
      <c r="MMY944" s="82"/>
      <c r="MMZ944" s="82"/>
      <c r="MNA944" s="82"/>
      <c r="MNB944" s="82"/>
      <c r="MNC944" s="82"/>
      <c r="MND944" s="82"/>
      <c r="MNE944" s="82"/>
      <c r="MNF944" s="82"/>
      <c r="MNG944" s="82"/>
      <c r="MNH944" s="82"/>
      <c r="MNI944" s="82"/>
      <c r="MNJ944" s="82"/>
      <c r="MNK944" s="82"/>
      <c r="MNL944" s="82"/>
      <c r="MNM944" s="82"/>
      <c r="MNN944" s="82"/>
      <c r="MNO944" s="82"/>
      <c r="MNP944" s="82"/>
      <c r="MNQ944" s="82"/>
      <c r="MNR944" s="82"/>
      <c r="MNS944" s="82"/>
      <c r="MNT944" s="82"/>
      <c r="MNU944" s="82"/>
      <c r="MNV944" s="82"/>
      <c r="MNW944" s="82"/>
      <c r="MNX944" s="82"/>
      <c r="MNY944" s="82"/>
      <c r="MNZ944" s="82"/>
      <c r="MOA944" s="82"/>
      <c r="MOB944" s="82"/>
      <c r="MOC944" s="82"/>
      <c r="MOD944" s="82"/>
      <c r="MOE944" s="82"/>
      <c r="MOF944" s="82"/>
      <c r="MOG944" s="82"/>
      <c r="MOH944" s="82"/>
      <c r="MOI944" s="82"/>
      <c r="MOJ944" s="82"/>
      <c r="MOK944" s="82"/>
      <c r="MOL944" s="82"/>
      <c r="MOM944" s="82"/>
      <c r="MON944" s="82"/>
      <c r="MOO944" s="82"/>
      <c r="MOP944" s="82"/>
      <c r="MOQ944" s="82"/>
      <c r="MOR944" s="82"/>
      <c r="MOS944" s="82"/>
      <c r="MOT944" s="82"/>
      <c r="MOU944" s="82"/>
      <c r="MOV944" s="82"/>
      <c r="MOW944" s="82"/>
      <c r="MOX944" s="82"/>
      <c r="MOY944" s="82"/>
      <c r="MOZ944" s="82"/>
      <c r="MPA944" s="82"/>
      <c r="MPB944" s="82"/>
      <c r="MPC944" s="82"/>
      <c r="MPD944" s="82"/>
      <c r="MPE944" s="82"/>
      <c r="MPF944" s="82"/>
      <c r="MPG944" s="82"/>
      <c r="MPH944" s="82"/>
      <c r="MPI944" s="82"/>
      <c r="MPJ944" s="82"/>
      <c r="MPK944" s="82"/>
      <c r="MPL944" s="82"/>
      <c r="MPM944" s="82"/>
      <c r="MPN944" s="82"/>
      <c r="MPO944" s="82"/>
      <c r="MPP944" s="82"/>
      <c r="MPQ944" s="82"/>
      <c r="MPR944" s="82"/>
      <c r="MPS944" s="82"/>
      <c r="MPT944" s="82"/>
      <c r="MPU944" s="82"/>
      <c r="MPV944" s="82"/>
      <c r="MPW944" s="82"/>
      <c r="MPX944" s="82"/>
      <c r="MPY944" s="82"/>
      <c r="MPZ944" s="82"/>
      <c r="MQA944" s="82"/>
      <c r="MQB944" s="82"/>
      <c r="MQC944" s="82"/>
      <c r="MQD944" s="82"/>
      <c r="MQE944" s="82"/>
      <c r="MQF944" s="82"/>
      <c r="MQG944" s="82"/>
      <c r="MQH944" s="82"/>
      <c r="MQI944" s="82"/>
      <c r="MQJ944" s="82"/>
      <c r="MQK944" s="82"/>
      <c r="MQL944" s="82"/>
      <c r="MQM944" s="82"/>
      <c r="MQN944" s="82"/>
      <c r="MQO944" s="82"/>
      <c r="MQP944" s="82"/>
      <c r="MQQ944" s="82"/>
      <c r="MQR944" s="82"/>
      <c r="MQS944" s="82"/>
      <c r="MQT944" s="82"/>
      <c r="MQU944" s="82"/>
      <c r="MQV944" s="82"/>
      <c r="MQW944" s="82"/>
      <c r="MQX944" s="82"/>
      <c r="MQY944" s="82"/>
      <c r="MQZ944" s="82"/>
      <c r="MRA944" s="82"/>
      <c r="MRB944" s="82"/>
      <c r="MRC944" s="82"/>
      <c r="MRD944" s="82"/>
      <c r="MRE944" s="82"/>
      <c r="MRF944" s="82"/>
      <c r="MRG944" s="82"/>
      <c r="MRH944" s="82"/>
      <c r="MRI944" s="82"/>
      <c r="MRJ944" s="82"/>
      <c r="MRK944" s="82"/>
      <c r="MRL944" s="82"/>
      <c r="MRM944" s="82"/>
      <c r="MRN944" s="82"/>
      <c r="MRO944" s="82"/>
      <c r="MRP944" s="82"/>
      <c r="MRQ944" s="82"/>
      <c r="MRR944" s="82"/>
      <c r="MRS944" s="82"/>
      <c r="MRT944" s="82"/>
      <c r="MRU944" s="82"/>
      <c r="MRV944" s="82"/>
      <c r="MRW944" s="82"/>
      <c r="MRX944" s="82"/>
      <c r="MRY944" s="82"/>
      <c r="MRZ944" s="82"/>
      <c r="MSA944" s="82"/>
      <c r="MSB944" s="82"/>
      <c r="MSC944" s="82"/>
      <c r="MSD944" s="82"/>
      <c r="MSE944" s="82"/>
      <c r="MSF944" s="82"/>
      <c r="MSG944" s="82"/>
      <c r="MSH944" s="82"/>
      <c r="MSI944" s="82"/>
      <c r="MSJ944" s="82"/>
      <c r="MSK944" s="82"/>
      <c r="MSL944" s="82"/>
      <c r="MSM944" s="82"/>
      <c r="MSN944" s="82"/>
      <c r="MSO944" s="82"/>
      <c r="MSP944" s="82"/>
      <c r="MSQ944" s="82"/>
      <c r="MSR944" s="82"/>
      <c r="MSS944" s="82"/>
      <c r="MST944" s="82"/>
      <c r="MSU944" s="82"/>
      <c r="MSV944" s="82"/>
      <c r="MSW944" s="82"/>
      <c r="MSX944" s="82"/>
      <c r="MSY944" s="82"/>
      <c r="MSZ944" s="82"/>
      <c r="MTA944" s="82"/>
      <c r="MTB944" s="82"/>
      <c r="MTC944" s="82"/>
      <c r="MTD944" s="82"/>
      <c r="MTE944" s="82"/>
      <c r="MTF944" s="82"/>
      <c r="MTG944" s="82"/>
      <c r="MTH944" s="82"/>
      <c r="MTI944" s="82"/>
      <c r="MTJ944" s="82"/>
      <c r="MTK944" s="82"/>
      <c r="MTL944" s="82"/>
      <c r="MTM944" s="82"/>
      <c r="MTN944" s="82"/>
      <c r="MTO944" s="82"/>
      <c r="MTP944" s="82"/>
      <c r="MTQ944" s="82"/>
      <c r="MTR944" s="82"/>
      <c r="MTS944" s="82"/>
      <c r="MTT944" s="82"/>
      <c r="MTU944" s="82"/>
      <c r="MTV944" s="82"/>
      <c r="MTW944" s="82"/>
      <c r="MTX944" s="82"/>
      <c r="MTY944" s="82"/>
      <c r="MTZ944" s="82"/>
      <c r="MUA944" s="82"/>
      <c r="MUB944" s="82"/>
      <c r="MUC944" s="82"/>
      <c r="MUD944" s="82"/>
      <c r="MUE944" s="82"/>
      <c r="MUF944" s="82"/>
      <c r="MUG944" s="82"/>
      <c r="MUH944" s="82"/>
      <c r="MUI944" s="82"/>
      <c r="MUJ944" s="82"/>
      <c r="MUK944" s="82"/>
      <c r="MUL944" s="82"/>
      <c r="MUM944" s="82"/>
      <c r="MUN944" s="82"/>
      <c r="MUO944" s="82"/>
      <c r="MUP944" s="82"/>
      <c r="MUQ944" s="82"/>
      <c r="MUR944" s="82"/>
      <c r="MUS944" s="82"/>
      <c r="MUT944" s="82"/>
      <c r="MUU944" s="82"/>
      <c r="MUV944" s="82"/>
      <c r="MUW944" s="82"/>
      <c r="MUX944" s="82"/>
      <c r="MUY944" s="82"/>
      <c r="MUZ944" s="82"/>
      <c r="MVA944" s="82"/>
      <c r="MVB944" s="82"/>
      <c r="MVC944" s="82"/>
      <c r="MVD944" s="82"/>
      <c r="MVE944" s="82"/>
      <c r="MVF944" s="82"/>
      <c r="MVG944" s="82"/>
      <c r="MVH944" s="82"/>
      <c r="MVI944" s="82"/>
      <c r="MVJ944" s="82"/>
      <c r="MVK944" s="82"/>
      <c r="MVL944" s="82"/>
      <c r="MVM944" s="82"/>
      <c r="MVN944" s="82"/>
      <c r="MVO944" s="82"/>
      <c r="MVP944" s="82"/>
      <c r="MVQ944" s="82"/>
      <c r="MVR944" s="82"/>
      <c r="MVS944" s="82"/>
      <c r="MVT944" s="82"/>
      <c r="MVU944" s="82"/>
      <c r="MVV944" s="82"/>
      <c r="MVW944" s="82"/>
      <c r="MVX944" s="82"/>
      <c r="MVY944" s="82"/>
      <c r="MVZ944" s="82"/>
      <c r="MWA944" s="82"/>
      <c r="MWB944" s="82"/>
      <c r="MWC944" s="82"/>
      <c r="MWD944" s="82"/>
      <c r="MWE944" s="82"/>
      <c r="MWF944" s="82"/>
      <c r="MWG944" s="82"/>
      <c r="MWH944" s="82"/>
      <c r="MWI944" s="82"/>
      <c r="MWJ944" s="82"/>
      <c r="MWK944" s="82"/>
      <c r="MWL944" s="82"/>
      <c r="MWM944" s="82"/>
      <c r="MWN944" s="82"/>
      <c r="MWO944" s="82"/>
      <c r="MWP944" s="82"/>
      <c r="MWQ944" s="82"/>
      <c r="MWR944" s="82"/>
      <c r="MWS944" s="82"/>
      <c r="MWT944" s="82"/>
      <c r="MWU944" s="82"/>
      <c r="MWV944" s="82"/>
      <c r="MWW944" s="82"/>
      <c r="MWX944" s="82"/>
      <c r="MWY944" s="82"/>
      <c r="MWZ944" s="82"/>
      <c r="MXA944" s="82"/>
      <c r="MXB944" s="82"/>
      <c r="MXC944" s="82"/>
      <c r="MXD944" s="82"/>
      <c r="MXE944" s="82"/>
      <c r="MXF944" s="82"/>
      <c r="MXG944" s="82"/>
      <c r="MXH944" s="82"/>
      <c r="MXI944" s="82"/>
      <c r="MXJ944" s="82"/>
      <c r="MXK944" s="82"/>
      <c r="MXL944" s="82"/>
      <c r="MXM944" s="82"/>
      <c r="MXN944" s="82"/>
      <c r="MXO944" s="82"/>
      <c r="MXP944" s="82"/>
      <c r="MXQ944" s="82"/>
      <c r="MXR944" s="82"/>
      <c r="MXS944" s="82"/>
      <c r="MXT944" s="82"/>
      <c r="MXU944" s="82"/>
      <c r="MXV944" s="82"/>
      <c r="MXW944" s="82"/>
      <c r="MXX944" s="82"/>
      <c r="MXY944" s="82"/>
      <c r="MXZ944" s="82"/>
      <c r="MYA944" s="82"/>
      <c r="MYB944" s="82"/>
      <c r="MYC944" s="82"/>
      <c r="MYD944" s="82"/>
      <c r="MYE944" s="82"/>
      <c r="MYF944" s="82"/>
      <c r="MYG944" s="82"/>
      <c r="MYH944" s="82"/>
      <c r="MYI944" s="82"/>
      <c r="MYJ944" s="82"/>
      <c r="MYK944" s="82"/>
      <c r="MYL944" s="82"/>
      <c r="MYM944" s="82"/>
      <c r="MYN944" s="82"/>
      <c r="MYO944" s="82"/>
      <c r="MYP944" s="82"/>
      <c r="MYQ944" s="82"/>
      <c r="MYR944" s="82"/>
      <c r="MYS944" s="82"/>
      <c r="MYT944" s="82"/>
      <c r="MYU944" s="82"/>
      <c r="MYV944" s="82"/>
      <c r="MYW944" s="82"/>
      <c r="MYX944" s="82"/>
      <c r="MYY944" s="82"/>
      <c r="MYZ944" s="82"/>
      <c r="MZA944" s="82"/>
      <c r="MZB944" s="82"/>
      <c r="MZC944" s="82"/>
      <c r="MZD944" s="82"/>
      <c r="MZE944" s="82"/>
      <c r="MZF944" s="82"/>
      <c r="MZG944" s="82"/>
      <c r="MZH944" s="82"/>
      <c r="MZI944" s="82"/>
      <c r="MZJ944" s="82"/>
      <c r="MZK944" s="82"/>
      <c r="MZL944" s="82"/>
      <c r="MZM944" s="82"/>
      <c r="MZN944" s="82"/>
      <c r="MZO944" s="82"/>
      <c r="MZP944" s="82"/>
      <c r="MZQ944" s="82"/>
      <c r="MZR944" s="82"/>
      <c r="MZS944" s="82"/>
      <c r="MZT944" s="82"/>
      <c r="MZU944" s="82"/>
      <c r="MZV944" s="82"/>
      <c r="MZW944" s="82"/>
      <c r="MZX944" s="82"/>
      <c r="MZY944" s="82"/>
      <c r="MZZ944" s="82"/>
      <c r="NAA944" s="82"/>
      <c r="NAB944" s="82"/>
      <c r="NAC944" s="82"/>
      <c r="NAD944" s="82"/>
      <c r="NAE944" s="82"/>
      <c r="NAF944" s="82"/>
      <c r="NAG944" s="82"/>
      <c r="NAH944" s="82"/>
      <c r="NAI944" s="82"/>
      <c r="NAJ944" s="82"/>
      <c r="NAK944" s="82"/>
      <c r="NAL944" s="82"/>
      <c r="NAM944" s="82"/>
      <c r="NAN944" s="82"/>
      <c r="NAO944" s="82"/>
      <c r="NAP944" s="82"/>
      <c r="NAQ944" s="82"/>
      <c r="NAR944" s="82"/>
      <c r="NAS944" s="82"/>
      <c r="NAT944" s="82"/>
      <c r="NAU944" s="82"/>
      <c r="NAV944" s="82"/>
      <c r="NAW944" s="82"/>
      <c r="NAX944" s="82"/>
      <c r="NAY944" s="82"/>
      <c r="NAZ944" s="82"/>
      <c r="NBA944" s="82"/>
      <c r="NBB944" s="82"/>
      <c r="NBC944" s="82"/>
      <c r="NBD944" s="82"/>
      <c r="NBE944" s="82"/>
      <c r="NBF944" s="82"/>
      <c r="NBG944" s="82"/>
      <c r="NBH944" s="82"/>
      <c r="NBI944" s="82"/>
      <c r="NBJ944" s="82"/>
      <c r="NBK944" s="82"/>
      <c r="NBL944" s="82"/>
      <c r="NBM944" s="82"/>
      <c r="NBN944" s="82"/>
      <c r="NBO944" s="82"/>
      <c r="NBP944" s="82"/>
      <c r="NBQ944" s="82"/>
      <c r="NBR944" s="82"/>
      <c r="NBS944" s="82"/>
      <c r="NBT944" s="82"/>
      <c r="NBU944" s="82"/>
      <c r="NBV944" s="82"/>
      <c r="NBW944" s="82"/>
      <c r="NBX944" s="82"/>
      <c r="NBY944" s="82"/>
      <c r="NBZ944" s="82"/>
      <c r="NCA944" s="82"/>
      <c r="NCB944" s="82"/>
      <c r="NCC944" s="82"/>
      <c r="NCD944" s="82"/>
      <c r="NCE944" s="82"/>
      <c r="NCF944" s="82"/>
      <c r="NCG944" s="82"/>
      <c r="NCH944" s="82"/>
      <c r="NCI944" s="82"/>
      <c r="NCJ944" s="82"/>
      <c r="NCK944" s="82"/>
      <c r="NCL944" s="82"/>
      <c r="NCM944" s="82"/>
      <c r="NCN944" s="82"/>
      <c r="NCO944" s="82"/>
      <c r="NCP944" s="82"/>
      <c r="NCQ944" s="82"/>
      <c r="NCR944" s="82"/>
      <c r="NCS944" s="82"/>
      <c r="NCT944" s="82"/>
      <c r="NCU944" s="82"/>
      <c r="NCV944" s="82"/>
      <c r="NCW944" s="82"/>
      <c r="NCX944" s="82"/>
      <c r="NCY944" s="82"/>
      <c r="NCZ944" s="82"/>
      <c r="NDA944" s="82"/>
      <c r="NDB944" s="82"/>
      <c r="NDC944" s="82"/>
      <c r="NDD944" s="82"/>
      <c r="NDE944" s="82"/>
      <c r="NDF944" s="82"/>
      <c r="NDG944" s="82"/>
      <c r="NDH944" s="82"/>
      <c r="NDI944" s="82"/>
      <c r="NDJ944" s="82"/>
      <c r="NDK944" s="82"/>
      <c r="NDL944" s="82"/>
      <c r="NDM944" s="82"/>
      <c r="NDN944" s="82"/>
      <c r="NDO944" s="82"/>
      <c r="NDP944" s="82"/>
      <c r="NDQ944" s="82"/>
      <c r="NDR944" s="82"/>
      <c r="NDS944" s="82"/>
      <c r="NDT944" s="82"/>
      <c r="NDU944" s="82"/>
      <c r="NDV944" s="82"/>
      <c r="NDW944" s="82"/>
      <c r="NDX944" s="82"/>
      <c r="NDY944" s="82"/>
      <c r="NDZ944" s="82"/>
      <c r="NEA944" s="82"/>
      <c r="NEB944" s="82"/>
      <c r="NEC944" s="82"/>
      <c r="NED944" s="82"/>
      <c r="NEE944" s="82"/>
      <c r="NEF944" s="82"/>
      <c r="NEG944" s="82"/>
      <c r="NEH944" s="82"/>
      <c r="NEI944" s="82"/>
      <c r="NEJ944" s="82"/>
      <c r="NEK944" s="82"/>
      <c r="NEL944" s="82"/>
      <c r="NEM944" s="82"/>
      <c r="NEN944" s="82"/>
      <c r="NEO944" s="82"/>
      <c r="NEP944" s="82"/>
      <c r="NEQ944" s="82"/>
      <c r="NER944" s="82"/>
      <c r="NES944" s="82"/>
      <c r="NET944" s="82"/>
      <c r="NEU944" s="82"/>
      <c r="NEV944" s="82"/>
      <c r="NEW944" s="82"/>
      <c r="NEX944" s="82"/>
      <c r="NEY944" s="82"/>
      <c r="NEZ944" s="82"/>
      <c r="NFA944" s="82"/>
      <c r="NFB944" s="82"/>
      <c r="NFC944" s="82"/>
      <c r="NFD944" s="82"/>
      <c r="NFE944" s="82"/>
      <c r="NFF944" s="82"/>
      <c r="NFG944" s="82"/>
      <c r="NFH944" s="82"/>
      <c r="NFI944" s="82"/>
      <c r="NFJ944" s="82"/>
      <c r="NFK944" s="82"/>
      <c r="NFL944" s="82"/>
      <c r="NFM944" s="82"/>
      <c r="NFN944" s="82"/>
      <c r="NFO944" s="82"/>
      <c r="NFP944" s="82"/>
      <c r="NFQ944" s="82"/>
      <c r="NFR944" s="82"/>
      <c r="NFS944" s="82"/>
      <c r="NFT944" s="82"/>
      <c r="NFU944" s="82"/>
      <c r="NFV944" s="82"/>
      <c r="NFW944" s="82"/>
      <c r="NFX944" s="82"/>
      <c r="NFY944" s="82"/>
      <c r="NFZ944" s="82"/>
      <c r="NGA944" s="82"/>
      <c r="NGB944" s="82"/>
      <c r="NGC944" s="82"/>
      <c r="NGD944" s="82"/>
      <c r="NGE944" s="82"/>
      <c r="NGF944" s="82"/>
      <c r="NGG944" s="82"/>
      <c r="NGH944" s="82"/>
      <c r="NGI944" s="82"/>
      <c r="NGJ944" s="82"/>
      <c r="NGK944" s="82"/>
      <c r="NGL944" s="82"/>
      <c r="NGM944" s="82"/>
      <c r="NGN944" s="82"/>
      <c r="NGO944" s="82"/>
      <c r="NGP944" s="82"/>
      <c r="NGQ944" s="82"/>
      <c r="NGR944" s="82"/>
      <c r="NGS944" s="82"/>
      <c r="NGT944" s="82"/>
      <c r="NGU944" s="82"/>
      <c r="NGV944" s="82"/>
      <c r="NGW944" s="82"/>
      <c r="NGX944" s="82"/>
      <c r="NGY944" s="82"/>
      <c r="NGZ944" s="82"/>
      <c r="NHA944" s="82"/>
      <c r="NHB944" s="82"/>
      <c r="NHC944" s="82"/>
      <c r="NHD944" s="82"/>
      <c r="NHE944" s="82"/>
      <c r="NHF944" s="82"/>
      <c r="NHG944" s="82"/>
      <c r="NHH944" s="82"/>
      <c r="NHI944" s="82"/>
      <c r="NHJ944" s="82"/>
      <c r="NHK944" s="82"/>
      <c r="NHL944" s="82"/>
      <c r="NHM944" s="82"/>
      <c r="NHN944" s="82"/>
      <c r="NHO944" s="82"/>
      <c r="NHP944" s="82"/>
      <c r="NHQ944" s="82"/>
      <c r="NHR944" s="82"/>
      <c r="NHS944" s="82"/>
      <c r="NHT944" s="82"/>
      <c r="NHU944" s="82"/>
      <c r="NHV944" s="82"/>
      <c r="NHW944" s="82"/>
      <c r="NHX944" s="82"/>
      <c r="NHY944" s="82"/>
      <c r="NHZ944" s="82"/>
      <c r="NIA944" s="82"/>
      <c r="NIB944" s="82"/>
      <c r="NIC944" s="82"/>
      <c r="NID944" s="82"/>
      <c r="NIE944" s="82"/>
      <c r="NIF944" s="82"/>
      <c r="NIG944" s="82"/>
      <c r="NIH944" s="82"/>
      <c r="NII944" s="82"/>
      <c r="NIJ944" s="82"/>
      <c r="NIK944" s="82"/>
      <c r="NIL944" s="82"/>
      <c r="NIM944" s="82"/>
      <c r="NIN944" s="82"/>
      <c r="NIO944" s="82"/>
      <c r="NIP944" s="82"/>
      <c r="NIQ944" s="82"/>
      <c r="NIR944" s="82"/>
      <c r="NIS944" s="82"/>
      <c r="NIT944" s="82"/>
      <c r="NIU944" s="82"/>
      <c r="NIV944" s="82"/>
      <c r="NIW944" s="82"/>
      <c r="NIX944" s="82"/>
      <c r="NIY944" s="82"/>
      <c r="NIZ944" s="82"/>
      <c r="NJA944" s="82"/>
      <c r="NJB944" s="82"/>
      <c r="NJC944" s="82"/>
      <c r="NJD944" s="82"/>
      <c r="NJE944" s="82"/>
      <c r="NJF944" s="82"/>
      <c r="NJG944" s="82"/>
      <c r="NJH944" s="82"/>
      <c r="NJI944" s="82"/>
      <c r="NJJ944" s="82"/>
      <c r="NJK944" s="82"/>
      <c r="NJL944" s="82"/>
      <c r="NJM944" s="82"/>
      <c r="NJN944" s="82"/>
      <c r="NJO944" s="82"/>
      <c r="NJP944" s="82"/>
      <c r="NJQ944" s="82"/>
      <c r="NJR944" s="82"/>
      <c r="NJS944" s="82"/>
      <c r="NJT944" s="82"/>
      <c r="NJU944" s="82"/>
      <c r="NJV944" s="82"/>
      <c r="NJW944" s="82"/>
      <c r="NJX944" s="82"/>
      <c r="NJY944" s="82"/>
      <c r="NJZ944" s="82"/>
      <c r="NKA944" s="82"/>
      <c r="NKB944" s="82"/>
      <c r="NKC944" s="82"/>
      <c r="NKD944" s="82"/>
      <c r="NKE944" s="82"/>
      <c r="NKF944" s="82"/>
      <c r="NKG944" s="82"/>
      <c r="NKH944" s="82"/>
      <c r="NKI944" s="82"/>
      <c r="NKJ944" s="82"/>
      <c r="NKK944" s="82"/>
      <c r="NKL944" s="82"/>
      <c r="NKM944" s="82"/>
      <c r="NKN944" s="82"/>
      <c r="NKO944" s="82"/>
      <c r="NKP944" s="82"/>
      <c r="NKQ944" s="82"/>
      <c r="NKR944" s="82"/>
      <c r="NKS944" s="82"/>
      <c r="NKT944" s="82"/>
      <c r="NKU944" s="82"/>
      <c r="NKV944" s="82"/>
      <c r="NKW944" s="82"/>
      <c r="NKX944" s="82"/>
      <c r="NKY944" s="82"/>
      <c r="NKZ944" s="82"/>
      <c r="NLA944" s="82"/>
      <c r="NLB944" s="82"/>
      <c r="NLC944" s="82"/>
      <c r="NLD944" s="82"/>
      <c r="NLE944" s="82"/>
      <c r="NLF944" s="82"/>
      <c r="NLG944" s="82"/>
      <c r="NLH944" s="82"/>
      <c r="NLI944" s="82"/>
      <c r="NLJ944" s="82"/>
      <c r="NLK944" s="82"/>
      <c r="NLL944" s="82"/>
      <c r="NLM944" s="82"/>
      <c r="NLN944" s="82"/>
      <c r="NLO944" s="82"/>
      <c r="NLP944" s="82"/>
      <c r="NLQ944" s="82"/>
      <c r="NLR944" s="82"/>
      <c r="NLS944" s="82"/>
      <c r="NLT944" s="82"/>
      <c r="NLU944" s="82"/>
      <c r="NLV944" s="82"/>
      <c r="NLW944" s="82"/>
      <c r="NLX944" s="82"/>
      <c r="NLY944" s="82"/>
      <c r="NLZ944" s="82"/>
      <c r="NMA944" s="82"/>
      <c r="NMB944" s="82"/>
      <c r="NMC944" s="82"/>
      <c r="NMD944" s="82"/>
      <c r="NME944" s="82"/>
      <c r="NMF944" s="82"/>
      <c r="NMG944" s="82"/>
      <c r="NMH944" s="82"/>
      <c r="NMI944" s="82"/>
      <c r="NMJ944" s="82"/>
      <c r="NMK944" s="82"/>
      <c r="NML944" s="82"/>
      <c r="NMM944" s="82"/>
      <c r="NMN944" s="82"/>
      <c r="NMO944" s="82"/>
      <c r="NMP944" s="82"/>
      <c r="NMQ944" s="82"/>
      <c r="NMR944" s="82"/>
      <c r="NMS944" s="82"/>
      <c r="NMT944" s="82"/>
      <c r="NMU944" s="82"/>
      <c r="NMV944" s="82"/>
      <c r="NMW944" s="82"/>
      <c r="NMX944" s="82"/>
      <c r="NMY944" s="82"/>
      <c r="NMZ944" s="82"/>
      <c r="NNA944" s="82"/>
      <c r="NNB944" s="82"/>
      <c r="NNC944" s="82"/>
      <c r="NND944" s="82"/>
      <c r="NNE944" s="82"/>
      <c r="NNF944" s="82"/>
      <c r="NNG944" s="82"/>
      <c r="NNH944" s="82"/>
      <c r="NNI944" s="82"/>
      <c r="NNJ944" s="82"/>
      <c r="NNK944" s="82"/>
      <c r="NNL944" s="82"/>
      <c r="NNM944" s="82"/>
      <c r="NNN944" s="82"/>
      <c r="NNO944" s="82"/>
      <c r="NNP944" s="82"/>
      <c r="NNQ944" s="82"/>
      <c r="NNR944" s="82"/>
      <c r="NNS944" s="82"/>
      <c r="NNT944" s="82"/>
      <c r="NNU944" s="82"/>
      <c r="NNV944" s="82"/>
      <c r="NNW944" s="82"/>
      <c r="NNX944" s="82"/>
      <c r="NNY944" s="82"/>
      <c r="NNZ944" s="82"/>
      <c r="NOA944" s="82"/>
      <c r="NOB944" s="82"/>
      <c r="NOC944" s="82"/>
      <c r="NOD944" s="82"/>
      <c r="NOE944" s="82"/>
      <c r="NOF944" s="82"/>
      <c r="NOG944" s="82"/>
      <c r="NOH944" s="82"/>
      <c r="NOI944" s="82"/>
      <c r="NOJ944" s="82"/>
      <c r="NOK944" s="82"/>
      <c r="NOL944" s="82"/>
      <c r="NOM944" s="82"/>
      <c r="NON944" s="82"/>
      <c r="NOO944" s="82"/>
      <c r="NOP944" s="82"/>
      <c r="NOQ944" s="82"/>
      <c r="NOR944" s="82"/>
      <c r="NOS944" s="82"/>
      <c r="NOT944" s="82"/>
      <c r="NOU944" s="82"/>
      <c r="NOV944" s="82"/>
      <c r="NOW944" s="82"/>
      <c r="NOX944" s="82"/>
      <c r="NOY944" s="82"/>
      <c r="NOZ944" s="82"/>
      <c r="NPA944" s="82"/>
      <c r="NPB944" s="82"/>
      <c r="NPC944" s="82"/>
      <c r="NPD944" s="82"/>
      <c r="NPE944" s="82"/>
      <c r="NPF944" s="82"/>
      <c r="NPG944" s="82"/>
      <c r="NPH944" s="82"/>
      <c r="NPI944" s="82"/>
      <c r="NPJ944" s="82"/>
      <c r="NPK944" s="82"/>
      <c r="NPL944" s="82"/>
      <c r="NPM944" s="82"/>
      <c r="NPN944" s="82"/>
      <c r="NPO944" s="82"/>
      <c r="NPP944" s="82"/>
      <c r="NPQ944" s="82"/>
      <c r="NPR944" s="82"/>
      <c r="NPS944" s="82"/>
      <c r="NPT944" s="82"/>
      <c r="NPU944" s="82"/>
      <c r="NPV944" s="82"/>
      <c r="NPW944" s="82"/>
      <c r="NPX944" s="82"/>
      <c r="NPY944" s="82"/>
      <c r="NPZ944" s="82"/>
      <c r="NQA944" s="82"/>
      <c r="NQB944" s="82"/>
      <c r="NQC944" s="82"/>
      <c r="NQD944" s="82"/>
      <c r="NQE944" s="82"/>
      <c r="NQF944" s="82"/>
      <c r="NQG944" s="82"/>
      <c r="NQH944" s="82"/>
      <c r="NQI944" s="82"/>
      <c r="NQJ944" s="82"/>
      <c r="NQK944" s="82"/>
      <c r="NQL944" s="82"/>
      <c r="NQM944" s="82"/>
      <c r="NQN944" s="82"/>
      <c r="NQO944" s="82"/>
      <c r="NQP944" s="82"/>
      <c r="NQQ944" s="82"/>
      <c r="NQR944" s="82"/>
      <c r="NQS944" s="82"/>
      <c r="NQT944" s="82"/>
      <c r="NQU944" s="82"/>
      <c r="NQV944" s="82"/>
      <c r="NQW944" s="82"/>
      <c r="NQX944" s="82"/>
      <c r="NQY944" s="82"/>
      <c r="NQZ944" s="82"/>
      <c r="NRA944" s="82"/>
      <c r="NRB944" s="82"/>
      <c r="NRC944" s="82"/>
      <c r="NRD944" s="82"/>
      <c r="NRE944" s="82"/>
      <c r="NRF944" s="82"/>
      <c r="NRG944" s="82"/>
      <c r="NRH944" s="82"/>
      <c r="NRI944" s="82"/>
      <c r="NRJ944" s="82"/>
      <c r="NRK944" s="82"/>
      <c r="NRL944" s="82"/>
      <c r="NRM944" s="82"/>
      <c r="NRN944" s="82"/>
      <c r="NRO944" s="82"/>
      <c r="NRP944" s="82"/>
      <c r="NRQ944" s="82"/>
      <c r="NRR944" s="82"/>
      <c r="NRS944" s="82"/>
      <c r="NRT944" s="82"/>
      <c r="NRU944" s="82"/>
      <c r="NRV944" s="82"/>
      <c r="NRW944" s="82"/>
      <c r="NRX944" s="82"/>
      <c r="NRY944" s="82"/>
      <c r="NRZ944" s="82"/>
      <c r="NSA944" s="82"/>
      <c r="NSB944" s="82"/>
      <c r="NSC944" s="82"/>
      <c r="NSD944" s="82"/>
      <c r="NSE944" s="82"/>
      <c r="NSF944" s="82"/>
      <c r="NSG944" s="82"/>
      <c r="NSH944" s="82"/>
      <c r="NSI944" s="82"/>
      <c r="NSJ944" s="82"/>
      <c r="NSK944" s="82"/>
      <c r="NSL944" s="82"/>
      <c r="NSM944" s="82"/>
      <c r="NSN944" s="82"/>
      <c r="NSO944" s="82"/>
      <c r="NSP944" s="82"/>
      <c r="NSQ944" s="82"/>
      <c r="NSR944" s="82"/>
      <c r="NSS944" s="82"/>
      <c r="NST944" s="82"/>
      <c r="NSU944" s="82"/>
      <c r="NSV944" s="82"/>
      <c r="NSW944" s="82"/>
      <c r="NSX944" s="82"/>
      <c r="NSY944" s="82"/>
      <c r="NSZ944" s="82"/>
      <c r="NTA944" s="82"/>
      <c r="NTB944" s="82"/>
      <c r="NTC944" s="82"/>
      <c r="NTD944" s="82"/>
      <c r="NTE944" s="82"/>
      <c r="NTF944" s="82"/>
      <c r="NTG944" s="82"/>
      <c r="NTH944" s="82"/>
      <c r="NTI944" s="82"/>
      <c r="NTJ944" s="82"/>
      <c r="NTK944" s="82"/>
      <c r="NTL944" s="82"/>
      <c r="NTM944" s="82"/>
      <c r="NTN944" s="82"/>
      <c r="NTO944" s="82"/>
      <c r="NTP944" s="82"/>
      <c r="NTQ944" s="82"/>
      <c r="NTR944" s="82"/>
      <c r="NTS944" s="82"/>
      <c r="NTT944" s="82"/>
      <c r="NTU944" s="82"/>
      <c r="NTV944" s="82"/>
      <c r="NTW944" s="82"/>
      <c r="NTX944" s="82"/>
      <c r="NTY944" s="82"/>
      <c r="NTZ944" s="82"/>
      <c r="NUA944" s="82"/>
      <c r="NUB944" s="82"/>
      <c r="NUC944" s="82"/>
      <c r="NUD944" s="82"/>
      <c r="NUE944" s="82"/>
      <c r="NUF944" s="82"/>
      <c r="NUG944" s="82"/>
      <c r="NUH944" s="82"/>
      <c r="NUI944" s="82"/>
      <c r="NUJ944" s="82"/>
      <c r="NUK944" s="82"/>
      <c r="NUL944" s="82"/>
      <c r="NUM944" s="82"/>
      <c r="NUN944" s="82"/>
      <c r="NUO944" s="82"/>
      <c r="NUP944" s="82"/>
      <c r="NUQ944" s="82"/>
      <c r="NUR944" s="82"/>
      <c r="NUS944" s="82"/>
      <c r="NUT944" s="82"/>
      <c r="NUU944" s="82"/>
      <c r="NUV944" s="82"/>
      <c r="NUW944" s="82"/>
      <c r="NUX944" s="82"/>
      <c r="NUY944" s="82"/>
      <c r="NUZ944" s="82"/>
      <c r="NVA944" s="82"/>
      <c r="NVB944" s="82"/>
      <c r="NVC944" s="82"/>
      <c r="NVD944" s="82"/>
      <c r="NVE944" s="82"/>
      <c r="NVF944" s="82"/>
      <c r="NVG944" s="82"/>
      <c r="NVH944" s="82"/>
      <c r="NVI944" s="82"/>
      <c r="NVJ944" s="82"/>
      <c r="NVK944" s="82"/>
      <c r="NVL944" s="82"/>
      <c r="NVM944" s="82"/>
      <c r="NVN944" s="82"/>
      <c r="NVO944" s="82"/>
      <c r="NVP944" s="82"/>
      <c r="NVQ944" s="82"/>
      <c r="NVR944" s="82"/>
      <c r="NVS944" s="82"/>
      <c r="NVT944" s="82"/>
      <c r="NVU944" s="82"/>
      <c r="NVV944" s="82"/>
      <c r="NVW944" s="82"/>
      <c r="NVX944" s="82"/>
      <c r="NVY944" s="82"/>
      <c r="NVZ944" s="82"/>
      <c r="NWA944" s="82"/>
      <c r="NWB944" s="82"/>
      <c r="NWC944" s="82"/>
      <c r="NWD944" s="82"/>
      <c r="NWE944" s="82"/>
      <c r="NWF944" s="82"/>
      <c r="NWG944" s="82"/>
      <c r="NWH944" s="82"/>
      <c r="NWI944" s="82"/>
      <c r="NWJ944" s="82"/>
      <c r="NWK944" s="82"/>
      <c r="NWL944" s="82"/>
      <c r="NWM944" s="82"/>
      <c r="NWN944" s="82"/>
      <c r="NWO944" s="82"/>
      <c r="NWP944" s="82"/>
      <c r="NWQ944" s="82"/>
      <c r="NWR944" s="82"/>
      <c r="NWS944" s="82"/>
      <c r="NWT944" s="82"/>
      <c r="NWU944" s="82"/>
      <c r="NWV944" s="82"/>
      <c r="NWW944" s="82"/>
      <c r="NWX944" s="82"/>
      <c r="NWY944" s="82"/>
      <c r="NWZ944" s="82"/>
      <c r="NXA944" s="82"/>
      <c r="NXB944" s="82"/>
      <c r="NXC944" s="82"/>
      <c r="NXD944" s="82"/>
      <c r="NXE944" s="82"/>
      <c r="NXF944" s="82"/>
      <c r="NXG944" s="82"/>
      <c r="NXH944" s="82"/>
      <c r="NXI944" s="82"/>
      <c r="NXJ944" s="82"/>
      <c r="NXK944" s="82"/>
      <c r="NXL944" s="82"/>
      <c r="NXM944" s="82"/>
      <c r="NXN944" s="82"/>
      <c r="NXO944" s="82"/>
      <c r="NXP944" s="82"/>
      <c r="NXQ944" s="82"/>
      <c r="NXR944" s="82"/>
      <c r="NXS944" s="82"/>
      <c r="NXT944" s="82"/>
      <c r="NXU944" s="82"/>
      <c r="NXV944" s="82"/>
      <c r="NXW944" s="82"/>
      <c r="NXX944" s="82"/>
      <c r="NXY944" s="82"/>
      <c r="NXZ944" s="82"/>
      <c r="NYA944" s="82"/>
      <c r="NYB944" s="82"/>
      <c r="NYC944" s="82"/>
      <c r="NYD944" s="82"/>
      <c r="NYE944" s="82"/>
      <c r="NYF944" s="82"/>
      <c r="NYG944" s="82"/>
      <c r="NYH944" s="82"/>
      <c r="NYI944" s="82"/>
      <c r="NYJ944" s="82"/>
      <c r="NYK944" s="82"/>
      <c r="NYL944" s="82"/>
      <c r="NYM944" s="82"/>
      <c r="NYN944" s="82"/>
      <c r="NYO944" s="82"/>
      <c r="NYP944" s="82"/>
      <c r="NYQ944" s="82"/>
      <c r="NYR944" s="82"/>
      <c r="NYS944" s="82"/>
      <c r="NYT944" s="82"/>
      <c r="NYU944" s="82"/>
      <c r="NYV944" s="82"/>
      <c r="NYW944" s="82"/>
      <c r="NYX944" s="82"/>
      <c r="NYY944" s="82"/>
      <c r="NYZ944" s="82"/>
      <c r="NZA944" s="82"/>
      <c r="NZB944" s="82"/>
      <c r="NZC944" s="82"/>
      <c r="NZD944" s="82"/>
      <c r="NZE944" s="82"/>
      <c r="NZF944" s="82"/>
      <c r="NZG944" s="82"/>
      <c r="NZH944" s="82"/>
      <c r="NZI944" s="82"/>
      <c r="NZJ944" s="82"/>
      <c r="NZK944" s="82"/>
      <c r="NZL944" s="82"/>
      <c r="NZM944" s="82"/>
      <c r="NZN944" s="82"/>
      <c r="NZO944" s="82"/>
      <c r="NZP944" s="82"/>
      <c r="NZQ944" s="82"/>
      <c r="NZR944" s="82"/>
      <c r="NZS944" s="82"/>
      <c r="NZT944" s="82"/>
      <c r="NZU944" s="82"/>
      <c r="NZV944" s="82"/>
      <c r="NZW944" s="82"/>
      <c r="NZX944" s="82"/>
      <c r="NZY944" s="82"/>
      <c r="NZZ944" s="82"/>
      <c r="OAA944" s="82"/>
      <c r="OAB944" s="82"/>
      <c r="OAC944" s="82"/>
      <c r="OAD944" s="82"/>
      <c r="OAE944" s="82"/>
      <c r="OAF944" s="82"/>
      <c r="OAG944" s="82"/>
      <c r="OAH944" s="82"/>
      <c r="OAI944" s="82"/>
      <c r="OAJ944" s="82"/>
      <c r="OAK944" s="82"/>
      <c r="OAL944" s="82"/>
      <c r="OAM944" s="82"/>
      <c r="OAN944" s="82"/>
      <c r="OAO944" s="82"/>
      <c r="OAP944" s="82"/>
      <c r="OAQ944" s="82"/>
      <c r="OAR944" s="82"/>
      <c r="OAS944" s="82"/>
      <c r="OAT944" s="82"/>
      <c r="OAU944" s="82"/>
      <c r="OAV944" s="82"/>
      <c r="OAW944" s="82"/>
      <c r="OAX944" s="82"/>
      <c r="OAY944" s="82"/>
      <c r="OAZ944" s="82"/>
      <c r="OBA944" s="82"/>
      <c r="OBB944" s="82"/>
      <c r="OBC944" s="82"/>
      <c r="OBD944" s="82"/>
      <c r="OBE944" s="82"/>
      <c r="OBF944" s="82"/>
      <c r="OBG944" s="82"/>
      <c r="OBH944" s="82"/>
      <c r="OBI944" s="82"/>
      <c r="OBJ944" s="82"/>
      <c r="OBK944" s="82"/>
      <c r="OBL944" s="82"/>
      <c r="OBM944" s="82"/>
      <c r="OBN944" s="82"/>
      <c r="OBO944" s="82"/>
      <c r="OBP944" s="82"/>
      <c r="OBQ944" s="82"/>
      <c r="OBR944" s="82"/>
      <c r="OBS944" s="82"/>
      <c r="OBT944" s="82"/>
      <c r="OBU944" s="82"/>
      <c r="OBV944" s="82"/>
      <c r="OBW944" s="82"/>
      <c r="OBX944" s="82"/>
      <c r="OBY944" s="82"/>
      <c r="OBZ944" s="82"/>
      <c r="OCA944" s="82"/>
      <c r="OCB944" s="82"/>
      <c r="OCC944" s="82"/>
      <c r="OCD944" s="82"/>
      <c r="OCE944" s="82"/>
      <c r="OCF944" s="82"/>
      <c r="OCG944" s="82"/>
      <c r="OCH944" s="82"/>
      <c r="OCI944" s="82"/>
      <c r="OCJ944" s="82"/>
      <c r="OCK944" s="82"/>
      <c r="OCL944" s="82"/>
      <c r="OCM944" s="82"/>
      <c r="OCN944" s="82"/>
      <c r="OCO944" s="82"/>
      <c r="OCP944" s="82"/>
      <c r="OCQ944" s="82"/>
      <c r="OCR944" s="82"/>
      <c r="OCS944" s="82"/>
      <c r="OCT944" s="82"/>
      <c r="OCU944" s="82"/>
      <c r="OCV944" s="82"/>
      <c r="OCW944" s="82"/>
      <c r="OCX944" s="82"/>
      <c r="OCY944" s="82"/>
      <c r="OCZ944" s="82"/>
      <c r="ODA944" s="82"/>
      <c r="ODB944" s="82"/>
      <c r="ODC944" s="82"/>
      <c r="ODD944" s="82"/>
      <c r="ODE944" s="82"/>
      <c r="ODF944" s="82"/>
      <c r="ODG944" s="82"/>
      <c r="ODH944" s="82"/>
      <c r="ODI944" s="82"/>
      <c r="ODJ944" s="82"/>
      <c r="ODK944" s="82"/>
      <c r="ODL944" s="82"/>
      <c r="ODM944" s="82"/>
      <c r="ODN944" s="82"/>
      <c r="ODO944" s="82"/>
      <c r="ODP944" s="82"/>
      <c r="ODQ944" s="82"/>
      <c r="ODR944" s="82"/>
      <c r="ODS944" s="82"/>
      <c r="ODT944" s="82"/>
      <c r="ODU944" s="82"/>
      <c r="ODV944" s="82"/>
      <c r="ODW944" s="82"/>
      <c r="ODX944" s="82"/>
      <c r="ODY944" s="82"/>
      <c r="ODZ944" s="82"/>
      <c r="OEA944" s="82"/>
      <c r="OEB944" s="82"/>
      <c r="OEC944" s="82"/>
      <c r="OED944" s="82"/>
      <c r="OEE944" s="82"/>
      <c r="OEF944" s="82"/>
      <c r="OEG944" s="82"/>
      <c r="OEH944" s="82"/>
      <c r="OEI944" s="82"/>
      <c r="OEJ944" s="82"/>
      <c r="OEK944" s="82"/>
      <c r="OEL944" s="82"/>
      <c r="OEM944" s="82"/>
      <c r="OEN944" s="82"/>
      <c r="OEO944" s="82"/>
      <c r="OEP944" s="82"/>
      <c r="OEQ944" s="82"/>
      <c r="OER944" s="82"/>
      <c r="OES944" s="82"/>
      <c r="OET944" s="82"/>
      <c r="OEU944" s="82"/>
      <c r="OEV944" s="82"/>
      <c r="OEW944" s="82"/>
      <c r="OEX944" s="82"/>
      <c r="OEY944" s="82"/>
      <c r="OEZ944" s="82"/>
      <c r="OFA944" s="82"/>
      <c r="OFB944" s="82"/>
      <c r="OFC944" s="82"/>
      <c r="OFD944" s="82"/>
      <c r="OFE944" s="82"/>
      <c r="OFF944" s="82"/>
      <c r="OFG944" s="82"/>
      <c r="OFH944" s="82"/>
      <c r="OFI944" s="82"/>
      <c r="OFJ944" s="82"/>
      <c r="OFK944" s="82"/>
      <c r="OFL944" s="82"/>
      <c r="OFM944" s="82"/>
      <c r="OFN944" s="82"/>
      <c r="OFO944" s="82"/>
      <c r="OFP944" s="82"/>
      <c r="OFQ944" s="82"/>
      <c r="OFR944" s="82"/>
      <c r="OFS944" s="82"/>
      <c r="OFT944" s="82"/>
      <c r="OFU944" s="82"/>
      <c r="OFV944" s="82"/>
      <c r="OFW944" s="82"/>
      <c r="OFX944" s="82"/>
      <c r="OFY944" s="82"/>
      <c r="OFZ944" s="82"/>
      <c r="OGA944" s="82"/>
      <c r="OGB944" s="82"/>
      <c r="OGC944" s="82"/>
      <c r="OGD944" s="82"/>
      <c r="OGE944" s="82"/>
      <c r="OGF944" s="82"/>
      <c r="OGG944" s="82"/>
      <c r="OGH944" s="82"/>
      <c r="OGI944" s="82"/>
      <c r="OGJ944" s="82"/>
      <c r="OGK944" s="82"/>
      <c r="OGL944" s="82"/>
      <c r="OGM944" s="82"/>
      <c r="OGN944" s="82"/>
      <c r="OGO944" s="82"/>
      <c r="OGP944" s="82"/>
      <c r="OGQ944" s="82"/>
      <c r="OGR944" s="82"/>
      <c r="OGS944" s="82"/>
      <c r="OGT944" s="82"/>
      <c r="OGU944" s="82"/>
      <c r="OGV944" s="82"/>
      <c r="OGW944" s="82"/>
      <c r="OGX944" s="82"/>
      <c r="OGY944" s="82"/>
      <c r="OGZ944" s="82"/>
      <c r="OHA944" s="82"/>
      <c r="OHB944" s="82"/>
      <c r="OHC944" s="82"/>
      <c r="OHD944" s="82"/>
      <c r="OHE944" s="82"/>
      <c r="OHF944" s="82"/>
      <c r="OHG944" s="82"/>
      <c r="OHH944" s="82"/>
      <c r="OHI944" s="82"/>
      <c r="OHJ944" s="82"/>
      <c r="OHK944" s="82"/>
      <c r="OHL944" s="82"/>
      <c r="OHM944" s="82"/>
      <c r="OHN944" s="82"/>
      <c r="OHO944" s="82"/>
      <c r="OHP944" s="82"/>
      <c r="OHQ944" s="82"/>
      <c r="OHR944" s="82"/>
      <c r="OHS944" s="82"/>
      <c r="OHT944" s="82"/>
      <c r="OHU944" s="82"/>
      <c r="OHV944" s="82"/>
      <c r="OHW944" s="82"/>
      <c r="OHX944" s="82"/>
      <c r="OHY944" s="82"/>
      <c r="OHZ944" s="82"/>
      <c r="OIA944" s="82"/>
      <c r="OIB944" s="82"/>
      <c r="OIC944" s="82"/>
      <c r="OID944" s="82"/>
      <c r="OIE944" s="82"/>
      <c r="OIF944" s="82"/>
      <c r="OIG944" s="82"/>
      <c r="OIH944" s="82"/>
      <c r="OII944" s="82"/>
      <c r="OIJ944" s="82"/>
      <c r="OIK944" s="82"/>
      <c r="OIL944" s="82"/>
      <c r="OIM944" s="82"/>
      <c r="OIN944" s="82"/>
      <c r="OIO944" s="82"/>
      <c r="OIP944" s="82"/>
      <c r="OIQ944" s="82"/>
      <c r="OIR944" s="82"/>
      <c r="OIS944" s="82"/>
      <c r="OIT944" s="82"/>
      <c r="OIU944" s="82"/>
      <c r="OIV944" s="82"/>
      <c r="OIW944" s="82"/>
      <c r="OIX944" s="82"/>
      <c r="OIY944" s="82"/>
      <c r="OIZ944" s="82"/>
      <c r="OJA944" s="82"/>
      <c r="OJB944" s="82"/>
      <c r="OJC944" s="82"/>
      <c r="OJD944" s="82"/>
      <c r="OJE944" s="82"/>
      <c r="OJF944" s="82"/>
      <c r="OJG944" s="82"/>
      <c r="OJH944" s="82"/>
      <c r="OJI944" s="82"/>
      <c r="OJJ944" s="82"/>
      <c r="OJK944" s="82"/>
      <c r="OJL944" s="82"/>
      <c r="OJM944" s="82"/>
      <c r="OJN944" s="82"/>
      <c r="OJO944" s="82"/>
      <c r="OJP944" s="82"/>
      <c r="OJQ944" s="82"/>
      <c r="OJR944" s="82"/>
      <c r="OJS944" s="82"/>
      <c r="OJT944" s="82"/>
      <c r="OJU944" s="82"/>
      <c r="OJV944" s="82"/>
      <c r="OJW944" s="82"/>
      <c r="OJX944" s="82"/>
      <c r="OJY944" s="82"/>
      <c r="OJZ944" s="82"/>
      <c r="OKA944" s="82"/>
      <c r="OKB944" s="82"/>
      <c r="OKC944" s="82"/>
      <c r="OKD944" s="82"/>
      <c r="OKE944" s="82"/>
      <c r="OKF944" s="82"/>
      <c r="OKG944" s="82"/>
      <c r="OKH944" s="82"/>
      <c r="OKI944" s="82"/>
      <c r="OKJ944" s="82"/>
      <c r="OKK944" s="82"/>
      <c r="OKL944" s="82"/>
      <c r="OKM944" s="82"/>
      <c r="OKN944" s="82"/>
      <c r="OKO944" s="82"/>
      <c r="OKP944" s="82"/>
      <c r="OKQ944" s="82"/>
      <c r="OKR944" s="82"/>
      <c r="OKS944" s="82"/>
      <c r="OKT944" s="82"/>
      <c r="OKU944" s="82"/>
      <c r="OKV944" s="82"/>
      <c r="OKW944" s="82"/>
      <c r="OKX944" s="82"/>
      <c r="OKY944" s="82"/>
      <c r="OKZ944" s="82"/>
      <c r="OLA944" s="82"/>
      <c r="OLB944" s="82"/>
      <c r="OLC944" s="82"/>
      <c r="OLD944" s="82"/>
      <c r="OLE944" s="82"/>
      <c r="OLF944" s="82"/>
      <c r="OLG944" s="82"/>
      <c r="OLH944" s="82"/>
      <c r="OLI944" s="82"/>
      <c r="OLJ944" s="82"/>
      <c r="OLK944" s="82"/>
      <c r="OLL944" s="82"/>
      <c r="OLM944" s="82"/>
      <c r="OLN944" s="82"/>
      <c r="OLO944" s="82"/>
      <c r="OLP944" s="82"/>
      <c r="OLQ944" s="82"/>
      <c r="OLR944" s="82"/>
      <c r="OLS944" s="82"/>
      <c r="OLT944" s="82"/>
      <c r="OLU944" s="82"/>
      <c r="OLV944" s="82"/>
      <c r="OLW944" s="82"/>
      <c r="OLX944" s="82"/>
      <c r="OLY944" s="82"/>
      <c r="OLZ944" s="82"/>
      <c r="OMA944" s="82"/>
      <c r="OMB944" s="82"/>
      <c r="OMC944" s="82"/>
      <c r="OMD944" s="82"/>
      <c r="OME944" s="82"/>
      <c r="OMF944" s="82"/>
      <c r="OMG944" s="82"/>
      <c r="OMH944" s="82"/>
      <c r="OMI944" s="82"/>
      <c r="OMJ944" s="82"/>
      <c r="OMK944" s="82"/>
      <c r="OML944" s="82"/>
      <c r="OMM944" s="82"/>
      <c r="OMN944" s="82"/>
      <c r="OMO944" s="82"/>
      <c r="OMP944" s="82"/>
      <c r="OMQ944" s="82"/>
      <c r="OMR944" s="82"/>
      <c r="OMS944" s="82"/>
      <c r="OMT944" s="82"/>
      <c r="OMU944" s="82"/>
      <c r="OMV944" s="82"/>
      <c r="OMW944" s="82"/>
      <c r="OMX944" s="82"/>
      <c r="OMY944" s="82"/>
      <c r="OMZ944" s="82"/>
      <c r="ONA944" s="82"/>
      <c r="ONB944" s="82"/>
      <c r="ONC944" s="82"/>
      <c r="OND944" s="82"/>
      <c r="ONE944" s="82"/>
      <c r="ONF944" s="82"/>
      <c r="ONG944" s="82"/>
      <c r="ONH944" s="82"/>
      <c r="ONI944" s="82"/>
      <c r="ONJ944" s="82"/>
      <c r="ONK944" s="82"/>
      <c r="ONL944" s="82"/>
      <c r="ONM944" s="82"/>
      <c r="ONN944" s="82"/>
      <c r="ONO944" s="82"/>
      <c r="ONP944" s="82"/>
      <c r="ONQ944" s="82"/>
      <c r="ONR944" s="82"/>
      <c r="ONS944" s="82"/>
      <c r="ONT944" s="82"/>
      <c r="ONU944" s="82"/>
      <c r="ONV944" s="82"/>
      <c r="ONW944" s="82"/>
      <c r="ONX944" s="82"/>
      <c r="ONY944" s="82"/>
      <c r="ONZ944" s="82"/>
      <c r="OOA944" s="82"/>
      <c r="OOB944" s="82"/>
      <c r="OOC944" s="82"/>
      <c r="OOD944" s="82"/>
      <c r="OOE944" s="82"/>
      <c r="OOF944" s="82"/>
      <c r="OOG944" s="82"/>
      <c r="OOH944" s="82"/>
      <c r="OOI944" s="82"/>
      <c r="OOJ944" s="82"/>
      <c r="OOK944" s="82"/>
      <c r="OOL944" s="82"/>
      <c r="OOM944" s="82"/>
      <c r="OON944" s="82"/>
      <c r="OOO944" s="82"/>
      <c r="OOP944" s="82"/>
      <c r="OOQ944" s="82"/>
      <c r="OOR944" s="82"/>
      <c r="OOS944" s="82"/>
      <c r="OOT944" s="82"/>
      <c r="OOU944" s="82"/>
      <c r="OOV944" s="82"/>
      <c r="OOW944" s="82"/>
      <c r="OOX944" s="82"/>
      <c r="OOY944" s="82"/>
      <c r="OOZ944" s="82"/>
      <c r="OPA944" s="82"/>
      <c r="OPB944" s="82"/>
      <c r="OPC944" s="82"/>
      <c r="OPD944" s="82"/>
      <c r="OPE944" s="82"/>
      <c r="OPF944" s="82"/>
      <c r="OPG944" s="82"/>
      <c r="OPH944" s="82"/>
      <c r="OPI944" s="82"/>
      <c r="OPJ944" s="82"/>
      <c r="OPK944" s="82"/>
      <c r="OPL944" s="82"/>
      <c r="OPM944" s="82"/>
      <c r="OPN944" s="82"/>
      <c r="OPO944" s="82"/>
      <c r="OPP944" s="82"/>
      <c r="OPQ944" s="82"/>
      <c r="OPR944" s="82"/>
      <c r="OPS944" s="82"/>
      <c r="OPT944" s="82"/>
      <c r="OPU944" s="82"/>
      <c r="OPV944" s="82"/>
      <c r="OPW944" s="82"/>
      <c r="OPX944" s="82"/>
      <c r="OPY944" s="82"/>
      <c r="OPZ944" s="82"/>
      <c r="OQA944" s="82"/>
      <c r="OQB944" s="82"/>
      <c r="OQC944" s="82"/>
      <c r="OQD944" s="82"/>
      <c r="OQE944" s="82"/>
      <c r="OQF944" s="82"/>
      <c r="OQG944" s="82"/>
      <c r="OQH944" s="82"/>
      <c r="OQI944" s="82"/>
      <c r="OQJ944" s="82"/>
      <c r="OQK944" s="82"/>
      <c r="OQL944" s="82"/>
      <c r="OQM944" s="82"/>
      <c r="OQN944" s="82"/>
      <c r="OQO944" s="82"/>
      <c r="OQP944" s="82"/>
      <c r="OQQ944" s="82"/>
      <c r="OQR944" s="82"/>
      <c r="OQS944" s="82"/>
      <c r="OQT944" s="82"/>
      <c r="OQU944" s="82"/>
      <c r="OQV944" s="82"/>
      <c r="OQW944" s="82"/>
      <c r="OQX944" s="82"/>
      <c r="OQY944" s="82"/>
      <c r="OQZ944" s="82"/>
      <c r="ORA944" s="82"/>
      <c r="ORB944" s="82"/>
      <c r="ORC944" s="82"/>
      <c r="ORD944" s="82"/>
      <c r="ORE944" s="82"/>
      <c r="ORF944" s="82"/>
      <c r="ORG944" s="82"/>
      <c r="ORH944" s="82"/>
      <c r="ORI944" s="82"/>
      <c r="ORJ944" s="82"/>
      <c r="ORK944" s="82"/>
      <c r="ORL944" s="82"/>
      <c r="ORM944" s="82"/>
      <c r="ORN944" s="82"/>
      <c r="ORO944" s="82"/>
      <c r="ORP944" s="82"/>
      <c r="ORQ944" s="82"/>
      <c r="ORR944" s="82"/>
      <c r="ORS944" s="82"/>
      <c r="ORT944" s="82"/>
      <c r="ORU944" s="82"/>
      <c r="ORV944" s="82"/>
      <c r="ORW944" s="82"/>
      <c r="ORX944" s="82"/>
      <c r="ORY944" s="82"/>
      <c r="ORZ944" s="82"/>
      <c r="OSA944" s="82"/>
      <c r="OSB944" s="82"/>
      <c r="OSC944" s="82"/>
      <c r="OSD944" s="82"/>
      <c r="OSE944" s="82"/>
      <c r="OSF944" s="82"/>
      <c r="OSG944" s="82"/>
      <c r="OSH944" s="82"/>
      <c r="OSI944" s="82"/>
      <c r="OSJ944" s="82"/>
      <c r="OSK944" s="82"/>
      <c r="OSL944" s="82"/>
      <c r="OSM944" s="82"/>
      <c r="OSN944" s="82"/>
      <c r="OSO944" s="82"/>
      <c r="OSP944" s="82"/>
      <c r="OSQ944" s="82"/>
      <c r="OSR944" s="82"/>
      <c r="OSS944" s="82"/>
      <c r="OST944" s="82"/>
      <c r="OSU944" s="82"/>
      <c r="OSV944" s="82"/>
      <c r="OSW944" s="82"/>
      <c r="OSX944" s="82"/>
      <c r="OSY944" s="82"/>
      <c r="OSZ944" s="82"/>
      <c r="OTA944" s="82"/>
      <c r="OTB944" s="82"/>
      <c r="OTC944" s="82"/>
      <c r="OTD944" s="82"/>
      <c r="OTE944" s="82"/>
      <c r="OTF944" s="82"/>
      <c r="OTG944" s="82"/>
      <c r="OTH944" s="82"/>
      <c r="OTI944" s="82"/>
      <c r="OTJ944" s="82"/>
      <c r="OTK944" s="82"/>
      <c r="OTL944" s="82"/>
      <c r="OTM944" s="82"/>
      <c r="OTN944" s="82"/>
      <c r="OTO944" s="82"/>
      <c r="OTP944" s="82"/>
      <c r="OTQ944" s="82"/>
      <c r="OTR944" s="82"/>
      <c r="OTS944" s="82"/>
      <c r="OTT944" s="82"/>
      <c r="OTU944" s="82"/>
      <c r="OTV944" s="82"/>
      <c r="OTW944" s="82"/>
      <c r="OTX944" s="82"/>
      <c r="OTY944" s="82"/>
      <c r="OTZ944" s="82"/>
      <c r="OUA944" s="82"/>
      <c r="OUB944" s="82"/>
      <c r="OUC944" s="82"/>
      <c r="OUD944" s="82"/>
      <c r="OUE944" s="82"/>
      <c r="OUF944" s="82"/>
      <c r="OUG944" s="82"/>
      <c r="OUH944" s="82"/>
      <c r="OUI944" s="82"/>
      <c r="OUJ944" s="82"/>
      <c r="OUK944" s="82"/>
      <c r="OUL944" s="82"/>
      <c r="OUM944" s="82"/>
      <c r="OUN944" s="82"/>
      <c r="OUO944" s="82"/>
      <c r="OUP944" s="82"/>
      <c r="OUQ944" s="82"/>
      <c r="OUR944" s="82"/>
      <c r="OUS944" s="82"/>
      <c r="OUT944" s="82"/>
      <c r="OUU944" s="82"/>
      <c r="OUV944" s="82"/>
      <c r="OUW944" s="82"/>
      <c r="OUX944" s="82"/>
      <c r="OUY944" s="82"/>
      <c r="OUZ944" s="82"/>
      <c r="OVA944" s="82"/>
      <c r="OVB944" s="82"/>
      <c r="OVC944" s="82"/>
      <c r="OVD944" s="82"/>
      <c r="OVE944" s="82"/>
      <c r="OVF944" s="82"/>
      <c r="OVG944" s="82"/>
      <c r="OVH944" s="82"/>
      <c r="OVI944" s="82"/>
      <c r="OVJ944" s="82"/>
      <c r="OVK944" s="82"/>
      <c r="OVL944" s="82"/>
      <c r="OVM944" s="82"/>
      <c r="OVN944" s="82"/>
      <c r="OVO944" s="82"/>
      <c r="OVP944" s="82"/>
      <c r="OVQ944" s="82"/>
      <c r="OVR944" s="82"/>
      <c r="OVS944" s="82"/>
      <c r="OVT944" s="82"/>
      <c r="OVU944" s="82"/>
      <c r="OVV944" s="82"/>
      <c r="OVW944" s="82"/>
      <c r="OVX944" s="82"/>
      <c r="OVY944" s="82"/>
      <c r="OVZ944" s="82"/>
      <c r="OWA944" s="82"/>
      <c r="OWB944" s="82"/>
      <c r="OWC944" s="82"/>
      <c r="OWD944" s="82"/>
      <c r="OWE944" s="82"/>
      <c r="OWF944" s="82"/>
      <c r="OWG944" s="82"/>
      <c r="OWH944" s="82"/>
      <c r="OWI944" s="82"/>
      <c r="OWJ944" s="82"/>
      <c r="OWK944" s="82"/>
      <c r="OWL944" s="82"/>
      <c r="OWM944" s="82"/>
      <c r="OWN944" s="82"/>
      <c r="OWO944" s="82"/>
      <c r="OWP944" s="82"/>
      <c r="OWQ944" s="82"/>
      <c r="OWR944" s="82"/>
      <c r="OWS944" s="82"/>
      <c r="OWT944" s="82"/>
      <c r="OWU944" s="82"/>
      <c r="OWV944" s="82"/>
      <c r="OWW944" s="82"/>
      <c r="OWX944" s="82"/>
      <c r="OWY944" s="82"/>
      <c r="OWZ944" s="82"/>
      <c r="OXA944" s="82"/>
      <c r="OXB944" s="82"/>
      <c r="OXC944" s="82"/>
      <c r="OXD944" s="82"/>
      <c r="OXE944" s="82"/>
      <c r="OXF944" s="82"/>
      <c r="OXG944" s="82"/>
      <c r="OXH944" s="82"/>
      <c r="OXI944" s="82"/>
      <c r="OXJ944" s="82"/>
      <c r="OXK944" s="82"/>
      <c r="OXL944" s="82"/>
      <c r="OXM944" s="82"/>
      <c r="OXN944" s="82"/>
      <c r="OXO944" s="82"/>
      <c r="OXP944" s="82"/>
      <c r="OXQ944" s="82"/>
      <c r="OXR944" s="82"/>
      <c r="OXS944" s="82"/>
      <c r="OXT944" s="82"/>
      <c r="OXU944" s="82"/>
      <c r="OXV944" s="82"/>
      <c r="OXW944" s="82"/>
      <c r="OXX944" s="82"/>
      <c r="OXY944" s="82"/>
      <c r="OXZ944" s="82"/>
      <c r="OYA944" s="82"/>
      <c r="OYB944" s="82"/>
      <c r="OYC944" s="82"/>
      <c r="OYD944" s="82"/>
      <c r="OYE944" s="82"/>
      <c r="OYF944" s="82"/>
      <c r="OYG944" s="82"/>
      <c r="OYH944" s="82"/>
      <c r="OYI944" s="82"/>
      <c r="OYJ944" s="82"/>
      <c r="OYK944" s="82"/>
      <c r="OYL944" s="82"/>
      <c r="OYM944" s="82"/>
      <c r="OYN944" s="82"/>
      <c r="OYO944" s="82"/>
      <c r="OYP944" s="82"/>
      <c r="OYQ944" s="82"/>
      <c r="OYR944" s="82"/>
      <c r="OYS944" s="82"/>
      <c r="OYT944" s="82"/>
      <c r="OYU944" s="82"/>
      <c r="OYV944" s="82"/>
      <c r="OYW944" s="82"/>
      <c r="OYX944" s="82"/>
      <c r="OYY944" s="82"/>
      <c r="OYZ944" s="82"/>
      <c r="OZA944" s="82"/>
      <c r="OZB944" s="82"/>
      <c r="OZC944" s="82"/>
      <c r="OZD944" s="82"/>
      <c r="OZE944" s="82"/>
      <c r="OZF944" s="82"/>
      <c r="OZG944" s="82"/>
      <c r="OZH944" s="82"/>
      <c r="OZI944" s="82"/>
      <c r="OZJ944" s="82"/>
      <c r="OZK944" s="82"/>
      <c r="OZL944" s="82"/>
      <c r="OZM944" s="82"/>
      <c r="OZN944" s="82"/>
      <c r="OZO944" s="82"/>
      <c r="OZP944" s="82"/>
      <c r="OZQ944" s="82"/>
      <c r="OZR944" s="82"/>
      <c r="OZS944" s="82"/>
      <c r="OZT944" s="82"/>
      <c r="OZU944" s="82"/>
      <c r="OZV944" s="82"/>
      <c r="OZW944" s="82"/>
      <c r="OZX944" s="82"/>
      <c r="OZY944" s="82"/>
      <c r="OZZ944" s="82"/>
      <c r="PAA944" s="82"/>
      <c r="PAB944" s="82"/>
      <c r="PAC944" s="82"/>
      <c r="PAD944" s="82"/>
      <c r="PAE944" s="82"/>
      <c r="PAF944" s="82"/>
      <c r="PAG944" s="82"/>
      <c r="PAH944" s="82"/>
      <c r="PAI944" s="82"/>
      <c r="PAJ944" s="82"/>
      <c r="PAK944" s="82"/>
      <c r="PAL944" s="82"/>
      <c r="PAM944" s="82"/>
      <c r="PAN944" s="82"/>
      <c r="PAO944" s="82"/>
      <c r="PAP944" s="82"/>
      <c r="PAQ944" s="82"/>
      <c r="PAR944" s="82"/>
      <c r="PAS944" s="82"/>
      <c r="PAT944" s="82"/>
      <c r="PAU944" s="82"/>
      <c r="PAV944" s="82"/>
      <c r="PAW944" s="82"/>
      <c r="PAX944" s="82"/>
      <c r="PAY944" s="82"/>
      <c r="PAZ944" s="82"/>
      <c r="PBA944" s="82"/>
      <c r="PBB944" s="82"/>
      <c r="PBC944" s="82"/>
      <c r="PBD944" s="82"/>
      <c r="PBE944" s="82"/>
      <c r="PBF944" s="82"/>
      <c r="PBG944" s="82"/>
      <c r="PBH944" s="82"/>
      <c r="PBI944" s="82"/>
      <c r="PBJ944" s="82"/>
      <c r="PBK944" s="82"/>
      <c r="PBL944" s="82"/>
      <c r="PBM944" s="82"/>
      <c r="PBN944" s="82"/>
      <c r="PBO944" s="82"/>
      <c r="PBP944" s="82"/>
      <c r="PBQ944" s="82"/>
      <c r="PBR944" s="82"/>
      <c r="PBS944" s="82"/>
      <c r="PBT944" s="82"/>
      <c r="PBU944" s="82"/>
      <c r="PBV944" s="82"/>
      <c r="PBW944" s="82"/>
      <c r="PBX944" s="82"/>
      <c r="PBY944" s="82"/>
      <c r="PBZ944" s="82"/>
      <c r="PCA944" s="82"/>
      <c r="PCB944" s="82"/>
      <c r="PCC944" s="82"/>
      <c r="PCD944" s="82"/>
      <c r="PCE944" s="82"/>
      <c r="PCF944" s="82"/>
      <c r="PCG944" s="82"/>
      <c r="PCH944" s="82"/>
      <c r="PCI944" s="82"/>
      <c r="PCJ944" s="82"/>
      <c r="PCK944" s="82"/>
      <c r="PCL944" s="82"/>
      <c r="PCM944" s="82"/>
      <c r="PCN944" s="82"/>
      <c r="PCO944" s="82"/>
      <c r="PCP944" s="82"/>
      <c r="PCQ944" s="82"/>
      <c r="PCR944" s="82"/>
      <c r="PCS944" s="82"/>
      <c r="PCT944" s="82"/>
      <c r="PCU944" s="82"/>
      <c r="PCV944" s="82"/>
      <c r="PCW944" s="82"/>
      <c r="PCX944" s="82"/>
      <c r="PCY944" s="82"/>
      <c r="PCZ944" s="82"/>
      <c r="PDA944" s="82"/>
      <c r="PDB944" s="82"/>
      <c r="PDC944" s="82"/>
      <c r="PDD944" s="82"/>
      <c r="PDE944" s="82"/>
      <c r="PDF944" s="82"/>
      <c r="PDG944" s="82"/>
      <c r="PDH944" s="82"/>
      <c r="PDI944" s="82"/>
      <c r="PDJ944" s="82"/>
      <c r="PDK944" s="82"/>
      <c r="PDL944" s="82"/>
      <c r="PDM944" s="82"/>
      <c r="PDN944" s="82"/>
      <c r="PDO944" s="82"/>
      <c r="PDP944" s="82"/>
      <c r="PDQ944" s="82"/>
      <c r="PDR944" s="82"/>
      <c r="PDS944" s="82"/>
      <c r="PDT944" s="82"/>
      <c r="PDU944" s="82"/>
      <c r="PDV944" s="82"/>
      <c r="PDW944" s="82"/>
      <c r="PDX944" s="82"/>
      <c r="PDY944" s="82"/>
      <c r="PDZ944" s="82"/>
      <c r="PEA944" s="82"/>
      <c r="PEB944" s="82"/>
      <c r="PEC944" s="82"/>
      <c r="PED944" s="82"/>
      <c r="PEE944" s="82"/>
      <c r="PEF944" s="82"/>
      <c r="PEG944" s="82"/>
      <c r="PEH944" s="82"/>
      <c r="PEI944" s="82"/>
      <c r="PEJ944" s="82"/>
      <c r="PEK944" s="82"/>
      <c r="PEL944" s="82"/>
      <c r="PEM944" s="82"/>
      <c r="PEN944" s="82"/>
      <c r="PEO944" s="82"/>
      <c r="PEP944" s="82"/>
      <c r="PEQ944" s="82"/>
      <c r="PER944" s="82"/>
      <c r="PES944" s="82"/>
      <c r="PET944" s="82"/>
      <c r="PEU944" s="82"/>
      <c r="PEV944" s="82"/>
      <c r="PEW944" s="82"/>
      <c r="PEX944" s="82"/>
      <c r="PEY944" s="82"/>
      <c r="PEZ944" s="82"/>
      <c r="PFA944" s="82"/>
      <c r="PFB944" s="82"/>
      <c r="PFC944" s="82"/>
      <c r="PFD944" s="82"/>
      <c r="PFE944" s="82"/>
      <c r="PFF944" s="82"/>
      <c r="PFG944" s="82"/>
      <c r="PFH944" s="82"/>
      <c r="PFI944" s="82"/>
      <c r="PFJ944" s="82"/>
      <c r="PFK944" s="82"/>
      <c r="PFL944" s="82"/>
      <c r="PFM944" s="82"/>
      <c r="PFN944" s="82"/>
      <c r="PFO944" s="82"/>
      <c r="PFP944" s="82"/>
      <c r="PFQ944" s="82"/>
      <c r="PFR944" s="82"/>
      <c r="PFS944" s="82"/>
      <c r="PFT944" s="82"/>
      <c r="PFU944" s="82"/>
      <c r="PFV944" s="82"/>
      <c r="PFW944" s="82"/>
      <c r="PFX944" s="82"/>
      <c r="PFY944" s="82"/>
      <c r="PFZ944" s="82"/>
      <c r="PGA944" s="82"/>
      <c r="PGB944" s="82"/>
      <c r="PGC944" s="82"/>
      <c r="PGD944" s="82"/>
      <c r="PGE944" s="82"/>
      <c r="PGF944" s="82"/>
      <c r="PGG944" s="82"/>
      <c r="PGH944" s="82"/>
      <c r="PGI944" s="82"/>
      <c r="PGJ944" s="82"/>
      <c r="PGK944" s="82"/>
      <c r="PGL944" s="82"/>
      <c r="PGM944" s="82"/>
      <c r="PGN944" s="82"/>
      <c r="PGO944" s="82"/>
      <c r="PGP944" s="82"/>
      <c r="PGQ944" s="82"/>
      <c r="PGR944" s="82"/>
      <c r="PGS944" s="82"/>
      <c r="PGT944" s="82"/>
      <c r="PGU944" s="82"/>
      <c r="PGV944" s="82"/>
      <c r="PGW944" s="82"/>
      <c r="PGX944" s="82"/>
      <c r="PGY944" s="82"/>
      <c r="PGZ944" s="82"/>
      <c r="PHA944" s="82"/>
      <c r="PHB944" s="82"/>
      <c r="PHC944" s="82"/>
      <c r="PHD944" s="82"/>
      <c r="PHE944" s="82"/>
      <c r="PHF944" s="82"/>
      <c r="PHG944" s="82"/>
      <c r="PHH944" s="82"/>
      <c r="PHI944" s="82"/>
      <c r="PHJ944" s="82"/>
      <c r="PHK944" s="82"/>
      <c r="PHL944" s="82"/>
      <c r="PHM944" s="82"/>
      <c r="PHN944" s="82"/>
      <c r="PHO944" s="82"/>
      <c r="PHP944" s="82"/>
      <c r="PHQ944" s="82"/>
      <c r="PHR944" s="82"/>
      <c r="PHS944" s="82"/>
      <c r="PHT944" s="82"/>
      <c r="PHU944" s="82"/>
      <c r="PHV944" s="82"/>
      <c r="PHW944" s="82"/>
      <c r="PHX944" s="82"/>
      <c r="PHY944" s="82"/>
      <c r="PHZ944" s="82"/>
      <c r="PIA944" s="82"/>
      <c r="PIB944" s="82"/>
      <c r="PIC944" s="82"/>
      <c r="PID944" s="82"/>
      <c r="PIE944" s="82"/>
      <c r="PIF944" s="82"/>
      <c r="PIG944" s="82"/>
      <c r="PIH944" s="82"/>
      <c r="PII944" s="82"/>
      <c r="PIJ944" s="82"/>
      <c r="PIK944" s="82"/>
      <c r="PIL944" s="82"/>
      <c r="PIM944" s="82"/>
      <c r="PIN944" s="82"/>
      <c r="PIO944" s="82"/>
      <c r="PIP944" s="82"/>
      <c r="PIQ944" s="82"/>
      <c r="PIR944" s="82"/>
      <c r="PIS944" s="82"/>
      <c r="PIT944" s="82"/>
      <c r="PIU944" s="82"/>
      <c r="PIV944" s="82"/>
      <c r="PIW944" s="82"/>
      <c r="PIX944" s="82"/>
      <c r="PIY944" s="82"/>
      <c r="PIZ944" s="82"/>
      <c r="PJA944" s="82"/>
      <c r="PJB944" s="82"/>
      <c r="PJC944" s="82"/>
      <c r="PJD944" s="82"/>
      <c r="PJE944" s="82"/>
      <c r="PJF944" s="82"/>
      <c r="PJG944" s="82"/>
      <c r="PJH944" s="82"/>
      <c r="PJI944" s="82"/>
      <c r="PJJ944" s="82"/>
      <c r="PJK944" s="82"/>
      <c r="PJL944" s="82"/>
      <c r="PJM944" s="82"/>
      <c r="PJN944" s="82"/>
      <c r="PJO944" s="82"/>
      <c r="PJP944" s="82"/>
      <c r="PJQ944" s="82"/>
      <c r="PJR944" s="82"/>
      <c r="PJS944" s="82"/>
      <c r="PJT944" s="82"/>
      <c r="PJU944" s="82"/>
      <c r="PJV944" s="82"/>
      <c r="PJW944" s="82"/>
      <c r="PJX944" s="82"/>
      <c r="PJY944" s="82"/>
      <c r="PJZ944" s="82"/>
      <c r="PKA944" s="82"/>
      <c r="PKB944" s="82"/>
      <c r="PKC944" s="82"/>
      <c r="PKD944" s="82"/>
      <c r="PKE944" s="82"/>
      <c r="PKF944" s="82"/>
      <c r="PKG944" s="82"/>
      <c r="PKH944" s="82"/>
      <c r="PKI944" s="82"/>
      <c r="PKJ944" s="82"/>
      <c r="PKK944" s="82"/>
      <c r="PKL944" s="82"/>
      <c r="PKM944" s="82"/>
      <c r="PKN944" s="82"/>
      <c r="PKO944" s="82"/>
      <c r="PKP944" s="82"/>
      <c r="PKQ944" s="82"/>
      <c r="PKR944" s="82"/>
      <c r="PKS944" s="82"/>
      <c r="PKT944" s="82"/>
      <c r="PKU944" s="82"/>
      <c r="PKV944" s="82"/>
      <c r="PKW944" s="82"/>
      <c r="PKX944" s="82"/>
      <c r="PKY944" s="82"/>
      <c r="PKZ944" s="82"/>
      <c r="PLA944" s="82"/>
      <c r="PLB944" s="82"/>
      <c r="PLC944" s="82"/>
      <c r="PLD944" s="82"/>
      <c r="PLE944" s="82"/>
      <c r="PLF944" s="82"/>
      <c r="PLG944" s="82"/>
      <c r="PLH944" s="82"/>
      <c r="PLI944" s="82"/>
      <c r="PLJ944" s="82"/>
      <c r="PLK944" s="82"/>
      <c r="PLL944" s="82"/>
      <c r="PLM944" s="82"/>
      <c r="PLN944" s="82"/>
      <c r="PLO944" s="82"/>
      <c r="PLP944" s="82"/>
      <c r="PLQ944" s="82"/>
      <c r="PLR944" s="82"/>
      <c r="PLS944" s="82"/>
      <c r="PLT944" s="82"/>
      <c r="PLU944" s="82"/>
      <c r="PLV944" s="82"/>
      <c r="PLW944" s="82"/>
      <c r="PLX944" s="82"/>
      <c r="PLY944" s="82"/>
      <c r="PLZ944" s="82"/>
      <c r="PMA944" s="82"/>
      <c r="PMB944" s="82"/>
      <c r="PMC944" s="82"/>
      <c r="PMD944" s="82"/>
      <c r="PME944" s="82"/>
      <c r="PMF944" s="82"/>
      <c r="PMG944" s="82"/>
      <c r="PMH944" s="82"/>
      <c r="PMI944" s="82"/>
      <c r="PMJ944" s="82"/>
      <c r="PMK944" s="82"/>
      <c r="PML944" s="82"/>
      <c r="PMM944" s="82"/>
      <c r="PMN944" s="82"/>
      <c r="PMO944" s="82"/>
      <c r="PMP944" s="82"/>
      <c r="PMQ944" s="82"/>
      <c r="PMR944" s="82"/>
      <c r="PMS944" s="82"/>
      <c r="PMT944" s="82"/>
      <c r="PMU944" s="82"/>
      <c r="PMV944" s="82"/>
      <c r="PMW944" s="82"/>
      <c r="PMX944" s="82"/>
      <c r="PMY944" s="82"/>
      <c r="PMZ944" s="82"/>
      <c r="PNA944" s="82"/>
      <c r="PNB944" s="82"/>
      <c r="PNC944" s="82"/>
      <c r="PND944" s="82"/>
      <c r="PNE944" s="82"/>
      <c r="PNF944" s="82"/>
      <c r="PNG944" s="82"/>
      <c r="PNH944" s="82"/>
      <c r="PNI944" s="82"/>
      <c r="PNJ944" s="82"/>
      <c r="PNK944" s="82"/>
      <c r="PNL944" s="82"/>
      <c r="PNM944" s="82"/>
      <c r="PNN944" s="82"/>
      <c r="PNO944" s="82"/>
      <c r="PNP944" s="82"/>
      <c r="PNQ944" s="82"/>
      <c r="PNR944" s="82"/>
      <c r="PNS944" s="82"/>
      <c r="PNT944" s="82"/>
      <c r="PNU944" s="82"/>
      <c r="PNV944" s="82"/>
      <c r="PNW944" s="82"/>
      <c r="PNX944" s="82"/>
      <c r="PNY944" s="82"/>
      <c r="PNZ944" s="82"/>
      <c r="POA944" s="82"/>
      <c r="POB944" s="82"/>
      <c r="POC944" s="82"/>
      <c r="POD944" s="82"/>
      <c r="POE944" s="82"/>
      <c r="POF944" s="82"/>
      <c r="POG944" s="82"/>
      <c r="POH944" s="82"/>
      <c r="POI944" s="82"/>
      <c r="POJ944" s="82"/>
      <c r="POK944" s="82"/>
      <c r="POL944" s="82"/>
      <c r="POM944" s="82"/>
      <c r="PON944" s="82"/>
      <c r="POO944" s="82"/>
      <c r="POP944" s="82"/>
      <c r="POQ944" s="82"/>
      <c r="POR944" s="82"/>
      <c r="POS944" s="82"/>
      <c r="POT944" s="82"/>
      <c r="POU944" s="82"/>
      <c r="POV944" s="82"/>
      <c r="POW944" s="82"/>
      <c r="POX944" s="82"/>
      <c r="POY944" s="82"/>
      <c r="POZ944" s="82"/>
      <c r="PPA944" s="82"/>
      <c r="PPB944" s="82"/>
      <c r="PPC944" s="82"/>
      <c r="PPD944" s="82"/>
      <c r="PPE944" s="82"/>
      <c r="PPF944" s="82"/>
      <c r="PPG944" s="82"/>
      <c r="PPH944" s="82"/>
      <c r="PPI944" s="82"/>
      <c r="PPJ944" s="82"/>
      <c r="PPK944" s="82"/>
      <c r="PPL944" s="82"/>
      <c r="PPM944" s="82"/>
      <c r="PPN944" s="82"/>
      <c r="PPO944" s="82"/>
      <c r="PPP944" s="82"/>
      <c r="PPQ944" s="82"/>
      <c r="PPR944" s="82"/>
      <c r="PPS944" s="82"/>
      <c r="PPT944" s="82"/>
      <c r="PPU944" s="82"/>
      <c r="PPV944" s="82"/>
      <c r="PPW944" s="82"/>
      <c r="PPX944" s="82"/>
      <c r="PPY944" s="82"/>
      <c r="PPZ944" s="82"/>
      <c r="PQA944" s="82"/>
      <c r="PQB944" s="82"/>
      <c r="PQC944" s="82"/>
      <c r="PQD944" s="82"/>
      <c r="PQE944" s="82"/>
      <c r="PQF944" s="82"/>
      <c r="PQG944" s="82"/>
      <c r="PQH944" s="82"/>
      <c r="PQI944" s="82"/>
      <c r="PQJ944" s="82"/>
      <c r="PQK944" s="82"/>
      <c r="PQL944" s="82"/>
      <c r="PQM944" s="82"/>
      <c r="PQN944" s="82"/>
      <c r="PQO944" s="82"/>
      <c r="PQP944" s="82"/>
      <c r="PQQ944" s="82"/>
      <c r="PQR944" s="82"/>
      <c r="PQS944" s="82"/>
      <c r="PQT944" s="82"/>
      <c r="PQU944" s="82"/>
      <c r="PQV944" s="82"/>
      <c r="PQW944" s="82"/>
      <c r="PQX944" s="82"/>
      <c r="PQY944" s="82"/>
      <c r="PQZ944" s="82"/>
      <c r="PRA944" s="82"/>
      <c r="PRB944" s="82"/>
      <c r="PRC944" s="82"/>
      <c r="PRD944" s="82"/>
      <c r="PRE944" s="82"/>
      <c r="PRF944" s="82"/>
      <c r="PRG944" s="82"/>
      <c r="PRH944" s="82"/>
      <c r="PRI944" s="82"/>
      <c r="PRJ944" s="82"/>
      <c r="PRK944" s="82"/>
      <c r="PRL944" s="82"/>
      <c r="PRM944" s="82"/>
      <c r="PRN944" s="82"/>
      <c r="PRO944" s="82"/>
      <c r="PRP944" s="82"/>
      <c r="PRQ944" s="82"/>
      <c r="PRR944" s="82"/>
      <c r="PRS944" s="82"/>
      <c r="PRT944" s="82"/>
      <c r="PRU944" s="82"/>
      <c r="PRV944" s="82"/>
      <c r="PRW944" s="82"/>
      <c r="PRX944" s="82"/>
      <c r="PRY944" s="82"/>
      <c r="PRZ944" s="82"/>
      <c r="PSA944" s="82"/>
      <c r="PSB944" s="82"/>
      <c r="PSC944" s="82"/>
      <c r="PSD944" s="82"/>
      <c r="PSE944" s="82"/>
      <c r="PSF944" s="82"/>
      <c r="PSG944" s="82"/>
      <c r="PSH944" s="82"/>
      <c r="PSI944" s="82"/>
      <c r="PSJ944" s="82"/>
      <c r="PSK944" s="82"/>
      <c r="PSL944" s="82"/>
      <c r="PSM944" s="82"/>
      <c r="PSN944" s="82"/>
      <c r="PSO944" s="82"/>
      <c r="PSP944" s="82"/>
      <c r="PSQ944" s="82"/>
      <c r="PSR944" s="82"/>
      <c r="PSS944" s="82"/>
      <c r="PST944" s="82"/>
      <c r="PSU944" s="82"/>
      <c r="PSV944" s="82"/>
      <c r="PSW944" s="82"/>
      <c r="PSX944" s="82"/>
      <c r="PSY944" s="82"/>
      <c r="PSZ944" s="82"/>
      <c r="PTA944" s="82"/>
      <c r="PTB944" s="82"/>
      <c r="PTC944" s="82"/>
      <c r="PTD944" s="82"/>
      <c r="PTE944" s="82"/>
      <c r="PTF944" s="82"/>
      <c r="PTG944" s="82"/>
      <c r="PTH944" s="82"/>
      <c r="PTI944" s="82"/>
      <c r="PTJ944" s="82"/>
      <c r="PTK944" s="82"/>
      <c r="PTL944" s="82"/>
      <c r="PTM944" s="82"/>
      <c r="PTN944" s="82"/>
      <c r="PTO944" s="82"/>
      <c r="PTP944" s="82"/>
      <c r="PTQ944" s="82"/>
      <c r="PTR944" s="82"/>
      <c r="PTS944" s="82"/>
      <c r="PTT944" s="82"/>
      <c r="PTU944" s="82"/>
      <c r="PTV944" s="82"/>
      <c r="PTW944" s="82"/>
      <c r="PTX944" s="82"/>
      <c r="PTY944" s="82"/>
      <c r="PTZ944" s="82"/>
      <c r="PUA944" s="82"/>
      <c r="PUB944" s="82"/>
      <c r="PUC944" s="82"/>
      <c r="PUD944" s="82"/>
      <c r="PUE944" s="82"/>
      <c r="PUF944" s="82"/>
      <c r="PUG944" s="82"/>
      <c r="PUH944" s="82"/>
      <c r="PUI944" s="82"/>
      <c r="PUJ944" s="82"/>
      <c r="PUK944" s="82"/>
      <c r="PUL944" s="82"/>
      <c r="PUM944" s="82"/>
      <c r="PUN944" s="82"/>
      <c r="PUO944" s="82"/>
      <c r="PUP944" s="82"/>
      <c r="PUQ944" s="82"/>
      <c r="PUR944" s="82"/>
      <c r="PUS944" s="82"/>
      <c r="PUT944" s="82"/>
      <c r="PUU944" s="82"/>
      <c r="PUV944" s="82"/>
      <c r="PUW944" s="82"/>
      <c r="PUX944" s="82"/>
      <c r="PUY944" s="82"/>
      <c r="PUZ944" s="82"/>
      <c r="PVA944" s="82"/>
      <c r="PVB944" s="82"/>
      <c r="PVC944" s="82"/>
      <c r="PVD944" s="82"/>
      <c r="PVE944" s="82"/>
      <c r="PVF944" s="82"/>
      <c r="PVG944" s="82"/>
      <c r="PVH944" s="82"/>
      <c r="PVI944" s="82"/>
      <c r="PVJ944" s="82"/>
      <c r="PVK944" s="82"/>
      <c r="PVL944" s="82"/>
      <c r="PVM944" s="82"/>
      <c r="PVN944" s="82"/>
      <c r="PVO944" s="82"/>
      <c r="PVP944" s="82"/>
      <c r="PVQ944" s="82"/>
      <c r="PVR944" s="82"/>
      <c r="PVS944" s="82"/>
      <c r="PVT944" s="82"/>
      <c r="PVU944" s="82"/>
      <c r="PVV944" s="82"/>
      <c r="PVW944" s="82"/>
      <c r="PVX944" s="82"/>
      <c r="PVY944" s="82"/>
      <c r="PVZ944" s="82"/>
      <c r="PWA944" s="82"/>
      <c r="PWB944" s="82"/>
      <c r="PWC944" s="82"/>
      <c r="PWD944" s="82"/>
      <c r="PWE944" s="82"/>
      <c r="PWF944" s="82"/>
      <c r="PWG944" s="82"/>
      <c r="PWH944" s="82"/>
      <c r="PWI944" s="82"/>
      <c r="PWJ944" s="82"/>
      <c r="PWK944" s="82"/>
      <c r="PWL944" s="82"/>
      <c r="PWM944" s="82"/>
      <c r="PWN944" s="82"/>
      <c r="PWO944" s="82"/>
      <c r="PWP944" s="82"/>
      <c r="PWQ944" s="82"/>
      <c r="PWR944" s="82"/>
      <c r="PWS944" s="82"/>
      <c r="PWT944" s="82"/>
      <c r="PWU944" s="82"/>
      <c r="PWV944" s="82"/>
      <c r="PWW944" s="82"/>
      <c r="PWX944" s="82"/>
      <c r="PWY944" s="82"/>
      <c r="PWZ944" s="82"/>
      <c r="PXA944" s="82"/>
      <c r="PXB944" s="82"/>
      <c r="PXC944" s="82"/>
      <c r="PXD944" s="82"/>
      <c r="PXE944" s="82"/>
      <c r="PXF944" s="82"/>
      <c r="PXG944" s="82"/>
      <c r="PXH944" s="82"/>
      <c r="PXI944" s="82"/>
      <c r="PXJ944" s="82"/>
      <c r="PXK944" s="82"/>
      <c r="PXL944" s="82"/>
      <c r="PXM944" s="82"/>
      <c r="PXN944" s="82"/>
      <c r="PXO944" s="82"/>
      <c r="PXP944" s="82"/>
      <c r="PXQ944" s="82"/>
      <c r="PXR944" s="82"/>
      <c r="PXS944" s="82"/>
      <c r="PXT944" s="82"/>
      <c r="PXU944" s="82"/>
      <c r="PXV944" s="82"/>
      <c r="PXW944" s="82"/>
      <c r="PXX944" s="82"/>
      <c r="PXY944" s="82"/>
      <c r="PXZ944" s="82"/>
      <c r="PYA944" s="82"/>
      <c r="PYB944" s="82"/>
      <c r="PYC944" s="82"/>
      <c r="PYD944" s="82"/>
      <c r="PYE944" s="82"/>
      <c r="PYF944" s="82"/>
      <c r="PYG944" s="82"/>
      <c r="PYH944" s="82"/>
      <c r="PYI944" s="82"/>
      <c r="PYJ944" s="82"/>
      <c r="PYK944" s="82"/>
      <c r="PYL944" s="82"/>
      <c r="PYM944" s="82"/>
      <c r="PYN944" s="82"/>
      <c r="PYO944" s="82"/>
      <c r="PYP944" s="82"/>
      <c r="PYQ944" s="82"/>
      <c r="PYR944" s="82"/>
      <c r="PYS944" s="82"/>
      <c r="PYT944" s="82"/>
      <c r="PYU944" s="82"/>
      <c r="PYV944" s="82"/>
      <c r="PYW944" s="82"/>
      <c r="PYX944" s="82"/>
      <c r="PYY944" s="82"/>
      <c r="PYZ944" s="82"/>
      <c r="PZA944" s="82"/>
      <c r="PZB944" s="82"/>
      <c r="PZC944" s="82"/>
      <c r="PZD944" s="82"/>
      <c r="PZE944" s="82"/>
      <c r="PZF944" s="82"/>
      <c r="PZG944" s="82"/>
      <c r="PZH944" s="82"/>
      <c r="PZI944" s="82"/>
      <c r="PZJ944" s="82"/>
      <c r="PZK944" s="82"/>
      <c r="PZL944" s="82"/>
      <c r="PZM944" s="82"/>
      <c r="PZN944" s="82"/>
      <c r="PZO944" s="82"/>
      <c r="PZP944" s="82"/>
      <c r="PZQ944" s="82"/>
      <c r="PZR944" s="82"/>
      <c r="PZS944" s="82"/>
      <c r="PZT944" s="82"/>
      <c r="PZU944" s="82"/>
      <c r="PZV944" s="82"/>
      <c r="PZW944" s="82"/>
      <c r="PZX944" s="82"/>
      <c r="PZY944" s="82"/>
      <c r="PZZ944" s="82"/>
      <c r="QAA944" s="82"/>
      <c r="QAB944" s="82"/>
      <c r="QAC944" s="82"/>
      <c r="QAD944" s="82"/>
      <c r="QAE944" s="82"/>
      <c r="QAF944" s="82"/>
      <c r="QAG944" s="82"/>
      <c r="QAH944" s="82"/>
      <c r="QAI944" s="82"/>
      <c r="QAJ944" s="82"/>
      <c r="QAK944" s="82"/>
      <c r="QAL944" s="82"/>
      <c r="QAM944" s="82"/>
      <c r="QAN944" s="82"/>
      <c r="QAO944" s="82"/>
      <c r="QAP944" s="82"/>
      <c r="QAQ944" s="82"/>
      <c r="QAR944" s="82"/>
      <c r="QAS944" s="82"/>
      <c r="QAT944" s="82"/>
      <c r="QAU944" s="82"/>
      <c r="QAV944" s="82"/>
      <c r="QAW944" s="82"/>
      <c r="QAX944" s="82"/>
      <c r="QAY944" s="82"/>
      <c r="QAZ944" s="82"/>
      <c r="QBA944" s="82"/>
      <c r="QBB944" s="82"/>
      <c r="QBC944" s="82"/>
      <c r="QBD944" s="82"/>
      <c r="QBE944" s="82"/>
      <c r="QBF944" s="82"/>
      <c r="QBG944" s="82"/>
      <c r="QBH944" s="82"/>
      <c r="QBI944" s="82"/>
      <c r="QBJ944" s="82"/>
      <c r="QBK944" s="82"/>
      <c r="QBL944" s="82"/>
      <c r="QBM944" s="82"/>
      <c r="QBN944" s="82"/>
      <c r="QBO944" s="82"/>
      <c r="QBP944" s="82"/>
      <c r="QBQ944" s="82"/>
      <c r="QBR944" s="82"/>
      <c r="QBS944" s="82"/>
      <c r="QBT944" s="82"/>
      <c r="QBU944" s="82"/>
      <c r="QBV944" s="82"/>
      <c r="QBW944" s="82"/>
      <c r="QBX944" s="82"/>
      <c r="QBY944" s="82"/>
      <c r="QBZ944" s="82"/>
      <c r="QCA944" s="82"/>
      <c r="QCB944" s="82"/>
      <c r="QCC944" s="82"/>
      <c r="QCD944" s="82"/>
      <c r="QCE944" s="82"/>
      <c r="QCF944" s="82"/>
      <c r="QCG944" s="82"/>
      <c r="QCH944" s="82"/>
      <c r="QCI944" s="82"/>
      <c r="QCJ944" s="82"/>
      <c r="QCK944" s="82"/>
      <c r="QCL944" s="82"/>
      <c r="QCM944" s="82"/>
      <c r="QCN944" s="82"/>
      <c r="QCO944" s="82"/>
      <c r="QCP944" s="82"/>
      <c r="QCQ944" s="82"/>
      <c r="QCR944" s="82"/>
      <c r="QCS944" s="82"/>
      <c r="QCT944" s="82"/>
      <c r="QCU944" s="82"/>
      <c r="QCV944" s="82"/>
      <c r="QCW944" s="82"/>
      <c r="QCX944" s="82"/>
      <c r="QCY944" s="82"/>
      <c r="QCZ944" s="82"/>
      <c r="QDA944" s="82"/>
      <c r="QDB944" s="82"/>
      <c r="QDC944" s="82"/>
      <c r="QDD944" s="82"/>
      <c r="QDE944" s="82"/>
      <c r="QDF944" s="82"/>
      <c r="QDG944" s="82"/>
      <c r="QDH944" s="82"/>
      <c r="QDI944" s="82"/>
      <c r="QDJ944" s="82"/>
      <c r="QDK944" s="82"/>
      <c r="QDL944" s="82"/>
      <c r="QDM944" s="82"/>
      <c r="QDN944" s="82"/>
      <c r="QDO944" s="82"/>
      <c r="QDP944" s="82"/>
      <c r="QDQ944" s="82"/>
      <c r="QDR944" s="82"/>
      <c r="QDS944" s="82"/>
      <c r="QDT944" s="82"/>
      <c r="QDU944" s="82"/>
      <c r="QDV944" s="82"/>
      <c r="QDW944" s="82"/>
      <c r="QDX944" s="82"/>
      <c r="QDY944" s="82"/>
      <c r="QDZ944" s="82"/>
      <c r="QEA944" s="82"/>
      <c r="QEB944" s="82"/>
      <c r="QEC944" s="82"/>
      <c r="QED944" s="82"/>
      <c r="QEE944" s="82"/>
      <c r="QEF944" s="82"/>
      <c r="QEG944" s="82"/>
      <c r="QEH944" s="82"/>
      <c r="QEI944" s="82"/>
      <c r="QEJ944" s="82"/>
      <c r="QEK944" s="82"/>
      <c r="QEL944" s="82"/>
      <c r="QEM944" s="82"/>
      <c r="QEN944" s="82"/>
      <c r="QEO944" s="82"/>
      <c r="QEP944" s="82"/>
      <c r="QEQ944" s="82"/>
      <c r="QER944" s="82"/>
      <c r="QES944" s="82"/>
      <c r="QET944" s="82"/>
      <c r="QEU944" s="82"/>
      <c r="QEV944" s="82"/>
      <c r="QEW944" s="82"/>
      <c r="QEX944" s="82"/>
      <c r="QEY944" s="82"/>
      <c r="QEZ944" s="82"/>
      <c r="QFA944" s="82"/>
      <c r="QFB944" s="82"/>
      <c r="QFC944" s="82"/>
      <c r="QFD944" s="82"/>
      <c r="QFE944" s="82"/>
      <c r="QFF944" s="82"/>
      <c r="QFG944" s="82"/>
      <c r="QFH944" s="82"/>
      <c r="QFI944" s="82"/>
      <c r="QFJ944" s="82"/>
      <c r="QFK944" s="82"/>
      <c r="QFL944" s="82"/>
      <c r="QFM944" s="82"/>
      <c r="QFN944" s="82"/>
      <c r="QFO944" s="82"/>
      <c r="QFP944" s="82"/>
      <c r="QFQ944" s="82"/>
      <c r="QFR944" s="82"/>
      <c r="QFS944" s="82"/>
      <c r="QFT944" s="82"/>
      <c r="QFU944" s="82"/>
      <c r="QFV944" s="82"/>
      <c r="QFW944" s="82"/>
      <c r="QFX944" s="82"/>
      <c r="QFY944" s="82"/>
      <c r="QFZ944" s="82"/>
      <c r="QGA944" s="82"/>
      <c r="QGB944" s="82"/>
      <c r="QGC944" s="82"/>
      <c r="QGD944" s="82"/>
      <c r="QGE944" s="82"/>
      <c r="QGF944" s="82"/>
      <c r="QGG944" s="82"/>
      <c r="QGH944" s="82"/>
      <c r="QGI944" s="82"/>
      <c r="QGJ944" s="82"/>
      <c r="QGK944" s="82"/>
      <c r="QGL944" s="82"/>
      <c r="QGM944" s="82"/>
      <c r="QGN944" s="82"/>
      <c r="QGO944" s="82"/>
      <c r="QGP944" s="82"/>
      <c r="QGQ944" s="82"/>
      <c r="QGR944" s="82"/>
      <c r="QGS944" s="82"/>
      <c r="QGT944" s="82"/>
      <c r="QGU944" s="82"/>
      <c r="QGV944" s="82"/>
      <c r="QGW944" s="82"/>
      <c r="QGX944" s="82"/>
      <c r="QGY944" s="82"/>
      <c r="QGZ944" s="82"/>
      <c r="QHA944" s="82"/>
      <c r="QHB944" s="82"/>
      <c r="QHC944" s="82"/>
      <c r="QHD944" s="82"/>
      <c r="QHE944" s="82"/>
      <c r="QHF944" s="82"/>
      <c r="QHG944" s="82"/>
      <c r="QHH944" s="82"/>
      <c r="QHI944" s="82"/>
      <c r="QHJ944" s="82"/>
      <c r="QHK944" s="82"/>
      <c r="QHL944" s="82"/>
      <c r="QHM944" s="82"/>
      <c r="QHN944" s="82"/>
      <c r="QHO944" s="82"/>
      <c r="QHP944" s="82"/>
      <c r="QHQ944" s="82"/>
      <c r="QHR944" s="82"/>
      <c r="QHS944" s="82"/>
      <c r="QHT944" s="82"/>
      <c r="QHU944" s="82"/>
      <c r="QHV944" s="82"/>
      <c r="QHW944" s="82"/>
      <c r="QHX944" s="82"/>
      <c r="QHY944" s="82"/>
      <c r="QHZ944" s="82"/>
      <c r="QIA944" s="82"/>
      <c r="QIB944" s="82"/>
      <c r="QIC944" s="82"/>
      <c r="QID944" s="82"/>
      <c r="QIE944" s="82"/>
      <c r="QIF944" s="82"/>
      <c r="QIG944" s="82"/>
      <c r="QIH944" s="82"/>
      <c r="QII944" s="82"/>
      <c r="QIJ944" s="82"/>
      <c r="QIK944" s="82"/>
      <c r="QIL944" s="82"/>
      <c r="QIM944" s="82"/>
      <c r="QIN944" s="82"/>
      <c r="QIO944" s="82"/>
      <c r="QIP944" s="82"/>
      <c r="QIQ944" s="82"/>
      <c r="QIR944" s="82"/>
      <c r="QIS944" s="82"/>
      <c r="QIT944" s="82"/>
      <c r="QIU944" s="82"/>
      <c r="QIV944" s="82"/>
      <c r="QIW944" s="82"/>
      <c r="QIX944" s="82"/>
      <c r="QIY944" s="82"/>
      <c r="QIZ944" s="82"/>
      <c r="QJA944" s="82"/>
      <c r="QJB944" s="82"/>
      <c r="QJC944" s="82"/>
      <c r="QJD944" s="82"/>
      <c r="QJE944" s="82"/>
      <c r="QJF944" s="82"/>
      <c r="QJG944" s="82"/>
      <c r="QJH944" s="82"/>
      <c r="QJI944" s="82"/>
      <c r="QJJ944" s="82"/>
      <c r="QJK944" s="82"/>
      <c r="QJL944" s="82"/>
      <c r="QJM944" s="82"/>
      <c r="QJN944" s="82"/>
      <c r="QJO944" s="82"/>
      <c r="QJP944" s="82"/>
      <c r="QJQ944" s="82"/>
      <c r="QJR944" s="82"/>
      <c r="QJS944" s="82"/>
      <c r="QJT944" s="82"/>
      <c r="QJU944" s="82"/>
      <c r="QJV944" s="82"/>
      <c r="QJW944" s="82"/>
      <c r="QJX944" s="82"/>
      <c r="QJY944" s="82"/>
      <c r="QJZ944" s="82"/>
      <c r="QKA944" s="82"/>
      <c r="QKB944" s="82"/>
      <c r="QKC944" s="82"/>
      <c r="QKD944" s="82"/>
      <c r="QKE944" s="82"/>
      <c r="QKF944" s="82"/>
      <c r="QKG944" s="82"/>
      <c r="QKH944" s="82"/>
      <c r="QKI944" s="82"/>
      <c r="QKJ944" s="82"/>
      <c r="QKK944" s="82"/>
      <c r="QKL944" s="82"/>
      <c r="QKM944" s="82"/>
      <c r="QKN944" s="82"/>
      <c r="QKO944" s="82"/>
      <c r="QKP944" s="82"/>
      <c r="QKQ944" s="82"/>
      <c r="QKR944" s="82"/>
      <c r="QKS944" s="82"/>
      <c r="QKT944" s="82"/>
      <c r="QKU944" s="82"/>
      <c r="QKV944" s="82"/>
      <c r="QKW944" s="82"/>
      <c r="QKX944" s="82"/>
      <c r="QKY944" s="82"/>
      <c r="QKZ944" s="82"/>
      <c r="QLA944" s="82"/>
      <c r="QLB944" s="82"/>
      <c r="QLC944" s="82"/>
      <c r="QLD944" s="82"/>
      <c r="QLE944" s="82"/>
      <c r="QLF944" s="82"/>
      <c r="QLG944" s="82"/>
      <c r="QLH944" s="82"/>
      <c r="QLI944" s="82"/>
      <c r="QLJ944" s="82"/>
      <c r="QLK944" s="82"/>
      <c r="QLL944" s="82"/>
      <c r="QLM944" s="82"/>
      <c r="QLN944" s="82"/>
      <c r="QLO944" s="82"/>
      <c r="QLP944" s="82"/>
      <c r="QLQ944" s="82"/>
      <c r="QLR944" s="82"/>
      <c r="QLS944" s="82"/>
      <c r="QLT944" s="82"/>
      <c r="QLU944" s="82"/>
      <c r="QLV944" s="82"/>
      <c r="QLW944" s="82"/>
      <c r="QLX944" s="82"/>
      <c r="QLY944" s="82"/>
      <c r="QLZ944" s="82"/>
      <c r="QMA944" s="82"/>
      <c r="QMB944" s="82"/>
      <c r="QMC944" s="82"/>
      <c r="QMD944" s="82"/>
      <c r="QME944" s="82"/>
      <c r="QMF944" s="82"/>
      <c r="QMG944" s="82"/>
      <c r="QMH944" s="82"/>
      <c r="QMI944" s="82"/>
      <c r="QMJ944" s="82"/>
      <c r="QMK944" s="82"/>
      <c r="QML944" s="82"/>
      <c r="QMM944" s="82"/>
      <c r="QMN944" s="82"/>
      <c r="QMO944" s="82"/>
      <c r="QMP944" s="82"/>
      <c r="QMQ944" s="82"/>
      <c r="QMR944" s="82"/>
      <c r="QMS944" s="82"/>
      <c r="QMT944" s="82"/>
      <c r="QMU944" s="82"/>
      <c r="QMV944" s="82"/>
      <c r="QMW944" s="82"/>
      <c r="QMX944" s="82"/>
      <c r="QMY944" s="82"/>
      <c r="QMZ944" s="82"/>
      <c r="QNA944" s="82"/>
      <c r="QNB944" s="82"/>
      <c r="QNC944" s="82"/>
      <c r="QND944" s="82"/>
      <c r="QNE944" s="82"/>
      <c r="QNF944" s="82"/>
      <c r="QNG944" s="82"/>
      <c r="QNH944" s="82"/>
      <c r="QNI944" s="82"/>
      <c r="QNJ944" s="82"/>
      <c r="QNK944" s="82"/>
      <c r="QNL944" s="82"/>
      <c r="QNM944" s="82"/>
      <c r="QNN944" s="82"/>
      <c r="QNO944" s="82"/>
      <c r="QNP944" s="82"/>
      <c r="QNQ944" s="82"/>
      <c r="QNR944" s="82"/>
      <c r="QNS944" s="82"/>
      <c r="QNT944" s="82"/>
      <c r="QNU944" s="82"/>
      <c r="QNV944" s="82"/>
      <c r="QNW944" s="82"/>
      <c r="QNX944" s="82"/>
      <c r="QNY944" s="82"/>
      <c r="QNZ944" s="82"/>
      <c r="QOA944" s="82"/>
      <c r="QOB944" s="82"/>
      <c r="QOC944" s="82"/>
      <c r="QOD944" s="82"/>
      <c r="QOE944" s="82"/>
      <c r="QOF944" s="82"/>
      <c r="QOG944" s="82"/>
      <c r="QOH944" s="82"/>
      <c r="QOI944" s="82"/>
      <c r="QOJ944" s="82"/>
      <c r="QOK944" s="82"/>
      <c r="QOL944" s="82"/>
      <c r="QOM944" s="82"/>
      <c r="QON944" s="82"/>
      <c r="QOO944" s="82"/>
      <c r="QOP944" s="82"/>
      <c r="QOQ944" s="82"/>
      <c r="QOR944" s="82"/>
      <c r="QOS944" s="82"/>
      <c r="QOT944" s="82"/>
      <c r="QOU944" s="82"/>
      <c r="QOV944" s="82"/>
      <c r="QOW944" s="82"/>
      <c r="QOX944" s="82"/>
      <c r="QOY944" s="82"/>
      <c r="QOZ944" s="82"/>
      <c r="QPA944" s="82"/>
      <c r="QPB944" s="82"/>
      <c r="QPC944" s="82"/>
      <c r="QPD944" s="82"/>
      <c r="QPE944" s="82"/>
      <c r="QPF944" s="82"/>
      <c r="QPG944" s="82"/>
      <c r="QPH944" s="82"/>
      <c r="QPI944" s="82"/>
      <c r="QPJ944" s="82"/>
      <c r="QPK944" s="82"/>
      <c r="QPL944" s="82"/>
      <c r="QPM944" s="82"/>
      <c r="QPN944" s="82"/>
      <c r="QPO944" s="82"/>
      <c r="QPP944" s="82"/>
      <c r="QPQ944" s="82"/>
      <c r="QPR944" s="82"/>
      <c r="QPS944" s="82"/>
      <c r="QPT944" s="82"/>
      <c r="QPU944" s="82"/>
      <c r="QPV944" s="82"/>
      <c r="QPW944" s="82"/>
      <c r="QPX944" s="82"/>
      <c r="QPY944" s="82"/>
      <c r="QPZ944" s="82"/>
      <c r="QQA944" s="82"/>
      <c r="QQB944" s="82"/>
      <c r="QQC944" s="82"/>
      <c r="QQD944" s="82"/>
      <c r="QQE944" s="82"/>
      <c r="QQF944" s="82"/>
      <c r="QQG944" s="82"/>
      <c r="QQH944" s="82"/>
      <c r="QQI944" s="82"/>
      <c r="QQJ944" s="82"/>
      <c r="QQK944" s="82"/>
      <c r="QQL944" s="82"/>
      <c r="QQM944" s="82"/>
      <c r="QQN944" s="82"/>
      <c r="QQO944" s="82"/>
      <c r="QQP944" s="82"/>
      <c r="QQQ944" s="82"/>
      <c r="QQR944" s="82"/>
      <c r="QQS944" s="82"/>
      <c r="QQT944" s="82"/>
      <c r="QQU944" s="82"/>
      <c r="QQV944" s="82"/>
      <c r="QQW944" s="82"/>
      <c r="QQX944" s="82"/>
      <c r="QQY944" s="82"/>
      <c r="QQZ944" s="82"/>
      <c r="QRA944" s="82"/>
      <c r="QRB944" s="82"/>
      <c r="QRC944" s="82"/>
      <c r="QRD944" s="82"/>
      <c r="QRE944" s="82"/>
      <c r="QRF944" s="82"/>
      <c r="QRG944" s="82"/>
      <c r="QRH944" s="82"/>
      <c r="QRI944" s="82"/>
      <c r="QRJ944" s="82"/>
      <c r="QRK944" s="82"/>
      <c r="QRL944" s="82"/>
      <c r="QRM944" s="82"/>
      <c r="QRN944" s="82"/>
      <c r="QRO944" s="82"/>
      <c r="QRP944" s="82"/>
      <c r="QRQ944" s="82"/>
      <c r="QRR944" s="82"/>
      <c r="QRS944" s="82"/>
      <c r="QRT944" s="82"/>
      <c r="QRU944" s="82"/>
      <c r="QRV944" s="82"/>
      <c r="QRW944" s="82"/>
      <c r="QRX944" s="82"/>
      <c r="QRY944" s="82"/>
      <c r="QRZ944" s="82"/>
      <c r="QSA944" s="82"/>
      <c r="QSB944" s="82"/>
      <c r="QSC944" s="82"/>
      <c r="QSD944" s="82"/>
      <c r="QSE944" s="82"/>
      <c r="QSF944" s="82"/>
      <c r="QSG944" s="82"/>
      <c r="QSH944" s="82"/>
      <c r="QSI944" s="82"/>
      <c r="QSJ944" s="82"/>
      <c r="QSK944" s="82"/>
      <c r="QSL944" s="82"/>
      <c r="QSM944" s="82"/>
      <c r="QSN944" s="82"/>
      <c r="QSO944" s="82"/>
      <c r="QSP944" s="82"/>
      <c r="QSQ944" s="82"/>
      <c r="QSR944" s="82"/>
      <c r="QSS944" s="82"/>
      <c r="QST944" s="82"/>
      <c r="QSU944" s="82"/>
      <c r="QSV944" s="82"/>
      <c r="QSW944" s="82"/>
      <c r="QSX944" s="82"/>
      <c r="QSY944" s="82"/>
      <c r="QSZ944" s="82"/>
      <c r="QTA944" s="82"/>
      <c r="QTB944" s="82"/>
      <c r="QTC944" s="82"/>
      <c r="QTD944" s="82"/>
      <c r="QTE944" s="82"/>
      <c r="QTF944" s="82"/>
      <c r="QTG944" s="82"/>
      <c r="QTH944" s="82"/>
      <c r="QTI944" s="82"/>
      <c r="QTJ944" s="82"/>
      <c r="QTK944" s="82"/>
      <c r="QTL944" s="82"/>
      <c r="QTM944" s="82"/>
      <c r="QTN944" s="82"/>
      <c r="QTO944" s="82"/>
      <c r="QTP944" s="82"/>
      <c r="QTQ944" s="82"/>
      <c r="QTR944" s="82"/>
      <c r="QTS944" s="82"/>
      <c r="QTT944" s="82"/>
      <c r="QTU944" s="82"/>
      <c r="QTV944" s="82"/>
      <c r="QTW944" s="82"/>
      <c r="QTX944" s="82"/>
      <c r="QTY944" s="82"/>
      <c r="QTZ944" s="82"/>
      <c r="QUA944" s="82"/>
      <c r="QUB944" s="82"/>
      <c r="QUC944" s="82"/>
      <c r="QUD944" s="82"/>
      <c r="QUE944" s="82"/>
      <c r="QUF944" s="82"/>
      <c r="QUG944" s="82"/>
      <c r="QUH944" s="82"/>
      <c r="QUI944" s="82"/>
      <c r="QUJ944" s="82"/>
      <c r="QUK944" s="82"/>
      <c r="QUL944" s="82"/>
      <c r="QUM944" s="82"/>
      <c r="QUN944" s="82"/>
      <c r="QUO944" s="82"/>
      <c r="QUP944" s="82"/>
      <c r="QUQ944" s="82"/>
      <c r="QUR944" s="82"/>
      <c r="QUS944" s="82"/>
      <c r="QUT944" s="82"/>
      <c r="QUU944" s="82"/>
      <c r="QUV944" s="82"/>
      <c r="QUW944" s="82"/>
      <c r="QUX944" s="82"/>
      <c r="QUY944" s="82"/>
      <c r="QUZ944" s="82"/>
      <c r="QVA944" s="82"/>
      <c r="QVB944" s="82"/>
      <c r="QVC944" s="82"/>
      <c r="QVD944" s="82"/>
      <c r="QVE944" s="82"/>
      <c r="QVF944" s="82"/>
      <c r="QVG944" s="82"/>
      <c r="QVH944" s="82"/>
      <c r="QVI944" s="82"/>
      <c r="QVJ944" s="82"/>
      <c r="QVK944" s="82"/>
      <c r="QVL944" s="82"/>
      <c r="QVM944" s="82"/>
      <c r="QVN944" s="82"/>
      <c r="QVO944" s="82"/>
      <c r="QVP944" s="82"/>
      <c r="QVQ944" s="82"/>
      <c r="QVR944" s="82"/>
      <c r="QVS944" s="82"/>
      <c r="QVT944" s="82"/>
      <c r="QVU944" s="82"/>
      <c r="QVV944" s="82"/>
      <c r="QVW944" s="82"/>
      <c r="QVX944" s="82"/>
      <c r="QVY944" s="82"/>
      <c r="QVZ944" s="82"/>
      <c r="QWA944" s="82"/>
      <c r="QWB944" s="82"/>
      <c r="QWC944" s="82"/>
      <c r="QWD944" s="82"/>
      <c r="QWE944" s="82"/>
      <c r="QWF944" s="82"/>
      <c r="QWG944" s="82"/>
      <c r="QWH944" s="82"/>
      <c r="QWI944" s="82"/>
      <c r="QWJ944" s="82"/>
      <c r="QWK944" s="82"/>
      <c r="QWL944" s="82"/>
      <c r="QWM944" s="82"/>
      <c r="QWN944" s="82"/>
      <c r="QWO944" s="82"/>
      <c r="QWP944" s="82"/>
      <c r="QWQ944" s="82"/>
      <c r="QWR944" s="82"/>
      <c r="QWS944" s="82"/>
      <c r="QWT944" s="82"/>
      <c r="QWU944" s="82"/>
      <c r="QWV944" s="82"/>
      <c r="QWW944" s="82"/>
      <c r="QWX944" s="82"/>
      <c r="QWY944" s="82"/>
      <c r="QWZ944" s="82"/>
      <c r="QXA944" s="82"/>
      <c r="QXB944" s="82"/>
      <c r="QXC944" s="82"/>
      <c r="QXD944" s="82"/>
      <c r="QXE944" s="82"/>
      <c r="QXF944" s="82"/>
      <c r="QXG944" s="82"/>
      <c r="QXH944" s="82"/>
      <c r="QXI944" s="82"/>
      <c r="QXJ944" s="82"/>
      <c r="QXK944" s="82"/>
      <c r="QXL944" s="82"/>
      <c r="QXM944" s="82"/>
      <c r="QXN944" s="82"/>
      <c r="QXO944" s="82"/>
      <c r="QXP944" s="82"/>
      <c r="QXQ944" s="82"/>
      <c r="QXR944" s="82"/>
      <c r="QXS944" s="82"/>
      <c r="QXT944" s="82"/>
      <c r="QXU944" s="82"/>
      <c r="QXV944" s="82"/>
      <c r="QXW944" s="82"/>
      <c r="QXX944" s="82"/>
      <c r="QXY944" s="82"/>
      <c r="QXZ944" s="82"/>
      <c r="QYA944" s="82"/>
      <c r="QYB944" s="82"/>
      <c r="QYC944" s="82"/>
      <c r="QYD944" s="82"/>
      <c r="QYE944" s="82"/>
      <c r="QYF944" s="82"/>
      <c r="QYG944" s="82"/>
      <c r="QYH944" s="82"/>
      <c r="QYI944" s="82"/>
      <c r="QYJ944" s="82"/>
      <c r="QYK944" s="82"/>
      <c r="QYL944" s="82"/>
      <c r="QYM944" s="82"/>
      <c r="QYN944" s="82"/>
      <c r="QYO944" s="82"/>
      <c r="QYP944" s="82"/>
      <c r="QYQ944" s="82"/>
      <c r="QYR944" s="82"/>
      <c r="QYS944" s="82"/>
      <c r="QYT944" s="82"/>
      <c r="QYU944" s="82"/>
      <c r="QYV944" s="82"/>
      <c r="QYW944" s="82"/>
      <c r="QYX944" s="82"/>
      <c r="QYY944" s="82"/>
      <c r="QYZ944" s="82"/>
      <c r="QZA944" s="82"/>
      <c r="QZB944" s="82"/>
      <c r="QZC944" s="82"/>
      <c r="QZD944" s="82"/>
      <c r="QZE944" s="82"/>
      <c r="QZF944" s="82"/>
      <c r="QZG944" s="82"/>
      <c r="QZH944" s="82"/>
      <c r="QZI944" s="82"/>
      <c r="QZJ944" s="82"/>
      <c r="QZK944" s="82"/>
      <c r="QZL944" s="82"/>
      <c r="QZM944" s="82"/>
      <c r="QZN944" s="82"/>
      <c r="QZO944" s="82"/>
      <c r="QZP944" s="82"/>
      <c r="QZQ944" s="82"/>
      <c r="QZR944" s="82"/>
      <c r="QZS944" s="82"/>
      <c r="QZT944" s="82"/>
      <c r="QZU944" s="82"/>
      <c r="QZV944" s="82"/>
      <c r="QZW944" s="82"/>
      <c r="QZX944" s="82"/>
      <c r="QZY944" s="82"/>
      <c r="QZZ944" s="82"/>
      <c r="RAA944" s="82"/>
      <c r="RAB944" s="82"/>
      <c r="RAC944" s="82"/>
      <c r="RAD944" s="82"/>
      <c r="RAE944" s="82"/>
      <c r="RAF944" s="82"/>
      <c r="RAG944" s="82"/>
      <c r="RAH944" s="82"/>
      <c r="RAI944" s="82"/>
      <c r="RAJ944" s="82"/>
      <c r="RAK944" s="82"/>
      <c r="RAL944" s="82"/>
      <c r="RAM944" s="82"/>
      <c r="RAN944" s="82"/>
      <c r="RAO944" s="82"/>
      <c r="RAP944" s="82"/>
      <c r="RAQ944" s="82"/>
      <c r="RAR944" s="82"/>
      <c r="RAS944" s="82"/>
      <c r="RAT944" s="82"/>
      <c r="RAU944" s="82"/>
      <c r="RAV944" s="82"/>
      <c r="RAW944" s="82"/>
      <c r="RAX944" s="82"/>
      <c r="RAY944" s="82"/>
      <c r="RAZ944" s="82"/>
      <c r="RBA944" s="82"/>
      <c r="RBB944" s="82"/>
      <c r="RBC944" s="82"/>
      <c r="RBD944" s="82"/>
      <c r="RBE944" s="82"/>
      <c r="RBF944" s="82"/>
      <c r="RBG944" s="82"/>
      <c r="RBH944" s="82"/>
      <c r="RBI944" s="82"/>
      <c r="RBJ944" s="82"/>
      <c r="RBK944" s="82"/>
      <c r="RBL944" s="82"/>
      <c r="RBM944" s="82"/>
      <c r="RBN944" s="82"/>
      <c r="RBO944" s="82"/>
      <c r="RBP944" s="82"/>
      <c r="RBQ944" s="82"/>
      <c r="RBR944" s="82"/>
      <c r="RBS944" s="82"/>
      <c r="RBT944" s="82"/>
      <c r="RBU944" s="82"/>
      <c r="RBV944" s="82"/>
      <c r="RBW944" s="82"/>
      <c r="RBX944" s="82"/>
      <c r="RBY944" s="82"/>
      <c r="RBZ944" s="82"/>
      <c r="RCA944" s="82"/>
      <c r="RCB944" s="82"/>
      <c r="RCC944" s="82"/>
      <c r="RCD944" s="82"/>
      <c r="RCE944" s="82"/>
      <c r="RCF944" s="82"/>
      <c r="RCG944" s="82"/>
      <c r="RCH944" s="82"/>
      <c r="RCI944" s="82"/>
      <c r="RCJ944" s="82"/>
      <c r="RCK944" s="82"/>
      <c r="RCL944" s="82"/>
      <c r="RCM944" s="82"/>
      <c r="RCN944" s="82"/>
      <c r="RCO944" s="82"/>
      <c r="RCP944" s="82"/>
      <c r="RCQ944" s="82"/>
      <c r="RCR944" s="82"/>
      <c r="RCS944" s="82"/>
      <c r="RCT944" s="82"/>
      <c r="RCU944" s="82"/>
      <c r="RCV944" s="82"/>
      <c r="RCW944" s="82"/>
      <c r="RCX944" s="82"/>
      <c r="RCY944" s="82"/>
      <c r="RCZ944" s="82"/>
      <c r="RDA944" s="82"/>
      <c r="RDB944" s="82"/>
      <c r="RDC944" s="82"/>
      <c r="RDD944" s="82"/>
      <c r="RDE944" s="82"/>
      <c r="RDF944" s="82"/>
      <c r="RDG944" s="82"/>
      <c r="RDH944" s="82"/>
      <c r="RDI944" s="82"/>
      <c r="RDJ944" s="82"/>
      <c r="RDK944" s="82"/>
      <c r="RDL944" s="82"/>
      <c r="RDM944" s="82"/>
      <c r="RDN944" s="82"/>
      <c r="RDO944" s="82"/>
      <c r="RDP944" s="82"/>
      <c r="RDQ944" s="82"/>
      <c r="RDR944" s="82"/>
      <c r="RDS944" s="82"/>
      <c r="RDT944" s="82"/>
      <c r="RDU944" s="82"/>
      <c r="RDV944" s="82"/>
      <c r="RDW944" s="82"/>
      <c r="RDX944" s="82"/>
      <c r="RDY944" s="82"/>
      <c r="RDZ944" s="82"/>
      <c r="REA944" s="82"/>
      <c r="REB944" s="82"/>
      <c r="REC944" s="82"/>
      <c r="RED944" s="82"/>
      <c r="REE944" s="82"/>
      <c r="REF944" s="82"/>
      <c r="REG944" s="82"/>
      <c r="REH944" s="82"/>
      <c r="REI944" s="82"/>
      <c r="REJ944" s="82"/>
      <c r="REK944" s="82"/>
      <c r="REL944" s="82"/>
      <c r="REM944" s="82"/>
      <c r="REN944" s="82"/>
      <c r="REO944" s="82"/>
      <c r="REP944" s="82"/>
      <c r="REQ944" s="82"/>
      <c r="RER944" s="82"/>
      <c r="RES944" s="82"/>
      <c r="RET944" s="82"/>
      <c r="REU944" s="82"/>
      <c r="REV944" s="82"/>
      <c r="REW944" s="82"/>
      <c r="REX944" s="82"/>
      <c r="REY944" s="82"/>
      <c r="REZ944" s="82"/>
      <c r="RFA944" s="82"/>
      <c r="RFB944" s="82"/>
      <c r="RFC944" s="82"/>
      <c r="RFD944" s="82"/>
      <c r="RFE944" s="82"/>
      <c r="RFF944" s="82"/>
      <c r="RFG944" s="82"/>
      <c r="RFH944" s="82"/>
      <c r="RFI944" s="82"/>
      <c r="RFJ944" s="82"/>
      <c r="RFK944" s="82"/>
      <c r="RFL944" s="82"/>
      <c r="RFM944" s="82"/>
      <c r="RFN944" s="82"/>
      <c r="RFO944" s="82"/>
      <c r="RFP944" s="82"/>
      <c r="RFQ944" s="82"/>
      <c r="RFR944" s="82"/>
      <c r="RFS944" s="82"/>
      <c r="RFT944" s="82"/>
      <c r="RFU944" s="82"/>
      <c r="RFV944" s="82"/>
      <c r="RFW944" s="82"/>
      <c r="RFX944" s="82"/>
      <c r="RFY944" s="82"/>
      <c r="RFZ944" s="82"/>
      <c r="RGA944" s="82"/>
      <c r="RGB944" s="82"/>
      <c r="RGC944" s="82"/>
      <c r="RGD944" s="82"/>
      <c r="RGE944" s="82"/>
      <c r="RGF944" s="82"/>
      <c r="RGG944" s="82"/>
      <c r="RGH944" s="82"/>
      <c r="RGI944" s="82"/>
      <c r="RGJ944" s="82"/>
      <c r="RGK944" s="82"/>
      <c r="RGL944" s="82"/>
      <c r="RGM944" s="82"/>
      <c r="RGN944" s="82"/>
      <c r="RGO944" s="82"/>
      <c r="RGP944" s="82"/>
      <c r="RGQ944" s="82"/>
      <c r="RGR944" s="82"/>
      <c r="RGS944" s="82"/>
      <c r="RGT944" s="82"/>
      <c r="RGU944" s="82"/>
      <c r="RGV944" s="82"/>
      <c r="RGW944" s="82"/>
      <c r="RGX944" s="82"/>
      <c r="RGY944" s="82"/>
      <c r="RGZ944" s="82"/>
      <c r="RHA944" s="82"/>
      <c r="RHB944" s="82"/>
      <c r="RHC944" s="82"/>
      <c r="RHD944" s="82"/>
      <c r="RHE944" s="82"/>
      <c r="RHF944" s="82"/>
      <c r="RHG944" s="82"/>
      <c r="RHH944" s="82"/>
      <c r="RHI944" s="82"/>
      <c r="RHJ944" s="82"/>
      <c r="RHK944" s="82"/>
      <c r="RHL944" s="82"/>
      <c r="RHM944" s="82"/>
      <c r="RHN944" s="82"/>
      <c r="RHO944" s="82"/>
      <c r="RHP944" s="82"/>
      <c r="RHQ944" s="82"/>
      <c r="RHR944" s="82"/>
      <c r="RHS944" s="82"/>
      <c r="RHT944" s="82"/>
      <c r="RHU944" s="82"/>
      <c r="RHV944" s="82"/>
      <c r="RHW944" s="82"/>
      <c r="RHX944" s="82"/>
      <c r="RHY944" s="82"/>
      <c r="RHZ944" s="82"/>
      <c r="RIA944" s="82"/>
      <c r="RIB944" s="82"/>
      <c r="RIC944" s="82"/>
      <c r="RID944" s="82"/>
      <c r="RIE944" s="82"/>
      <c r="RIF944" s="82"/>
      <c r="RIG944" s="82"/>
      <c r="RIH944" s="82"/>
      <c r="RII944" s="82"/>
      <c r="RIJ944" s="82"/>
      <c r="RIK944" s="82"/>
      <c r="RIL944" s="82"/>
      <c r="RIM944" s="82"/>
      <c r="RIN944" s="82"/>
      <c r="RIO944" s="82"/>
      <c r="RIP944" s="82"/>
      <c r="RIQ944" s="82"/>
      <c r="RIR944" s="82"/>
      <c r="RIS944" s="82"/>
      <c r="RIT944" s="82"/>
      <c r="RIU944" s="82"/>
      <c r="RIV944" s="82"/>
      <c r="RIW944" s="82"/>
      <c r="RIX944" s="82"/>
      <c r="RIY944" s="82"/>
      <c r="RIZ944" s="82"/>
      <c r="RJA944" s="82"/>
      <c r="RJB944" s="82"/>
      <c r="RJC944" s="82"/>
      <c r="RJD944" s="82"/>
      <c r="RJE944" s="82"/>
      <c r="RJF944" s="82"/>
      <c r="RJG944" s="82"/>
      <c r="RJH944" s="82"/>
      <c r="RJI944" s="82"/>
      <c r="RJJ944" s="82"/>
      <c r="RJK944" s="82"/>
      <c r="RJL944" s="82"/>
      <c r="RJM944" s="82"/>
      <c r="RJN944" s="82"/>
      <c r="RJO944" s="82"/>
      <c r="RJP944" s="82"/>
      <c r="RJQ944" s="82"/>
      <c r="RJR944" s="82"/>
      <c r="RJS944" s="82"/>
      <c r="RJT944" s="82"/>
      <c r="RJU944" s="82"/>
      <c r="RJV944" s="82"/>
      <c r="RJW944" s="82"/>
      <c r="RJX944" s="82"/>
      <c r="RJY944" s="82"/>
      <c r="RJZ944" s="82"/>
      <c r="RKA944" s="82"/>
      <c r="RKB944" s="82"/>
      <c r="RKC944" s="82"/>
      <c r="RKD944" s="82"/>
      <c r="RKE944" s="82"/>
      <c r="RKF944" s="82"/>
      <c r="RKG944" s="82"/>
      <c r="RKH944" s="82"/>
      <c r="RKI944" s="82"/>
      <c r="RKJ944" s="82"/>
      <c r="RKK944" s="82"/>
      <c r="RKL944" s="82"/>
      <c r="RKM944" s="82"/>
      <c r="RKN944" s="82"/>
      <c r="RKO944" s="82"/>
      <c r="RKP944" s="82"/>
      <c r="RKQ944" s="82"/>
      <c r="RKR944" s="82"/>
      <c r="RKS944" s="82"/>
      <c r="RKT944" s="82"/>
      <c r="RKU944" s="82"/>
      <c r="RKV944" s="82"/>
      <c r="RKW944" s="82"/>
      <c r="RKX944" s="82"/>
      <c r="RKY944" s="82"/>
      <c r="RKZ944" s="82"/>
      <c r="RLA944" s="82"/>
      <c r="RLB944" s="82"/>
      <c r="RLC944" s="82"/>
      <c r="RLD944" s="82"/>
      <c r="RLE944" s="82"/>
      <c r="RLF944" s="82"/>
      <c r="RLG944" s="82"/>
      <c r="RLH944" s="82"/>
      <c r="RLI944" s="82"/>
      <c r="RLJ944" s="82"/>
      <c r="RLK944" s="82"/>
      <c r="RLL944" s="82"/>
      <c r="RLM944" s="82"/>
      <c r="RLN944" s="82"/>
      <c r="RLO944" s="82"/>
      <c r="RLP944" s="82"/>
      <c r="RLQ944" s="82"/>
      <c r="RLR944" s="82"/>
      <c r="RLS944" s="82"/>
      <c r="RLT944" s="82"/>
      <c r="RLU944" s="82"/>
      <c r="RLV944" s="82"/>
      <c r="RLW944" s="82"/>
      <c r="RLX944" s="82"/>
      <c r="RLY944" s="82"/>
      <c r="RLZ944" s="82"/>
      <c r="RMA944" s="82"/>
      <c r="RMB944" s="82"/>
      <c r="RMC944" s="82"/>
      <c r="RMD944" s="82"/>
      <c r="RME944" s="82"/>
      <c r="RMF944" s="82"/>
      <c r="RMG944" s="82"/>
      <c r="RMH944" s="82"/>
      <c r="RMI944" s="82"/>
      <c r="RMJ944" s="82"/>
      <c r="RMK944" s="82"/>
      <c r="RML944" s="82"/>
      <c r="RMM944" s="82"/>
      <c r="RMN944" s="82"/>
      <c r="RMO944" s="82"/>
      <c r="RMP944" s="82"/>
      <c r="RMQ944" s="82"/>
      <c r="RMR944" s="82"/>
      <c r="RMS944" s="82"/>
      <c r="RMT944" s="82"/>
      <c r="RMU944" s="82"/>
      <c r="RMV944" s="82"/>
      <c r="RMW944" s="82"/>
      <c r="RMX944" s="82"/>
      <c r="RMY944" s="82"/>
      <c r="RMZ944" s="82"/>
      <c r="RNA944" s="82"/>
      <c r="RNB944" s="82"/>
      <c r="RNC944" s="82"/>
      <c r="RND944" s="82"/>
      <c r="RNE944" s="82"/>
      <c r="RNF944" s="82"/>
      <c r="RNG944" s="82"/>
      <c r="RNH944" s="82"/>
      <c r="RNI944" s="82"/>
      <c r="RNJ944" s="82"/>
      <c r="RNK944" s="82"/>
      <c r="RNL944" s="82"/>
      <c r="RNM944" s="82"/>
      <c r="RNN944" s="82"/>
      <c r="RNO944" s="82"/>
      <c r="RNP944" s="82"/>
      <c r="RNQ944" s="82"/>
      <c r="RNR944" s="82"/>
      <c r="RNS944" s="82"/>
      <c r="RNT944" s="82"/>
      <c r="RNU944" s="82"/>
      <c r="RNV944" s="82"/>
      <c r="RNW944" s="82"/>
      <c r="RNX944" s="82"/>
      <c r="RNY944" s="82"/>
      <c r="RNZ944" s="82"/>
      <c r="ROA944" s="82"/>
      <c r="ROB944" s="82"/>
      <c r="ROC944" s="82"/>
      <c r="ROD944" s="82"/>
      <c r="ROE944" s="82"/>
      <c r="ROF944" s="82"/>
      <c r="ROG944" s="82"/>
      <c r="ROH944" s="82"/>
      <c r="ROI944" s="82"/>
      <c r="ROJ944" s="82"/>
      <c r="ROK944" s="82"/>
      <c r="ROL944" s="82"/>
      <c r="ROM944" s="82"/>
      <c r="RON944" s="82"/>
      <c r="ROO944" s="82"/>
      <c r="ROP944" s="82"/>
      <c r="ROQ944" s="82"/>
      <c r="ROR944" s="82"/>
      <c r="ROS944" s="82"/>
      <c r="ROT944" s="82"/>
      <c r="ROU944" s="82"/>
      <c r="ROV944" s="82"/>
      <c r="ROW944" s="82"/>
      <c r="ROX944" s="82"/>
      <c r="ROY944" s="82"/>
      <c r="ROZ944" s="82"/>
      <c r="RPA944" s="82"/>
      <c r="RPB944" s="82"/>
      <c r="RPC944" s="82"/>
      <c r="RPD944" s="82"/>
      <c r="RPE944" s="82"/>
      <c r="RPF944" s="82"/>
      <c r="RPG944" s="82"/>
      <c r="RPH944" s="82"/>
      <c r="RPI944" s="82"/>
      <c r="RPJ944" s="82"/>
      <c r="RPK944" s="82"/>
      <c r="RPL944" s="82"/>
      <c r="RPM944" s="82"/>
      <c r="RPN944" s="82"/>
      <c r="RPO944" s="82"/>
      <c r="RPP944" s="82"/>
      <c r="RPQ944" s="82"/>
      <c r="RPR944" s="82"/>
      <c r="RPS944" s="82"/>
      <c r="RPT944" s="82"/>
      <c r="RPU944" s="82"/>
      <c r="RPV944" s="82"/>
      <c r="RPW944" s="82"/>
      <c r="RPX944" s="82"/>
      <c r="RPY944" s="82"/>
      <c r="RPZ944" s="82"/>
      <c r="RQA944" s="82"/>
      <c r="RQB944" s="82"/>
      <c r="RQC944" s="82"/>
      <c r="RQD944" s="82"/>
      <c r="RQE944" s="82"/>
      <c r="RQF944" s="82"/>
      <c r="RQG944" s="82"/>
      <c r="RQH944" s="82"/>
      <c r="RQI944" s="82"/>
      <c r="RQJ944" s="82"/>
      <c r="RQK944" s="82"/>
      <c r="RQL944" s="82"/>
      <c r="RQM944" s="82"/>
      <c r="RQN944" s="82"/>
      <c r="RQO944" s="82"/>
      <c r="RQP944" s="82"/>
      <c r="RQQ944" s="82"/>
      <c r="RQR944" s="82"/>
      <c r="RQS944" s="82"/>
      <c r="RQT944" s="82"/>
      <c r="RQU944" s="82"/>
      <c r="RQV944" s="82"/>
      <c r="RQW944" s="82"/>
      <c r="RQX944" s="82"/>
      <c r="RQY944" s="82"/>
      <c r="RQZ944" s="82"/>
      <c r="RRA944" s="82"/>
      <c r="RRB944" s="82"/>
      <c r="RRC944" s="82"/>
      <c r="RRD944" s="82"/>
      <c r="RRE944" s="82"/>
      <c r="RRF944" s="82"/>
      <c r="RRG944" s="82"/>
      <c r="RRH944" s="82"/>
      <c r="RRI944" s="82"/>
      <c r="RRJ944" s="82"/>
      <c r="RRK944" s="82"/>
      <c r="RRL944" s="82"/>
      <c r="RRM944" s="82"/>
      <c r="RRN944" s="82"/>
      <c r="RRO944" s="82"/>
      <c r="RRP944" s="82"/>
      <c r="RRQ944" s="82"/>
      <c r="RRR944" s="82"/>
      <c r="RRS944" s="82"/>
      <c r="RRT944" s="82"/>
      <c r="RRU944" s="82"/>
      <c r="RRV944" s="82"/>
      <c r="RRW944" s="82"/>
      <c r="RRX944" s="82"/>
      <c r="RRY944" s="82"/>
      <c r="RRZ944" s="82"/>
      <c r="RSA944" s="82"/>
      <c r="RSB944" s="82"/>
      <c r="RSC944" s="82"/>
      <c r="RSD944" s="82"/>
      <c r="RSE944" s="82"/>
      <c r="RSF944" s="82"/>
      <c r="RSG944" s="82"/>
      <c r="RSH944" s="82"/>
      <c r="RSI944" s="82"/>
      <c r="RSJ944" s="82"/>
      <c r="RSK944" s="82"/>
      <c r="RSL944" s="82"/>
      <c r="RSM944" s="82"/>
      <c r="RSN944" s="82"/>
      <c r="RSO944" s="82"/>
      <c r="RSP944" s="82"/>
      <c r="RSQ944" s="82"/>
      <c r="RSR944" s="82"/>
      <c r="RSS944" s="82"/>
      <c r="RST944" s="82"/>
      <c r="RSU944" s="82"/>
      <c r="RSV944" s="82"/>
      <c r="RSW944" s="82"/>
      <c r="RSX944" s="82"/>
      <c r="RSY944" s="82"/>
      <c r="RSZ944" s="82"/>
      <c r="RTA944" s="82"/>
      <c r="RTB944" s="82"/>
      <c r="RTC944" s="82"/>
      <c r="RTD944" s="82"/>
      <c r="RTE944" s="82"/>
      <c r="RTF944" s="82"/>
      <c r="RTG944" s="82"/>
      <c r="RTH944" s="82"/>
      <c r="RTI944" s="82"/>
      <c r="RTJ944" s="82"/>
      <c r="RTK944" s="82"/>
      <c r="RTL944" s="82"/>
      <c r="RTM944" s="82"/>
      <c r="RTN944" s="82"/>
      <c r="RTO944" s="82"/>
      <c r="RTP944" s="82"/>
      <c r="RTQ944" s="82"/>
      <c r="RTR944" s="82"/>
      <c r="RTS944" s="82"/>
      <c r="RTT944" s="82"/>
      <c r="RTU944" s="82"/>
      <c r="RTV944" s="82"/>
      <c r="RTW944" s="82"/>
      <c r="RTX944" s="82"/>
      <c r="RTY944" s="82"/>
      <c r="RTZ944" s="82"/>
      <c r="RUA944" s="82"/>
      <c r="RUB944" s="82"/>
      <c r="RUC944" s="82"/>
      <c r="RUD944" s="82"/>
      <c r="RUE944" s="82"/>
      <c r="RUF944" s="82"/>
      <c r="RUG944" s="82"/>
      <c r="RUH944" s="82"/>
      <c r="RUI944" s="82"/>
      <c r="RUJ944" s="82"/>
      <c r="RUK944" s="82"/>
      <c r="RUL944" s="82"/>
      <c r="RUM944" s="82"/>
      <c r="RUN944" s="82"/>
      <c r="RUO944" s="82"/>
      <c r="RUP944" s="82"/>
      <c r="RUQ944" s="82"/>
      <c r="RUR944" s="82"/>
      <c r="RUS944" s="82"/>
      <c r="RUT944" s="82"/>
      <c r="RUU944" s="82"/>
      <c r="RUV944" s="82"/>
      <c r="RUW944" s="82"/>
      <c r="RUX944" s="82"/>
      <c r="RUY944" s="82"/>
      <c r="RUZ944" s="82"/>
      <c r="RVA944" s="82"/>
      <c r="RVB944" s="82"/>
      <c r="RVC944" s="82"/>
      <c r="RVD944" s="82"/>
      <c r="RVE944" s="82"/>
      <c r="RVF944" s="82"/>
      <c r="RVG944" s="82"/>
      <c r="RVH944" s="82"/>
      <c r="RVI944" s="82"/>
      <c r="RVJ944" s="82"/>
      <c r="RVK944" s="82"/>
      <c r="RVL944" s="82"/>
      <c r="RVM944" s="82"/>
      <c r="RVN944" s="82"/>
      <c r="RVO944" s="82"/>
      <c r="RVP944" s="82"/>
      <c r="RVQ944" s="82"/>
      <c r="RVR944" s="82"/>
      <c r="RVS944" s="82"/>
      <c r="RVT944" s="82"/>
      <c r="RVU944" s="82"/>
      <c r="RVV944" s="82"/>
      <c r="RVW944" s="82"/>
      <c r="RVX944" s="82"/>
      <c r="RVY944" s="82"/>
      <c r="RVZ944" s="82"/>
      <c r="RWA944" s="82"/>
      <c r="RWB944" s="82"/>
      <c r="RWC944" s="82"/>
      <c r="RWD944" s="82"/>
      <c r="RWE944" s="82"/>
      <c r="RWF944" s="82"/>
      <c r="RWG944" s="82"/>
      <c r="RWH944" s="82"/>
      <c r="RWI944" s="82"/>
      <c r="RWJ944" s="82"/>
      <c r="RWK944" s="82"/>
      <c r="RWL944" s="82"/>
      <c r="RWM944" s="82"/>
      <c r="RWN944" s="82"/>
      <c r="RWO944" s="82"/>
      <c r="RWP944" s="82"/>
      <c r="RWQ944" s="82"/>
      <c r="RWR944" s="82"/>
      <c r="RWS944" s="82"/>
      <c r="RWT944" s="82"/>
      <c r="RWU944" s="82"/>
      <c r="RWV944" s="82"/>
      <c r="RWW944" s="82"/>
      <c r="RWX944" s="82"/>
      <c r="RWY944" s="82"/>
      <c r="RWZ944" s="82"/>
      <c r="RXA944" s="82"/>
      <c r="RXB944" s="82"/>
      <c r="RXC944" s="82"/>
      <c r="RXD944" s="82"/>
      <c r="RXE944" s="82"/>
      <c r="RXF944" s="82"/>
      <c r="RXG944" s="82"/>
      <c r="RXH944" s="82"/>
      <c r="RXI944" s="82"/>
      <c r="RXJ944" s="82"/>
      <c r="RXK944" s="82"/>
      <c r="RXL944" s="82"/>
      <c r="RXM944" s="82"/>
      <c r="RXN944" s="82"/>
      <c r="RXO944" s="82"/>
      <c r="RXP944" s="82"/>
      <c r="RXQ944" s="82"/>
      <c r="RXR944" s="82"/>
      <c r="RXS944" s="82"/>
      <c r="RXT944" s="82"/>
      <c r="RXU944" s="82"/>
      <c r="RXV944" s="82"/>
      <c r="RXW944" s="82"/>
      <c r="RXX944" s="82"/>
      <c r="RXY944" s="82"/>
      <c r="RXZ944" s="82"/>
      <c r="RYA944" s="82"/>
      <c r="RYB944" s="82"/>
      <c r="RYC944" s="82"/>
      <c r="RYD944" s="82"/>
      <c r="RYE944" s="82"/>
      <c r="RYF944" s="82"/>
      <c r="RYG944" s="82"/>
      <c r="RYH944" s="82"/>
      <c r="RYI944" s="82"/>
      <c r="RYJ944" s="82"/>
      <c r="RYK944" s="82"/>
      <c r="RYL944" s="82"/>
      <c r="RYM944" s="82"/>
      <c r="RYN944" s="82"/>
      <c r="RYO944" s="82"/>
      <c r="RYP944" s="82"/>
      <c r="RYQ944" s="82"/>
      <c r="RYR944" s="82"/>
      <c r="RYS944" s="82"/>
      <c r="RYT944" s="82"/>
      <c r="RYU944" s="82"/>
      <c r="RYV944" s="82"/>
      <c r="RYW944" s="82"/>
      <c r="RYX944" s="82"/>
      <c r="RYY944" s="82"/>
      <c r="RYZ944" s="82"/>
      <c r="RZA944" s="82"/>
      <c r="RZB944" s="82"/>
      <c r="RZC944" s="82"/>
      <c r="RZD944" s="82"/>
      <c r="RZE944" s="82"/>
      <c r="RZF944" s="82"/>
      <c r="RZG944" s="82"/>
      <c r="RZH944" s="82"/>
      <c r="RZI944" s="82"/>
      <c r="RZJ944" s="82"/>
      <c r="RZK944" s="82"/>
      <c r="RZL944" s="82"/>
      <c r="RZM944" s="82"/>
      <c r="RZN944" s="82"/>
      <c r="RZO944" s="82"/>
      <c r="RZP944" s="82"/>
      <c r="RZQ944" s="82"/>
      <c r="RZR944" s="82"/>
      <c r="RZS944" s="82"/>
      <c r="RZT944" s="82"/>
      <c r="RZU944" s="82"/>
      <c r="RZV944" s="82"/>
      <c r="RZW944" s="82"/>
      <c r="RZX944" s="82"/>
      <c r="RZY944" s="82"/>
      <c r="RZZ944" s="82"/>
      <c r="SAA944" s="82"/>
      <c r="SAB944" s="82"/>
      <c r="SAC944" s="82"/>
      <c r="SAD944" s="82"/>
      <c r="SAE944" s="82"/>
      <c r="SAF944" s="82"/>
      <c r="SAG944" s="82"/>
      <c r="SAH944" s="82"/>
      <c r="SAI944" s="82"/>
      <c r="SAJ944" s="82"/>
      <c r="SAK944" s="82"/>
      <c r="SAL944" s="82"/>
      <c r="SAM944" s="82"/>
      <c r="SAN944" s="82"/>
      <c r="SAO944" s="82"/>
      <c r="SAP944" s="82"/>
      <c r="SAQ944" s="82"/>
      <c r="SAR944" s="82"/>
      <c r="SAS944" s="82"/>
      <c r="SAT944" s="82"/>
      <c r="SAU944" s="82"/>
      <c r="SAV944" s="82"/>
      <c r="SAW944" s="82"/>
      <c r="SAX944" s="82"/>
      <c r="SAY944" s="82"/>
      <c r="SAZ944" s="82"/>
      <c r="SBA944" s="82"/>
      <c r="SBB944" s="82"/>
      <c r="SBC944" s="82"/>
      <c r="SBD944" s="82"/>
      <c r="SBE944" s="82"/>
      <c r="SBF944" s="82"/>
      <c r="SBG944" s="82"/>
      <c r="SBH944" s="82"/>
      <c r="SBI944" s="82"/>
      <c r="SBJ944" s="82"/>
      <c r="SBK944" s="82"/>
      <c r="SBL944" s="82"/>
      <c r="SBM944" s="82"/>
      <c r="SBN944" s="82"/>
      <c r="SBO944" s="82"/>
      <c r="SBP944" s="82"/>
      <c r="SBQ944" s="82"/>
      <c r="SBR944" s="82"/>
      <c r="SBS944" s="82"/>
      <c r="SBT944" s="82"/>
      <c r="SBU944" s="82"/>
      <c r="SBV944" s="82"/>
      <c r="SBW944" s="82"/>
      <c r="SBX944" s="82"/>
      <c r="SBY944" s="82"/>
      <c r="SBZ944" s="82"/>
      <c r="SCA944" s="82"/>
      <c r="SCB944" s="82"/>
      <c r="SCC944" s="82"/>
      <c r="SCD944" s="82"/>
      <c r="SCE944" s="82"/>
      <c r="SCF944" s="82"/>
      <c r="SCG944" s="82"/>
      <c r="SCH944" s="82"/>
      <c r="SCI944" s="82"/>
      <c r="SCJ944" s="82"/>
      <c r="SCK944" s="82"/>
      <c r="SCL944" s="82"/>
      <c r="SCM944" s="82"/>
      <c r="SCN944" s="82"/>
      <c r="SCO944" s="82"/>
      <c r="SCP944" s="82"/>
      <c r="SCQ944" s="82"/>
      <c r="SCR944" s="82"/>
      <c r="SCS944" s="82"/>
      <c r="SCT944" s="82"/>
      <c r="SCU944" s="82"/>
      <c r="SCV944" s="82"/>
      <c r="SCW944" s="82"/>
      <c r="SCX944" s="82"/>
      <c r="SCY944" s="82"/>
      <c r="SCZ944" s="82"/>
      <c r="SDA944" s="82"/>
      <c r="SDB944" s="82"/>
      <c r="SDC944" s="82"/>
      <c r="SDD944" s="82"/>
      <c r="SDE944" s="82"/>
      <c r="SDF944" s="82"/>
      <c r="SDG944" s="82"/>
      <c r="SDH944" s="82"/>
      <c r="SDI944" s="82"/>
      <c r="SDJ944" s="82"/>
      <c r="SDK944" s="82"/>
      <c r="SDL944" s="82"/>
      <c r="SDM944" s="82"/>
      <c r="SDN944" s="82"/>
      <c r="SDO944" s="82"/>
      <c r="SDP944" s="82"/>
      <c r="SDQ944" s="82"/>
      <c r="SDR944" s="82"/>
      <c r="SDS944" s="82"/>
      <c r="SDT944" s="82"/>
      <c r="SDU944" s="82"/>
      <c r="SDV944" s="82"/>
      <c r="SDW944" s="82"/>
      <c r="SDX944" s="82"/>
      <c r="SDY944" s="82"/>
      <c r="SDZ944" s="82"/>
      <c r="SEA944" s="82"/>
      <c r="SEB944" s="82"/>
      <c r="SEC944" s="82"/>
      <c r="SED944" s="82"/>
      <c r="SEE944" s="82"/>
      <c r="SEF944" s="82"/>
      <c r="SEG944" s="82"/>
      <c r="SEH944" s="82"/>
      <c r="SEI944" s="82"/>
      <c r="SEJ944" s="82"/>
      <c r="SEK944" s="82"/>
      <c r="SEL944" s="82"/>
      <c r="SEM944" s="82"/>
      <c r="SEN944" s="82"/>
      <c r="SEO944" s="82"/>
      <c r="SEP944" s="82"/>
      <c r="SEQ944" s="82"/>
      <c r="SER944" s="82"/>
      <c r="SES944" s="82"/>
      <c r="SET944" s="82"/>
      <c r="SEU944" s="82"/>
      <c r="SEV944" s="82"/>
      <c r="SEW944" s="82"/>
      <c r="SEX944" s="82"/>
      <c r="SEY944" s="82"/>
      <c r="SEZ944" s="82"/>
      <c r="SFA944" s="82"/>
      <c r="SFB944" s="82"/>
      <c r="SFC944" s="82"/>
      <c r="SFD944" s="82"/>
      <c r="SFE944" s="82"/>
      <c r="SFF944" s="82"/>
      <c r="SFG944" s="82"/>
      <c r="SFH944" s="82"/>
      <c r="SFI944" s="82"/>
      <c r="SFJ944" s="82"/>
      <c r="SFK944" s="82"/>
      <c r="SFL944" s="82"/>
      <c r="SFM944" s="82"/>
      <c r="SFN944" s="82"/>
      <c r="SFO944" s="82"/>
      <c r="SFP944" s="82"/>
      <c r="SFQ944" s="82"/>
      <c r="SFR944" s="82"/>
      <c r="SFS944" s="82"/>
      <c r="SFT944" s="82"/>
      <c r="SFU944" s="82"/>
      <c r="SFV944" s="82"/>
      <c r="SFW944" s="82"/>
      <c r="SFX944" s="82"/>
      <c r="SFY944" s="82"/>
      <c r="SFZ944" s="82"/>
      <c r="SGA944" s="82"/>
      <c r="SGB944" s="82"/>
      <c r="SGC944" s="82"/>
      <c r="SGD944" s="82"/>
      <c r="SGE944" s="82"/>
      <c r="SGF944" s="82"/>
      <c r="SGG944" s="82"/>
      <c r="SGH944" s="82"/>
      <c r="SGI944" s="82"/>
      <c r="SGJ944" s="82"/>
      <c r="SGK944" s="82"/>
      <c r="SGL944" s="82"/>
      <c r="SGM944" s="82"/>
      <c r="SGN944" s="82"/>
      <c r="SGO944" s="82"/>
      <c r="SGP944" s="82"/>
      <c r="SGQ944" s="82"/>
      <c r="SGR944" s="82"/>
      <c r="SGS944" s="82"/>
      <c r="SGT944" s="82"/>
      <c r="SGU944" s="82"/>
      <c r="SGV944" s="82"/>
      <c r="SGW944" s="82"/>
      <c r="SGX944" s="82"/>
      <c r="SGY944" s="82"/>
      <c r="SGZ944" s="82"/>
      <c r="SHA944" s="82"/>
      <c r="SHB944" s="82"/>
      <c r="SHC944" s="82"/>
      <c r="SHD944" s="82"/>
      <c r="SHE944" s="82"/>
      <c r="SHF944" s="82"/>
      <c r="SHG944" s="82"/>
      <c r="SHH944" s="82"/>
      <c r="SHI944" s="82"/>
      <c r="SHJ944" s="82"/>
      <c r="SHK944" s="82"/>
      <c r="SHL944" s="82"/>
      <c r="SHM944" s="82"/>
      <c r="SHN944" s="82"/>
      <c r="SHO944" s="82"/>
      <c r="SHP944" s="82"/>
      <c r="SHQ944" s="82"/>
      <c r="SHR944" s="82"/>
      <c r="SHS944" s="82"/>
      <c r="SHT944" s="82"/>
      <c r="SHU944" s="82"/>
      <c r="SHV944" s="82"/>
      <c r="SHW944" s="82"/>
      <c r="SHX944" s="82"/>
      <c r="SHY944" s="82"/>
      <c r="SHZ944" s="82"/>
      <c r="SIA944" s="82"/>
      <c r="SIB944" s="82"/>
      <c r="SIC944" s="82"/>
      <c r="SID944" s="82"/>
      <c r="SIE944" s="82"/>
      <c r="SIF944" s="82"/>
      <c r="SIG944" s="82"/>
      <c r="SIH944" s="82"/>
      <c r="SII944" s="82"/>
      <c r="SIJ944" s="82"/>
      <c r="SIK944" s="82"/>
      <c r="SIL944" s="82"/>
      <c r="SIM944" s="82"/>
      <c r="SIN944" s="82"/>
      <c r="SIO944" s="82"/>
      <c r="SIP944" s="82"/>
      <c r="SIQ944" s="82"/>
      <c r="SIR944" s="82"/>
      <c r="SIS944" s="82"/>
      <c r="SIT944" s="82"/>
      <c r="SIU944" s="82"/>
      <c r="SIV944" s="82"/>
      <c r="SIW944" s="82"/>
      <c r="SIX944" s="82"/>
      <c r="SIY944" s="82"/>
      <c r="SIZ944" s="82"/>
      <c r="SJA944" s="82"/>
      <c r="SJB944" s="82"/>
      <c r="SJC944" s="82"/>
      <c r="SJD944" s="82"/>
      <c r="SJE944" s="82"/>
      <c r="SJF944" s="82"/>
      <c r="SJG944" s="82"/>
      <c r="SJH944" s="82"/>
      <c r="SJI944" s="82"/>
      <c r="SJJ944" s="82"/>
      <c r="SJK944" s="82"/>
      <c r="SJL944" s="82"/>
      <c r="SJM944" s="82"/>
      <c r="SJN944" s="82"/>
      <c r="SJO944" s="82"/>
      <c r="SJP944" s="82"/>
      <c r="SJQ944" s="82"/>
      <c r="SJR944" s="82"/>
      <c r="SJS944" s="82"/>
      <c r="SJT944" s="82"/>
      <c r="SJU944" s="82"/>
      <c r="SJV944" s="82"/>
      <c r="SJW944" s="82"/>
      <c r="SJX944" s="82"/>
      <c r="SJY944" s="82"/>
      <c r="SJZ944" s="82"/>
      <c r="SKA944" s="82"/>
      <c r="SKB944" s="82"/>
      <c r="SKC944" s="82"/>
      <c r="SKD944" s="82"/>
      <c r="SKE944" s="82"/>
      <c r="SKF944" s="82"/>
      <c r="SKG944" s="82"/>
      <c r="SKH944" s="82"/>
      <c r="SKI944" s="82"/>
      <c r="SKJ944" s="82"/>
      <c r="SKK944" s="82"/>
      <c r="SKL944" s="82"/>
      <c r="SKM944" s="82"/>
      <c r="SKN944" s="82"/>
      <c r="SKO944" s="82"/>
      <c r="SKP944" s="82"/>
      <c r="SKQ944" s="82"/>
      <c r="SKR944" s="82"/>
      <c r="SKS944" s="82"/>
      <c r="SKT944" s="82"/>
      <c r="SKU944" s="82"/>
      <c r="SKV944" s="82"/>
      <c r="SKW944" s="82"/>
      <c r="SKX944" s="82"/>
      <c r="SKY944" s="82"/>
      <c r="SKZ944" s="82"/>
      <c r="SLA944" s="82"/>
      <c r="SLB944" s="82"/>
      <c r="SLC944" s="82"/>
      <c r="SLD944" s="82"/>
      <c r="SLE944" s="82"/>
      <c r="SLF944" s="82"/>
      <c r="SLG944" s="82"/>
      <c r="SLH944" s="82"/>
      <c r="SLI944" s="82"/>
      <c r="SLJ944" s="82"/>
      <c r="SLK944" s="82"/>
      <c r="SLL944" s="82"/>
      <c r="SLM944" s="82"/>
      <c r="SLN944" s="82"/>
      <c r="SLO944" s="82"/>
      <c r="SLP944" s="82"/>
      <c r="SLQ944" s="82"/>
      <c r="SLR944" s="82"/>
      <c r="SLS944" s="82"/>
      <c r="SLT944" s="82"/>
      <c r="SLU944" s="82"/>
      <c r="SLV944" s="82"/>
      <c r="SLW944" s="82"/>
      <c r="SLX944" s="82"/>
      <c r="SLY944" s="82"/>
      <c r="SLZ944" s="82"/>
      <c r="SMA944" s="82"/>
      <c r="SMB944" s="82"/>
      <c r="SMC944" s="82"/>
      <c r="SMD944" s="82"/>
      <c r="SME944" s="82"/>
      <c r="SMF944" s="82"/>
      <c r="SMG944" s="82"/>
      <c r="SMH944" s="82"/>
      <c r="SMI944" s="82"/>
      <c r="SMJ944" s="82"/>
      <c r="SMK944" s="82"/>
      <c r="SML944" s="82"/>
      <c r="SMM944" s="82"/>
      <c r="SMN944" s="82"/>
      <c r="SMO944" s="82"/>
      <c r="SMP944" s="82"/>
      <c r="SMQ944" s="82"/>
      <c r="SMR944" s="82"/>
      <c r="SMS944" s="82"/>
      <c r="SMT944" s="82"/>
      <c r="SMU944" s="82"/>
      <c r="SMV944" s="82"/>
      <c r="SMW944" s="82"/>
      <c r="SMX944" s="82"/>
      <c r="SMY944" s="82"/>
      <c r="SMZ944" s="82"/>
      <c r="SNA944" s="82"/>
      <c r="SNB944" s="82"/>
      <c r="SNC944" s="82"/>
      <c r="SND944" s="82"/>
      <c r="SNE944" s="82"/>
      <c r="SNF944" s="82"/>
      <c r="SNG944" s="82"/>
      <c r="SNH944" s="82"/>
      <c r="SNI944" s="82"/>
      <c r="SNJ944" s="82"/>
      <c r="SNK944" s="82"/>
      <c r="SNL944" s="82"/>
      <c r="SNM944" s="82"/>
      <c r="SNN944" s="82"/>
      <c r="SNO944" s="82"/>
      <c r="SNP944" s="82"/>
      <c r="SNQ944" s="82"/>
      <c r="SNR944" s="82"/>
      <c r="SNS944" s="82"/>
      <c r="SNT944" s="82"/>
      <c r="SNU944" s="82"/>
      <c r="SNV944" s="82"/>
      <c r="SNW944" s="82"/>
      <c r="SNX944" s="82"/>
      <c r="SNY944" s="82"/>
      <c r="SNZ944" s="82"/>
      <c r="SOA944" s="82"/>
      <c r="SOB944" s="82"/>
      <c r="SOC944" s="82"/>
      <c r="SOD944" s="82"/>
      <c r="SOE944" s="82"/>
      <c r="SOF944" s="82"/>
      <c r="SOG944" s="82"/>
      <c r="SOH944" s="82"/>
      <c r="SOI944" s="82"/>
      <c r="SOJ944" s="82"/>
      <c r="SOK944" s="82"/>
      <c r="SOL944" s="82"/>
      <c r="SOM944" s="82"/>
      <c r="SON944" s="82"/>
      <c r="SOO944" s="82"/>
      <c r="SOP944" s="82"/>
      <c r="SOQ944" s="82"/>
      <c r="SOR944" s="82"/>
      <c r="SOS944" s="82"/>
      <c r="SOT944" s="82"/>
      <c r="SOU944" s="82"/>
      <c r="SOV944" s="82"/>
      <c r="SOW944" s="82"/>
      <c r="SOX944" s="82"/>
      <c r="SOY944" s="82"/>
      <c r="SOZ944" s="82"/>
      <c r="SPA944" s="82"/>
      <c r="SPB944" s="82"/>
      <c r="SPC944" s="82"/>
      <c r="SPD944" s="82"/>
      <c r="SPE944" s="82"/>
      <c r="SPF944" s="82"/>
      <c r="SPG944" s="82"/>
      <c r="SPH944" s="82"/>
      <c r="SPI944" s="82"/>
      <c r="SPJ944" s="82"/>
      <c r="SPK944" s="82"/>
      <c r="SPL944" s="82"/>
      <c r="SPM944" s="82"/>
      <c r="SPN944" s="82"/>
      <c r="SPO944" s="82"/>
      <c r="SPP944" s="82"/>
      <c r="SPQ944" s="82"/>
      <c r="SPR944" s="82"/>
      <c r="SPS944" s="82"/>
      <c r="SPT944" s="82"/>
      <c r="SPU944" s="82"/>
      <c r="SPV944" s="82"/>
      <c r="SPW944" s="82"/>
      <c r="SPX944" s="82"/>
      <c r="SPY944" s="82"/>
      <c r="SPZ944" s="82"/>
      <c r="SQA944" s="82"/>
      <c r="SQB944" s="82"/>
      <c r="SQC944" s="82"/>
      <c r="SQD944" s="82"/>
      <c r="SQE944" s="82"/>
      <c r="SQF944" s="82"/>
      <c r="SQG944" s="82"/>
      <c r="SQH944" s="82"/>
      <c r="SQI944" s="82"/>
      <c r="SQJ944" s="82"/>
      <c r="SQK944" s="82"/>
      <c r="SQL944" s="82"/>
      <c r="SQM944" s="82"/>
      <c r="SQN944" s="82"/>
      <c r="SQO944" s="82"/>
      <c r="SQP944" s="82"/>
      <c r="SQQ944" s="82"/>
      <c r="SQR944" s="82"/>
      <c r="SQS944" s="82"/>
      <c r="SQT944" s="82"/>
      <c r="SQU944" s="82"/>
      <c r="SQV944" s="82"/>
      <c r="SQW944" s="82"/>
      <c r="SQX944" s="82"/>
      <c r="SQY944" s="82"/>
      <c r="SQZ944" s="82"/>
      <c r="SRA944" s="82"/>
      <c r="SRB944" s="82"/>
      <c r="SRC944" s="82"/>
      <c r="SRD944" s="82"/>
      <c r="SRE944" s="82"/>
      <c r="SRF944" s="82"/>
      <c r="SRG944" s="82"/>
      <c r="SRH944" s="82"/>
      <c r="SRI944" s="82"/>
      <c r="SRJ944" s="82"/>
      <c r="SRK944" s="82"/>
      <c r="SRL944" s="82"/>
      <c r="SRM944" s="82"/>
      <c r="SRN944" s="82"/>
      <c r="SRO944" s="82"/>
      <c r="SRP944" s="82"/>
      <c r="SRQ944" s="82"/>
      <c r="SRR944" s="82"/>
      <c r="SRS944" s="82"/>
      <c r="SRT944" s="82"/>
      <c r="SRU944" s="82"/>
      <c r="SRV944" s="82"/>
      <c r="SRW944" s="82"/>
      <c r="SRX944" s="82"/>
      <c r="SRY944" s="82"/>
      <c r="SRZ944" s="82"/>
      <c r="SSA944" s="82"/>
      <c r="SSB944" s="82"/>
      <c r="SSC944" s="82"/>
      <c r="SSD944" s="82"/>
      <c r="SSE944" s="82"/>
      <c r="SSF944" s="82"/>
      <c r="SSG944" s="82"/>
      <c r="SSH944" s="82"/>
      <c r="SSI944" s="82"/>
      <c r="SSJ944" s="82"/>
      <c r="SSK944" s="82"/>
      <c r="SSL944" s="82"/>
      <c r="SSM944" s="82"/>
      <c r="SSN944" s="82"/>
      <c r="SSO944" s="82"/>
      <c r="SSP944" s="82"/>
      <c r="SSQ944" s="82"/>
      <c r="SSR944" s="82"/>
      <c r="SSS944" s="82"/>
      <c r="SST944" s="82"/>
      <c r="SSU944" s="82"/>
      <c r="SSV944" s="82"/>
      <c r="SSW944" s="82"/>
      <c r="SSX944" s="82"/>
      <c r="SSY944" s="82"/>
      <c r="SSZ944" s="82"/>
      <c r="STA944" s="82"/>
      <c r="STB944" s="82"/>
      <c r="STC944" s="82"/>
      <c r="STD944" s="82"/>
      <c r="STE944" s="82"/>
      <c r="STF944" s="82"/>
      <c r="STG944" s="82"/>
      <c r="STH944" s="82"/>
      <c r="STI944" s="82"/>
      <c r="STJ944" s="82"/>
      <c r="STK944" s="82"/>
      <c r="STL944" s="82"/>
      <c r="STM944" s="82"/>
      <c r="STN944" s="82"/>
      <c r="STO944" s="82"/>
      <c r="STP944" s="82"/>
      <c r="STQ944" s="82"/>
      <c r="STR944" s="82"/>
      <c r="STS944" s="82"/>
      <c r="STT944" s="82"/>
      <c r="STU944" s="82"/>
      <c r="STV944" s="82"/>
      <c r="STW944" s="82"/>
      <c r="STX944" s="82"/>
      <c r="STY944" s="82"/>
      <c r="STZ944" s="82"/>
      <c r="SUA944" s="82"/>
      <c r="SUB944" s="82"/>
      <c r="SUC944" s="82"/>
      <c r="SUD944" s="82"/>
      <c r="SUE944" s="82"/>
      <c r="SUF944" s="82"/>
      <c r="SUG944" s="82"/>
      <c r="SUH944" s="82"/>
      <c r="SUI944" s="82"/>
      <c r="SUJ944" s="82"/>
      <c r="SUK944" s="82"/>
      <c r="SUL944" s="82"/>
      <c r="SUM944" s="82"/>
      <c r="SUN944" s="82"/>
      <c r="SUO944" s="82"/>
      <c r="SUP944" s="82"/>
      <c r="SUQ944" s="82"/>
      <c r="SUR944" s="82"/>
      <c r="SUS944" s="82"/>
      <c r="SUT944" s="82"/>
      <c r="SUU944" s="82"/>
      <c r="SUV944" s="82"/>
      <c r="SUW944" s="82"/>
      <c r="SUX944" s="82"/>
      <c r="SUY944" s="82"/>
      <c r="SUZ944" s="82"/>
      <c r="SVA944" s="82"/>
      <c r="SVB944" s="82"/>
      <c r="SVC944" s="82"/>
      <c r="SVD944" s="82"/>
      <c r="SVE944" s="82"/>
      <c r="SVF944" s="82"/>
      <c r="SVG944" s="82"/>
      <c r="SVH944" s="82"/>
      <c r="SVI944" s="82"/>
      <c r="SVJ944" s="82"/>
      <c r="SVK944" s="82"/>
      <c r="SVL944" s="82"/>
      <c r="SVM944" s="82"/>
      <c r="SVN944" s="82"/>
      <c r="SVO944" s="82"/>
      <c r="SVP944" s="82"/>
      <c r="SVQ944" s="82"/>
      <c r="SVR944" s="82"/>
      <c r="SVS944" s="82"/>
      <c r="SVT944" s="82"/>
      <c r="SVU944" s="82"/>
      <c r="SVV944" s="82"/>
      <c r="SVW944" s="82"/>
      <c r="SVX944" s="82"/>
      <c r="SVY944" s="82"/>
      <c r="SVZ944" s="82"/>
      <c r="SWA944" s="82"/>
      <c r="SWB944" s="82"/>
      <c r="SWC944" s="82"/>
      <c r="SWD944" s="82"/>
      <c r="SWE944" s="82"/>
      <c r="SWF944" s="82"/>
      <c r="SWG944" s="82"/>
      <c r="SWH944" s="82"/>
      <c r="SWI944" s="82"/>
      <c r="SWJ944" s="82"/>
      <c r="SWK944" s="82"/>
      <c r="SWL944" s="82"/>
      <c r="SWM944" s="82"/>
      <c r="SWN944" s="82"/>
      <c r="SWO944" s="82"/>
      <c r="SWP944" s="82"/>
      <c r="SWQ944" s="82"/>
      <c r="SWR944" s="82"/>
      <c r="SWS944" s="82"/>
      <c r="SWT944" s="82"/>
      <c r="SWU944" s="82"/>
      <c r="SWV944" s="82"/>
      <c r="SWW944" s="82"/>
      <c r="SWX944" s="82"/>
      <c r="SWY944" s="82"/>
      <c r="SWZ944" s="82"/>
      <c r="SXA944" s="82"/>
      <c r="SXB944" s="82"/>
      <c r="SXC944" s="82"/>
      <c r="SXD944" s="82"/>
      <c r="SXE944" s="82"/>
      <c r="SXF944" s="82"/>
      <c r="SXG944" s="82"/>
      <c r="SXH944" s="82"/>
      <c r="SXI944" s="82"/>
      <c r="SXJ944" s="82"/>
      <c r="SXK944" s="82"/>
      <c r="SXL944" s="82"/>
      <c r="SXM944" s="82"/>
      <c r="SXN944" s="82"/>
      <c r="SXO944" s="82"/>
      <c r="SXP944" s="82"/>
      <c r="SXQ944" s="82"/>
      <c r="SXR944" s="82"/>
      <c r="SXS944" s="82"/>
      <c r="SXT944" s="82"/>
      <c r="SXU944" s="82"/>
      <c r="SXV944" s="82"/>
      <c r="SXW944" s="82"/>
      <c r="SXX944" s="82"/>
      <c r="SXY944" s="82"/>
      <c r="SXZ944" s="82"/>
      <c r="SYA944" s="82"/>
      <c r="SYB944" s="82"/>
      <c r="SYC944" s="82"/>
      <c r="SYD944" s="82"/>
      <c r="SYE944" s="82"/>
      <c r="SYF944" s="82"/>
      <c r="SYG944" s="82"/>
      <c r="SYH944" s="82"/>
      <c r="SYI944" s="82"/>
      <c r="SYJ944" s="82"/>
      <c r="SYK944" s="82"/>
      <c r="SYL944" s="82"/>
      <c r="SYM944" s="82"/>
      <c r="SYN944" s="82"/>
      <c r="SYO944" s="82"/>
      <c r="SYP944" s="82"/>
      <c r="SYQ944" s="82"/>
      <c r="SYR944" s="82"/>
      <c r="SYS944" s="82"/>
      <c r="SYT944" s="82"/>
      <c r="SYU944" s="82"/>
      <c r="SYV944" s="82"/>
      <c r="SYW944" s="82"/>
      <c r="SYX944" s="82"/>
      <c r="SYY944" s="82"/>
      <c r="SYZ944" s="82"/>
      <c r="SZA944" s="82"/>
      <c r="SZB944" s="82"/>
      <c r="SZC944" s="82"/>
      <c r="SZD944" s="82"/>
      <c r="SZE944" s="82"/>
      <c r="SZF944" s="82"/>
      <c r="SZG944" s="82"/>
      <c r="SZH944" s="82"/>
      <c r="SZI944" s="82"/>
      <c r="SZJ944" s="82"/>
      <c r="SZK944" s="82"/>
      <c r="SZL944" s="82"/>
      <c r="SZM944" s="82"/>
      <c r="SZN944" s="82"/>
      <c r="SZO944" s="82"/>
      <c r="SZP944" s="82"/>
      <c r="SZQ944" s="82"/>
      <c r="SZR944" s="82"/>
      <c r="SZS944" s="82"/>
      <c r="SZT944" s="82"/>
      <c r="SZU944" s="82"/>
      <c r="SZV944" s="82"/>
      <c r="SZW944" s="82"/>
      <c r="SZX944" s="82"/>
      <c r="SZY944" s="82"/>
      <c r="SZZ944" s="82"/>
      <c r="TAA944" s="82"/>
      <c r="TAB944" s="82"/>
      <c r="TAC944" s="82"/>
      <c r="TAD944" s="82"/>
      <c r="TAE944" s="82"/>
      <c r="TAF944" s="82"/>
      <c r="TAG944" s="82"/>
      <c r="TAH944" s="82"/>
      <c r="TAI944" s="82"/>
      <c r="TAJ944" s="82"/>
      <c r="TAK944" s="82"/>
      <c r="TAL944" s="82"/>
      <c r="TAM944" s="82"/>
      <c r="TAN944" s="82"/>
      <c r="TAO944" s="82"/>
      <c r="TAP944" s="82"/>
      <c r="TAQ944" s="82"/>
      <c r="TAR944" s="82"/>
      <c r="TAS944" s="82"/>
      <c r="TAT944" s="82"/>
      <c r="TAU944" s="82"/>
      <c r="TAV944" s="82"/>
      <c r="TAW944" s="82"/>
      <c r="TAX944" s="82"/>
      <c r="TAY944" s="82"/>
      <c r="TAZ944" s="82"/>
      <c r="TBA944" s="82"/>
      <c r="TBB944" s="82"/>
      <c r="TBC944" s="82"/>
      <c r="TBD944" s="82"/>
      <c r="TBE944" s="82"/>
      <c r="TBF944" s="82"/>
      <c r="TBG944" s="82"/>
      <c r="TBH944" s="82"/>
      <c r="TBI944" s="82"/>
      <c r="TBJ944" s="82"/>
      <c r="TBK944" s="82"/>
      <c r="TBL944" s="82"/>
      <c r="TBM944" s="82"/>
      <c r="TBN944" s="82"/>
      <c r="TBO944" s="82"/>
      <c r="TBP944" s="82"/>
      <c r="TBQ944" s="82"/>
      <c r="TBR944" s="82"/>
      <c r="TBS944" s="82"/>
      <c r="TBT944" s="82"/>
      <c r="TBU944" s="82"/>
      <c r="TBV944" s="82"/>
      <c r="TBW944" s="82"/>
      <c r="TBX944" s="82"/>
      <c r="TBY944" s="82"/>
      <c r="TBZ944" s="82"/>
      <c r="TCA944" s="82"/>
      <c r="TCB944" s="82"/>
      <c r="TCC944" s="82"/>
      <c r="TCD944" s="82"/>
      <c r="TCE944" s="82"/>
      <c r="TCF944" s="82"/>
      <c r="TCG944" s="82"/>
      <c r="TCH944" s="82"/>
      <c r="TCI944" s="82"/>
      <c r="TCJ944" s="82"/>
      <c r="TCK944" s="82"/>
      <c r="TCL944" s="82"/>
      <c r="TCM944" s="82"/>
      <c r="TCN944" s="82"/>
      <c r="TCO944" s="82"/>
      <c r="TCP944" s="82"/>
      <c r="TCQ944" s="82"/>
      <c r="TCR944" s="82"/>
      <c r="TCS944" s="82"/>
      <c r="TCT944" s="82"/>
      <c r="TCU944" s="82"/>
      <c r="TCV944" s="82"/>
      <c r="TCW944" s="82"/>
      <c r="TCX944" s="82"/>
      <c r="TCY944" s="82"/>
      <c r="TCZ944" s="82"/>
      <c r="TDA944" s="82"/>
      <c r="TDB944" s="82"/>
      <c r="TDC944" s="82"/>
      <c r="TDD944" s="82"/>
      <c r="TDE944" s="82"/>
      <c r="TDF944" s="82"/>
      <c r="TDG944" s="82"/>
      <c r="TDH944" s="82"/>
      <c r="TDI944" s="82"/>
      <c r="TDJ944" s="82"/>
      <c r="TDK944" s="82"/>
      <c r="TDL944" s="82"/>
      <c r="TDM944" s="82"/>
      <c r="TDN944" s="82"/>
      <c r="TDO944" s="82"/>
      <c r="TDP944" s="82"/>
      <c r="TDQ944" s="82"/>
      <c r="TDR944" s="82"/>
      <c r="TDS944" s="82"/>
      <c r="TDT944" s="82"/>
      <c r="TDU944" s="82"/>
      <c r="TDV944" s="82"/>
      <c r="TDW944" s="82"/>
      <c r="TDX944" s="82"/>
      <c r="TDY944" s="82"/>
      <c r="TDZ944" s="82"/>
      <c r="TEA944" s="82"/>
      <c r="TEB944" s="82"/>
      <c r="TEC944" s="82"/>
      <c r="TED944" s="82"/>
      <c r="TEE944" s="82"/>
      <c r="TEF944" s="82"/>
      <c r="TEG944" s="82"/>
      <c r="TEH944" s="82"/>
      <c r="TEI944" s="82"/>
      <c r="TEJ944" s="82"/>
      <c r="TEK944" s="82"/>
      <c r="TEL944" s="82"/>
      <c r="TEM944" s="82"/>
      <c r="TEN944" s="82"/>
      <c r="TEO944" s="82"/>
      <c r="TEP944" s="82"/>
      <c r="TEQ944" s="82"/>
      <c r="TER944" s="82"/>
      <c r="TES944" s="82"/>
      <c r="TET944" s="82"/>
      <c r="TEU944" s="82"/>
      <c r="TEV944" s="82"/>
      <c r="TEW944" s="82"/>
      <c r="TEX944" s="82"/>
      <c r="TEY944" s="82"/>
      <c r="TEZ944" s="82"/>
      <c r="TFA944" s="82"/>
      <c r="TFB944" s="82"/>
      <c r="TFC944" s="82"/>
      <c r="TFD944" s="82"/>
      <c r="TFE944" s="82"/>
      <c r="TFF944" s="82"/>
      <c r="TFG944" s="82"/>
      <c r="TFH944" s="82"/>
      <c r="TFI944" s="82"/>
      <c r="TFJ944" s="82"/>
      <c r="TFK944" s="82"/>
      <c r="TFL944" s="82"/>
      <c r="TFM944" s="82"/>
      <c r="TFN944" s="82"/>
      <c r="TFO944" s="82"/>
      <c r="TFP944" s="82"/>
      <c r="TFQ944" s="82"/>
      <c r="TFR944" s="82"/>
      <c r="TFS944" s="82"/>
      <c r="TFT944" s="82"/>
      <c r="TFU944" s="82"/>
      <c r="TFV944" s="82"/>
      <c r="TFW944" s="82"/>
      <c r="TFX944" s="82"/>
      <c r="TFY944" s="82"/>
      <c r="TFZ944" s="82"/>
      <c r="TGA944" s="82"/>
      <c r="TGB944" s="82"/>
      <c r="TGC944" s="82"/>
      <c r="TGD944" s="82"/>
      <c r="TGE944" s="82"/>
      <c r="TGF944" s="82"/>
      <c r="TGG944" s="82"/>
      <c r="TGH944" s="82"/>
      <c r="TGI944" s="82"/>
      <c r="TGJ944" s="82"/>
      <c r="TGK944" s="82"/>
      <c r="TGL944" s="82"/>
      <c r="TGM944" s="82"/>
      <c r="TGN944" s="82"/>
      <c r="TGO944" s="82"/>
      <c r="TGP944" s="82"/>
      <c r="TGQ944" s="82"/>
      <c r="TGR944" s="82"/>
      <c r="TGS944" s="82"/>
      <c r="TGT944" s="82"/>
      <c r="TGU944" s="82"/>
      <c r="TGV944" s="82"/>
      <c r="TGW944" s="82"/>
      <c r="TGX944" s="82"/>
      <c r="TGY944" s="82"/>
      <c r="TGZ944" s="82"/>
      <c r="THA944" s="82"/>
      <c r="THB944" s="82"/>
      <c r="THC944" s="82"/>
      <c r="THD944" s="82"/>
      <c r="THE944" s="82"/>
      <c r="THF944" s="82"/>
      <c r="THG944" s="82"/>
      <c r="THH944" s="82"/>
      <c r="THI944" s="82"/>
      <c r="THJ944" s="82"/>
      <c r="THK944" s="82"/>
      <c r="THL944" s="82"/>
      <c r="THM944" s="82"/>
      <c r="THN944" s="82"/>
      <c r="THO944" s="82"/>
      <c r="THP944" s="82"/>
      <c r="THQ944" s="82"/>
      <c r="THR944" s="82"/>
      <c r="THS944" s="82"/>
      <c r="THT944" s="82"/>
      <c r="THU944" s="82"/>
      <c r="THV944" s="82"/>
      <c r="THW944" s="82"/>
      <c r="THX944" s="82"/>
      <c r="THY944" s="82"/>
      <c r="THZ944" s="82"/>
      <c r="TIA944" s="82"/>
      <c r="TIB944" s="82"/>
      <c r="TIC944" s="82"/>
      <c r="TID944" s="82"/>
      <c r="TIE944" s="82"/>
      <c r="TIF944" s="82"/>
      <c r="TIG944" s="82"/>
      <c r="TIH944" s="82"/>
      <c r="TII944" s="82"/>
      <c r="TIJ944" s="82"/>
      <c r="TIK944" s="82"/>
      <c r="TIL944" s="82"/>
      <c r="TIM944" s="82"/>
      <c r="TIN944" s="82"/>
      <c r="TIO944" s="82"/>
      <c r="TIP944" s="82"/>
      <c r="TIQ944" s="82"/>
      <c r="TIR944" s="82"/>
      <c r="TIS944" s="82"/>
      <c r="TIT944" s="82"/>
      <c r="TIU944" s="82"/>
      <c r="TIV944" s="82"/>
      <c r="TIW944" s="82"/>
      <c r="TIX944" s="82"/>
      <c r="TIY944" s="82"/>
      <c r="TIZ944" s="82"/>
      <c r="TJA944" s="82"/>
      <c r="TJB944" s="82"/>
      <c r="TJC944" s="82"/>
      <c r="TJD944" s="82"/>
      <c r="TJE944" s="82"/>
      <c r="TJF944" s="82"/>
      <c r="TJG944" s="82"/>
      <c r="TJH944" s="82"/>
      <c r="TJI944" s="82"/>
      <c r="TJJ944" s="82"/>
      <c r="TJK944" s="82"/>
      <c r="TJL944" s="82"/>
      <c r="TJM944" s="82"/>
      <c r="TJN944" s="82"/>
      <c r="TJO944" s="82"/>
      <c r="TJP944" s="82"/>
      <c r="TJQ944" s="82"/>
      <c r="TJR944" s="82"/>
      <c r="TJS944" s="82"/>
      <c r="TJT944" s="82"/>
      <c r="TJU944" s="82"/>
      <c r="TJV944" s="82"/>
      <c r="TJW944" s="82"/>
      <c r="TJX944" s="82"/>
      <c r="TJY944" s="82"/>
      <c r="TJZ944" s="82"/>
      <c r="TKA944" s="82"/>
      <c r="TKB944" s="82"/>
      <c r="TKC944" s="82"/>
      <c r="TKD944" s="82"/>
      <c r="TKE944" s="82"/>
      <c r="TKF944" s="82"/>
      <c r="TKG944" s="82"/>
      <c r="TKH944" s="82"/>
      <c r="TKI944" s="82"/>
      <c r="TKJ944" s="82"/>
      <c r="TKK944" s="82"/>
      <c r="TKL944" s="82"/>
      <c r="TKM944" s="82"/>
      <c r="TKN944" s="82"/>
      <c r="TKO944" s="82"/>
      <c r="TKP944" s="82"/>
      <c r="TKQ944" s="82"/>
      <c r="TKR944" s="82"/>
      <c r="TKS944" s="82"/>
      <c r="TKT944" s="82"/>
      <c r="TKU944" s="82"/>
      <c r="TKV944" s="82"/>
      <c r="TKW944" s="82"/>
      <c r="TKX944" s="82"/>
      <c r="TKY944" s="82"/>
      <c r="TKZ944" s="82"/>
      <c r="TLA944" s="82"/>
      <c r="TLB944" s="82"/>
      <c r="TLC944" s="82"/>
      <c r="TLD944" s="82"/>
      <c r="TLE944" s="82"/>
      <c r="TLF944" s="82"/>
      <c r="TLG944" s="82"/>
      <c r="TLH944" s="82"/>
      <c r="TLI944" s="82"/>
      <c r="TLJ944" s="82"/>
      <c r="TLK944" s="82"/>
      <c r="TLL944" s="82"/>
      <c r="TLM944" s="82"/>
      <c r="TLN944" s="82"/>
      <c r="TLO944" s="82"/>
      <c r="TLP944" s="82"/>
      <c r="TLQ944" s="82"/>
      <c r="TLR944" s="82"/>
      <c r="TLS944" s="82"/>
      <c r="TLT944" s="82"/>
      <c r="TLU944" s="82"/>
      <c r="TLV944" s="82"/>
      <c r="TLW944" s="82"/>
      <c r="TLX944" s="82"/>
      <c r="TLY944" s="82"/>
      <c r="TLZ944" s="82"/>
      <c r="TMA944" s="82"/>
      <c r="TMB944" s="82"/>
      <c r="TMC944" s="82"/>
      <c r="TMD944" s="82"/>
      <c r="TME944" s="82"/>
      <c r="TMF944" s="82"/>
      <c r="TMG944" s="82"/>
      <c r="TMH944" s="82"/>
      <c r="TMI944" s="82"/>
      <c r="TMJ944" s="82"/>
      <c r="TMK944" s="82"/>
      <c r="TML944" s="82"/>
      <c r="TMM944" s="82"/>
      <c r="TMN944" s="82"/>
      <c r="TMO944" s="82"/>
      <c r="TMP944" s="82"/>
      <c r="TMQ944" s="82"/>
      <c r="TMR944" s="82"/>
      <c r="TMS944" s="82"/>
      <c r="TMT944" s="82"/>
      <c r="TMU944" s="82"/>
      <c r="TMV944" s="82"/>
      <c r="TMW944" s="82"/>
      <c r="TMX944" s="82"/>
      <c r="TMY944" s="82"/>
      <c r="TMZ944" s="82"/>
      <c r="TNA944" s="82"/>
      <c r="TNB944" s="82"/>
      <c r="TNC944" s="82"/>
      <c r="TND944" s="82"/>
      <c r="TNE944" s="82"/>
      <c r="TNF944" s="82"/>
      <c r="TNG944" s="82"/>
      <c r="TNH944" s="82"/>
      <c r="TNI944" s="82"/>
      <c r="TNJ944" s="82"/>
      <c r="TNK944" s="82"/>
      <c r="TNL944" s="82"/>
      <c r="TNM944" s="82"/>
      <c r="TNN944" s="82"/>
      <c r="TNO944" s="82"/>
      <c r="TNP944" s="82"/>
      <c r="TNQ944" s="82"/>
      <c r="TNR944" s="82"/>
      <c r="TNS944" s="82"/>
      <c r="TNT944" s="82"/>
      <c r="TNU944" s="82"/>
      <c r="TNV944" s="82"/>
      <c r="TNW944" s="82"/>
      <c r="TNX944" s="82"/>
      <c r="TNY944" s="82"/>
      <c r="TNZ944" s="82"/>
      <c r="TOA944" s="82"/>
      <c r="TOB944" s="82"/>
      <c r="TOC944" s="82"/>
      <c r="TOD944" s="82"/>
      <c r="TOE944" s="82"/>
      <c r="TOF944" s="82"/>
      <c r="TOG944" s="82"/>
      <c r="TOH944" s="82"/>
      <c r="TOI944" s="82"/>
      <c r="TOJ944" s="82"/>
      <c r="TOK944" s="82"/>
      <c r="TOL944" s="82"/>
      <c r="TOM944" s="82"/>
      <c r="TON944" s="82"/>
      <c r="TOO944" s="82"/>
      <c r="TOP944" s="82"/>
      <c r="TOQ944" s="82"/>
      <c r="TOR944" s="82"/>
      <c r="TOS944" s="82"/>
      <c r="TOT944" s="82"/>
      <c r="TOU944" s="82"/>
      <c r="TOV944" s="82"/>
      <c r="TOW944" s="82"/>
      <c r="TOX944" s="82"/>
      <c r="TOY944" s="82"/>
      <c r="TOZ944" s="82"/>
      <c r="TPA944" s="82"/>
      <c r="TPB944" s="82"/>
      <c r="TPC944" s="82"/>
      <c r="TPD944" s="82"/>
      <c r="TPE944" s="82"/>
      <c r="TPF944" s="82"/>
      <c r="TPG944" s="82"/>
      <c r="TPH944" s="82"/>
      <c r="TPI944" s="82"/>
      <c r="TPJ944" s="82"/>
      <c r="TPK944" s="82"/>
      <c r="TPL944" s="82"/>
      <c r="TPM944" s="82"/>
      <c r="TPN944" s="82"/>
      <c r="TPO944" s="82"/>
      <c r="TPP944" s="82"/>
      <c r="TPQ944" s="82"/>
      <c r="TPR944" s="82"/>
      <c r="TPS944" s="82"/>
      <c r="TPT944" s="82"/>
      <c r="TPU944" s="82"/>
      <c r="TPV944" s="82"/>
      <c r="TPW944" s="82"/>
      <c r="TPX944" s="82"/>
      <c r="TPY944" s="82"/>
      <c r="TPZ944" s="82"/>
      <c r="TQA944" s="82"/>
      <c r="TQB944" s="82"/>
      <c r="TQC944" s="82"/>
      <c r="TQD944" s="82"/>
      <c r="TQE944" s="82"/>
      <c r="TQF944" s="82"/>
      <c r="TQG944" s="82"/>
      <c r="TQH944" s="82"/>
      <c r="TQI944" s="82"/>
      <c r="TQJ944" s="82"/>
      <c r="TQK944" s="82"/>
      <c r="TQL944" s="82"/>
      <c r="TQM944" s="82"/>
      <c r="TQN944" s="82"/>
      <c r="TQO944" s="82"/>
      <c r="TQP944" s="82"/>
      <c r="TQQ944" s="82"/>
      <c r="TQR944" s="82"/>
      <c r="TQS944" s="82"/>
      <c r="TQT944" s="82"/>
      <c r="TQU944" s="82"/>
      <c r="TQV944" s="82"/>
      <c r="TQW944" s="82"/>
      <c r="TQX944" s="82"/>
      <c r="TQY944" s="82"/>
      <c r="TQZ944" s="82"/>
      <c r="TRA944" s="82"/>
      <c r="TRB944" s="82"/>
      <c r="TRC944" s="82"/>
      <c r="TRD944" s="82"/>
      <c r="TRE944" s="82"/>
      <c r="TRF944" s="82"/>
      <c r="TRG944" s="82"/>
      <c r="TRH944" s="82"/>
      <c r="TRI944" s="82"/>
      <c r="TRJ944" s="82"/>
      <c r="TRK944" s="82"/>
      <c r="TRL944" s="82"/>
      <c r="TRM944" s="82"/>
      <c r="TRN944" s="82"/>
      <c r="TRO944" s="82"/>
      <c r="TRP944" s="82"/>
      <c r="TRQ944" s="82"/>
      <c r="TRR944" s="82"/>
      <c r="TRS944" s="82"/>
      <c r="TRT944" s="82"/>
      <c r="TRU944" s="82"/>
      <c r="TRV944" s="82"/>
      <c r="TRW944" s="82"/>
      <c r="TRX944" s="82"/>
      <c r="TRY944" s="82"/>
      <c r="TRZ944" s="82"/>
      <c r="TSA944" s="82"/>
      <c r="TSB944" s="82"/>
      <c r="TSC944" s="82"/>
      <c r="TSD944" s="82"/>
      <c r="TSE944" s="82"/>
      <c r="TSF944" s="82"/>
      <c r="TSG944" s="82"/>
      <c r="TSH944" s="82"/>
      <c r="TSI944" s="82"/>
      <c r="TSJ944" s="82"/>
      <c r="TSK944" s="82"/>
      <c r="TSL944" s="82"/>
      <c r="TSM944" s="82"/>
      <c r="TSN944" s="82"/>
      <c r="TSO944" s="82"/>
      <c r="TSP944" s="82"/>
      <c r="TSQ944" s="82"/>
      <c r="TSR944" s="82"/>
      <c r="TSS944" s="82"/>
      <c r="TST944" s="82"/>
      <c r="TSU944" s="82"/>
      <c r="TSV944" s="82"/>
      <c r="TSW944" s="82"/>
      <c r="TSX944" s="82"/>
      <c r="TSY944" s="82"/>
      <c r="TSZ944" s="82"/>
      <c r="TTA944" s="82"/>
      <c r="TTB944" s="82"/>
      <c r="TTC944" s="82"/>
      <c r="TTD944" s="82"/>
      <c r="TTE944" s="82"/>
      <c r="TTF944" s="82"/>
      <c r="TTG944" s="82"/>
      <c r="TTH944" s="82"/>
      <c r="TTI944" s="82"/>
      <c r="TTJ944" s="82"/>
      <c r="TTK944" s="82"/>
      <c r="TTL944" s="82"/>
      <c r="TTM944" s="82"/>
      <c r="TTN944" s="82"/>
      <c r="TTO944" s="82"/>
      <c r="TTP944" s="82"/>
      <c r="TTQ944" s="82"/>
      <c r="TTR944" s="82"/>
      <c r="TTS944" s="82"/>
      <c r="TTT944" s="82"/>
      <c r="TTU944" s="82"/>
      <c r="TTV944" s="82"/>
      <c r="TTW944" s="82"/>
      <c r="TTX944" s="82"/>
      <c r="TTY944" s="82"/>
      <c r="TTZ944" s="82"/>
      <c r="TUA944" s="82"/>
      <c r="TUB944" s="82"/>
      <c r="TUC944" s="82"/>
      <c r="TUD944" s="82"/>
      <c r="TUE944" s="82"/>
      <c r="TUF944" s="82"/>
      <c r="TUG944" s="82"/>
      <c r="TUH944" s="82"/>
      <c r="TUI944" s="82"/>
      <c r="TUJ944" s="82"/>
      <c r="TUK944" s="82"/>
      <c r="TUL944" s="82"/>
      <c r="TUM944" s="82"/>
      <c r="TUN944" s="82"/>
      <c r="TUO944" s="82"/>
      <c r="TUP944" s="82"/>
      <c r="TUQ944" s="82"/>
      <c r="TUR944" s="82"/>
      <c r="TUS944" s="82"/>
      <c r="TUT944" s="82"/>
      <c r="TUU944" s="82"/>
      <c r="TUV944" s="82"/>
      <c r="TUW944" s="82"/>
      <c r="TUX944" s="82"/>
      <c r="TUY944" s="82"/>
      <c r="TUZ944" s="82"/>
      <c r="TVA944" s="82"/>
      <c r="TVB944" s="82"/>
      <c r="TVC944" s="82"/>
      <c r="TVD944" s="82"/>
      <c r="TVE944" s="82"/>
      <c r="TVF944" s="82"/>
      <c r="TVG944" s="82"/>
      <c r="TVH944" s="82"/>
      <c r="TVI944" s="82"/>
      <c r="TVJ944" s="82"/>
      <c r="TVK944" s="82"/>
      <c r="TVL944" s="82"/>
      <c r="TVM944" s="82"/>
      <c r="TVN944" s="82"/>
      <c r="TVO944" s="82"/>
      <c r="TVP944" s="82"/>
      <c r="TVQ944" s="82"/>
      <c r="TVR944" s="82"/>
      <c r="TVS944" s="82"/>
      <c r="TVT944" s="82"/>
      <c r="TVU944" s="82"/>
      <c r="TVV944" s="82"/>
      <c r="TVW944" s="82"/>
      <c r="TVX944" s="82"/>
      <c r="TVY944" s="82"/>
      <c r="TVZ944" s="82"/>
      <c r="TWA944" s="82"/>
      <c r="TWB944" s="82"/>
      <c r="TWC944" s="82"/>
      <c r="TWD944" s="82"/>
      <c r="TWE944" s="82"/>
      <c r="TWF944" s="82"/>
      <c r="TWG944" s="82"/>
      <c r="TWH944" s="82"/>
      <c r="TWI944" s="82"/>
      <c r="TWJ944" s="82"/>
      <c r="TWK944" s="82"/>
      <c r="TWL944" s="82"/>
      <c r="TWM944" s="82"/>
      <c r="TWN944" s="82"/>
      <c r="TWO944" s="82"/>
      <c r="TWP944" s="82"/>
      <c r="TWQ944" s="82"/>
      <c r="TWR944" s="82"/>
      <c r="TWS944" s="82"/>
      <c r="TWT944" s="82"/>
      <c r="TWU944" s="82"/>
      <c r="TWV944" s="82"/>
      <c r="TWW944" s="82"/>
      <c r="TWX944" s="82"/>
      <c r="TWY944" s="82"/>
      <c r="TWZ944" s="82"/>
      <c r="TXA944" s="82"/>
      <c r="TXB944" s="82"/>
      <c r="TXC944" s="82"/>
      <c r="TXD944" s="82"/>
      <c r="TXE944" s="82"/>
      <c r="TXF944" s="82"/>
      <c r="TXG944" s="82"/>
      <c r="TXH944" s="82"/>
      <c r="TXI944" s="82"/>
      <c r="TXJ944" s="82"/>
      <c r="TXK944" s="82"/>
      <c r="TXL944" s="82"/>
      <c r="TXM944" s="82"/>
      <c r="TXN944" s="82"/>
      <c r="TXO944" s="82"/>
      <c r="TXP944" s="82"/>
      <c r="TXQ944" s="82"/>
      <c r="TXR944" s="82"/>
      <c r="TXS944" s="82"/>
      <c r="TXT944" s="82"/>
      <c r="TXU944" s="82"/>
      <c r="TXV944" s="82"/>
      <c r="TXW944" s="82"/>
      <c r="TXX944" s="82"/>
      <c r="TXY944" s="82"/>
      <c r="TXZ944" s="82"/>
      <c r="TYA944" s="82"/>
      <c r="TYB944" s="82"/>
      <c r="TYC944" s="82"/>
      <c r="TYD944" s="82"/>
      <c r="TYE944" s="82"/>
      <c r="TYF944" s="82"/>
      <c r="TYG944" s="82"/>
      <c r="TYH944" s="82"/>
      <c r="TYI944" s="82"/>
      <c r="TYJ944" s="82"/>
      <c r="TYK944" s="82"/>
      <c r="TYL944" s="82"/>
      <c r="TYM944" s="82"/>
      <c r="TYN944" s="82"/>
      <c r="TYO944" s="82"/>
      <c r="TYP944" s="82"/>
      <c r="TYQ944" s="82"/>
      <c r="TYR944" s="82"/>
      <c r="TYS944" s="82"/>
      <c r="TYT944" s="82"/>
      <c r="TYU944" s="82"/>
      <c r="TYV944" s="82"/>
      <c r="TYW944" s="82"/>
      <c r="TYX944" s="82"/>
      <c r="TYY944" s="82"/>
      <c r="TYZ944" s="82"/>
      <c r="TZA944" s="82"/>
      <c r="TZB944" s="82"/>
      <c r="TZC944" s="82"/>
      <c r="TZD944" s="82"/>
      <c r="TZE944" s="82"/>
      <c r="TZF944" s="82"/>
      <c r="TZG944" s="82"/>
      <c r="TZH944" s="82"/>
      <c r="TZI944" s="82"/>
      <c r="TZJ944" s="82"/>
      <c r="TZK944" s="82"/>
      <c r="TZL944" s="82"/>
      <c r="TZM944" s="82"/>
      <c r="TZN944" s="82"/>
      <c r="TZO944" s="82"/>
      <c r="TZP944" s="82"/>
      <c r="TZQ944" s="82"/>
      <c r="TZR944" s="82"/>
      <c r="TZS944" s="82"/>
      <c r="TZT944" s="82"/>
      <c r="TZU944" s="82"/>
      <c r="TZV944" s="82"/>
      <c r="TZW944" s="82"/>
      <c r="TZX944" s="82"/>
      <c r="TZY944" s="82"/>
      <c r="TZZ944" s="82"/>
      <c r="UAA944" s="82"/>
      <c r="UAB944" s="82"/>
      <c r="UAC944" s="82"/>
      <c r="UAD944" s="82"/>
      <c r="UAE944" s="82"/>
      <c r="UAF944" s="82"/>
      <c r="UAG944" s="82"/>
      <c r="UAH944" s="82"/>
      <c r="UAI944" s="82"/>
      <c r="UAJ944" s="82"/>
      <c r="UAK944" s="82"/>
      <c r="UAL944" s="82"/>
      <c r="UAM944" s="82"/>
      <c r="UAN944" s="82"/>
      <c r="UAO944" s="82"/>
      <c r="UAP944" s="82"/>
      <c r="UAQ944" s="82"/>
      <c r="UAR944" s="82"/>
      <c r="UAS944" s="82"/>
      <c r="UAT944" s="82"/>
      <c r="UAU944" s="82"/>
      <c r="UAV944" s="82"/>
      <c r="UAW944" s="82"/>
      <c r="UAX944" s="82"/>
      <c r="UAY944" s="82"/>
      <c r="UAZ944" s="82"/>
      <c r="UBA944" s="82"/>
      <c r="UBB944" s="82"/>
      <c r="UBC944" s="82"/>
      <c r="UBD944" s="82"/>
      <c r="UBE944" s="82"/>
      <c r="UBF944" s="82"/>
      <c r="UBG944" s="82"/>
      <c r="UBH944" s="82"/>
      <c r="UBI944" s="82"/>
      <c r="UBJ944" s="82"/>
      <c r="UBK944" s="82"/>
      <c r="UBL944" s="82"/>
      <c r="UBM944" s="82"/>
      <c r="UBN944" s="82"/>
      <c r="UBO944" s="82"/>
      <c r="UBP944" s="82"/>
      <c r="UBQ944" s="82"/>
      <c r="UBR944" s="82"/>
      <c r="UBS944" s="82"/>
      <c r="UBT944" s="82"/>
      <c r="UBU944" s="82"/>
      <c r="UBV944" s="82"/>
      <c r="UBW944" s="82"/>
      <c r="UBX944" s="82"/>
      <c r="UBY944" s="82"/>
      <c r="UBZ944" s="82"/>
      <c r="UCA944" s="82"/>
      <c r="UCB944" s="82"/>
      <c r="UCC944" s="82"/>
      <c r="UCD944" s="82"/>
      <c r="UCE944" s="82"/>
      <c r="UCF944" s="82"/>
      <c r="UCG944" s="82"/>
      <c r="UCH944" s="82"/>
      <c r="UCI944" s="82"/>
      <c r="UCJ944" s="82"/>
      <c r="UCK944" s="82"/>
      <c r="UCL944" s="82"/>
      <c r="UCM944" s="82"/>
      <c r="UCN944" s="82"/>
      <c r="UCO944" s="82"/>
      <c r="UCP944" s="82"/>
      <c r="UCQ944" s="82"/>
      <c r="UCR944" s="82"/>
      <c r="UCS944" s="82"/>
      <c r="UCT944" s="82"/>
      <c r="UCU944" s="82"/>
      <c r="UCV944" s="82"/>
      <c r="UCW944" s="82"/>
      <c r="UCX944" s="82"/>
      <c r="UCY944" s="82"/>
      <c r="UCZ944" s="82"/>
      <c r="UDA944" s="82"/>
      <c r="UDB944" s="82"/>
      <c r="UDC944" s="82"/>
      <c r="UDD944" s="82"/>
      <c r="UDE944" s="82"/>
      <c r="UDF944" s="82"/>
      <c r="UDG944" s="82"/>
      <c r="UDH944" s="82"/>
      <c r="UDI944" s="82"/>
      <c r="UDJ944" s="82"/>
      <c r="UDK944" s="82"/>
      <c r="UDL944" s="82"/>
      <c r="UDM944" s="82"/>
      <c r="UDN944" s="82"/>
      <c r="UDO944" s="82"/>
      <c r="UDP944" s="82"/>
      <c r="UDQ944" s="82"/>
      <c r="UDR944" s="82"/>
      <c r="UDS944" s="82"/>
      <c r="UDT944" s="82"/>
      <c r="UDU944" s="82"/>
      <c r="UDV944" s="82"/>
      <c r="UDW944" s="82"/>
      <c r="UDX944" s="82"/>
      <c r="UDY944" s="82"/>
      <c r="UDZ944" s="82"/>
      <c r="UEA944" s="82"/>
      <c r="UEB944" s="82"/>
      <c r="UEC944" s="82"/>
      <c r="UED944" s="82"/>
      <c r="UEE944" s="82"/>
      <c r="UEF944" s="82"/>
      <c r="UEG944" s="82"/>
      <c r="UEH944" s="82"/>
      <c r="UEI944" s="82"/>
      <c r="UEJ944" s="82"/>
      <c r="UEK944" s="82"/>
      <c r="UEL944" s="82"/>
      <c r="UEM944" s="82"/>
      <c r="UEN944" s="82"/>
      <c r="UEO944" s="82"/>
      <c r="UEP944" s="82"/>
      <c r="UEQ944" s="82"/>
      <c r="UER944" s="82"/>
      <c r="UES944" s="82"/>
      <c r="UET944" s="82"/>
      <c r="UEU944" s="82"/>
      <c r="UEV944" s="82"/>
      <c r="UEW944" s="82"/>
      <c r="UEX944" s="82"/>
      <c r="UEY944" s="82"/>
      <c r="UEZ944" s="82"/>
      <c r="UFA944" s="82"/>
      <c r="UFB944" s="82"/>
      <c r="UFC944" s="82"/>
      <c r="UFD944" s="82"/>
      <c r="UFE944" s="82"/>
      <c r="UFF944" s="82"/>
      <c r="UFG944" s="82"/>
      <c r="UFH944" s="82"/>
      <c r="UFI944" s="82"/>
      <c r="UFJ944" s="82"/>
      <c r="UFK944" s="82"/>
      <c r="UFL944" s="82"/>
      <c r="UFM944" s="82"/>
      <c r="UFN944" s="82"/>
      <c r="UFO944" s="82"/>
      <c r="UFP944" s="82"/>
      <c r="UFQ944" s="82"/>
      <c r="UFR944" s="82"/>
      <c r="UFS944" s="82"/>
      <c r="UFT944" s="82"/>
      <c r="UFU944" s="82"/>
      <c r="UFV944" s="82"/>
      <c r="UFW944" s="82"/>
      <c r="UFX944" s="82"/>
      <c r="UFY944" s="82"/>
      <c r="UFZ944" s="82"/>
      <c r="UGA944" s="82"/>
      <c r="UGB944" s="82"/>
      <c r="UGC944" s="82"/>
      <c r="UGD944" s="82"/>
      <c r="UGE944" s="82"/>
      <c r="UGF944" s="82"/>
      <c r="UGG944" s="82"/>
      <c r="UGH944" s="82"/>
      <c r="UGI944" s="82"/>
      <c r="UGJ944" s="82"/>
      <c r="UGK944" s="82"/>
      <c r="UGL944" s="82"/>
      <c r="UGM944" s="82"/>
      <c r="UGN944" s="82"/>
      <c r="UGO944" s="82"/>
      <c r="UGP944" s="82"/>
      <c r="UGQ944" s="82"/>
      <c r="UGR944" s="82"/>
      <c r="UGS944" s="82"/>
      <c r="UGT944" s="82"/>
      <c r="UGU944" s="82"/>
      <c r="UGV944" s="82"/>
      <c r="UGW944" s="82"/>
      <c r="UGX944" s="82"/>
      <c r="UGY944" s="82"/>
      <c r="UGZ944" s="82"/>
      <c r="UHA944" s="82"/>
      <c r="UHB944" s="82"/>
      <c r="UHC944" s="82"/>
      <c r="UHD944" s="82"/>
      <c r="UHE944" s="82"/>
      <c r="UHF944" s="82"/>
      <c r="UHG944" s="82"/>
      <c r="UHH944" s="82"/>
      <c r="UHI944" s="82"/>
      <c r="UHJ944" s="82"/>
      <c r="UHK944" s="82"/>
      <c r="UHL944" s="82"/>
      <c r="UHM944" s="82"/>
      <c r="UHN944" s="82"/>
      <c r="UHO944" s="82"/>
      <c r="UHP944" s="82"/>
      <c r="UHQ944" s="82"/>
      <c r="UHR944" s="82"/>
      <c r="UHS944" s="82"/>
      <c r="UHT944" s="82"/>
      <c r="UHU944" s="82"/>
      <c r="UHV944" s="82"/>
      <c r="UHW944" s="82"/>
      <c r="UHX944" s="82"/>
      <c r="UHY944" s="82"/>
      <c r="UHZ944" s="82"/>
      <c r="UIA944" s="82"/>
      <c r="UIB944" s="82"/>
      <c r="UIC944" s="82"/>
      <c r="UID944" s="82"/>
      <c r="UIE944" s="82"/>
      <c r="UIF944" s="82"/>
      <c r="UIG944" s="82"/>
      <c r="UIH944" s="82"/>
      <c r="UII944" s="82"/>
      <c r="UIJ944" s="82"/>
      <c r="UIK944" s="82"/>
      <c r="UIL944" s="82"/>
      <c r="UIM944" s="82"/>
      <c r="UIN944" s="82"/>
      <c r="UIO944" s="82"/>
      <c r="UIP944" s="82"/>
      <c r="UIQ944" s="82"/>
      <c r="UIR944" s="82"/>
      <c r="UIS944" s="82"/>
      <c r="UIT944" s="82"/>
      <c r="UIU944" s="82"/>
      <c r="UIV944" s="82"/>
      <c r="UIW944" s="82"/>
      <c r="UIX944" s="82"/>
      <c r="UIY944" s="82"/>
      <c r="UIZ944" s="82"/>
      <c r="UJA944" s="82"/>
      <c r="UJB944" s="82"/>
      <c r="UJC944" s="82"/>
      <c r="UJD944" s="82"/>
      <c r="UJE944" s="82"/>
      <c r="UJF944" s="82"/>
      <c r="UJG944" s="82"/>
      <c r="UJH944" s="82"/>
      <c r="UJI944" s="82"/>
      <c r="UJJ944" s="82"/>
      <c r="UJK944" s="82"/>
      <c r="UJL944" s="82"/>
      <c r="UJM944" s="82"/>
      <c r="UJN944" s="82"/>
      <c r="UJO944" s="82"/>
      <c r="UJP944" s="82"/>
      <c r="UJQ944" s="82"/>
      <c r="UJR944" s="82"/>
      <c r="UJS944" s="82"/>
      <c r="UJT944" s="82"/>
      <c r="UJU944" s="82"/>
      <c r="UJV944" s="82"/>
      <c r="UJW944" s="82"/>
      <c r="UJX944" s="82"/>
      <c r="UJY944" s="82"/>
      <c r="UJZ944" s="82"/>
      <c r="UKA944" s="82"/>
      <c r="UKB944" s="82"/>
      <c r="UKC944" s="82"/>
      <c r="UKD944" s="82"/>
      <c r="UKE944" s="82"/>
      <c r="UKF944" s="82"/>
      <c r="UKG944" s="82"/>
      <c r="UKH944" s="82"/>
      <c r="UKI944" s="82"/>
      <c r="UKJ944" s="82"/>
      <c r="UKK944" s="82"/>
      <c r="UKL944" s="82"/>
      <c r="UKM944" s="82"/>
      <c r="UKN944" s="82"/>
      <c r="UKO944" s="82"/>
      <c r="UKP944" s="82"/>
      <c r="UKQ944" s="82"/>
      <c r="UKR944" s="82"/>
      <c r="UKS944" s="82"/>
      <c r="UKT944" s="82"/>
      <c r="UKU944" s="82"/>
      <c r="UKV944" s="82"/>
      <c r="UKW944" s="82"/>
      <c r="UKX944" s="82"/>
      <c r="UKY944" s="82"/>
      <c r="UKZ944" s="82"/>
      <c r="ULA944" s="82"/>
      <c r="ULB944" s="82"/>
      <c r="ULC944" s="82"/>
      <c r="ULD944" s="82"/>
      <c r="ULE944" s="82"/>
      <c r="ULF944" s="82"/>
      <c r="ULG944" s="82"/>
      <c r="ULH944" s="82"/>
      <c r="ULI944" s="82"/>
      <c r="ULJ944" s="82"/>
      <c r="ULK944" s="82"/>
      <c r="ULL944" s="82"/>
      <c r="ULM944" s="82"/>
      <c r="ULN944" s="82"/>
      <c r="ULO944" s="82"/>
      <c r="ULP944" s="82"/>
      <c r="ULQ944" s="82"/>
      <c r="ULR944" s="82"/>
      <c r="ULS944" s="82"/>
      <c r="ULT944" s="82"/>
      <c r="ULU944" s="82"/>
      <c r="ULV944" s="82"/>
      <c r="ULW944" s="82"/>
      <c r="ULX944" s="82"/>
      <c r="ULY944" s="82"/>
      <c r="ULZ944" s="82"/>
      <c r="UMA944" s="82"/>
      <c r="UMB944" s="82"/>
      <c r="UMC944" s="82"/>
      <c r="UMD944" s="82"/>
      <c r="UME944" s="82"/>
      <c r="UMF944" s="82"/>
      <c r="UMG944" s="82"/>
      <c r="UMH944" s="82"/>
      <c r="UMI944" s="82"/>
      <c r="UMJ944" s="82"/>
      <c r="UMK944" s="82"/>
      <c r="UML944" s="82"/>
      <c r="UMM944" s="82"/>
      <c r="UMN944" s="82"/>
      <c r="UMO944" s="82"/>
      <c r="UMP944" s="82"/>
      <c r="UMQ944" s="82"/>
      <c r="UMR944" s="82"/>
      <c r="UMS944" s="82"/>
      <c r="UMT944" s="82"/>
      <c r="UMU944" s="82"/>
      <c r="UMV944" s="82"/>
      <c r="UMW944" s="82"/>
      <c r="UMX944" s="82"/>
      <c r="UMY944" s="82"/>
      <c r="UMZ944" s="82"/>
      <c r="UNA944" s="82"/>
      <c r="UNB944" s="82"/>
      <c r="UNC944" s="82"/>
      <c r="UND944" s="82"/>
      <c r="UNE944" s="82"/>
      <c r="UNF944" s="82"/>
      <c r="UNG944" s="82"/>
      <c r="UNH944" s="82"/>
      <c r="UNI944" s="82"/>
      <c r="UNJ944" s="82"/>
      <c r="UNK944" s="82"/>
      <c r="UNL944" s="82"/>
      <c r="UNM944" s="82"/>
      <c r="UNN944" s="82"/>
      <c r="UNO944" s="82"/>
      <c r="UNP944" s="82"/>
      <c r="UNQ944" s="82"/>
      <c r="UNR944" s="82"/>
      <c r="UNS944" s="82"/>
      <c r="UNT944" s="82"/>
      <c r="UNU944" s="82"/>
      <c r="UNV944" s="82"/>
      <c r="UNW944" s="82"/>
      <c r="UNX944" s="82"/>
      <c r="UNY944" s="82"/>
      <c r="UNZ944" s="82"/>
      <c r="UOA944" s="82"/>
      <c r="UOB944" s="82"/>
      <c r="UOC944" s="82"/>
      <c r="UOD944" s="82"/>
      <c r="UOE944" s="82"/>
      <c r="UOF944" s="82"/>
      <c r="UOG944" s="82"/>
      <c r="UOH944" s="82"/>
      <c r="UOI944" s="82"/>
      <c r="UOJ944" s="82"/>
      <c r="UOK944" s="82"/>
      <c r="UOL944" s="82"/>
      <c r="UOM944" s="82"/>
      <c r="UON944" s="82"/>
      <c r="UOO944" s="82"/>
      <c r="UOP944" s="82"/>
      <c r="UOQ944" s="82"/>
      <c r="UOR944" s="82"/>
      <c r="UOS944" s="82"/>
      <c r="UOT944" s="82"/>
      <c r="UOU944" s="82"/>
      <c r="UOV944" s="82"/>
      <c r="UOW944" s="82"/>
      <c r="UOX944" s="82"/>
      <c r="UOY944" s="82"/>
      <c r="UOZ944" s="82"/>
      <c r="UPA944" s="82"/>
      <c r="UPB944" s="82"/>
      <c r="UPC944" s="82"/>
      <c r="UPD944" s="82"/>
      <c r="UPE944" s="82"/>
      <c r="UPF944" s="82"/>
      <c r="UPG944" s="82"/>
      <c r="UPH944" s="82"/>
      <c r="UPI944" s="82"/>
      <c r="UPJ944" s="82"/>
      <c r="UPK944" s="82"/>
      <c r="UPL944" s="82"/>
      <c r="UPM944" s="82"/>
      <c r="UPN944" s="82"/>
      <c r="UPO944" s="82"/>
      <c r="UPP944" s="82"/>
      <c r="UPQ944" s="82"/>
      <c r="UPR944" s="82"/>
      <c r="UPS944" s="82"/>
      <c r="UPT944" s="82"/>
      <c r="UPU944" s="82"/>
      <c r="UPV944" s="82"/>
      <c r="UPW944" s="82"/>
      <c r="UPX944" s="82"/>
      <c r="UPY944" s="82"/>
      <c r="UPZ944" s="82"/>
      <c r="UQA944" s="82"/>
      <c r="UQB944" s="82"/>
      <c r="UQC944" s="82"/>
      <c r="UQD944" s="82"/>
      <c r="UQE944" s="82"/>
      <c r="UQF944" s="82"/>
      <c r="UQG944" s="82"/>
      <c r="UQH944" s="82"/>
      <c r="UQI944" s="82"/>
      <c r="UQJ944" s="82"/>
      <c r="UQK944" s="82"/>
      <c r="UQL944" s="82"/>
      <c r="UQM944" s="82"/>
      <c r="UQN944" s="82"/>
      <c r="UQO944" s="82"/>
      <c r="UQP944" s="82"/>
      <c r="UQQ944" s="82"/>
      <c r="UQR944" s="82"/>
      <c r="UQS944" s="82"/>
      <c r="UQT944" s="82"/>
      <c r="UQU944" s="82"/>
      <c r="UQV944" s="82"/>
      <c r="UQW944" s="82"/>
      <c r="UQX944" s="82"/>
      <c r="UQY944" s="82"/>
      <c r="UQZ944" s="82"/>
      <c r="URA944" s="82"/>
      <c r="URB944" s="82"/>
      <c r="URC944" s="82"/>
      <c r="URD944" s="82"/>
      <c r="URE944" s="82"/>
      <c r="URF944" s="82"/>
      <c r="URG944" s="82"/>
      <c r="URH944" s="82"/>
      <c r="URI944" s="82"/>
      <c r="URJ944" s="82"/>
      <c r="URK944" s="82"/>
      <c r="URL944" s="82"/>
      <c r="URM944" s="82"/>
      <c r="URN944" s="82"/>
      <c r="URO944" s="82"/>
      <c r="URP944" s="82"/>
      <c r="URQ944" s="82"/>
      <c r="URR944" s="82"/>
      <c r="URS944" s="82"/>
      <c r="URT944" s="82"/>
      <c r="URU944" s="82"/>
      <c r="URV944" s="82"/>
      <c r="URW944" s="82"/>
      <c r="URX944" s="82"/>
      <c r="URY944" s="82"/>
      <c r="URZ944" s="82"/>
      <c r="USA944" s="82"/>
      <c r="USB944" s="82"/>
      <c r="USC944" s="82"/>
      <c r="USD944" s="82"/>
      <c r="USE944" s="82"/>
      <c r="USF944" s="82"/>
      <c r="USG944" s="82"/>
      <c r="USH944" s="82"/>
      <c r="USI944" s="82"/>
      <c r="USJ944" s="82"/>
      <c r="USK944" s="82"/>
      <c r="USL944" s="82"/>
      <c r="USM944" s="82"/>
      <c r="USN944" s="82"/>
      <c r="USO944" s="82"/>
      <c r="USP944" s="82"/>
      <c r="USQ944" s="82"/>
      <c r="USR944" s="82"/>
      <c r="USS944" s="82"/>
      <c r="UST944" s="82"/>
      <c r="USU944" s="82"/>
      <c r="USV944" s="82"/>
      <c r="USW944" s="82"/>
      <c r="USX944" s="82"/>
      <c r="USY944" s="82"/>
      <c r="USZ944" s="82"/>
      <c r="UTA944" s="82"/>
      <c r="UTB944" s="82"/>
      <c r="UTC944" s="82"/>
      <c r="UTD944" s="82"/>
      <c r="UTE944" s="82"/>
      <c r="UTF944" s="82"/>
      <c r="UTG944" s="82"/>
      <c r="UTH944" s="82"/>
      <c r="UTI944" s="82"/>
      <c r="UTJ944" s="82"/>
      <c r="UTK944" s="82"/>
      <c r="UTL944" s="82"/>
      <c r="UTM944" s="82"/>
      <c r="UTN944" s="82"/>
      <c r="UTO944" s="82"/>
      <c r="UTP944" s="82"/>
      <c r="UTQ944" s="82"/>
      <c r="UTR944" s="82"/>
      <c r="UTS944" s="82"/>
      <c r="UTT944" s="82"/>
      <c r="UTU944" s="82"/>
      <c r="UTV944" s="82"/>
      <c r="UTW944" s="82"/>
      <c r="UTX944" s="82"/>
      <c r="UTY944" s="82"/>
      <c r="UTZ944" s="82"/>
      <c r="UUA944" s="82"/>
      <c r="UUB944" s="82"/>
      <c r="UUC944" s="82"/>
      <c r="UUD944" s="82"/>
      <c r="UUE944" s="82"/>
      <c r="UUF944" s="82"/>
      <c r="UUG944" s="82"/>
      <c r="UUH944" s="82"/>
      <c r="UUI944" s="82"/>
      <c r="UUJ944" s="82"/>
      <c r="UUK944" s="82"/>
      <c r="UUL944" s="82"/>
      <c r="UUM944" s="82"/>
      <c r="UUN944" s="82"/>
      <c r="UUO944" s="82"/>
      <c r="UUP944" s="82"/>
      <c r="UUQ944" s="82"/>
      <c r="UUR944" s="82"/>
      <c r="UUS944" s="82"/>
      <c r="UUT944" s="82"/>
      <c r="UUU944" s="82"/>
      <c r="UUV944" s="82"/>
      <c r="UUW944" s="82"/>
      <c r="UUX944" s="82"/>
      <c r="UUY944" s="82"/>
      <c r="UUZ944" s="82"/>
      <c r="UVA944" s="82"/>
      <c r="UVB944" s="82"/>
      <c r="UVC944" s="82"/>
      <c r="UVD944" s="82"/>
      <c r="UVE944" s="82"/>
      <c r="UVF944" s="82"/>
      <c r="UVG944" s="82"/>
      <c r="UVH944" s="82"/>
      <c r="UVI944" s="82"/>
      <c r="UVJ944" s="82"/>
      <c r="UVK944" s="82"/>
      <c r="UVL944" s="82"/>
      <c r="UVM944" s="82"/>
      <c r="UVN944" s="82"/>
      <c r="UVO944" s="82"/>
      <c r="UVP944" s="82"/>
      <c r="UVQ944" s="82"/>
      <c r="UVR944" s="82"/>
      <c r="UVS944" s="82"/>
      <c r="UVT944" s="82"/>
      <c r="UVU944" s="82"/>
      <c r="UVV944" s="82"/>
      <c r="UVW944" s="82"/>
      <c r="UVX944" s="82"/>
      <c r="UVY944" s="82"/>
      <c r="UVZ944" s="82"/>
      <c r="UWA944" s="82"/>
      <c r="UWB944" s="82"/>
      <c r="UWC944" s="82"/>
      <c r="UWD944" s="82"/>
      <c r="UWE944" s="82"/>
      <c r="UWF944" s="82"/>
      <c r="UWG944" s="82"/>
      <c r="UWH944" s="82"/>
      <c r="UWI944" s="82"/>
      <c r="UWJ944" s="82"/>
      <c r="UWK944" s="82"/>
      <c r="UWL944" s="82"/>
      <c r="UWM944" s="82"/>
      <c r="UWN944" s="82"/>
      <c r="UWO944" s="82"/>
      <c r="UWP944" s="82"/>
      <c r="UWQ944" s="82"/>
      <c r="UWR944" s="82"/>
      <c r="UWS944" s="82"/>
      <c r="UWT944" s="82"/>
      <c r="UWU944" s="82"/>
      <c r="UWV944" s="82"/>
      <c r="UWW944" s="82"/>
      <c r="UWX944" s="82"/>
      <c r="UWY944" s="82"/>
      <c r="UWZ944" s="82"/>
      <c r="UXA944" s="82"/>
      <c r="UXB944" s="82"/>
      <c r="UXC944" s="82"/>
      <c r="UXD944" s="82"/>
      <c r="UXE944" s="82"/>
      <c r="UXF944" s="82"/>
      <c r="UXG944" s="82"/>
      <c r="UXH944" s="82"/>
      <c r="UXI944" s="82"/>
      <c r="UXJ944" s="82"/>
      <c r="UXK944" s="82"/>
      <c r="UXL944" s="82"/>
      <c r="UXM944" s="82"/>
      <c r="UXN944" s="82"/>
      <c r="UXO944" s="82"/>
      <c r="UXP944" s="82"/>
      <c r="UXQ944" s="82"/>
      <c r="UXR944" s="82"/>
      <c r="UXS944" s="82"/>
      <c r="UXT944" s="82"/>
      <c r="UXU944" s="82"/>
      <c r="UXV944" s="82"/>
      <c r="UXW944" s="82"/>
      <c r="UXX944" s="82"/>
      <c r="UXY944" s="82"/>
      <c r="UXZ944" s="82"/>
      <c r="UYA944" s="82"/>
      <c r="UYB944" s="82"/>
      <c r="UYC944" s="82"/>
      <c r="UYD944" s="82"/>
      <c r="UYE944" s="82"/>
      <c r="UYF944" s="82"/>
      <c r="UYG944" s="82"/>
      <c r="UYH944" s="82"/>
      <c r="UYI944" s="82"/>
      <c r="UYJ944" s="82"/>
      <c r="UYK944" s="82"/>
      <c r="UYL944" s="82"/>
      <c r="UYM944" s="82"/>
      <c r="UYN944" s="82"/>
      <c r="UYO944" s="82"/>
      <c r="UYP944" s="82"/>
      <c r="UYQ944" s="82"/>
      <c r="UYR944" s="82"/>
      <c r="UYS944" s="82"/>
      <c r="UYT944" s="82"/>
      <c r="UYU944" s="82"/>
      <c r="UYV944" s="82"/>
      <c r="UYW944" s="82"/>
      <c r="UYX944" s="82"/>
      <c r="UYY944" s="82"/>
      <c r="UYZ944" s="82"/>
      <c r="UZA944" s="82"/>
      <c r="UZB944" s="82"/>
      <c r="UZC944" s="82"/>
      <c r="UZD944" s="82"/>
      <c r="UZE944" s="82"/>
      <c r="UZF944" s="82"/>
      <c r="UZG944" s="82"/>
      <c r="UZH944" s="82"/>
      <c r="UZI944" s="82"/>
      <c r="UZJ944" s="82"/>
      <c r="UZK944" s="82"/>
      <c r="UZL944" s="82"/>
      <c r="UZM944" s="82"/>
      <c r="UZN944" s="82"/>
      <c r="UZO944" s="82"/>
      <c r="UZP944" s="82"/>
      <c r="UZQ944" s="82"/>
      <c r="UZR944" s="82"/>
      <c r="UZS944" s="82"/>
      <c r="UZT944" s="82"/>
      <c r="UZU944" s="82"/>
      <c r="UZV944" s="82"/>
      <c r="UZW944" s="82"/>
      <c r="UZX944" s="82"/>
      <c r="UZY944" s="82"/>
      <c r="UZZ944" s="82"/>
      <c r="VAA944" s="82"/>
      <c r="VAB944" s="82"/>
      <c r="VAC944" s="82"/>
      <c r="VAD944" s="82"/>
      <c r="VAE944" s="82"/>
      <c r="VAF944" s="82"/>
      <c r="VAG944" s="82"/>
      <c r="VAH944" s="82"/>
      <c r="VAI944" s="82"/>
      <c r="VAJ944" s="82"/>
      <c r="VAK944" s="82"/>
      <c r="VAL944" s="82"/>
      <c r="VAM944" s="82"/>
      <c r="VAN944" s="82"/>
      <c r="VAO944" s="82"/>
      <c r="VAP944" s="82"/>
      <c r="VAQ944" s="82"/>
      <c r="VAR944" s="82"/>
      <c r="VAS944" s="82"/>
      <c r="VAT944" s="82"/>
      <c r="VAU944" s="82"/>
      <c r="VAV944" s="82"/>
      <c r="VAW944" s="82"/>
      <c r="VAX944" s="82"/>
      <c r="VAY944" s="82"/>
      <c r="VAZ944" s="82"/>
      <c r="VBA944" s="82"/>
      <c r="VBB944" s="82"/>
      <c r="VBC944" s="82"/>
      <c r="VBD944" s="82"/>
      <c r="VBE944" s="82"/>
      <c r="VBF944" s="82"/>
      <c r="VBG944" s="82"/>
      <c r="VBH944" s="82"/>
      <c r="VBI944" s="82"/>
      <c r="VBJ944" s="82"/>
      <c r="VBK944" s="82"/>
      <c r="VBL944" s="82"/>
      <c r="VBM944" s="82"/>
      <c r="VBN944" s="82"/>
      <c r="VBO944" s="82"/>
      <c r="VBP944" s="82"/>
      <c r="VBQ944" s="82"/>
      <c r="VBR944" s="82"/>
      <c r="VBS944" s="82"/>
      <c r="VBT944" s="82"/>
      <c r="VBU944" s="82"/>
      <c r="VBV944" s="82"/>
      <c r="VBW944" s="82"/>
      <c r="VBX944" s="82"/>
      <c r="VBY944" s="82"/>
      <c r="VBZ944" s="82"/>
      <c r="VCA944" s="82"/>
      <c r="VCB944" s="82"/>
      <c r="VCC944" s="82"/>
      <c r="VCD944" s="82"/>
      <c r="VCE944" s="82"/>
      <c r="VCF944" s="82"/>
      <c r="VCG944" s="82"/>
      <c r="VCH944" s="82"/>
      <c r="VCI944" s="82"/>
      <c r="VCJ944" s="82"/>
      <c r="VCK944" s="82"/>
      <c r="VCL944" s="82"/>
      <c r="VCM944" s="82"/>
      <c r="VCN944" s="82"/>
      <c r="VCO944" s="82"/>
      <c r="VCP944" s="82"/>
      <c r="VCQ944" s="82"/>
      <c r="VCR944" s="82"/>
      <c r="VCS944" s="82"/>
      <c r="VCT944" s="82"/>
      <c r="VCU944" s="82"/>
      <c r="VCV944" s="82"/>
      <c r="VCW944" s="82"/>
      <c r="VCX944" s="82"/>
      <c r="VCY944" s="82"/>
      <c r="VCZ944" s="82"/>
      <c r="VDA944" s="82"/>
      <c r="VDB944" s="82"/>
      <c r="VDC944" s="82"/>
      <c r="VDD944" s="82"/>
      <c r="VDE944" s="82"/>
      <c r="VDF944" s="82"/>
      <c r="VDG944" s="82"/>
      <c r="VDH944" s="82"/>
      <c r="VDI944" s="82"/>
      <c r="VDJ944" s="82"/>
      <c r="VDK944" s="82"/>
      <c r="VDL944" s="82"/>
      <c r="VDM944" s="82"/>
      <c r="VDN944" s="82"/>
      <c r="VDO944" s="82"/>
      <c r="VDP944" s="82"/>
      <c r="VDQ944" s="82"/>
      <c r="VDR944" s="82"/>
      <c r="VDS944" s="82"/>
      <c r="VDT944" s="82"/>
      <c r="VDU944" s="82"/>
      <c r="VDV944" s="82"/>
      <c r="VDW944" s="82"/>
      <c r="VDX944" s="82"/>
      <c r="VDY944" s="82"/>
      <c r="VDZ944" s="82"/>
      <c r="VEA944" s="82"/>
      <c r="VEB944" s="82"/>
      <c r="VEC944" s="82"/>
      <c r="VED944" s="82"/>
      <c r="VEE944" s="82"/>
      <c r="VEF944" s="82"/>
      <c r="VEG944" s="82"/>
      <c r="VEH944" s="82"/>
      <c r="VEI944" s="82"/>
      <c r="VEJ944" s="82"/>
      <c r="VEK944" s="82"/>
      <c r="VEL944" s="82"/>
      <c r="VEM944" s="82"/>
      <c r="VEN944" s="82"/>
      <c r="VEO944" s="82"/>
      <c r="VEP944" s="82"/>
      <c r="VEQ944" s="82"/>
      <c r="VER944" s="82"/>
      <c r="VES944" s="82"/>
      <c r="VET944" s="82"/>
      <c r="VEU944" s="82"/>
      <c r="VEV944" s="82"/>
      <c r="VEW944" s="82"/>
      <c r="VEX944" s="82"/>
      <c r="VEY944" s="82"/>
      <c r="VEZ944" s="82"/>
      <c r="VFA944" s="82"/>
      <c r="VFB944" s="82"/>
      <c r="VFC944" s="82"/>
      <c r="VFD944" s="82"/>
      <c r="VFE944" s="82"/>
      <c r="VFF944" s="82"/>
      <c r="VFG944" s="82"/>
      <c r="VFH944" s="82"/>
      <c r="VFI944" s="82"/>
      <c r="VFJ944" s="82"/>
      <c r="VFK944" s="82"/>
      <c r="VFL944" s="82"/>
      <c r="VFM944" s="82"/>
      <c r="VFN944" s="82"/>
      <c r="VFO944" s="82"/>
      <c r="VFP944" s="82"/>
      <c r="VFQ944" s="82"/>
      <c r="VFR944" s="82"/>
      <c r="VFS944" s="82"/>
      <c r="VFT944" s="82"/>
      <c r="VFU944" s="82"/>
      <c r="VFV944" s="82"/>
      <c r="VFW944" s="82"/>
      <c r="VFX944" s="82"/>
      <c r="VFY944" s="82"/>
      <c r="VFZ944" s="82"/>
      <c r="VGA944" s="82"/>
      <c r="VGB944" s="82"/>
      <c r="VGC944" s="82"/>
      <c r="VGD944" s="82"/>
      <c r="VGE944" s="82"/>
      <c r="VGF944" s="82"/>
      <c r="VGG944" s="82"/>
      <c r="VGH944" s="82"/>
      <c r="VGI944" s="82"/>
      <c r="VGJ944" s="82"/>
      <c r="VGK944" s="82"/>
      <c r="VGL944" s="82"/>
      <c r="VGM944" s="82"/>
      <c r="VGN944" s="82"/>
      <c r="VGO944" s="82"/>
      <c r="VGP944" s="82"/>
      <c r="VGQ944" s="82"/>
      <c r="VGR944" s="82"/>
      <c r="VGS944" s="82"/>
      <c r="VGT944" s="82"/>
      <c r="VGU944" s="82"/>
      <c r="VGV944" s="82"/>
      <c r="VGW944" s="82"/>
      <c r="VGX944" s="82"/>
      <c r="VGY944" s="82"/>
      <c r="VGZ944" s="82"/>
      <c r="VHA944" s="82"/>
      <c r="VHB944" s="82"/>
      <c r="VHC944" s="82"/>
      <c r="VHD944" s="82"/>
      <c r="VHE944" s="82"/>
      <c r="VHF944" s="82"/>
      <c r="VHG944" s="82"/>
      <c r="VHH944" s="82"/>
      <c r="VHI944" s="82"/>
      <c r="VHJ944" s="82"/>
      <c r="VHK944" s="82"/>
      <c r="VHL944" s="82"/>
      <c r="VHM944" s="82"/>
      <c r="VHN944" s="82"/>
      <c r="VHO944" s="82"/>
      <c r="VHP944" s="82"/>
      <c r="VHQ944" s="82"/>
      <c r="VHR944" s="82"/>
      <c r="VHS944" s="82"/>
      <c r="VHT944" s="82"/>
      <c r="VHU944" s="82"/>
      <c r="VHV944" s="82"/>
      <c r="VHW944" s="82"/>
      <c r="VHX944" s="82"/>
      <c r="VHY944" s="82"/>
      <c r="VHZ944" s="82"/>
      <c r="VIA944" s="82"/>
      <c r="VIB944" s="82"/>
      <c r="VIC944" s="82"/>
      <c r="VID944" s="82"/>
      <c r="VIE944" s="82"/>
      <c r="VIF944" s="82"/>
      <c r="VIG944" s="82"/>
      <c r="VIH944" s="82"/>
      <c r="VII944" s="82"/>
      <c r="VIJ944" s="82"/>
      <c r="VIK944" s="82"/>
      <c r="VIL944" s="82"/>
      <c r="VIM944" s="82"/>
      <c r="VIN944" s="82"/>
      <c r="VIO944" s="82"/>
      <c r="VIP944" s="82"/>
      <c r="VIQ944" s="82"/>
      <c r="VIR944" s="82"/>
      <c r="VIS944" s="82"/>
      <c r="VIT944" s="82"/>
      <c r="VIU944" s="82"/>
      <c r="VIV944" s="82"/>
      <c r="VIW944" s="82"/>
      <c r="VIX944" s="82"/>
      <c r="VIY944" s="82"/>
      <c r="VIZ944" s="82"/>
      <c r="VJA944" s="82"/>
      <c r="VJB944" s="82"/>
      <c r="VJC944" s="82"/>
      <c r="VJD944" s="82"/>
      <c r="VJE944" s="82"/>
      <c r="VJF944" s="82"/>
      <c r="VJG944" s="82"/>
      <c r="VJH944" s="82"/>
      <c r="VJI944" s="82"/>
      <c r="VJJ944" s="82"/>
      <c r="VJK944" s="82"/>
      <c r="VJL944" s="82"/>
      <c r="VJM944" s="82"/>
      <c r="VJN944" s="82"/>
      <c r="VJO944" s="82"/>
      <c r="VJP944" s="82"/>
      <c r="VJQ944" s="82"/>
      <c r="VJR944" s="82"/>
      <c r="VJS944" s="82"/>
      <c r="VJT944" s="82"/>
      <c r="VJU944" s="82"/>
      <c r="VJV944" s="82"/>
      <c r="VJW944" s="82"/>
      <c r="VJX944" s="82"/>
      <c r="VJY944" s="82"/>
      <c r="VJZ944" s="82"/>
      <c r="VKA944" s="82"/>
      <c r="VKB944" s="82"/>
      <c r="VKC944" s="82"/>
      <c r="VKD944" s="82"/>
      <c r="VKE944" s="82"/>
      <c r="VKF944" s="82"/>
      <c r="VKG944" s="82"/>
      <c r="VKH944" s="82"/>
      <c r="VKI944" s="82"/>
      <c r="VKJ944" s="82"/>
      <c r="VKK944" s="82"/>
      <c r="VKL944" s="82"/>
      <c r="VKM944" s="82"/>
      <c r="VKN944" s="82"/>
      <c r="VKO944" s="82"/>
      <c r="VKP944" s="82"/>
      <c r="VKQ944" s="82"/>
      <c r="VKR944" s="82"/>
      <c r="VKS944" s="82"/>
      <c r="VKT944" s="82"/>
      <c r="VKU944" s="82"/>
      <c r="VKV944" s="82"/>
      <c r="VKW944" s="82"/>
      <c r="VKX944" s="82"/>
      <c r="VKY944" s="82"/>
      <c r="VKZ944" s="82"/>
      <c r="VLA944" s="82"/>
      <c r="VLB944" s="82"/>
      <c r="VLC944" s="82"/>
      <c r="VLD944" s="82"/>
      <c r="VLE944" s="82"/>
      <c r="VLF944" s="82"/>
      <c r="VLG944" s="82"/>
      <c r="VLH944" s="82"/>
      <c r="VLI944" s="82"/>
      <c r="VLJ944" s="82"/>
      <c r="VLK944" s="82"/>
      <c r="VLL944" s="82"/>
      <c r="VLM944" s="82"/>
      <c r="VLN944" s="82"/>
      <c r="VLO944" s="82"/>
      <c r="VLP944" s="82"/>
      <c r="VLQ944" s="82"/>
      <c r="VLR944" s="82"/>
      <c r="VLS944" s="82"/>
      <c r="VLT944" s="82"/>
      <c r="VLU944" s="82"/>
      <c r="VLV944" s="82"/>
      <c r="VLW944" s="82"/>
      <c r="VLX944" s="82"/>
      <c r="VLY944" s="82"/>
      <c r="VLZ944" s="82"/>
      <c r="VMA944" s="82"/>
      <c r="VMB944" s="82"/>
      <c r="VMC944" s="82"/>
      <c r="VMD944" s="82"/>
      <c r="VME944" s="82"/>
      <c r="VMF944" s="82"/>
      <c r="VMG944" s="82"/>
      <c r="VMH944" s="82"/>
      <c r="VMI944" s="82"/>
      <c r="VMJ944" s="82"/>
      <c r="VMK944" s="82"/>
      <c r="VML944" s="82"/>
      <c r="VMM944" s="82"/>
      <c r="VMN944" s="82"/>
      <c r="VMO944" s="82"/>
      <c r="VMP944" s="82"/>
      <c r="VMQ944" s="82"/>
      <c r="VMR944" s="82"/>
      <c r="VMS944" s="82"/>
      <c r="VMT944" s="82"/>
      <c r="VMU944" s="82"/>
      <c r="VMV944" s="82"/>
      <c r="VMW944" s="82"/>
      <c r="VMX944" s="82"/>
      <c r="VMY944" s="82"/>
      <c r="VMZ944" s="82"/>
      <c r="VNA944" s="82"/>
      <c r="VNB944" s="82"/>
      <c r="VNC944" s="82"/>
      <c r="VND944" s="82"/>
      <c r="VNE944" s="82"/>
      <c r="VNF944" s="82"/>
      <c r="VNG944" s="82"/>
      <c r="VNH944" s="82"/>
      <c r="VNI944" s="82"/>
      <c r="VNJ944" s="82"/>
      <c r="VNK944" s="82"/>
      <c r="VNL944" s="82"/>
      <c r="VNM944" s="82"/>
      <c r="VNN944" s="82"/>
      <c r="VNO944" s="82"/>
      <c r="VNP944" s="82"/>
      <c r="VNQ944" s="82"/>
      <c r="VNR944" s="82"/>
      <c r="VNS944" s="82"/>
      <c r="VNT944" s="82"/>
      <c r="VNU944" s="82"/>
      <c r="VNV944" s="82"/>
      <c r="VNW944" s="82"/>
      <c r="VNX944" s="82"/>
      <c r="VNY944" s="82"/>
      <c r="VNZ944" s="82"/>
      <c r="VOA944" s="82"/>
      <c r="VOB944" s="82"/>
      <c r="VOC944" s="82"/>
      <c r="VOD944" s="82"/>
      <c r="VOE944" s="82"/>
      <c r="VOF944" s="82"/>
      <c r="VOG944" s="82"/>
      <c r="VOH944" s="82"/>
      <c r="VOI944" s="82"/>
      <c r="VOJ944" s="82"/>
      <c r="VOK944" s="82"/>
      <c r="VOL944" s="82"/>
      <c r="VOM944" s="82"/>
      <c r="VON944" s="82"/>
      <c r="VOO944" s="82"/>
      <c r="VOP944" s="82"/>
      <c r="VOQ944" s="82"/>
      <c r="VOR944" s="82"/>
      <c r="VOS944" s="82"/>
      <c r="VOT944" s="82"/>
      <c r="VOU944" s="82"/>
      <c r="VOV944" s="82"/>
      <c r="VOW944" s="82"/>
      <c r="VOX944" s="82"/>
      <c r="VOY944" s="82"/>
      <c r="VOZ944" s="82"/>
      <c r="VPA944" s="82"/>
      <c r="VPB944" s="82"/>
      <c r="VPC944" s="82"/>
      <c r="VPD944" s="82"/>
      <c r="VPE944" s="82"/>
      <c r="VPF944" s="82"/>
      <c r="VPG944" s="82"/>
      <c r="VPH944" s="82"/>
      <c r="VPI944" s="82"/>
      <c r="VPJ944" s="82"/>
      <c r="VPK944" s="82"/>
      <c r="VPL944" s="82"/>
      <c r="VPM944" s="82"/>
      <c r="VPN944" s="82"/>
      <c r="VPO944" s="82"/>
      <c r="VPP944" s="82"/>
      <c r="VPQ944" s="82"/>
      <c r="VPR944" s="82"/>
      <c r="VPS944" s="82"/>
      <c r="VPT944" s="82"/>
      <c r="VPU944" s="82"/>
      <c r="VPV944" s="82"/>
      <c r="VPW944" s="82"/>
      <c r="VPX944" s="82"/>
      <c r="VPY944" s="82"/>
      <c r="VPZ944" s="82"/>
      <c r="VQA944" s="82"/>
      <c r="VQB944" s="82"/>
      <c r="VQC944" s="82"/>
      <c r="VQD944" s="82"/>
      <c r="VQE944" s="82"/>
      <c r="VQF944" s="82"/>
      <c r="VQG944" s="82"/>
      <c r="VQH944" s="82"/>
      <c r="VQI944" s="82"/>
      <c r="VQJ944" s="82"/>
      <c r="VQK944" s="82"/>
      <c r="VQL944" s="82"/>
      <c r="VQM944" s="82"/>
      <c r="VQN944" s="82"/>
      <c r="VQO944" s="82"/>
      <c r="VQP944" s="82"/>
      <c r="VQQ944" s="82"/>
      <c r="VQR944" s="82"/>
      <c r="VQS944" s="82"/>
      <c r="VQT944" s="82"/>
      <c r="VQU944" s="82"/>
      <c r="VQV944" s="82"/>
      <c r="VQW944" s="82"/>
      <c r="VQX944" s="82"/>
      <c r="VQY944" s="82"/>
      <c r="VQZ944" s="82"/>
      <c r="VRA944" s="82"/>
      <c r="VRB944" s="82"/>
      <c r="VRC944" s="82"/>
      <c r="VRD944" s="82"/>
      <c r="VRE944" s="82"/>
      <c r="VRF944" s="82"/>
      <c r="VRG944" s="82"/>
      <c r="VRH944" s="82"/>
      <c r="VRI944" s="82"/>
      <c r="VRJ944" s="82"/>
      <c r="VRK944" s="82"/>
      <c r="VRL944" s="82"/>
      <c r="VRM944" s="82"/>
      <c r="VRN944" s="82"/>
      <c r="VRO944" s="82"/>
      <c r="VRP944" s="82"/>
      <c r="VRQ944" s="82"/>
      <c r="VRR944" s="82"/>
      <c r="VRS944" s="82"/>
      <c r="VRT944" s="82"/>
      <c r="VRU944" s="82"/>
      <c r="VRV944" s="82"/>
      <c r="VRW944" s="82"/>
      <c r="VRX944" s="82"/>
      <c r="VRY944" s="82"/>
      <c r="VRZ944" s="82"/>
      <c r="VSA944" s="82"/>
      <c r="VSB944" s="82"/>
      <c r="VSC944" s="82"/>
      <c r="VSD944" s="82"/>
      <c r="VSE944" s="82"/>
      <c r="VSF944" s="82"/>
      <c r="VSG944" s="82"/>
      <c r="VSH944" s="82"/>
      <c r="VSI944" s="82"/>
      <c r="VSJ944" s="82"/>
      <c r="VSK944" s="82"/>
      <c r="VSL944" s="82"/>
      <c r="VSM944" s="82"/>
      <c r="VSN944" s="82"/>
      <c r="VSO944" s="82"/>
      <c r="VSP944" s="82"/>
      <c r="VSQ944" s="82"/>
      <c r="VSR944" s="82"/>
      <c r="VSS944" s="82"/>
      <c r="VST944" s="82"/>
      <c r="VSU944" s="82"/>
      <c r="VSV944" s="82"/>
      <c r="VSW944" s="82"/>
      <c r="VSX944" s="82"/>
      <c r="VSY944" s="82"/>
      <c r="VSZ944" s="82"/>
      <c r="VTA944" s="82"/>
      <c r="VTB944" s="82"/>
      <c r="VTC944" s="82"/>
      <c r="VTD944" s="82"/>
      <c r="VTE944" s="82"/>
      <c r="VTF944" s="82"/>
      <c r="VTG944" s="82"/>
      <c r="VTH944" s="82"/>
      <c r="VTI944" s="82"/>
      <c r="VTJ944" s="82"/>
      <c r="VTK944" s="82"/>
      <c r="VTL944" s="82"/>
      <c r="VTM944" s="82"/>
      <c r="VTN944" s="82"/>
      <c r="VTO944" s="82"/>
      <c r="VTP944" s="82"/>
      <c r="VTQ944" s="82"/>
      <c r="VTR944" s="82"/>
      <c r="VTS944" s="82"/>
      <c r="VTT944" s="82"/>
      <c r="VTU944" s="82"/>
      <c r="VTV944" s="82"/>
      <c r="VTW944" s="82"/>
      <c r="VTX944" s="82"/>
      <c r="VTY944" s="82"/>
      <c r="VTZ944" s="82"/>
      <c r="VUA944" s="82"/>
      <c r="VUB944" s="82"/>
      <c r="VUC944" s="82"/>
      <c r="VUD944" s="82"/>
      <c r="VUE944" s="82"/>
      <c r="VUF944" s="82"/>
      <c r="VUG944" s="82"/>
      <c r="VUH944" s="82"/>
      <c r="VUI944" s="82"/>
      <c r="VUJ944" s="82"/>
      <c r="VUK944" s="82"/>
      <c r="VUL944" s="82"/>
      <c r="VUM944" s="82"/>
      <c r="VUN944" s="82"/>
      <c r="VUO944" s="82"/>
      <c r="VUP944" s="82"/>
      <c r="VUQ944" s="82"/>
      <c r="VUR944" s="82"/>
      <c r="VUS944" s="82"/>
      <c r="VUT944" s="82"/>
      <c r="VUU944" s="82"/>
      <c r="VUV944" s="82"/>
      <c r="VUW944" s="82"/>
      <c r="VUX944" s="82"/>
      <c r="VUY944" s="82"/>
      <c r="VUZ944" s="82"/>
      <c r="VVA944" s="82"/>
      <c r="VVB944" s="82"/>
      <c r="VVC944" s="82"/>
      <c r="VVD944" s="82"/>
      <c r="VVE944" s="82"/>
      <c r="VVF944" s="82"/>
      <c r="VVG944" s="82"/>
      <c r="VVH944" s="82"/>
      <c r="VVI944" s="82"/>
      <c r="VVJ944" s="82"/>
      <c r="VVK944" s="82"/>
      <c r="VVL944" s="82"/>
      <c r="VVM944" s="82"/>
      <c r="VVN944" s="82"/>
      <c r="VVO944" s="82"/>
      <c r="VVP944" s="82"/>
      <c r="VVQ944" s="82"/>
      <c r="VVR944" s="82"/>
      <c r="VVS944" s="82"/>
      <c r="VVT944" s="82"/>
      <c r="VVU944" s="82"/>
      <c r="VVV944" s="82"/>
      <c r="VVW944" s="82"/>
      <c r="VVX944" s="82"/>
      <c r="VVY944" s="82"/>
      <c r="VVZ944" s="82"/>
      <c r="VWA944" s="82"/>
      <c r="VWB944" s="82"/>
      <c r="VWC944" s="82"/>
      <c r="VWD944" s="82"/>
      <c r="VWE944" s="82"/>
      <c r="VWF944" s="82"/>
      <c r="VWG944" s="82"/>
      <c r="VWH944" s="82"/>
      <c r="VWI944" s="82"/>
      <c r="VWJ944" s="82"/>
      <c r="VWK944" s="82"/>
      <c r="VWL944" s="82"/>
      <c r="VWM944" s="82"/>
      <c r="VWN944" s="82"/>
      <c r="VWO944" s="82"/>
      <c r="VWP944" s="82"/>
      <c r="VWQ944" s="82"/>
      <c r="VWR944" s="82"/>
      <c r="VWS944" s="82"/>
      <c r="VWT944" s="82"/>
      <c r="VWU944" s="82"/>
      <c r="VWV944" s="82"/>
      <c r="VWW944" s="82"/>
      <c r="VWX944" s="82"/>
      <c r="VWY944" s="82"/>
      <c r="VWZ944" s="82"/>
      <c r="VXA944" s="82"/>
      <c r="VXB944" s="82"/>
      <c r="VXC944" s="82"/>
      <c r="VXD944" s="82"/>
      <c r="VXE944" s="82"/>
      <c r="VXF944" s="82"/>
      <c r="VXG944" s="82"/>
      <c r="VXH944" s="82"/>
      <c r="VXI944" s="82"/>
      <c r="VXJ944" s="82"/>
      <c r="VXK944" s="82"/>
      <c r="VXL944" s="82"/>
      <c r="VXM944" s="82"/>
      <c r="VXN944" s="82"/>
      <c r="VXO944" s="82"/>
      <c r="VXP944" s="82"/>
      <c r="VXQ944" s="82"/>
      <c r="VXR944" s="82"/>
      <c r="VXS944" s="82"/>
      <c r="VXT944" s="82"/>
      <c r="VXU944" s="82"/>
      <c r="VXV944" s="82"/>
      <c r="VXW944" s="82"/>
      <c r="VXX944" s="82"/>
      <c r="VXY944" s="82"/>
      <c r="VXZ944" s="82"/>
      <c r="VYA944" s="82"/>
      <c r="VYB944" s="82"/>
      <c r="VYC944" s="82"/>
      <c r="VYD944" s="82"/>
      <c r="VYE944" s="82"/>
      <c r="VYF944" s="82"/>
      <c r="VYG944" s="82"/>
      <c r="VYH944" s="82"/>
      <c r="VYI944" s="82"/>
      <c r="VYJ944" s="82"/>
      <c r="VYK944" s="82"/>
      <c r="VYL944" s="82"/>
      <c r="VYM944" s="82"/>
      <c r="VYN944" s="82"/>
      <c r="VYO944" s="82"/>
      <c r="VYP944" s="82"/>
      <c r="VYQ944" s="82"/>
      <c r="VYR944" s="82"/>
      <c r="VYS944" s="82"/>
      <c r="VYT944" s="82"/>
      <c r="VYU944" s="82"/>
      <c r="VYV944" s="82"/>
      <c r="VYW944" s="82"/>
      <c r="VYX944" s="82"/>
      <c r="VYY944" s="82"/>
      <c r="VYZ944" s="82"/>
      <c r="VZA944" s="82"/>
      <c r="VZB944" s="82"/>
      <c r="VZC944" s="82"/>
      <c r="VZD944" s="82"/>
      <c r="VZE944" s="82"/>
      <c r="VZF944" s="82"/>
      <c r="VZG944" s="82"/>
      <c r="VZH944" s="82"/>
      <c r="VZI944" s="82"/>
      <c r="VZJ944" s="82"/>
      <c r="VZK944" s="82"/>
      <c r="VZL944" s="82"/>
      <c r="VZM944" s="82"/>
      <c r="VZN944" s="82"/>
      <c r="VZO944" s="82"/>
      <c r="VZP944" s="82"/>
      <c r="VZQ944" s="82"/>
      <c r="VZR944" s="82"/>
      <c r="VZS944" s="82"/>
      <c r="VZT944" s="82"/>
      <c r="VZU944" s="82"/>
      <c r="VZV944" s="82"/>
      <c r="VZW944" s="82"/>
      <c r="VZX944" s="82"/>
      <c r="VZY944" s="82"/>
      <c r="VZZ944" s="82"/>
      <c r="WAA944" s="82"/>
      <c r="WAB944" s="82"/>
      <c r="WAC944" s="82"/>
      <c r="WAD944" s="82"/>
      <c r="WAE944" s="82"/>
      <c r="WAF944" s="82"/>
      <c r="WAG944" s="82"/>
      <c r="WAH944" s="82"/>
      <c r="WAI944" s="82"/>
      <c r="WAJ944" s="82"/>
      <c r="WAK944" s="82"/>
      <c r="WAL944" s="82"/>
      <c r="WAM944" s="82"/>
      <c r="WAN944" s="82"/>
      <c r="WAO944" s="82"/>
      <c r="WAP944" s="82"/>
      <c r="WAQ944" s="82"/>
      <c r="WAR944" s="82"/>
      <c r="WAS944" s="82"/>
      <c r="WAT944" s="82"/>
      <c r="WAU944" s="82"/>
      <c r="WAV944" s="82"/>
      <c r="WAW944" s="82"/>
      <c r="WAX944" s="82"/>
      <c r="WAY944" s="82"/>
      <c r="WAZ944" s="82"/>
      <c r="WBA944" s="82"/>
      <c r="WBB944" s="82"/>
      <c r="WBC944" s="82"/>
      <c r="WBD944" s="82"/>
      <c r="WBE944" s="82"/>
      <c r="WBF944" s="82"/>
      <c r="WBG944" s="82"/>
      <c r="WBH944" s="82"/>
      <c r="WBI944" s="82"/>
      <c r="WBJ944" s="82"/>
      <c r="WBK944" s="82"/>
      <c r="WBL944" s="82"/>
      <c r="WBM944" s="82"/>
      <c r="WBN944" s="82"/>
      <c r="WBO944" s="82"/>
      <c r="WBP944" s="82"/>
      <c r="WBQ944" s="82"/>
      <c r="WBR944" s="82"/>
      <c r="WBS944" s="82"/>
      <c r="WBT944" s="82"/>
      <c r="WBU944" s="82"/>
      <c r="WBV944" s="82"/>
      <c r="WBW944" s="82"/>
      <c r="WBX944" s="82"/>
      <c r="WBY944" s="82"/>
      <c r="WBZ944" s="82"/>
      <c r="WCA944" s="82"/>
      <c r="WCB944" s="82"/>
      <c r="WCC944" s="82"/>
      <c r="WCD944" s="82"/>
      <c r="WCE944" s="82"/>
      <c r="WCF944" s="82"/>
      <c r="WCG944" s="82"/>
      <c r="WCH944" s="82"/>
      <c r="WCI944" s="82"/>
      <c r="WCJ944" s="82"/>
      <c r="WCK944" s="82"/>
      <c r="WCL944" s="82"/>
      <c r="WCM944" s="82"/>
      <c r="WCN944" s="82"/>
      <c r="WCO944" s="82"/>
      <c r="WCP944" s="82"/>
      <c r="WCQ944" s="82"/>
      <c r="WCR944" s="82"/>
      <c r="WCS944" s="82"/>
      <c r="WCT944" s="82"/>
      <c r="WCU944" s="82"/>
      <c r="WCV944" s="82"/>
      <c r="WCW944" s="82"/>
      <c r="WCX944" s="82"/>
      <c r="WCY944" s="82"/>
      <c r="WCZ944" s="82"/>
      <c r="WDA944" s="82"/>
      <c r="WDB944" s="82"/>
      <c r="WDC944" s="82"/>
      <c r="WDD944" s="82"/>
      <c r="WDE944" s="82"/>
      <c r="WDF944" s="82"/>
      <c r="WDG944" s="82"/>
      <c r="WDH944" s="82"/>
      <c r="WDI944" s="82"/>
      <c r="WDJ944" s="82"/>
      <c r="WDK944" s="82"/>
      <c r="WDL944" s="82"/>
      <c r="WDM944" s="82"/>
      <c r="WDN944" s="82"/>
      <c r="WDO944" s="82"/>
      <c r="WDP944" s="82"/>
      <c r="WDQ944" s="82"/>
      <c r="WDR944" s="82"/>
      <c r="WDS944" s="82"/>
      <c r="WDT944" s="82"/>
      <c r="WDU944" s="82"/>
      <c r="WDV944" s="82"/>
      <c r="WDW944" s="82"/>
      <c r="WDX944" s="82"/>
      <c r="WDY944" s="82"/>
      <c r="WDZ944" s="82"/>
      <c r="WEA944" s="82"/>
      <c r="WEB944" s="82"/>
      <c r="WEC944" s="82"/>
      <c r="WED944" s="82"/>
      <c r="WEE944" s="82"/>
      <c r="WEF944" s="82"/>
      <c r="WEG944" s="82"/>
      <c r="WEH944" s="82"/>
      <c r="WEI944" s="82"/>
      <c r="WEJ944" s="82"/>
      <c r="WEK944" s="82"/>
      <c r="WEL944" s="82"/>
      <c r="WEM944" s="82"/>
      <c r="WEN944" s="82"/>
      <c r="WEO944" s="82"/>
      <c r="WEP944" s="82"/>
      <c r="WEQ944" s="82"/>
      <c r="WER944" s="82"/>
      <c r="WES944" s="82"/>
      <c r="WET944" s="82"/>
      <c r="WEU944" s="82"/>
      <c r="WEV944" s="82"/>
      <c r="WEW944" s="82"/>
      <c r="WEX944" s="82"/>
      <c r="WEY944" s="82"/>
      <c r="WEZ944" s="82"/>
      <c r="WFA944" s="82"/>
      <c r="WFB944" s="82"/>
      <c r="WFC944" s="82"/>
      <c r="WFD944" s="82"/>
      <c r="WFE944" s="82"/>
      <c r="WFF944" s="82"/>
      <c r="WFG944" s="82"/>
      <c r="WFH944" s="82"/>
      <c r="WFI944" s="82"/>
      <c r="WFJ944" s="82"/>
      <c r="WFK944" s="82"/>
      <c r="WFL944" s="82"/>
      <c r="WFM944" s="82"/>
      <c r="WFN944" s="82"/>
      <c r="WFO944" s="82"/>
      <c r="WFP944" s="82"/>
      <c r="WFQ944" s="82"/>
      <c r="WFR944" s="82"/>
      <c r="WFS944" s="82"/>
      <c r="WFT944" s="82"/>
      <c r="WFU944" s="82"/>
      <c r="WFV944" s="82"/>
      <c r="WFW944" s="82"/>
      <c r="WFX944" s="82"/>
      <c r="WFY944" s="82"/>
      <c r="WFZ944" s="82"/>
      <c r="WGA944" s="82"/>
      <c r="WGB944" s="82"/>
      <c r="WGC944" s="82"/>
      <c r="WGD944" s="82"/>
      <c r="WGE944" s="82"/>
      <c r="WGF944" s="82"/>
      <c r="WGG944" s="82"/>
      <c r="WGH944" s="82"/>
      <c r="WGI944" s="82"/>
      <c r="WGJ944" s="82"/>
      <c r="WGK944" s="82"/>
      <c r="WGL944" s="82"/>
      <c r="WGM944" s="82"/>
      <c r="WGN944" s="82"/>
      <c r="WGO944" s="82"/>
      <c r="WGP944" s="82"/>
      <c r="WGQ944" s="82"/>
      <c r="WGR944" s="82"/>
      <c r="WGS944" s="82"/>
      <c r="WGT944" s="82"/>
      <c r="WGU944" s="82"/>
      <c r="WGV944" s="82"/>
      <c r="WGW944" s="82"/>
      <c r="WGX944" s="82"/>
      <c r="WGY944" s="82"/>
      <c r="WGZ944" s="82"/>
      <c r="WHA944" s="82"/>
      <c r="WHB944" s="82"/>
      <c r="WHC944" s="82"/>
      <c r="WHD944" s="82"/>
      <c r="WHE944" s="82"/>
      <c r="WHF944" s="82"/>
      <c r="WHG944" s="82"/>
      <c r="WHH944" s="82"/>
      <c r="WHI944" s="82"/>
      <c r="WHJ944" s="82"/>
      <c r="WHK944" s="82"/>
      <c r="WHL944" s="82"/>
      <c r="WHM944" s="82"/>
      <c r="WHN944" s="82"/>
      <c r="WHO944" s="82"/>
      <c r="WHP944" s="82"/>
      <c r="WHQ944" s="82"/>
      <c r="WHR944" s="82"/>
      <c r="WHS944" s="82"/>
      <c r="WHT944" s="82"/>
      <c r="WHU944" s="82"/>
      <c r="WHV944" s="82"/>
      <c r="WHW944" s="82"/>
      <c r="WHX944" s="82"/>
      <c r="WHY944" s="82"/>
      <c r="WHZ944" s="82"/>
      <c r="WIA944" s="82"/>
      <c r="WIB944" s="82"/>
      <c r="WIC944" s="82"/>
      <c r="WID944" s="82"/>
      <c r="WIE944" s="82"/>
      <c r="WIF944" s="82"/>
      <c r="WIG944" s="82"/>
      <c r="WIH944" s="82"/>
      <c r="WII944" s="82"/>
      <c r="WIJ944" s="82"/>
      <c r="WIK944" s="82"/>
      <c r="WIL944" s="82"/>
      <c r="WIM944" s="82"/>
      <c r="WIN944" s="82"/>
      <c r="WIO944" s="82"/>
      <c r="WIP944" s="82"/>
      <c r="WIQ944" s="82"/>
      <c r="WIR944" s="82"/>
      <c r="WIS944" s="82"/>
      <c r="WIT944" s="82"/>
      <c r="WIU944" s="82"/>
      <c r="WIV944" s="82"/>
      <c r="WIW944" s="82"/>
      <c r="WIX944" s="82"/>
      <c r="WIY944" s="82"/>
      <c r="WIZ944" s="82"/>
      <c r="WJA944" s="82"/>
      <c r="WJB944" s="82"/>
      <c r="WJC944" s="82"/>
      <c r="WJD944" s="82"/>
      <c r="WJE944" s="82"/>
      <c r="WJF944" s="82"/>
      <c r="WJG944" s="82"/>
      <c r="WJH944" s="82"/>
      <c r="WJI944" s="82"/>
      <c r="WJJ944" s="82"/>
      <c r="WJK944" s="82"/>
      <c r="WJL944" s="82"/>
      <c r="WJM944" s="82"/>
      <c r="WJN944" s="82"/>
      <c r="WJO944" s="82"/>
      <c r="WJP944" s="82"/>
      <c r="WJQ944" s="82"/>
      <c r="WJR944" s="82"/>
      <c r="WJS944" s="82"/>
      <c r="WJT944" s="82"/>
      <c r="WJU944" s="82"/>
      <c r="WJV944" s="82"/>
      <c r="WJW944" s="82"/>
      <c r="WJX944" s="82"/>
      <c r="WJY944" s="82"/>
      <c r="WJZ944" s="82"/>
      <c r="WKA944" s="82"/>
      <c r="WKB944" s="82"/>
      <c r="WKC944" s="82"/>
      <c r="WKD944" s="82"/>
      <c r="WKE944" s="82"/>
      <c r="WKF944" s="82"/>
      <c r="WKG944" s="82"/>
      <c r="WKH944" s="82"/>
      <c r="WKI944" s="82"/>
      <c r="WKJ944" s="82"/>
      <c r="WKK944" s="82"/>
      <c r="WKL944" s="82"/>
      <c r="WKM944" s="82"/>
      <c r="WKN944" s="82"/>
      <c r="WKO944" s="82"/>
      <c r="WKP944" s="82"/>
      <c r="WKQ944" s="82"/>
      <c r="WKR944" s="82"/>
      <c r="WKS944" s="82"/>
      <c r="WKT944" s="82"/>
      <c r="WKU944" s="82"/>
      <c r="WKV944" s="82"/>
      <c r="WKW944" s="82"/>
      <c r="WKX944" s="82"/>
      <c r="WKY944" s="82"/>
      <c r="WKZ944" s="82"/>
      <c r="WLA944" s="82"/>
      <c r="WLB944" s="82"/>
      <c r="WLC944" s="82"/>
      <c r="WLD944" s="82"/>
      <c r="WLE944" s="82"/>
      <c r="WLF944" s="82"/>
      <c r="WLG944" s="82"/>
      <c r="WLH944" s="82"/>
      <c r="WLI944" s="82"/>
      <c r="WLJ944" s="82"/>
      <c r="WLK944" s="82"/>
      <c r="WLL944" s="82"/>
      <c r="WLM944" s="82"/>
      <c r="WLN944" s="82"/>
      <c r="WLO944" s="82"/>
      <c r="WLP944" s="82"/>
      <c r="WLQ944" s="82"/>
      <c r="WLR944" s="82"/>
      <c r="WLS944" s="82"/>
      <c r="WLT944" s="82"/>
      <c r="WLU944" s="82"/>
      <c r="WLV944" s="82"/>
      <c r="WLW944" s="82"/>
      <c r="WLX944" s="82"/>
      <c r="WLY944" s="82"/>
      <c r="WLZ944" s="82"/>
      <c r="WMA944" s="82"/>
      <c r="WMB944" s="82"/>
      <c r="WMC944" s="82"/>
      <c r="WMD944" s="82"/>
      <c r="WME944" s="82"/>
      <c r="WMF944" s="82"/>
      <c r="WMG944" s="82"/>
      <c r="WMH944" s="82"/>
      <c r="WMI944" s="82"/>
      <c r="WMJ944" s="82"/>
      <c r="WMK944" s="82"/>
      <c r="WML944" s="82"/>
      <c r="WMM944" s="82"/>
      <c r="WMN944" s="82"/>
      <c r="WMO944" s="82"/>
      <c r="WMP944" s="82"/>
      <c r="WMQ944" s="82"/>
      <c r="WMR944" s="82"/>
      <c r="WMS944" s="82"/>
      <c r="WMT944" s="82"/>
      <c r="WMU944" s="82"/>
      <c r="WMV944" s="82"/>
      <c r="WMW944" s="82"/>
      <c r="WMX944" s="82"/>
      <c r="WMY944" s="82"/>
      <c r="WMZ944" s="82"/>
      <c r="WNA944" s="82"/>
      <c r="WNB944" s="82"/>
      <c r="WNC944" s="82"/>
      <c r="WND944" s="82"/>
      <c r="WNE944" s="82"/>
      <c r="WNF944" s="82"/>
      <c r="WNG944" s="82"/>
      <c r="WNH944" s="82"/>
      <c r="WNI944" s="82"/>
      <c r="WNJ944" s="82"/>
      <c r="WNK944" s="82"/>
      <c r="WNL944" s="82"/>
      <c r="WNM944" s="82"/>
      <c r="WNN944" s="82"/>
      <c r="WNO944" s="82"/>
      <c r="WNP944" s="82"/>
      <c r="WNQ944" s="82"/>
      <c r="WNR944" s="82"/>
      <c r="WNS944" s="82"/>
      <c r="WNT944" s="82"/>
      <c r="WNU944" s="82"/>
      <c r="WNV944" s="82"/>
      <c r="WNW944" s="82"/>
      <c r="WNX944" s="82"/>
      <c r="WNY944" s="82"/>
      <c r="WNZ944" s="82"/>
      <c r="WOA944" s="82"/>
      <c r="WOB944" s="82"/>
      <c r="WOC944" s="82"/>
      <c r="WOD944" s="82"/>
      <c r="WOE944" s="82"/>
      <c r="WOF944" s="82"/>
      <c r="WOG944" s="82"/>
      <c r="WOH944" s="82"/>
      <c r="WOI944" s="82"/>
      <c r="WOJ944" s="82"/>
      <c r="WOK944" s="82"/>
      <c r="WOL944" s="82"/>
      <c r="WOM944" s="82"/>
      <c r="WON944" s="82"/>
      <c r="WOO944" s="82"/>
      <c r="WOP944" s="82"/>
      <c r="WOQ944" s="82"/>
      <c r="WOR944" s="82"/>
      <c r="WOS944" s="82"/>
      <c r="WOT944" s="82"/>
      <c r="WOU944" s="82"/>
      <c r="WOV944" s="82"/>
      <c r="WOW944" s="82"/>
      <c r="WOX944" s="82"/>
      <c r="WOY944" s="82"/>
      <c r="WOZ944" s="82"/>
      <c r="WPA944" s="82"/>
      <c r="WPB944" s="82"/>
      <c r="WPC944" s="82"/>
      <c r="WPD944" s="82"/>
      <c r="WPE944" s="82"/>
      <c r="WPF944" s="82"/>
      <c r="WPG944" s="82"/>
      <c r="WPH944" s="82"/>
      <c r="WPI944" s="82"/>
      <c r="WPJ944" s="82"/>
      <c r="WPK944" s="82"/>
      <c r="WPL944" s="82"/>
      <c r="WPM944" s="82"/>
      <c r="WPN944" s="82"/>
      <c r="WPO944" s="82"/>
      <c r="WPP944" s="82"/>
      <c r="WPQ944" s="82"/>
      <c r="WPR944" s="82"/>
      <c r="WPS944" s="82"/>
      <c r="WPT944" s="82"/>
      <c r="WPU944" s="82"/>
      <c r="WPV944" s="82"/>
      <c r="WPW944" s="82"/>
      <c r="WPX944" s="82"/>
      <c r="WPY944" s="82"/>
      <c r="WPZ944" s="82"/>
      <c r="WQA944" s="82"/>
      <c r="WQB944" s="82"/>
      <c r="WQC944" s="82"/>
      <c r="WQD944" s="82"/>
      <c r="WQE944" s="82"/>
      <c r="WQF944" s="82"/>
      <c r="WQG944" s="82"/>
      <c r="WQH944" s="82"/>
      <c r="WQI944" s="82"/>
      <c r="WQJ944" s="82"/>
      <c r="WQK944" s="82"/>
      <c r="WQL944" s="82"/>
      <c r="WQM944" s="82"/>
      <c r="WQN944" s="82"/>
      <c r="WQO944" s="82"/>
      <c r="WQP944" s="82"/>
      <c r="WQQ944" s="82"/>
      <c r="WQR944" s="82"/>
      <c r="WQS944" s="82"/>
      <c r="WQT944" s="82"/>
      <c r="WQU944" s="82"/>
      <c r="WQV944" s="82"/>
      <c r="WQW944" s="82"/>
      <c r="WQX944" s="82"/>
      <c r="WQY944" s="82"/>
      <c r="WQZ944" s="82"/>
      <c r="WRA944" s="82"/>
      <c r="WRB944" s="82"/>
      <c r="WRC944" s="82"/>
      <c r="WRD944" s="82"/>
      <c r="WRE944" s="82"/>
      <c r="WRF944" s="82"/>
      <c r="WRG944" s="82"/>
      <c r="WRH944" s="82"/>
      <c r="WRI944" s="82"/>
      <c r="WRJ944" s="82"/>
      <c r="WRK944" s="82"/>
      <c r="WRL944" s="82"/>
      <c r="WRM944" s="82"/>
      <c r="WRN944" s="82"/>
      <c r="WRO944" s="82"/>
      <c r="WRP944" s="82"/>
      <c r="WRQ944" s="82"/>
      <c r="WRR944" s="82"/>
      <c r="WRS944" s="82"/>
      <c r="WRT944" s="82"/>
      <c r="WRU944" s="82"/>
      <c r="WRV944" s="82"/>
      <c r="WRW944" s="82"/>
      <c r="WRX944" s="82"/>
      <c r="WRY944" s="82"/>
      <c r="WRZ944" s="82"/>
      <c r="WSA944" s="82"/>
      <c r="WSB944" s="82"/>
      <c r="WSC944" s="82"/>
      <c r="WSD944" s="82"/>
      <c r="WSE944" s="82"/>
      <c r="WSF944" s="82"/>
      <c r="WSG944" s="82"/>
      <c r="WSH944" s="82"/>
      <c r="WSI944" s="82"/>
      <c r="WSJ944" s="82"/>
      <c r="WSK944" s="82"/>
      <c r="WSL944" s="82"/>
      <c r="WSM944" s="82"/>
      <c r="WSN944" s="82"/>
      <c r="WSO944" s="82"/>
      <c r="WSP944" s="82"/>
      <c r="WSQ944" s="82"/>
      <c r="WSR944" s="82"/>
      <c r="WSS944" s="82"/>
      <c r="WST944" s="82"/>
      <c r="WSU944" s="82"/>
      <c r="WSV944" s="82"/>
      <c r="WSW944" s="82"/>
      <c r="WSX944" s="82"/>
      <c r="WSY944" s="82"/>
      <c r="WSZ944" s="82"/>
      <c r="WTA944" s="82"/>
      <c r="WTB944" s="82"/>
      <c r="WTC944" s="82"/>
      <c r="WTD944" s="82"/>
      <c r="WTE944" s="82"/>
      <c r="WTF944" s="82"/>
      <c r="WTG944" s="82"/>
      <c r="WTH944" s="82"/>
      <c r="WTI944" s="82"/>
      <c r="WTJ944" s="82"/>
      <c r="WTK944" s="82"/>
      <c r="WTL944" s="82"/>
      <c r="WTM944" s="82"/>
      <c r="WTN944" s="82"/>
      <c r="WTO944" s="82"/>
      <c r="WTP944" s="82"/>
      <c r="WTQ944" s="82"/>
      <c r="WTR944" s="82"/>
      <c r="WTS944" s="82"/>
      <c r="WTT944" s="82"/>
      <c r="WTU944" s="82"/>
      <c r="WTV944" s="82"/>
      <c r="WTW944" s="82"/>
      <c r="WTX944" s="82"/>
      <c r="WTY944" s="82"/>
      <c r="WTZ944" s="82"/>
      <c r="WUA944" s="82"/>
      <c r="WUB944" s="82"/>
      <c r="WUC944" s="82"/>
      <c r="WUD944" s="82"/>
      <c r="WUE944" s="82"/>
      <c r="WUF944" s="82"/>
      <c r="WUG944" s="82"/>
      <c r="WUH944" s="82"/>
      <c r="WUI944" s="82"/>
      <c r="WUJ944" s="82"/>
      <c r="WUK944" s="82"/>
      <c r="WUL944" s="82"/>
      <c r="WUM944" s="82"/>
      <c r="WUN944" s="82"/>
      <c r="WUO944" s="82"/>
      <c r="WUP944" s="82"/>
      <c r="WUQ944" s="82"/>
      <c r="WUR944" s="82"/>
      <c r="WUS944" s="82"/>
      <c r="WUT944" s="82"/>
      <c r="WUU944" s="82"/>
      <c r="WUV944" s="82"/>
      <c r="WUW944" s="82"/>
      <c r="WUX944" s="82"/>
      <c r="WUY944" s="82"/>
      <c r="WUZ944" s="82"/>
      <c r="WVA944" s="82"/>
      <c r="WVB944" s="82"/>
      <c r="WVC944" s="82"/>
      <c r="WVD944" s="82"/>
      <c r="WVE944" s="82"/>
      <c r="WVF944" s="82"/>
      <c r="WVG944" s="82"/>
      <c r="WVH944" s="82"/>
      <c r="WVI944" s="82"/>
      <c r="WVJ944" s="82"/>
      <c r="WVK944" s="82"/>
      <c r="WVL944" s="82"/>
      <c r="WVM944" s="82"/>
      <c r="WVN944" s="82"/>
      <c r="WVO944" s="82"/>
      <c r="WVP944" s="82"/>
      <c r="WVQ944" s="82"/>
      <c r="WVR944" s="82"/>
      <c r="WVS944" s="82"/>
      <c r="WVT944" s="82"/>
      <c r="WVU944" s="82"/>
      <c r="WVV944" s="82"/>
      <c r="WVW944" s="82"/>
      <c r="WVX944" s="82"/>
      <c r="WVY944" s="82"/>
      <c r="WVZ944" s="82"/>
      <c r="WWA944" s="82"/>
      <c r="WWB944" s="82"/>
      <c r="WWC944" s="82"/>
      <c r="WWD944" s="82"/>
      <c r="WWE944" s="82"/>
      <c r="WWF944" s="82"/>
      <c r="WWG944" s="82"/>
      <c r="WWH944" s="82"/>
      <c r="WWI944" s="82"/>
      <c r="WWJ944" s="82"/>
      <c r="WWK944" s="82"/>
      <c r="WWL944" s="82"/>
      <c r="WWM944" s="82"/>
      <c r="WWN944" s="82"/>
      <c r="WWO944" s="82"/>
      <c r="WWP944" s="82"/>
      <c r="WWQ944" s="82"/>
      <c r="WWR944" s="82"/>
      <c r="WWS944" s="82"/>
      <c r="WWT944" s="82"/>
      <c r="WWU944" s="82"/>
      <c r="WWV944" s="82"/>
      <c r="WWW944" s="82"/>
      <c r="WWX944" s="82"/>
      <c r="WWY944" s="82"/>
      <c r="WWZ944" s="82"/>
      <c r="WXA944" s="82"/>
      <c r="WXB944" s="82"/>
      <c r="WXC944" s="82"/>
      <c r="WXD944" s="82"/>
      <c r="WXE944" s="82"/>
      <c r="WXF944" s="82"/>
      <c r="WXG944" s="82"/>
      <c r="WXH944" s="82"/>
      <c r="WXI944" s="82"/>
      <c r="WXJ944" s="82"/>
      <c r="WXK944" s="82"/>
      <c r="WXL944" s="82"/>
      <c r="WXM944" s="82"/>
      <c r="WXN944" s="82"/>
      <c r="WXO944" s="82"/>
      <c r="WXP944" s="82"/>
      <c r="WXQ944" s="82"/>
      <c r="WXR944" s="82"/>
      <c r="WXS944" s="82"/>
      <c r="WXT944" s="82"/>
      <c r="WXU944" s="82"/>
      <c r="WXV944" s="82"/>
      <c r="WXW944" s="82"/>
      <c r="WXX944" s="82"/>
      <c r="WXY944" s="82"/>
      <c r="WXZ944" s="82"/>
      <c r="WYA944" s="82"/>
      <c r="WYB944" s="82"/>
      <c r="WYC944" s="82"/>
      <c r="WYD944" s="82"/>
      <c r="WYE944" s="82"/>
      <c r="WYF944" s="82"/>
      <c r="WYG944" s="82"/>
      <c r="WYH944" s="82"/>
      <c r="WYI944" s="82"/>
      <c r="WYJ944" s="82"/>
      <c r="WYK944" s="82"/>
      <c r="WYL944" s="82"/>
      <c r="WYM944" s="82"/>
      <c r="WYN944" s="82"/>
      <c r="WYO944" s="82"/>
      <c r="WYP944" s="82"/>
      <c r="WYQ944" s="82"/>
      <c r="WYR944" s="82"/>
      <c r="WYS944" s="82"/>
      <c r="WYT944" s="82"/>
      <c r="WYU944" s="82"/>
      <c r="WYV944" s="82"/>
      <c r="WYW944" s="82"/>
      <c r="WYX944" s="82"/>
      <c r="WYY944" s="82"/>
      <c r="WYZ944" s="82"/>
      <c r="WZA944" s="82"/>
      <c r="WZB944" s="82"/>
      <c r="WZC944" s="82"/>
      <c r="WZD944" s="82"/>
      <c r="WZE944" s="82"/>
      <c r="WZF944" s="82"/>
      <c r="WZG944" s="82"/>
      <c r="WZH944" s="82"/>
      <c r="WZI944" s="82"/>
      <c r="WZJ944" s="82"/>
      <c r="WZK944" s="82"/>
      <c r="WZL944" s="82"/>
      <c r="WZM944" s="82"/>
      <c r="WZN944" s="82"/>
      <c r="WZO944" s="82"/>
      <c r="WZP944" s="82"/>
      <c r="WZQ944" s="82"/>
      <c r="WZR944" s="82"/>
      <c r="WZS944" s="82"/>
      <c r="WZT944" s="82"/>
      <c r="WZU944" s="82"/>
      <c r="WZV944" s="82"/>
      <c r="WZW944" s="82"/>
      <c r="WZX944" s="82"/>
      <c r="WZY944" s="82"/>
      <c r="WZZ944" s="82"/>
      <c r="XAA944" s="82"/>
      <c r="XAB944" s="82"/>
      <c r="XAC944" s="82"/>
      <c r="XAD944" s="82"/>
      <c r="XAE944" s="82"/>
      <c r="XAF944" s="82"/>
      <c r="XAG944" s="82"/>
      <c r="XAH944" s="82"/>
      <c r="XAI944" s="82"/>
      <c r="XAJ944" s="82"/>
      <c r="XAK944" s="82"/>
      <c r="XAL944" s="82"/>
      <c r="XAM944" s="82"/>
      <c r="XAN944" s="82"/>
      <c r="XAO944" s="82"/>
      <c r="XAP944" s="82"/>
      <c r="XAQ944" s="82"/>
      <c r="XAR944" s="82"/>
      <c r="XAS944" s="82"/>
      <c r="XAT944" s="82"/>
      <c r="XAU944" s="82"/>
      <c r="XAV944" s="82"/>
      <c r="XAW944" s="82"/>
      <c r="XAX944" s="82"/>
      <c r="XAY944" s="82"/>
      <c r="XAZ944" s="82"/>
      <c r="XBA944" s="82"/>
      <c r="XBB944" s="82"/>
      <c r="XBC944" s="82"/>
      <c r="XBD944" s="82"/>
      <c r="XBE944" s="82"/>
      <c r="XBF944" s="82"/>
      <c r="XBG944" s="82"/>
      <c r="XBH944" s="82"/>
      <c r="XBI944" s="82"/>
      <c r="XBJ944" s="82"/>
      <c r="XBK944" s="82"/>
      <c r="XBL944" s="82"/>
      <c r="XBM944" s="82"/>
      <c r="XBN944" s="82"/>
      <c r="XBO944" s="82"/>
      <c r="XBP944" s="82"/>
      <c r="XBQ944" s="82"/>
      <c r="XBR944" s="82"/>
      <c r="XBS944" s="82"/>
      <c r="XBT944" s="82"/>
      <c r="XBU944" s="82"/>
      <c r="XBV944" s="82"/>
      <c r="XBW944" s="82"/>
      <c r="XBX944" s="82"/>
      <c r="XBY944" s="82"/>
      <c r="XBZ944" s="82"/>
      <c r="XCA944" s="82"/>
      <c r="XCB944" s="82"/>
      <c r="XCC944" s="82"/>
      <c r="XCD944" s="82"/>
      <c r="XCE944" s="82"/>
      <c r="XCF944" s="82"/>
      <c r="XCG944" s="82"/>
      <c r="XCH944" s="82"/>
      <c r="XCI944" s="82"/>
      <c r="XCJ944" s="82"/>
      <c r="XCK944" s="82"/>
      <c r="XCL944" s="82"/>
      <c r="XCM944" s="82"/>
      <c r="XCN944" s="82"/>
      <c r="XCO944" s="82"/>
      <c r="XCP944" s="82"/>
      <c r="XCQ944" s="82"/>
      <c r="XCR944" s="82"/>
      <c r="XCS944" s="82"/>
      <c r="XCT944" s="82"/>
      <c r="XCU944" s="82"/>
      <c r="XCV944" s="82"/>
      <c r="XCW944" s="82"/>
      <c r="XCX944" s="82"/>
      <c r="XCY944" s="82"/>
      <c r="XCZ944" s="82"/>
      <c r="XDA944" s="82"/>
      <c r="XDB944" s="82"/>
      <c r="XDC944" s="82"/>
      <c r="XDD944" s="82"/>
      <c r="XDE944" s="82"/>
      <c r="XDF944" s="82"/>
      <c r="XDG944" s="82"/>
      <c r="XDH944" s="82"/>
      <c r="XDI944" s="82"/>
      <c r="XDJ944" s="82"/>
      <c r="XDK944" s="82"/>
      <c r="XDL944" s="82"/>
      <c r="XDM944" s="82"/>
      <c r="XDN944" s="82"/>
      <c r="XDO944" s="82"/>
      <c r="XDP944" s="82"/>
    </row>
    <row r="945" spans="1:16344" s="28" customFormat="1" ht="30" customHeight="1">
      <c r="A945" s="181">
        <v>10</v>
      </c>
      <c r="B945" s="89" t="str">
        <f>МКД!A61</f>
        <v>Гагарина пр-кт. д.106</v>
      </c>
      <c r="C945" s="228" t="s">
        <v>540</v>
      </c>
      <c r="D945" s="92" t="s">
        <v>1345</v>
      </c>
      <c r="E945" s="1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2"/>
      <c r="AI945" s="82"/>
      <c r="AJ945" s="82"/>
      <c r="AK945" s="82"/>
      <c r="AL945" s="82"/>
      <c r="AM945" s="82"/>
      <c r="AN945" s="82"/>
      <c r="AO945" s="82"/>
      <c r="AP945" s="82"/>
      <c r="AQ945" s="82"/>
      <c r="AR945" s="82"/>
      <c r="AS945" s="82"/>
      <c r="AT945" s="82"/>
      <c r="AU945" s="82"/>
      <c r="AV945" s="82"/>
      <c r="AW945" s="82"/>
      <c r="AX945" s="82"/>
      <c r="AY945" s="82"/>
      <c r="AZ945" s="82"/>
      <c r="BA945" s="82"/>
      <c r="BB945" s="82"/>
      <c r="BC945" s="82"/>
      <c r="BD945" s="82"/>
      <c r="BE945" s="82"/>
      <c r="BF945" s="82"/>
      <c r="BG945" s="82"/>
      <c r="BH945" s="82"/>
      <c r="BI945" s="82"/>
      <c r="BJ945" s="82"/>
      <c r="BK945" s="82"/>
      <c r="BL945" s="82"/>
      <c r="BM945" s="82"/>
      <c r="BN945" s="82"/>
      <c r="BO945" s="82"/>
      <c r="BP945" s="82"/>
      <c r="BQ945" s="82"/>
      <c r="BR945" s="82"/>
      <c r="BS945" s="82"/>
      <c r="BT945" s="82"/>
      <c r="BU945" s="82"/>
      <c r="BV945" s="82"/>
      <c r="BW945" s="82"/>
      <c r="BX945" s="82"/>
      <c r="BY945" s="82"/>
      <c r="BZ945" s="82"/>
      <c r="CA945" s="82"/>
      <c r="CB945" s="82"/>
      <c r="CC945" s="82"/>
      <c r="CD945" s="82"/>
      <c r="CE945" s="82"/>
      <c r="CF945" s="82"/>
      <c r="CG945" s="82"/>
      <c r="CH945" s="82"/>
      <c r="CI945" s="82"/>
      <c r="CJ945" s="82"/>
      <c r="CK945" s="82"/>
      <c r="CL945" s="82"/>
      <c r="CM945" s="82"/>
      <c r="CN945" s="82"/>
      <c r="CO945" s="82"/>
      <c r="CP945" s="82"/>
      <c r="CQ945" s="82"/>
      <c r="CR945" s="82"/>
      <c r="CS945" s="82"/>
      <c r="CT945" s="82"/>
      <c r="CU945" s="82"/>
      <c r="CV945" s="82"/>
      <c r="CW945" s="82"/>
      <c r="CX945" s="82"/>
      <c r="CY945" s="82"/>
      <c r="CZ945" s="82"/>
      <c r="DA945" s="82"/>
      <c r="DB945" s="82"/>
      <c r="DC945" s="82"/>
      <c r="DD945" s="82"/>
      <c r="DE945" s="82"/>
      <c r="DF945" s="82"/>
      <c r="DG945" s="82"/>
      <c r="DH945" s="82"/>
      <c r="DI945" s="82"/>
      <c r="DJ945" s="82"/>
      <c r="DK945" s="82"/>
      <c r="DL945" s="82"/>
      <c r="DM945" s="82"/>
      <c r="DN945" s="82"/>
      <c r="DO945" s="82"/>
      <c r="DP945" s="82"/>
      <c r="DQ945" s="82"/>
      <c r="DR945" s="82"/>
      <c r="DS945" s="82"/>
      <c r="DT945" s="82"/>
      <c r="DU945" s="82"/>
      <c r="DV945" s="82"/>
      <c r="DW945" s="82"/>
      <c r="DX945" s="82"/>
      <c r="DY945" s="82"/>
      <c r="DZ945" s="82"/>
      <c r="EA945" s="82"/>
      <c r="EB945" s="82"/>
      <c r="EC945" s="82"/>
      <c r="ED945" s="82"/>
      <c r="EE945" s="82"/>
      <c r="EF945" s="82"/>
      <c r="EG945" s="82"/>
      <c r="EH945" s="82"/>
      <c r="EI945" s="82"/>
      <c r="EJ945" s="82"/>
      <c r="EK945" s="82"/>
      <c r="EL945" s="82"/>
      <c r="EM945" s="82"/>
      <c r="EN945" s="82"/>
      <c r="EO945" s="82"/>
      <c r="EP945" s="82"/>
      <c r="EQ945" s="82"/>
      <c r="ER945" s="82"/>
      <c r="ES945" s="82"/>
      <c r="ET945" s="82"/>
      <c r="EU945" s="82"/>
      <c r="EV945" s="82"/>
      <c r="EW945" s="82"/>
      <c r="EX945" s="82"/>
      <c r="EY945" s="82"/>
      <c r="EZ945" s="82"/>
      <c r="FA945" s="82"/>
      <c r="FB945" s="82"/>
      <c r="FC945" s="82"/>
      <c r="FD945" s="82"/>
      <c r="FE945" s="82"/>
      <c r="FF945" s="82"/>
      <c r="FG945" s="82"/>
      <c r="FH945" s="82"/>
      <c r="FI945" s="82"/>
      <c r="FJ945" s="82"/>
      <c r="FK945" s="82"/>
      <c r="FL945" s="82"/>
      <c r="FM945" s="82"/>
      <c r="FN945" s="82"/>
      <c r="FO945" s="82"/>
      <c r="FP945" s="82"/>
      <c r="FQ945" s="82"/>
      <c r="FR945" s="82"/>
      <c r="FS945" s="82"/>
      <c r="FT945" s="82"/>
      <c r="FU945" s="82"/>
      <c r="FV945" s="82"/>
      <c r="FW945" s="82"/>
      <c r="FX945" s="82"/>
      <c r="FY945" s="82"/>
      <c r="FZ945" s="82"/>
      <c r="GA945" s="82"/>
      <c r="GB945" s="82"/>
      <c r="GC945" s="82"/>
      <c r="GD945" s="82"/>
      <c r="GE945" s="82"/>
      <c r="GF945" s="82"/>
      <c r="GG945" s="82"/>
      <c r="GH945" s="82"/>
      <c r="GI945" s="82"/>
      <c r="GJ945" s="82"/>
      <c r="GK945" s="82"/>
      <c r="GL945" s="82"/>
      <c r="GM945" s="82"/>
      <c r="GN945" s="82"/>
      <c r="GO945" s="82"/>
      <c r="GP945" s="82"/>
      <c r="GQ945" s="82"/>
      <c r="GR945" s="82"/>
      <c r="GS945" s="82"/>
      <c r="GT945" s="82"/>
      <c r="GU945" s="82"/>
      <c r="GV945" s="82"/>
      <c r="GW945" s="82"/>
      <c r="GX945" s="82"/>
      <c r="GY945" s="82"/>
      <c r="GZ945" s="82"/>
      <c r="HA945" s="82"/>
      <c r="HB945" s="82"/>
      <c r="HC945" s="82"/>
      <c r="HD945" s="82"/>
      <c r="HE945" s="82"/>
      <c r="HF945" s="82"/>
      <c r="HG945" s="82"/>
      <c r="HH945" s="82"/>
      <c r="HI945" s="82"/>
      <c r="HJ945" s="82"/>
      <c r="HK945" s="82"/>
      <c r="HL945" s="82"/>
      <c r="HM945" s="82"/>
      <c r="HN945" s="82"/>
      <c r="HO945" s="82"/>
      <c r="HP945" s="82"/>
      <c r="HQ945" s="82"/>
      <c r="HR945" s="82"/>
      <c r="HS945" s="82"/>
      <c r="HT945" s="82"/>
      <c r="HU945" s="82"/>
      <c r="HV945" s="82"/>
      <c r="HW945" s="82"/>
      <c r="HX945" s="82"/>
      <c r="HY945" s="82"/>
      <c r="HZ945" s="82"/>
      <c r="IA945" s="82"/>
      <c r="IB945" s="82"/>
      <c r="IC945" s="82"/>
      <c r="ID945" s="82"/>
      <c r="IE945" s="82"/>
      <c r="IF945" s="82"/>
      <c r="IG945" s="82"/>
      <c r="IH945" s="82"/>
      <c r="II945" s="82"/>
      <c r="IJ945" s="82"/>
      <c r="IK945" s="82"/>
      <c r="IL945" s="82"/>
      <c r="IM945" s="82"/>
      <c r="IN945" s="82"/>
      <c r="IO945" s="82"/>
      <c r="IP945" s="82"/>
      <c r="IQ945" s="82"/>
      <c r="IR945" s="82"/>
      <c r="IS945" s="82"/>
      <c r="IT945" s="82"/>
      <c r="IU945" s="82"/>
      <c r="IV945" s="82"/>
      <c r="IW945" s="82"/>
      <c r="IX945" s="82"/>
      <c r="IY945" s="82"/>
      <c r="IZ945" s="82"/>
      <c r="JA945" s="82"/>
      <c r="JB945" s="82"/>
      <c r="JC945" s="82"/>
      <c r="JD945" s="82"/>
      <c r="JE945" s="82"/>
      <c r="JF945" s="82"/>
      <c r="JG945" s="82"/>
      <c r="JH945" s="82"/>
      <c r="JI945" s="82"/>
      <c r="JJ945" s="82"/>
      <c r="JK945" s="82"/>
      <c r="JL945" s="82"/>
      <c r="JM945" s="82"/>
      <c r="JN945" s="82"/>
      <c r="JO945" s="82"/>
      <c r="JP945" s="82"/>
      <c r="JQ945" s="82"/>
      <c r="JR945" s="82"/>
      <c r="JS945" s="82"/>
      <c r="JT945" s="82"/>
      <c r="JU945" s="82"/>
      <c r="JV945" s="82"/>
      <c r="JW945" s="82"/>
      <c r="JX945" s="82"/>
      <c r="JY945" s="82"/>
      <c r="JZ945" s="82"/>
      <c r="KA945" s="82"/>
      <c r="KB945" s="82"/>
      <c r="KC945" s="82"/>
      <c r="KD945" s="82"/>
      <c r="KE945" s="82"/>
      <c r="KF945" s="82"/>
      <c r="KG945" s="82"/>
      <c r="KH945" s="82"/>
      <c r="KI945" s="82"/>
      <c r="KJ945" s="82"/>
      <c r="KK945" s="82"/>
      <c r="KL945" s="82"/>
      <c r="KM945" s="82"/>
      <c r="KN945" s="82"/>
      <c r="KO945" s="82"/>
      <c r="KP945" s="82"/>
      <c r="KQ945" s="82"/>
      <c r="KR945" s="82"/>
      <c r="KS945" s="82"/>
      <c r="KT945" s="82"/>
      <c r="KU945" s="82"/>
      <c r="KV945" s="82"/>
      <c r="KW945" s="82"/>
      <c r="KX945" s="82"/>
      <c r="KY945" s="82"/>
      <c r="KZ945" s="82"/>
      <c r="LA945" s="82"/>
      <c r="LB945" s="82"/>
      <c r="LC945" s="82"/>
      <c r="LD945" s="82"/>
      <c r="LE945" s="82"/>
      <c r="LF945" s="82"/>
      <c r="LG945" s="82"/>
      <c r="LH945" s="82"/>
      <c r="LI945" s="82"/>
      <c r="LJ945" s="82"/>
      <c r="LK945" s="82"/>
      <c r="LL945" s="82"/>
      <c r="LM945" s="82"/>
      <c r="LN945" s="82"/>
      <c r="LO945" s="82"/>
      <c r="LP945" s="82"/>
      <c r="LQ945" s="82"/>
      <c r="LR945" s="82"/>
      <c r="LS945" s="82"/>
      <c r="LT945" s="82"/>
      <c r="LU945" s="82"/>
      <c r="LV945" s="82"/>
      <c r="LW945" s="82"/>
      <c r="LX945" s="82"/>
      <c r="LY945" s="82"/>
      <c r="LZ945" s="82"/>
      <c r="MA945" s="82"/>
      <c r="MB945" s="82"/>
      <c r="MC945" s="82"/>
      <c r="MD945" s="82"/>
      <c r="ME945" s="82"/>
      <c r="MF945" s="82"/>
      <c r="MG945" s="82"/>
      <c r="MH945" s="82"/>
      <c r="MI945" s="82"/>
      <c r="MJ945" s="82"/>
      <c r="MK945" s="82"/>
      <c r="ML945" s="82"/>
      <c r="MM945" s="82"/>
      <c r="MN945" s="82"/>
      <c r="MO945" s="82"/>
      <c r="MP945" s="82"/>
      <c r="MQ945" s="82"/>
      <c r="MR945" s="82"/>
      <c r="MS945" s="82"/>
      <c r="MT945" s="82"/>
      <c r="MU945" s="82"/>
      <c r="MV945" s="82"/>
      <c r="MW945" s="82"/>
      <c r="MX945" s="82"/>
      <c r="MY945" s="82"/>
      <c r="MZ945" s="82"/>
      <c r="NA945" s="82"/>
      <c r="NB945" s="82"/>
      <c r="NC945" s="82"/>
      <c r="ND945" s="82"/>
      <c r="NE945" s="82"/>
      <c r="NF945" s="82"/>
      <c r="NG945" s="82"/>
      <c r="NH945" s="82"/>
      <c r="NI945" s="82"/>
      <c r="NJ945" s="82"/>
      <c r="NK945" s="82"/>
      <c r="NL945" s="82"/>
      <c r="NM945" s="82"/>
      <c r="NN945" s="82"/>
      <c r="NO945" s="82"/>
      <c r="NP945" s="82"/>
      <c r="NQ945" s="82"/>
      <c r="NR945" s="82"/>
      <c r="NS945" s="82"/>
      <c r="NT945" s="82"/>
      <c r="NU945" s="82"/>
      <c r="NV945" s="82"/>
      <c r="NW945" s="82"/>
      <c r="NX945" s="82"/>
      <c r="NY945" s="82"/>
      <c r="NZ945" s="82"/>
      <c r="OA945" s="82"/>
      <c r="OB945" s="82"/>
      <c r="OC945" s="82"/>
      <c r="OD945" s="82"/>
      <c r="OE945" s="82"/>
      <c r="OF945" s="82"/>
      <c r="OG945" s="82"/>
      <c r="OH945" s="82"/>
      <c r="OI945" s="82"/>
      <c r="OJ945" s="82"/>
      <c r="OK945" s="82"/>
      <c r="OL945" s="82"/>
      <c r="OM945" s="82"/>
      <c r="ON945" s="82"/>
      <c r="OO945" s="82"/>
      <c r="OP945" s="82"/>
      <c r="OQ945" s="82"/>
      <c r="OR945" s="82"/>
      <c r="OS945" s="82"/>
      <c r="OT945" s="82"/>
      <c r="OU945" s="82"/>
      <c r="OV945" s="82"/>
      <c r="OW945" s="82"/>
      <c r="OX945" s="82"/>
      <c r="OY945" s="82"/>
      <c r="OZ945" s="82"/>
      <c r="PA945" s="82"/>
      <c r="PB945" s="82"/>
      <c r="PC945" s="82"/>
      <c r="PD945" s="82"/>
      <c r="PE945" s="82"/>
      <c r="PF945" s="82"/>
      <c r="PG945" s="82"/>
      <c r="PH945" s="82"/>
      <c r="PI945" s="82"/>
      <c r="PJ945" s="82"/>
      <c r="PK945" s="82"/>
      <c r="PL945" s="82"/>
      <c r="PM945" s="82"/>
      <c r="PN945" s="82"/>
      <c r="PO945" s="82"/>
      <c r="PP945" s="82"/>
      <c r="PQ945" s="82"/>
      <c r="PR945" s="82"/>
      <c r="PS945" s="82"/>
      <c r="PT945" s="82"/>
      <c r="PU945" s="82"/>
      <c r="PV945" s="82"/>
      <c r="PW945" s="82"/>
      <c r="PX945" s="82"/>
      <c r="PY945" s="82"/>
      <c r="PZ945" s="82"/>
      <c r="QA945" s="82"/>
      <c r="QB945" s="82"/>
      <c r="QC945" s="82"/>
      <c r="QD945" s="82"/>
      <c r="QE945" s="82"/>
      <c r="QF945" s="82"/>
      <c r="QG945" s="82"/>
      <c r="QH945" s="82"/>
      <c r="QI945" s="82"/>
      <c r="QJ945" s="82"/>
      <c r="QK945" s="82"/>
      <c r="QL945" s="82"/>
      <c r="QM945" s="82"/>
      <c r="QN945" s="82"/>
      <c r="QO945" s="82"/>
      <c r="QP945" s="82"/>
      <c r="QQ945" s="82"/>
      <c r="QR945" s="82"/>
      <c r="QS945" s="82"/>
      <c r="QT945" s="82"/>
      <c r="QU945" s="82"/>
      <c r="QV945" s="82"/>
      <c r="QW945" s="82"/>
      <c r="QX945" s="82"/>
      <c r="QY945" s="82"/>
      <c r="QZ945" s="82"/>
      <c r="RA945" s="82"/>
      <c r="RB945" s="82"/>
      <c r="RC945" s="82"/>
      <c r="RD945" s="82"/>
      <c r="RE945" s="82"/>
      <c r="RF945" s="82"/>
      <c r="RG945" s="82"/>
      <c r="RH945" s="82"/>
      <c r="RI945" s="82"/>
      <c r="RJ945" s="82"/>
      <c r="RK945" s="82"/>
      <c r="RL945" s="82"/>
      <c r="RM945" s="82"/>
      <c r="RN945" s="82"/>
      <c r="RO945" s="82"/>
      <c r="RP945" s="82"/>
      <c r="RQ945" s="82"/>
      <c r="RR945" s="82"/>
      <c r="RS945" s="82"/>
      <c r="RT945" s="82"/>
      <c r="RU945" s="82"/>
      <c r="RV945" s="82"/>
      <c r="RW945" s="82"/>
      <c r="RX945" s="82"/>
      <c r="RY945" s="82"/>
      <c r="RZ945" s="82"/>
      <c r="SA945" s="82"/>
      <c r="SB945" s="82"/>
      <c r="SC945" s="82"/>
      <c r="SD945" s="82"/>
      <c r="SE945" s="82"/>
      <c r="SF945" s="82"/>
      <c r="SG945" s="82"/>
      <c r="SH945" s="82"/>
      <c r="SI945" s="82"/>
      <c r="SJ945" s="82"/>
      <c r="SK945" s="82"/>
      <c r="SL945" s="82"/>
      <c r="SM945" s="82"/>
      <c r="SN945" s="82"/>
      <c r="SO945" s="82"/>
      <c r="SP945" s="82"/>
      <c r="SQ945" s="82"/>
      <c r="SR945" s="82"/>
      <c r="SS945" s="82"/>
      <c r="ST945" s="82"/>
      <c r="SU945" s="82"/>
      <c r="SV945" s="82"/>
      <c r="SW945" s="82"/>
      <c r="SX945" s="82"/>
      <c r="SY945" s="82"/>
      <c r="SZ945" s="82"/>
      <c r="TA945" s="82"/>
      <c r="TB945" s="82"/>
      <c r="TC945" s="82"/>
      <c r="TD945" s="82"/>
      <c r="TE945" s="82"/>
      <c r="TF945" s="82"/>
      <c r="TG945" s="82"/>
      <c r="TH945" s="82"/>
      <c r="TI945" s="82"/>
      <c r="TJ945" s="82"/>
      <c r="TK945" s="82"/>
      <c r="TL945" s="82"/>
      <c r="TM945" s="82"/>
      <c r="TN945" s="82"/>
      <c r="TO945" s="82"/>
      <c r="TP945" s="82"/>
      <c r="TQ945" s="82"/>
      <c r="TR945" s="82"/>
      <c r="TS945" s="82"/>
      <c r="TT945" s="82"/>
      <c r="TU945" s="82"/>
      <c r="TV945" s="82"/>
      <c r="TW945" s="82"/>
      <c r="TX945" s="82"/>
      <c r="TY945" s="82"/>
      <c r="TZ945" s="82"/>
      <c r="UA945" s="82"/>
      <c r="UB945" s="82"/>
      <c r="UC945" s="82"/>
      <c r="UD945" s="82"/>
      <c r="UE945" s="82"/>
      <c r="UF945" s="82"/>
      <c r="UG945" s="82"/>
      <c r="UH945" s="82"/>
      <c r="UI945" s="82"/>
      <c r="UJ945" s="82"/>
      <c r="UK945" s="82"/>
      <c r="UL945" s="82"/>
      <c r="UM945" s="82"/>
      <c r="UN945" s="82"/>
      <c r="UO945" s="82"/>
      <c r="UP945" s="82"/>
      <c r="UQ945" s="82"/>
      <c r="UR945" s="82"/>
      <c r="US945" s="82"/>
      <c r="UT945" s="82"/>
      <c r="UU945" s="82"/>
      <c r="UV945" s="82"/>
      <c r="UW945" s="82"/>
      <c r="UX945" s="82"/>
      <c r="UY945" s="82"/>
      <c r="UZ945" s="82"/>
      <c r="VA945" s="82"/>
      <c r="VB945" s="82"/>
      <c r="VC945" s="82"/>
      <c r="VD945" s="82"/>
      <c r="VE945" s="82"/>
      <c r="VF945" s="82"/>
      <c r="VG945" s="82"/>
      <c r="VH945" s="82"/>
      <c r="VI945" s="82"/>
      <c r="VJ945" s="82"/>
      <c r="VK945" s="82"/>
      <c r="VL945" s="82"/>
      <c r="VM945" s="82"/>
      <c r="VN945" s="82"/>
      <c r="VO945" s="82"/>
      <c r="VP945" s="82"/>
      <c r="VQ945" s="82"/>
      <c r="VR945" s="82"/>
      <c r="VS945" s="82"/>
      <c r="VT945" s="82"/>
      <c r="VU945" s="82"/>
      <c r="VV945" s="82"/>
      <c r="VW945" s="82"/>
      <c r="VX945" s="82"/>
      <c r="VY945" s="82"/>
      <c r="VZ945" s="82"/>
      <c r="WA945" s="82"/>
      <c r="WB945" s="82"/>
      <c r="WC945" s="82"/>
      <c r="WD945" s="82"/>
      <c r="WE945" s="82"/>
      <c r="WF945" s="82"/>
      <c r="WG945" s="82"/>
      <c r="WH945" s="82"/>
      <c r="WI945" s="82"/>
      <c r="WJ945" s="82"/>
      <c r="WK945" s="82"/>
      <c r="WL945" s="82"/>
      <c r="WM945" s="82"/>
      <c r="WN945" s="82"/>
      <c r="WO945" s="82"/>
      <c r="WP945" s="82"/>
      <c r="WQ945" s="82"/>
      <c r="WR945" s="82"/>
      <c r="WS945" s="82"/>
      <c r="WT945" s="82"/>
      <c r="WU945" s="82"/>
      <c r="WV945" s="82"/>
      <c r="WW945" s="82"/>
      <c r="WX945" s="82"/>
      <c r="WY945" s="82"/>
      <c r="WZ945" s="82"/>
      <c r="XA945" s="82"/>
      <c r="XB945" s="82"/>
      <c r="XC945" s="82"/>
      <c r="XD945" s="82"/>
      <c r="XE945" s="82"/>
      <c r="XF945" s="82"/>
      <c r="XG945" s="82"/>
      <c r="XH945" s="82"/>
      <c r="XI945" s="82"/>
      <c r="XJ945" s="82"/>
      <c r="XK945" s="82"/>
      <c r="XL945" s="82"/>
      <c r="XM945" s="82"/>
      <c r="XN945" s="82"/>
      <c r="XO945" s="82"/>
      <c r="XP945" s="82"/>
      <c r="XQ945" s="82"/>
      <c r="XR945" s="82"/>
      <c r="XS945" s="82"/>
      <c r="XT945" s="82"/>
      <c r="XU945" s="82"/>
      <c r="XV945" s="82"/>
      <c r="XW945" s="82"/>
      <c r="XX945" s="82"/>
      <c r="XY945" s="82"/>
      <c r="XZ945" s="82"/>
      <c r="YA945" s="82"/>
      <c r="YB945" s="82"/>
      <c r="YC945" s="82"/>
      <c r="YD945" s="82"/>
      <c r="YE945" s="82"/>
      <c r="YF945" s="82"/>
      <c r="YG945" s="82"/>
      <c r="YH945" s="82"/>
      <c r="YI945" s="82"/>
      <c r="YJ945" s="82"/>
      <c r="YK945" s="82"/>
      <c r="YL945" s="82"/>
      <c r="YM945" s="82"/>
      <c r="YN945" s="82"/>
      <c r="YO945" s="82"/>
      <c r="YP945" s="82"/>
      <c r="YQ945" s="82"/>
      <c r="YR945" s="82"/>
      <c r="YS945" s="82"/>
      <c r="YT945" s="82"/>
      <c r="YU945" s="82"/>
      <c r="YV945" s="82"/>
      <c r="YW945" s="82"/>
      <c r="YX945" s="82"/>
      <c r="YY945" s="82"/>
      <c r="YZ945" s="82"/>
      <c r="ZA945" s="82"/>
      <c r="ZB945" s="82"/>
      <c r="ZC945" s="82"/>
      <c r="ZD945" s="82"/>
      <c r="ZE945" s="82"/>
      <c r="ZF945" s="82"/>
      <c r="ZG945" s="82"/>
      <c r="ZH945" s="82"/>
      <c r="ZI945" s="82"/>
      <c r="ZJ945" s="82"/>
      <c r="ZK945" s="82"/>
      <c r="ZL945" s="82"/>
      <c r="ZM945" s="82"/>
      <c r="ZN945" s="82"/>
      <c r="ZO945" s="82"/>
      <c r="ZP945" s="82"/>
      <c r="ZQ945" s="82"/>
      <c r="ZR945" s="82"/>
      <c r="ZS945" s="82"/>
      <c r="ZT945" s="82"/>
      <c r="ZU945" s="82"/>
      <c r="ZV945" s="82"/>
      <c r="ZW945" s="82"/>
      <c r="ZX945" s="82"/>
      <c r="ZY945" s="82"/>
      <c r="ZZ945" s="82"/>
      <c r="AAA945" s="82"/>
      <c r="AAB945" s="82"/>
      <c r="AAC945" s="82"/>
      <c r="AAD945" s="82"/>
      <c r="AAE945" s="82"/>
      <c r="AAF945" s="82"/>
      <c r="AAG945" s="82"/>
      <c r="AAH945" s="82"/>
      <c r="AAI945" s="82"/>
      <c r="AAJ945" s="82"/>
      <c r="AAK945" s="82"/>
      <c r="AAL945" s="82"/>
      <c r="AAM945" s="82"/>
      <c r="AAN945" s="82"/>
      <c r="AAO945" s="82"/>
      <c r="AAP945" s="82"/>
      <c r="AAQ945" s="82"/>
      <c r="AAR945" s="82"/>
      <c r="AAS945" s="82"/>
      <c r="AAT945" s="82"/>
      <c r="AAU945" s="82"/>
      <c r="AAV945" s="82"/>
      <c r="AAW945" s="82"/>
      <c r="AAX945" s="82"/>
      <c r="AAY945" s="82"/>
      <c r="AAZ945" s="82"/>
      <c r="ABA945" s="82"/>
      <c r="ABB945" s="82"/>
      <c r="ABC945" s="82"/>
      <c r="ABD945" s="82"/>
      <c r="ABE945" s="82"/>
      <c r="ABF945" s="82"/>
      <c r="ABG945" s="82"/>
      <c r="ABH945" s="82"/>
      <c r="ABI945" s="82"/>
      <c r="ABJ945" s="82"/>
      <c r="ABK945" s="82"/>
      <c r="ABL945" s="82"/>
      <c r="ABM945" s="82"/>
      <c r="ABN945" s="82"/>
      <c r="ABO945" s="82"/>
      <c r="ABP945" s="82"/>
      <c r="ABQ945" s="82"/>
      <c r="ABR945" s="82"/>
      <c r="ABS945" s="82"/>
      <c r="ABT945" s="82"/>
      <c r="ABU945" s="82"/>
      <c r="ABV945" s="82"/>
      <c r="ABW945" s="82"/>
      <c r="ABX945" s="82"/>
      <c r="ABY945" s="82"/>
      <c r="ABZ945" s="82"/>
      <c r="ACA945" s="82"/>
      <c r="ACB945" s="82"/>
      <c r="ACC945" s="82"/>
      <c r="ACD945" s="82"/>
      <c r="ACE945" s="82"/>
      <c r="ACF945" s="82"/>
      <c r="ACG945" s="82"/>
      <c r="ACH945" s="82"/>
      <c r="ACI945" s="82"/>
      <c r="ACJ945" s="82"/>
      <c r="ACK945" s="82"/>
      <c r="ACL945" s="82"/>
      <c r="ACM945" s="82"/>
      <c r="ACN945" s="82"/>
      <c r="ACO945" s="82"/>
      <c r="ACP945" s="82"/>
      <c r="ACQ945" s="82"/>
      <c r="ACR945" s="82"/>
      <c r="ACS945" s="82"/>
      <c r="ACT945" s="82"/>
      <c r="ACU945" s="82"/>
      <c r="ACV945" s="82"/>
      <c r="ACW945" s="82"/>
      <c r="ACX945" s="82"/>
      <c r="ACY945" s="82"/>
      <c r="ACZ945" s="82"/>
      <c r="ADA945" s="82"/>
      <c r="ADB945" s="82"/>
      <c r="ADC945" s="82"/>
      <c r="ADD945" s="82"/>
      <c r="ADE945" s="82"/>
      <c r="ADF945" s="82"/>
      <c r="ADG945" s="82"/>
      <c r="ADH945" s="82"/>
      <c r="ADI945" s="82"/>
      <c r="ADJ945" s="82"/>
      <c r="ADK945" s="82"/>
      <c r="ADL945" s="82"/>
      <c r="ADM945" s="82"/>
      <c r="ADN945" s="82"/>
      <c r="ADO945" s="82"/>
      <c r="ADP945" s="82"/>
      <c r="ADQ945" s="82"/>
      <c r="ADR945" s="82"/>
      <c r="ADS945" s="82"/>
      <c r="ADT945" s="82"/>
      <c r="ADU945" s="82"/>
      <c r="ADV945" s="82"/>
      <c r="ADW945" s="82"/>
      <c r="ADX945" s="82"/>
      <c r="ADY945" s="82"/>
      <c r="ADZ945" s="82"/>
      <c r="AEA945" s="82"/>
      <c r="AEB945" s="82"/>
      <c r="AEC945" s="82"/>
      <c r="AED945" s="82"/>
      <c r="AEE945" s="82"/>
      <c r="AEF945" s="82"/>
      <c r="AEG945" s="82"/>
      <c r="AEH945" s="82"/>
      <c r="AEI945" s="82"/>
      <c r="AEJ945" s="82"/>
      <c r="AEK945" s="82"/>
      <c r="AEL945" s="82"/>
      <c r="AEM945" s="82"/>
      <c r="AEN945" s="82"/>
      <c r="AEO945" s="82"/>
      <c r="AEP945" s="82"/>
      <c r="AEQ945" s="82"/>
      <c r="AER945" s="82"/>
      <c r="AES945" s="82"/>
      <c r="AET945" s="82"/>
      <c r="AEU945" s="82"/>
      <c r="AEV945" s="82"/>
      <c r="AEW945" s="82"/>
      <c r="AEX945" s="82"/>
      <c r="AEY945" s="82"/>
      <c r="AEZ945" s="82"/>
      <c r="AFA945" s="82"/>
      <c r="AFB945" s="82"/>
      <c r="AFC945" s="82"/>
      <c r="AFD945" s="82"/>
      <c r="AFE945" s="82"/>
      <c r="AFF945" s="82"/>
      <c r="AFG945" s="82"/>
      <c r="AFH945" s="82"/>
      <c r="AFI945" s="82"/>
      <c r="AFJ945" s="82"/>
      <c r="AFK945" s="82"/>
      <c r="AFL945" s="82"/>
      <c r="AFM945" s="82"/>
      <c r="AFN945" s="82"/>
      <c r="AFO945" s="82"/>
      <c r="AFP945" s="82"/>
      <c r="AFQ945" s="82"/>
      <c r="AFR945" s="82"/>
      <c r="AFS945" s="82"/>
      <c r="AFT945" s="82"/>
      <c r="AFU945" s="82"/>
      <c r="AFV945" s="82"/>
      <c r="AFW945" s="82"/>
      <c r="AFX945" s="82"/>
      <c r="AFY945" s="82"/>
      <c r="AFZ945" s="82"/>
      <c r="AGA945" s="82"/>
      <c r="AGB945" s="82"/>
      <c r="AGC945" s="82"/>
      <c r="AGD945" s="82"/>
      <c r="AGE945" s="82"/>
      <c r="AGF945" s="82"/>
      <c r="AGG945" s="82"/>
      <c r="AGH945" s="82"/>
      <c r="AGI945" s="82"/>
      <c r="AGJ945" s="82"/>
      <c r="AGK945" s="82"/>
      <c r="AGL945" s="82"/>
      <c r="AGM945" s="82"/>
      <c r="AGN945" s="82"/>
      <c r="AGO945" s="82"/>
      <c r="AGP945" s="82"/>
      <c r="AGQ945" s="82"/>
      <c r="AGR945" s="82"/>
      <c r="AGS945" s="82"/>
      <c r="AGT945" s="82"/>
      <c r="AGU945" s="82"/>
      <c r="AGV945" s="82"/>
      <c r="AGW945" s="82"/>
      <c r="AGX945" s="82"/>
      <c r="AGY945" s="82"/>
      <c r="AGZ945" s="82"/>
      <c r="AHA945" s="82"/>
      <c r="AHB945" s="82"/>
      <c r="AHC945" s="82"/>
      <c r="AHD945" s="82"/>
      <c r="AHE945" s="82"/>
      <c r="AHF945" s="82"/>
      <c r="AHG945" s="82"/>
      <c r="AHH945" s="82"/>
      <c r="AHI945" s="82"/>
      <c r="AHJ945" s="82"/>
      <c r="AHK945" s="82"/>
      <c r="AHL945" s="82"/>
      <c r="AHM945" s="82"/>
      <c r="AHN945" s="82"/>
      <c r="AHO945" s="82"/>
      <c r="AHP945" s="82"/>
      <c r="AHQ945" s="82"/>
      <c r="AHR945" s="82"/>
      <c r="AHS945" s="82"/>
      <c r="AHT945" s="82"/>
      <c r="AHU945" s="82"/>
      <c r="AHV945" s="82"/>
      <c r="AHW945" s="82"/>
      <c r="AHX945" s="82"/>
      <c r="AHY945" s="82"/>
      <c r="AHZ945" s="82"/>
      <c r="AIA945" s="82"/>
      <c r="AIB945" s="82"/>
      <c r="AIC945" s="82"/>
      <c r="AID945" s="82"/>
      <c r="AIE945" s="82"/>
      <c r="AIF945" s="82"/>
      <c r="AIG945" s="82"/>
      <c r="AIH945" s="82"/>
      <c r="AII945" s="82"/>
      <c r="AIJ945" s="82"/>
      <c r="AIK945" s="82"/>
      <c r="AIL945" s="82"/>
      <c r="AIM945" s="82"/>
      <c r="AIN945" s="82"/>
      <c r="AIO945" s="82"/>
      <c r="AIP945" s="82"/>
      <c r="AIQ945" s="82"/>
      <c r="AIR945" s="82"/>
      <c r="AIS945" s="82"/>
      <c r="AIT945" s="82"/>
      <c r="AIU945" s="82"/>
      <c r="AIV945" s="82"/>
      <c r="AIW945" s="82"/>
      <c r="AIX945" s="82"/>
      <c r="AIY945" s="82"/>
      <c r="AIZ945" s="82"/>
      <c r="AJA945" s="82"/>
      <c r="AJB945" s="82"/>
      <c r="AJC945" s="82"/>
      <c r="AJD945" s="82"/>
      <c r="AJE945" s="82"/>
      <c r="AJF945" s="82"/>
      <c r="AJG945" s="82"/>
      <c r="AJH945" s="82"/>
      <c r="AJI945" s="82"/>
      <c r="AJJ945" s="82"/>
      <c r="AJK945" s="82"/>
      <c r="AJL945" s="82"/>
      <c r="AJM945" s="82"/>
      <c r="AJN945" s="82"/>
      <c r="AJO945" s="82"/>
      <c r="AJP945" s="82"/>
      <c r="AJQ945" s="82"/>
      <c r="AJR945" s="82"/>
      <c r="AJS945" s="82"/>
      <c r="AJT945" s="82"/>
      <c r="AJU945" s="82"/>
      <c r="AJV945" s="82"/>
      <c r="AJW945" s="82"/>
      <c r="AJX945" s="82"/>
      <c r="AJY945" s="82"/>
      <c r="AJZ945" s="82"/>
      <c r="AKA945" s="82"/>
      <c r="AKB945" s="82"/>
      <c r="AKC945" s="82"/>
      <c r="AKD945" s="82"/>
      <c r="AKE945" s="82"/>
      <c r="AKF945" s="82"/>
      <c r="AKG945" s="82"/>
      <c r="AKH945" s="82"/>
      <c r="AKI945" s="82"/>
      <c r="AKJ945" s="82"/>
      <c r="AKK945" s="82"/>
      <c r="AKL945" s="82"/>
      <c r="AKM945" s="82"/>
      <c r="AKN945" s="82"/>
      <c r="AKO945" s="82"/>
      <c r="AKP945" s="82"/>
      <c r="AKQ945" s="82"/>
      <c r="AKR945" s="82"/>
      <c r="AKS945" s="82"/>
      <c r="AKT945" s="82"/>
      <c r="AKU945" s="82"/>
      <c r="AKV945" s="82"/>
      <c r="AKW945" s="82"/>
      <c r="AKX945" s="82"/>
      <c r="AKY945" s="82"/>
      <c r="AKZ945" s="82"/>
      <c r="ALA945" s="82"/>
      <c r="ALB945" s="82"/>
      <c r="ALC945" s="82"/>
      <c r="ALD945" s="82"/>
      <c r="ALE945" s="82"/>
      <c r="ALF945" s="82"/>
      <c r="ALG945" s="82"/>
      <c r="ALH945" s="82"/>
      <c r="ALI945" s="82"/>
      <c r="ALJ945" s="82"/>
      <c r="ALK945" s="82"/>
      <c r="ALL945" s="82"/>
      <c r="ALM945" s="82"/>
      <c r="ALN945" s="82"/>
      <c r="ALO945" s="82"/>
      <c r="ALP945" s="82"/>
      <c r="ALQ945" s="82"/>
      <c r="ALR945" s="82"/>
      <c r="ALS945" s="82"/>
      <c r="ALT945" s="82"/>
      <c r="ALU945" s="82"/>
      <c r="ALV945" s="82"/>
      <c r="ALW945" s="82"/>
      <c r="ALX945" s="82"/>
      <c r="ALY945" s="82"/>
      <c r="ALZ945" s="82"/>
      <c r="AMA945" s="82"/>
      <c r="AMB945" s="82"/>
      <c r="AMC945" s="82"/>
      <c r="AMD945" s="82"/>
      <c r="AME945" s="82"/>
      <c r="AMF945" s="82"/>
      <c r="AMG945" s="82"/>
      <c r="AMH945" s="82"/>
      <c r="AMI945" s="82"/>
      <c r="AMJ945" s="82"/>
      <c r="AMK945" s="82"/>
      <c r="AML945" s="82"/>
      <c r="AMM945" s="82"/>
      <c r="AMN945" s="82"/>
      <c r="AMO945" s="82"/>
      <c r="AMP945" s="82"/>
      <c r="AMQ945" s="82"/>
      <c r="AMR945" s="82"/>
      <c r="AMS945" s="82"/>
      <c r="AMT945" s="82"/>
      <c r="AMU945" s="82"/>
      <c r="AMV945" s="82"/>
      <c r="AMW945" s="82"/>
      <c r="AMX945" s="82"/>
      <c r="AMY945" s="82"/>
      <c r="AMZ945" s="82"/>
      <c r="ANA945" s="82"/>
      <c r="ANB945" s="82"/>
      <c r="ANC945" s="82"/>
      <c r="AND945" s="82"/>
      <c r="ANE945" s="82"/>
      <c r="ANF945" s="82"/>
      <c r="ANG945" s="82"/>
      <c r="ANH945" s="82"/>
      <c r="ANI945" s="82"/>
      <c r="ANJ945" s="82"/>
      <c r="ANK945" s="82"/>
      <c r="ANL945" s="82"/>
      <c r="ANM945" s="82"/>
      <c r="ANN945" s="82"/>
      <c r="ANO945" s="82"/>
      <c r="ANP945" s="82"/>
      <c r="ANQ945" s="82"/>
      <c r="ANR945" s="82"/>
      <c r="ANS945" s="82"/>
      <c r="ANT945" s="82"/>
      <c r="ANU945" s="82"/>
      <c r="ANV945" s="82"/>
      <c r="ANW945" s="82"/>
      <c r="ANX945" s="82"/>
      <c r="ANY945" s="82"/>
      <c r="ANZ945" s="82"/>
      <c r="AOA945" s="82"/>
      <c r="AOB945" s="82"/>
      <c r="AOC945" s="82"/>
      <c r="AOD945" s="82"/>
      <c r="AOE945" s="82"/>
      <c r="AOF945" s="82"/>
      <c r="AOG945" s="82"/>
      <c r="AOH945" s="82"/>
      <c r="AOI945" s="82"/>
      <c r="AOJ945" s="82"/>
      <c r="AOK945" s="82"/>
      <c r="AOL945" s="82"/>
      <c r="AOM945" s="82"/>
      <c r="AON945" s="82"/>
      <c r="AOO945" s="82"/>
      <c r="AOP945" s="82"/>
      <c r="AOQ945" s="82"/>
      <c r="AOR945" s="82"/>
      <c r="AOS945" s="82"/>
      <c r="AOT945" s="82"/>
      <c r="AOU945" s="82"/>
      <c r="AOV945" s="82"/>
      <c r="AOW945" s="82"/>
      <c r="AOX945" s="82"/>
      <c r="AOY945" s="82"/>
      <c r="AOZ945" s="82"/>
      <c r="APA945" s="82"/>
      <c r="APB945" s="82"/>
      <c r="APC945" s="82"/>
      <c r="APD945" s="82"/>
      <c r="APE945" s="82"/>
      <c r="APF945" s="82"/>
      <c r="APG945" s="82"/>
      <c r="APH945" s="82"/>
      <c r="API945" s="82"/>
      <c r="APJ945" s="82"/>
      <c r="APK945" s="82"/>
      <c r="APL945" s="82"/>
      <c r="APM945" s="82"/>
      <c r="APN945" s="82"/>
      <c r="APO945" s="82"/>
      <c r="APP945" s="82"/>
      <c r="APQ945" s="82"/>
      <c r="APR945" s="82"/>
      <c r="APS945" s="82"/>
      <c r="APT945" s="82"/>
      <c r="APU945" s="82"/>
      <c r="APV945" s="82"/>
      <c r="APW945" s="82"/>
      <c r="APX945" s="82"/>
      <c r="APY945" s="82"/>
      <c r="APZ945" s="82"/>
      <c r="AQA945" s="82"/>
      <c r="AQB945" s="82"/>
      <c r="AQC945" s="82"/>
      <c r="AQD945" s="82"/>
      <c r="AQE945" s="82"/>
      <c r="AQF945" s="82"/>
      <c r="AQG945" s="82"/>
      <c r="AQH945" s="82"/>
      <c r="AQI945" s="82"/>
      <c r="AQJ945" s="82"/>
      <c r="AQK945" s="82"/>
      <c r="AQL945" s="82"/>
      <c r="AQM945" s="82"/>
      <c r="AQN945" s="82"/>
      <c r="AQO945" s="82"/>
      <c r="AQP945" s="82"/>
      <c r="AQQ945" s="82"/>
      <c r="AQR945" s="82"/>
      <c r="AQS945" s="82"/>
      <c r="AQT945" s="82"/>
      <c r="AQU945" s="82"/>
      <c r="AQV945" s="82"/>
      <c r="AQW945" s="82"/>
      <c r="AQX945" s="82"/>
      <c r="AQY945" s="82"/>
      <c r="AQZ945" s="82"/>
      <c r="ARA945" s="82"/>
      <c r="ARB945" s="82"/>
      <c r="ARC945" s="82"/>
      <c r="ARD945" s="82"/>
      <c r="ARE945" s="82"/>
      <c r="ARF945" s="82"/>
      <c r="ARG945" s="82"/>
      <c r="ARH945" s="82"/>
      <c r="ARI945" s="82"/>
      <c r="ARJ945" s="82"/>
      <c r="ARK945" s="82"/>
      <c r="ARL945" s="82"/>
      <c r="ARM945" s="82"/>
      <c r="ARN945" s="82"/>
      <c r="ARO945" s="82"/>
      <c r="ARP945" s="82"/>
      <c r="ARQ945" s="82"/>
      <c r="ARR945" s="82"/>
      <c r="ARS945" s="82"/>
      <c r="ART945" s="82"/>
      <c r="ARU945" s="82"/>
      <c r="ARV945" s="82"/>
      <c r="ARW945" s="82"/>
      <c r="ARX945" s="82"/>
      <c r="ARY945" s="82"/>
      <c r="ARZ945" s="82"/>
      <c r="ASA945" s="82"/>
      <c r="ASB945" s="82"/>
      <c r="ASC945" s="82"/>
      <c r="ASD945" s="82"/>
      <c r="ASE945" s="82"/>
      <c r="ASF945" s="82"/>
      <c r="ASG945" s="82"/>
      <c r="ASH945" s="82"/>
      <c r="ASI945" s="82"/>
      <c r="ASJ945" s="82"/>
      <c r="ASK945" s="82"/>
      <c r="ASL945" s="82"/>
      <c r="ASM945" s="82"/>
      <c r="ASN945" s="82"/>
      <c r="ASO945" s="82"/>
      <c r="ASP945" s="82"/>
      <c r="ASQ945" s="82"/>
      <c r="ASR945" s="82"/>
      <c r="ASS945" s="82"/>
      <c r="AST945" s="82"/>
      <c r="ASU945" s="82"/>
      <c r="ASV945" s="82"/>
      <c r="ASW945" s="82"/>
      <c r="ASX945" s="82"/>
      <c r="ASY945" s="82"/>
      <c r="ASZ945" s="82"/>
      <c r="ATA945" s="82"/>
      <c r="ATB945" s="82"/>
      <c r="ATC945" s="82"/>
      <c r="ATD945" s="82"/>
      <c r="ATE945" s="82"/>
      <c r="ATF945" s="82"/>
      <c r="ATG945" s="82"/>
      <c r="ATH945" s="82"/>
      <c r="ATI945" s="82"/>
      <c r="ATJ945" s="82"/>
      <c r="ATK945" s="82"/>
      <c r="ATL945" s="82"/>
      <c r="ATM945" s="82"/>
      <c r="ATN945" s="82"/>
      <c r="ATO945" s="82"/>
      <c r="ATP945" s="82"/>
      <c r="ATQ945" s="82"/>
      <c r="ATR945" s="82"/>
      <c r="ATS945" s="82"/>
      <c r="ATT945" s="82"/>
      <c r="ATU945" s="82"/>
      <c r="ATV945" s="82"/>
      <c r="ATW945" s="82"/>
      <c r="ATX945" s="82"/>
      <c r="ATY945" s="82"/>
      <c r="ATZ945" s="82"/>
      <c r="AUA945" s="82"/>
      <c r="AUB945" s="82"/>
      <c r="AUC945" s="82"/>
      <c r="AUD945" s="82"/>
      <c r="AUE945" s="82"/>
      <c r="AUF945" s="82"/>
      <c r="AUG945" s="82"/>
      <c r="AUH945" s="82"/>
      <c r="AUI945" s="82"/>
      <c r="AUJ945" s="82"/>
      <c r="AUK945" s="82"/>
      <c r="AUL945" s="82"/>
      <c r="AUM945" s="82"/>
      <c r="AUN945" s="82"/>
      <c r="AUO945" s="82"/>
      <c r="AUP945" s="82"/>
      <c r="AUQ945" s="82"/>
      <c r="AUR945" s="82"/>
      <c r="AUS945" s="82"/>
      <c r="AUT945" s="82"/>
      <c r="AUU945" s="82"/>
      <c r="AUV945" s="82"/>
      <c r="AUW945" s="82"/>
      <c r="AUX945" s="82"/>
      <c r="AUY945" s="82"/>
      <c r="AUZ945" s="82"/>
      <c r="AVA945" s="82"/>
      <c r="AVB945" s="82"/>
      <c r="AVC945" s="82"/>
      <c r="AVD945" s="82"/>
      <c r="AVE945" s="82"/>
      <c r="AVF945" s="82"/>
      <c r="AVG945" s="82"/>
      <c r="AVH945" s="82"/>
      <c r="AVI945" s="82"/>
      <c r="AVJ945" s="82"/>
      <c r="AVK945" s="82"/>
      <c r="AVL945" s="82"/>
      <c r="AVM945" s="82"/>
      <c r="AVN945" s="82"/>
      <c r="AVO945" s="82"/>
      <c r="AVP945" s="82"/>
      <c r="AVQ945" s="82"/>
      <c r="AVR945" s="82"/>
      <c r="AVS945" s="82"/>
      <c r="AVT945" s="82"/>
      <c r="AVU945" s="82"/>
      <c r="AVV945" s="82"/>
      <c r="AVW945" s="82"/>
      <c r="AVX945" s="82"/>
      <c r="AVY945" s="82"/>
      <c r="AVZ945" s="82"/>
      <c r="AWA945" s="82"/>
      <c r="AWB945" s="82"/>
      <c r="AWC945" s="82"/>
      <c r="AWD945" s="82"/>
      <c r="AWE945" s="82"/>
      <c r="AWF945" s="82"/>
      <c r="AWG945" s="82"/>
      <c r="AWH945" s="82"/>
      <c r="AWI945" s="82"/>
      <c r="AWJ945" s="82"/>
      <c r="AWK945" s="82"/>
      <c r="AWL945" s="82"/>
      <c r="AWM945" s="82"/>
      <c r="AWN945" s="82"/>
      <c r="AWO945" s="82"/>
      <c r="AWP945" s="82"/>
      <c r="AWQ945" s="82"/>
      <c r="AWR945" s="82"/>
      <c r="AWS945" s="82"/>
      <c r="AWT945" s="82"/>
      <c r="AWU945" s="82"/>
      <c r="AWV945" s="82"/>
      <c r="AWW945" s="82"/>
      <c r="AWX945" s="82"/>
      <c r="AWY945" s="82"/>
      <c r="AWZ945" s="82"/>
      <c r="AXA945" s="82"/>
      <c r="AXB945" s="82"/>
      <c r="AXC945" s="82"/>
      <c r="AXD945" s="82"/>
      <c r="AXE945" s="82"/>
      <c r="AXF945" s="82"/>
      <c r="AXG945" s="82"/>
      <c r="AXH945" s="82"/>
      <c r="AXI945" s="82"/>
      <c r="AXJ945" s="82"/>
      <c r="AXK945" s="82"/>
      <c r="AXL945" s="82"/>
      <c r="AXM945" s="82"/>
      <c r="AXN945" s="82"/>
      <c r="AXO945" s="82"/>
      <c r="AXP945" s="82"/>
      <c r="AXQ945" s="82"/>
      <c r="AXR945" s="82"/>
      <c r="AXS945" s="82"/>
      <c r="AXT945" s="82"/>
      <c r="AXU945" s="82"/>
      <c r="AXV945" s="82"/>
      <c r="AXW945" s="82"/>
      <c r="AXX945" s="82"/>
      <c r="AXY945" s="82"/>
      <c r="AXZ945" s="82"/>
      <c r="AYA945" s="82"/>
      <c r="AYB945" s="82"/>
      <c r="AYC945" s="82"/>
      <c r="AYD945" s="82"/>
      <c r="AYE945" s="82"/>
      <c r="AYF945" s="82"/>
      <c r="AYG945" s="82"/>
      <c r="AYH945" s="82"/>
      <c r="AYI945" s="82"/>
      <c r="AYJ945" s="82"/>
      <c r="AYK945" s="82"/>
      <c r="AYL945" s="82"/>
      <c r="AYM945" s="82"/>
      <c r="AYN945" s="82"/>
      <c r="AYO945" s="82"/>
      <c r="AYP945" s="82"/>
      <c r="AYQ945" s="82"/>
      <c r="AYR945" s="82"/>
      <c r="AYS945" s="82"/>
      <c r="AYT945" s="82"/>
      <c r="AYU945" s="82"/>
      <c r="AYV945" s="82"/>
      <c r="AYW945" s="82"/>
      <c r="AYX945" s="82"/>
      <c r="AYY945" s="82"/>
      <c r="AYZ945" s="82"/>
      <c r="AZA945" s="82"/>
      <c r="AZB945" s="82"/>
      <c r="AZC945" s="82"/>
      <c r="AZD945" s="82"/>
      <c r="AZE945" s="82"/>
      <c r="AZF945" s="82"/>
      <c r="AZG945" s="82"/>
      <c r="AZH945" s="82"/>
      <c r="AZI945" s="82"/>
      <c r="AZJ945" s="82"/>
      <c r="AZK945" s="82"/>
      <c r="AZL945" s="82"/>
      <c r="AZM945" s="82"/>
      <c r="AZN945" s="82"/>
      <c r="AZO945" s="82"/>
      <c r="AZP945" s="82"/>
      <c r="AZQ945" s="82"/>
      <c r="AZR945" s="82"/>
      <c r="AZS945" s="82"/>
      <c r="AZT945" s="82"/>
      <c r="AZU945" s="82"/>
      <c r="AZV945" s="82"/>
      <c r="AZW945" s="82"/>
      <c r="AZX945" s="82"/>
      <c r="AZY945" s="82"/>
      <c r="AZZ945" s="82"/>
      <c r="BAA945" s="82"/>
      <c r="BAB945" s="82"/>
      <c r="BAC945" s="82"/>
      <c r="BAD945" s="82"/>
      <c r="BAE945" s="82"/>
      <c r="BAF945" s="82"/>
      <c r="BAG945" s="82"/>
      <c r="BAH945" s="82"/>
      <c r="BAI945" s="82"/>
      <c r="BAJ945" s="82"/>
      <c r="BAK945" s="82"/>
      <c r="BAL945" s="82"/>
      <c r="BAM945" s="82"/>
      <c r="BAN945" s="82"/>
      <c r="BAO945" s="82"/>
      <c r="BAP945" s="82"/>
      <c r="BAQ945" s="82"/>
      <c r="BAR945" s="82"/>
      <c r="BAS945" s="82"/>
      <c r="BAT945" s="82"/>
      <c r="BAU945" s="82"/>
      <c r="BAV945" s="82"/>
      <c r="BAW945" s="82"/>
      <c r="BAX945" s="82"/>
      <c r="BAY945" s="82"/>
      <c r="BAZ945" s="82"/>
      <c r="BBA945" s="82"/>
      <c r="BBB945" s="82"/>
      <c r="BBC945" s="82"/>
      <c r="BBD945" s="82"/>
      <c r="BBE945" s="82"/>
      <c r="BBF945" s="82"/>
      <c r="BBG945" s="82"/>
      <c r="BBH945" s="82"/>
      <c r="BBI945" s="82"/>
      <c r="BBJ945" s="82"/>
      <c r="BBK945" s="82"/>
      <c r="BBL945" s="82"/>
      <c r="BBM945" s="82"/>
      <c r="BBN945" s="82"/>
      <c r="BBO945" s="82"/>
      <c r="BBP945" s="82"/>
      <c r="BBQ945" s="82"/>
      <c r="BBR945" s="82"/>
      <c r="BBS945" s="82"/>
      <c r="BBT945" s="82"/>
      <c r="BBU945" s="82"/>
      <c r="BBV945" s="82"/>
      <c r="BBW945" s="82"/>
      <c r="BBX945" s="82"/>
      <c r="BBY945" s="82"/>
      <c r="BBZ945" s="82"/>
      <c r="BCA945" s="82"/>
      <c r="BCB945" s="82"/>
      <c r="BCC945" s="82"/>
      <c r="BCD945" s="82"/>
      <c r="BCE945" s="82"/>
      <c r="BCF945" s="82"/>
      <c r="BCG945" s="82"/>
      <c r="BCH945" s="82"/>
      <c r="BCI945" s="82"/>
      <c r="BCJ945" s="82"/>
      <c r="BCK945" s="82"/>
      <c r="BCL945" s="82"/>
      <c r="BCM945" s="82"/>
      <c r="BCN945" s="82"/>
      <c r="BCO945" s="82"/>
      <c r="BCP945" s="82"/>
      <c r="BCQ945" s="82"/>
      <c r="BCR945" s="82"/>
      <c r="BCS945" s="82"/>
      <c r="BCT945" s="82"/>
      <c r="BCU945" s="82"/>
      <c r="BCV945" s="82"/>
      <c r="BCW945" s="82"/>
      <c r="BCX945" s="82"/>
      <c r="BCY945" s="82"/>
      <c r="BCZ945" s="82"/>
      <c r="BDA945" s="82"/>
      <c r="BDB945" s="82"/>
      <c r="BDC945" s="82"/>
      <c r="BDD945" s="82"/>
      <c r="BDE945" s="82"/>
      <c r="BDF945" s="82"/>
      <c r="BDG945" s="82"/>
      <c r="BDH945" s="82"/>
      <c r="BDI945" s="82"/>
      <c r="BDJ945" s="82"/>
      <c r="BDK945" s="82"/>
      <c r="BDL945" s="82"/>
      <c r="BDM945" s="82"/>
      <c r="BDN945" s="82"/>
      <c r="BDO945" s="82"/>
      <c r="BDP945" s="82"/>
      <c r="BDQ945" s="82"/>
      <c r="BDR945" s="82"/>
      <c r="BDS945" s="82"/>
      <c r="BDT945" s="82"/>
      <c r="BDU945" s="82"/>
      <c r="BDV945" s="82"/>
      <c r="BDW945" s="82"/>
      <c r="BDX945" s="82"/>
      <c r="BDY945" s="82"/>
      <c r="BDZ945" s="82"/>
      <c r="BEA945" s="82"/>
      <c r="BEB945" s="82"/>
      <c r="BEC945" s="82"/>
      <c r="BED945" s="82"/>
      <c r="BEE945" s="82"/>
      <c r="BEF945" s="82"/>
      <c r="BEG945" s="82"/>
      <c r="BEH945" s="82"/>
      <c r="BEI945" s="82"/>
      <c r="BEJ945" s="82"/>
      <c r="BEK945" s="82"/>
      <c r="BEL945" s="82"/>
      <c r="BEM945" s="82"/>
      <c r="BEN945" s="82"/>
      <c r="BEO945" s="82"/>
      <c r="BEP945" s="82"/>
      <c r="BEQ945" s="82"/>
      <c r="BER945" s="82"/>
      <c r="BES945" s="82"/>
      <c r="BET945" s="82"/>
      <c r="BEU945" s="82"/>
      <c r="BEV945" s="82"/>
      <c r="BEW945" s="82"/>
      <c r="BEX945" s="82"/>
      <c r="BEY945" s="82"/>
      <c r="BEZ945" s="82"/>
      <c r="BFA945" s="82"/>
      <c r="BFB945" s="82"/>
      <c r="BFC945" s="82"/>
      <c r="BFD945" s="82"/>
      <c r="BFE945" s="82"/>
      <c r="BFF945" s="82"/>
      <c r="BFG945" s="82"/>
      <c r="BFH945" s="82"/>
      <c r="BFI945" s="82"/>
      <c r="BFJ945" s="82"/>
      <c r="BFK945" s="82"/>
      <c r="BFL945" s="82"/>
      <c r="BFM945" s="82"/>
      <c r="BFN945" s="82"/>
      <c r="BFO945" s="82"/>
      <c r="BFP945" s="82"/>
      <c r="BFQ945" s="82"/>
      <c r="BFR945" s="82"/>
      <c r="BFS945" s="82"/>
      <c r="BFT945" s="82"/>
      <c r="BFU945" s="82"/>
      <c r="BFV945" s="82"/>
      <c r="BFW945" s="82"/>
      <c r="BFX945" s="82"/>
      <c r="BFY945" s="82"/>
      <c r="BFZ945" s="82"/>
      <c r="BGA945" s="82"/>
      <c r="BGB945" s="82"/>
      <c r="BGC945" s="82"/>
      <c r="BGD945" s="82"/>
      <c r="BGE945" s="82"/>
      <c r="BGF945" s="82"/>
      <c r="BGG945" s="82"/>
      <c r="BGH945" s="82"/>
      <c r="BGI945" s="82"/>
      <c r="BGJ945" s="82"/>
      <c r="BGK945" s="82"/>
      <c r="BGL945" s="82"/>
      <c r="BGM945" s="82"/>
      <c r="BGN945" s="82"/>
      <c r="BGO945" s="82"/>
      <c r="BGP945" s="82"/>
      <c r="BGQ945" s="82"/>
      <c r="BGR945" s="82"/>
      <c r="BGS945" s="82"/>
      <c r="BGT945" s="82"/>
      <c r="BGU945" s="82"/>
      <c r="BGV945" s="82"/>
      <c r="BGW945" s="82"/>
      <c r="BGX945" s="82"/>
      <c r="BGY945" s="82"/>
      <c r="BGZ945" s="82"/>
      <c r="BHA945" s="82"/>
      <c r="BHB945" s="82"/>
      <c r="BHC945" s="82"/>
      <c r="BHD945" s="82"/>
      <c r="BHE945" s="82"/>
      <c r="BHF945" s="82"/>
      <c r="BHG945" s="82"/>
      <c r="BHH945" s="82"/>
      <c r="BHI945" s="82"/>
      <c r="BHJ945" s="82"/>
      <c r="BHK945" s="82"/>
      <c r="BHL945" s="82"/>
      <c r="BHM945" s="82"/>
      <c r="BHN945" s="82"/>
      <c r="BHO945" s="82"/>
      <c r="BHP945" s="82"/>
      <c r="BHQ945" s="82"/>
      <c r="BHR945" s="82"/>
      <c r="BHS945" s="82"/>
      <c r="BHT945" s="82"/>
      <c r="BHU945" s="82"/>
      <c r="BHV945" s="82"/>
      <c r="BHW945" s="82"/>
      <c r="BHX945" s="82"/>
      <c r="BHY945" s="82"/>
      <c r="BHZ945" s="82"/>
      <c r="BIA945" s="82"/>
      <c r="BIB945" s="82"/>
      <c r="BIC945" s="82"/>
      <c r="BID945" s="82"/>
      <c r="BIE945" s="82"/>
      <c r="BIF945" s="82"/>
      <c r="BIG945" s="82"/>
      <c r="BIH945" s="82"/>
      <c r="BII945" s="82"/>
      <c r="BIJ945" s="82"/>
      <c r="BIK945" s="82"/>
      <c r="BIL945" s="82"/>
      <c r="BIM945" s="82"/>
      <c r="BIN945" s="82"/>
      <c r="BIO945" s="82"/>
      <c r="BIP945" s="82"/>
      <c r="BIQ945" s="82"/>
      <c r="BIR945" s="82"/>
      <c r="BIS945" s="82"/>
      <c r="BIT945" s="82"/>
      <c r="BIU945" s="82"/>
      <c r="BIV945" s="82"/>
      <c r="BIW945" s="82"/>
      <c r="BIX945" s="82"/>
      <c r="BIY945" s="82"/>
      <c r="BIZ945" s="82"/>
      <c r="BJA945" s="82"/>
      <c r="BJB945" s="82"/>
      <c r="BJC945" s="82"/>
      <c r="BJD945" s="82"/>
      <c r="BJE945" s="82"/>
      <c r="BJF945" s="82"/>
      <c r="BJG945" s="82"/>
      <c r="BJH945" s="82"/>
      <c r="BJI945" s="82"/>
      <c r="BJJ945" s="82"/>
      <c r="BJK945" s="82"/>
      <c r="BJL945" s="82"/>
      <c r="BJM945" s="82"/>
      <c r="BJN945" s="82"/>
      <c r="BJO945" s="82"/>
      <c r="BJP945" s="82"/>
      <c r="BJQ945" s="82"/>
      <c r="BJR945" s="82"/>
      <c r="BJS945" s="82"/>
      <c r="BJT945" s="82"/>
      <c r="BJU945" s="82"/>
      <c r="BJV945" s="82"/>
      <c r="BJW945" s="82"/>
      <c r="BJX945" s="82"/>
      <c r="BJY945" s="82"/>
      <c r="BJZ945" s="82"/>
      <c r="BKA945" s="82"/>
      <c r="BKB945" s="82"/>
      <c r="BKC945" s="82"/>
      <c r="BKD945" s="82"/>
      <c r="BKE945" s="82"/>
      <c r="BKF945" s="82"/>
      <c r="BKG945" s="82"/>
      <c r="BKH945" s="82"/>
      <c r="BKI945" s="82"/>
      <c r="BKJ945" s="82"/>
      <c r="BKK945" s="82"/>
      <c r="BKL945" s="82"/>
      <c r="BKM945" s="82"/>
      <c r="BKN945" s="82"/>
      <c r="BKO945" s="82"/>
      <c r="BKP945" s="82"/>
      <c r="BKQ945" s="82"/>
      <c r="BKR945" s="82"/>
      <c r="BKS945" s="82"/>
      <c r="BKT945" s="82"/>
      <c r="BKU945" s="82"/>
      <c r="BKV945" s="82"/>
      <c r="BKW945" s="82"/>
      <c r="BKX945" s="82"/>
      <c r="BKY945" s="82"/>
      <c r="BKZ945" s="82"/>
      <c r="BLA945" s="82"/>
      <c r="BLB945" s="82"/>
      <c r="BLC945" s="82"/>
      <c r="BLD945" s="82"/>
      <c r="BLE945" s="82"/>
      <c r="BLF945" s="82"/>
      <c r="BLG945" s="82"/>
      <c r="BLH945" s="82"/>
      <c r="BLI945" s="82"/>
      <c r="BLJ945" s="82"/>
      <c r="BLK945" s="82"/>
      <c r="BLL945" s="82"/>
      <c r="BLM945" s="82"/>
      <c r="BLN945" s="82"/>
      <c r="BLO945" s="82"/>
      <c r="BLP945" s="82"/>
      <c r="BLQ945" s="82"/>
      <c r="BLR945" s="82"/>
      <c r="BLS945" s="82"/>
      <c r="BLT945" s="82"/>
      <c r="BLU945" s="82"/>
      <c r="BLV945" s="82"/>
      <c r="BLW945" s="82"/>
      <c r="BLX945" s="82"/>
      <c r="BLY945" s="82"/>
      <c r="BLZ945" s="82"/>
      <c r="BMA945" s="82"/>
      <c r="BMB945" s="82"/>
      <c r="BMC945" s="82"/>
      <c r="BMD945" s="82"/>
      <c r="BME945" s="82"/>
      <c r="BMF945" s="82"/>
      <c r="BMG945" s="82"/>
      <c r="BMH945" s="82"/>
      <c r="BMI945" s="82"/>
      <c r="BMJ945" s="82"/>
      <c r="BMK945" s="82"/>
      <c r="BML945" s="82"/>
      <c r="BMM945" s="82"/>
      <c r="BMN945" s="82"/>
      <c r="BMO945" s="82"/>
      <c r="BMP945" s="82"/>
      <c r="BMQ945" s="82"/>
      <c r="BMR945" s="82"/>
      <c r="BMS945" s="82"/>
      <c r="BMT945" s="82"/>
      <c r="BMU945" s="82"/>
      <c r="BMV945" s="82"/>
      <c r="BMW945" s="82"/>
      <c r="BMX945" s="82"/>
      <c r="BMY945" s="82"/>
      <c r="BMZ945" s="82"/>
      <c r="BNA945" s="82"/>
      <c r="BNB945" s="82"/>
      <c r="BNC945" s="82"/>
      <c r="BND945" s="82"/>
      <c r="BNE945" s="82"/>
      <c r="BNF945" s="82"/>
      <c r="BNG945" s="82"/>
      <c r="BNH945" s="82"/>
      <c r="BNI945" s="82"/>
      <c r="BNJ945" s="82"/>
      <c r="BNK945" s="82"/>
      <c r="BNL945" s="82"/>
      <c r="BNM945" s="82"/>
      <c r="BNN945" s="82"/>
      <c r="BNO945" s="82"/>
      <c r="BNP945" s="82"/>
      <c r="BNQ945" s="82"/>
      <c r="BNR945" s="82"/>
      <c r="BNS945" s="82"/>
      <c r="BNT945" s="82"/>
      <c r="BNU945" s="82"/>
      <c r="BNV945" s="82"/>
      <c r="BNW945" s="82"/>
      <c r="BNX945" s="82"/>
      <c r="BNY945" s="82"/>
      <c r="BNZ945" s="82"/>
      <c r="BOA945" s="82"/>
      <c r="BOB945" s="82"/>
      <c r="BOC945" s="82"/>
      <c r="BOD945" s="82"/>
      <c r="BOE945" s="82"/>
      <c r="BOF945" s="82"/>
      <c r="BOG945" s="82"/>
      <c r="BOH945" s="82"/>
      <c r="BOI945" s="82"/>
      <c r="BOJ945" s="82"/>
      <c r="BOK945" s="82"/>
      <c r="BOL945" s="82"/>
      <c r="BOM945" s="82"/>
      <c r="BON945" s="82"/>
      <c r="BOO945" s="82"/>
      <c r="BOP945" s="82"/>
      <c r="BOQ945" s="82"/>
      <c r="BOR945" s="82"/>
      <c r="BOS945" s="82"/>
      <c r="BOT945" s="82"/>
      <c r="BOU945" s="82"/>
      <c r="BOV945" s="82"/>
      <c r="BOW945" s="82"/>
      <c r="BOX945" s="82"/>
      <c r="BOY945" s="82"/>
      <c r="BOZ945" s="82"/>
      <c r="BPA945" s="82"/>
      <c r="BPB945" s="82"/>
      <c r="BPC945" s="82"/>
      <c r="BPD945" s="82"/>
      <c r="BPE945" s="82"/>
      <c r="BPF945" s="82"/>
      <c r="BPG945" s="82"/>
      <c r="BPH945" s="82"/>
      <c r="BPI945" s="82"/>
      <c r="BPJ945" s="82"/>
      <c r="BPK945" s="82"/>
      <c r="BPL945" s="82"/>
      <c r="BPM945" s="82"/>
      <c r="BPN945" s="82"/>
      <c r="BPO945" s="82"/>
      <c r="BPP945" s="82"/>
      <c r="BPQ945" s="82"/>
      <c r="BPR945" s="82"/>
      <c r="BPS945" s="82"/>
      <c r="BPT945" s="82"/>
      <c r="BPU945" s="82"/>
      <c r="BPV945" s="82"/>
      <c r="BPW945" s="82"/>
      <c r="BPX945" s="82"/>
      <c r="BPY945" s="82"/>
      <c r="BPZ945" s="82"/>
      <c r="BQA945" s="82"/>
      <c r="BQB945" s="82"/>
      <c r="BQC945" s="82"/>
      <c r="BQD945" s="82"/>
      <c r="BQE945" s="82"/>
      <c r="BQF945" s="82"/>
      <c r="BQG945" s="82"/>
      <c r="BQH945" s="82"/>
      <c r="BQI945" s="82"/>
      <c r="BQJ945" s="82"/>
      <c r="BQK945" s="82"/>
      <c r="BQL945" s="82"/>
      <c r="BQM945" s="82"/>
      <c r="BQN945" s="82"/>
      <c r="BQO945" s="82"/>
      <c r="BQP945" s="82"/>
      <c r="BQQ945" s="82"/>
      <c r="BQR945" s="82"/>
      <c r="BQS945" s="82"/>
      <c r="BQT945" s="82"/>
      <c r="BQU945" s="82"/>
      <c r="BQV945" s="82"/>
      <c r="BQW945" s="82"/>
      <c r="BQX945" s="82"/>
      <c r="BQY945" s="82"/>
      <c r="BQZ945" s="82"/>
      <c r="BRA945" s="82"/>
      <c r="BRB945" s="82"/>
      <c r="BRC945" s="82"/>
      <c r="BRD945" s="82"/>
      <c r="BRE945" s="82"/>
      <c r="BRF945" s="82"/>
      <c r="BRG945" s="82"/>
      <c r="BRH945" s="82"/>
      <c r="BRI945" s="82"/>
      <c r="BRJ945" s="82"/>
      <c r="BRK945" s="82"/>
      <c r="BRL945" s="82"/>
      <c r="BRM945" s="82"/>
      <c r="BRN945" s="82"/>
      <c r="BRO945" s="82"/>
      <c r="BRP945" s="82"/>
      <c r="BRQ945" s="82"/>
      <c r="BRR945" s="82"/>
      <c r="BRS945" s="82"/>
      <c r="BRT945" s="82"/>
      <c r="BRU945" s="82"/>
      <c r="BRV945" s="82"/>
      <c r="BRW945" s="82"/>
      <c r="BRX945" s="82"/>
      <c r="BRY945" s="82"/>
      <c r="BRZ945" s="82"/>
      <c r="BSA945" s="82"/>
      <c r="BSB945" s="82"/>
      <c r="BSC945" s="82"/>
      <c r="BSD945" s="82"/>
      <c r="BSE945" s="82"/>
      <c r="BSF945" s="82"/>
      <c r="BSG945" s="82"/>
      <c r="BSH945" s="82"/>
      <c r="BSI945" s="82"/>
      <c r="BSJ945" s="82"/>
      <c r="BSK945" s="82"/>
      <c r="BSL945" s="82"/>
      <c r="BSM945" s="82"/>
      <c r="BSN945" s="82"/>
      <c r="BSO945" s="82"/>
      <c r="BSP945" s="82"/>
      <c r="BSQ945" s="82"/>
      <c r="BSR945" s="82"/>
      <c r="BSS945" s="82"/>
      <c r="BST945" s="82"/>
      <c r="BSU945" s="82"/>
      <c r="BSV945" s="82"/>
      <c r="BSW945" s="82"/>
      <c r="BSX945" s="82"/>
      <c r="BSY945" s="82"/>
      <c r="BSZ945" s="82"/>
      <c r="BTA945" s="82"/>
      <c r="BTB945" s="82"/>
      <c r="BTC945" s="82"/>
      <c r="BTD945" s="82"/>
      <c r="BTE945" s="82"/>
      <c r="BTF945" s="82"/>
      <c r="BTG945" s="82"/>
      <c r="BTH945" s="82"/>
      <c r="BTI945" s="82"/>
      <c r="BTJ945" s="82"/>
      <c r="BTK945" s="82"/>
      <c r="BTL945" s="82"/>
      <c r="BTM945" s="82"/>
      <c r="BTN945" s="82"/>
      <c r="BTO945" s="82"/>
      <c r="BTP945" s="82"/>
      <c r="BTQ945" s="82"/>
      <c r="BTR945" s="82"/>
      <c r="BTS945" s="82"/>
      <c r="BTT945" s="82"/>
      <c r="BTU945" s="82"/>
      <c r="BTV945" s="82"/>
      <c r="BTW945" s="82"/>
      <c r="BTX945" s="82"/>
      <c r="BTY945" s="82"/>
      <c r="BTZ945" s="82"/>
      <c r="BUA945" s="82"/>
      <c r="BUB945" s="82"/>
      <c r="BUC945" s="82"/>
      <c r="BUD945" s="82"/>
      <c r="BUE945" s="82"/>
      <c r="BUF945" s="82"/>
      <c r="BUG945" s="82"/>
      <c r="BUH945" s="82"/>
      <c r="BUI945" s="82"/>
      <c r="BUJ945" s="82"/>
      <c r="BUK945" s="82"/>
      <c r="BUL945" s="82"/>
      <c r="BUM945" s="82"/>
      <c r="BUN945" s="82"/>
      <c r="BUO945" s="82"/>
      <c r="BUP945" s="82"/>
      <c r="BUQ945" s="82"/>
      <c r="BUR945" s="82"/>
      <c r="BUS945" s="82"/>
      <c r="BUT945" s="82"/>
      <c r="BUU945" s="82"/>
      <c r="BUV945" s="82"/>
      <c r="BUW945" s="82"/>
      <c r="BUX945" s="82"/>
      <c r="BUY945" s="82"/>
      <c r="BUZ945" s="82"/>
      <c r="BVA945" s="82"/>
      <c r="BVB945" s="82"/>
      <c r="BVC945" s="82"/>
      <c r="BVD945" s="82"/>
      <c r="BVE945" s="82"/>
      <c r="BVF945" s="82"/>
      <c r="BVG945" s="82"/>
      <c r="BVH945" s="82"/>
      <c r="BVI945" s="82"/>
      <c r="BVJ945" s="82"/>
      <c r="BVK945" s="82"/>
      <c r="BVL945" s="82"/>
      <c r="BVM945" s="82"/>
      <c r="BVN945" s="82"/>
      <c r="BVO945" s="82"/>
      <c r="BVP945" s="82"/>
      <c r="BVQ945" s="82"/>
      <c r="BVR945" s="82"/>
      <c r="BVS945" s="82"/>
      <c r="BVT945" s="82"/>
      <c r="BVU945" s="82"/>
      <c r="BVV945" s="82"/>
      <c r="BVW945" s="82"/>
      <c r="BVX945" s="82"/>
      <c r="BVY945" s="82"/>
      <c r="BVZ945" s="82"/>
      <c r="BWA945" s="82"/>
      <c r="BWB945" s="82"/>
      <c r="BWC945" s="82"/>
      <c r="BWD945" s="82"/>
      <c r="BWE945" s="82"/>
      <c r="BWF945" s="82"/>
      <c r="BWG945" s="82"/>
      <c r="BWH945" s="82"/>
      <c r="BWI945" s="82"/>
      <c r="BWJ945" s="82"/>
      <c r="BWK945" s="82"/>
      <c r="BWL945" s="82"/>
      <c r="BWM945" s="82"/>
      <c r="BWN945" s="82"/>
      <c r="BWO945" s="82"/>
      <c r="BWP945" s="82"/>
      <c r="BWQ945" s="82"/>
      <c r="BWR945" s="82"/>
      <c r="BWS945" s="82"/>
      <c r="BWT945" s="82"/>
      <c r="BWU945" s="82"/>
      <c r="BWV945" s="82"/>
      <c r="BWW945" s="82"/>
      <c r="BWX945" s="82"/>
      <c r="BWY945" s="82"/>
      <c r="BWZ945" s="82"/>
      <c r="BXA945" s="82"/>
      <c r="BXB945" s="82"/>
      <c r="BXC945" s="82"/>
      <c r="BXD945" s="82"/>
      <c r="BXE945" s="82"/>
      <c r="BXF945" s="82"/>
      <c r="BXG945" s="82"/>
      <c r="BXH945" s="82"/>
      <c r="BXI945" s="82"/>
      <c r="BXJ945" s="82"/>
      <c r="BXK945" s="82"/>
      <c r="BXL945" s="82"/>
      <c r="BXM945" s="82"/>
      <c r="BXN945" s="82"/>
      <c r="BXO945" s="82"/>
      <c r="BXP945" s="82"/>
      <c r="BXQ945" s="82"/>
      <c r="BXR945" s="82"/>
      <c r="BXS945" s="82"/>
      <c r="BXT945" s="82"/>
      <c r="BXU945" s="82"/>
      <c r="BXV945" s="82"/>
      <c r="BXW945" s="82"/>
      <c r="BXX945" s="82"/>
      <c r="BXY945" s="82"/>
      <c r="BXZ945" s="82"/>
      <c r="BYA945" s="82"/>
      <c r="BYB945" s="82"/>
      <c r="BYC945" s="82"/>
      <c r="BYD945" s="82"/>
      <c r="BYE945" s="82"/>
      <c r="BYF945" s="82"/>
      <c r="BYG945" s="82"/>
      <c r="BYH945" s="82"/>
      <c r="BYI945" s="82"/>
      <c r="BYJ945" s="82"/>
      <c r="BYK945" s="82"/>
      <c r="BYL945" s="82"/>
      <c r="BYM945" s="82"/>
      <c r="BYN945" s="82"/>
      <c r="BYO945" s="82"/>
      <c r="BYP945" s="82"/>
      <c r="BYQ945" s="82"/>
      <c r="BYR945" s="82"/>
      <c r="BYS945" s="82"/>
      <c r="BYT945" s="82"/>
      <c r="BYU945" s="82"/>
      <c r="BYV945" s="82"/>
      <c r="BYW945" s="82"/>
      <c r="BYX945" s="82"/>
      <c r="BYY945" s="82"/>
      <c r="BYZ945" s="82"/>
      <c r="BZA945" s="82"/>
      <c r="BZB945" s="82"/>
      <c r="BZC945" s="82"/>
      <c r="BZD945" s="82"/>
      <c r="BZE945" s="82"/>
      <c r="BZF945" s="82"/>
      <c r="BZG945" s="82"/>
      <c r="BZH945" s="82"/>
      <c r="BZI945" s="82"/>
      <c r="BZJ945" s="82"/>
      <c r="BZK945" s="82"/>
      <c r="BZL945" s="82"/>
      <c r="BZM945" s="82"/>
      <c r="BZN945" s="82"/>
      <c r="BZO945" s="82"/>
      <c r="BZP945" s="82"/>
      <c r="BZQ945" s="82"/>
      <c r="BZR945" s="82"/>
      <c r="BZS945" s="82"/>
      <c r="BZT945" s="82"/>
      <c r="BZU945" s="82"/>
      <c r="BZV945" s="82"/>
      <c r="BZW945" s="82"/>
      <c r="BZX945" s="82"/>
      <c r="BZY945" s="82"/>
      <c r="BZZ945" s="82"/>
      <c r="CAA945" s="82"/>
      <c r="CAB945" s="82"/>
      <c r="CAC945" s="82"/>
      <c r="CAD945" s="82"/>
      <c r="CAE945" s="82"/>
      <c r="CAF945" s="82"/>
      <c r="CAG945" s="82"/>
      <c r="CAH945" s="82"/>
      <c r="CAI945" s="82"/>
      <c r="CAJ945" s="82"/>
      <c r="CAK945" s="82"/>
      <c r="CAL945" s="82"/>
      <c r="CAM945" s="82"/>
      <c r="CAN945" s="82"/>
      <c r="CAO945" s="82"/>
      <c r="CAP945" s="82"/>
      <c r="CAQ945" s="82"/>
      <c r="CAR945" s="82"/>
      <c r="CAS945" s="82"/>
      <c r="CAT945" s="82"/>
      <c r="CAU945" s="82"/>
      <c r="CAV945" s="82"/>
      <c r="CAW945" s="82"/>
      <c r="CAX945" s="82"/>
      <c r="CAY945" s="82"/>
      <c r="CAZ945" s="82"/>
      <c r="CBA945" s="82"/>
      <c r="CBB945" s="82"/>
      <c r="CBC945" s="82"/>
      <c r="CBD945" s="82"/>
      <c r="CBE945" s="82"/>
      <c r="CBF945" s="82"/>
      <c r="CBG945" s="82"/>
      <c r="CBH945" s="82"/>
      <c r="CBI945" s="82"/>
      <c r="CBJ945" s="82"/>
      <c r="CBK945" s="82"/>
      <c r="CBL945" s="82"/>
      <c r="CBM945" s="82"/>
      <c r="CBN945" s="82"/>
      <c r="CBO945" s="82"/>
      <c r="CBP945" s="82"/>
      <c r="CBQ945" s="82"/>
      <c r="CBR945" s="82"/>
      <c r="CBS945" s="82"/>
      <c r="CBT945" s="82"/>
      <c r="CBU945" s="82"/>
      <c r="CBV945" s="82"/>
      <c r="CBW945" s="82"/>
      <c r="CBX945" s="82"/>
      <c r="CBY945" s="82"/>
      <c r="CBZ945" s="82"/>
      <c r="CCA945" s="82"/>
      <c r="CCB945" s="82"/>
      <c r="CCC945" s="82"/>
      <c r="CCD945" s="82"/>
      <c r="CCE945" s="82"/>
      <c r="CCF945" s="82"/>
      <c r="CCG945" s="82"/>
      <c r="CCH945" s="82"/>
      <c r="CCI945" s="82"/>
      <c r="CCJ945" s="82"/>
      <c r="CCK945" s="82"/>
      <c r="CCL945" s="82"/>
      <c r="CCM945" s="82"/>
      <c r="CCN945" s="82"/>
      <c r="CCO945" s="82"/>
      <c r="CCP945" s="82"/>
      <c r="CCQ945" s="82"/>
      <c r="CCR945" s="82"/>
      <c r="CCS945" s="82"/>
      <c r="CCT945" s="82"/>
      <c r="CCU945" s="82"/>
      <c r="CCV945" s="82"/>
      <c r="CCW945" s="82"/>
      <c r="CCX945" s="82"/>
      <c r="CCY945" s="82"/>
      <c r="CCZ945" s="82"/>
      <c r="CDA945" s="82"/>
      <c r="CDB945" s="82"/>
      <c r="CDC945" s="82"/>
      <c r="CDD945" s="82"/>
      <c r="CDE945" s="82"/>
      <c r="CDF945" s="82"/>
      <c r="CDG945" s="82"/>
      <c r="CDH945" s="82"/>
      <c r="CDI945" s="82"/>
      <c r="CDJ945" s="82"/>
      <c r="CDK945" s="82"/>
      <c r="CDL945" s="82"/>
      <c r="CDM945" s="82"/>
      <c r="CDN945" s="82"/>
      <c r="CDO945" s="82"/>
      <c r="CDP945" s="82"/>
      <c r="CDQ945" s="82"/>
      <c r="CDR945" s="82"/>
      <c r="CDS945" s="82"/>
      <c r="CDT945" s="82"/>
      <c r="CDU945" s="82"/>
      <c r="CDV945" s="82"/>
      <c r="CDW945" s="82"/>
      <c r="CDX945" s="82"/>
      <c r="CDY945" s="82"/>
      <c r="CDZ945" s="82"/>
      <c r="CEA945" s="82"/>
      <c r="CEB945" s="82"/>
      <c r="CEC945" s="82"/>
      <c r="CED945" s="82"/>
      <c r="CEE945" s="82"/>
      <c r="CEF945" s="82"/>
      <c r="CEG945" s="82"/>
      <c r="CEH945" s="82"/>
      <c r="CEI945" s="82"/>
      <c r="CEJ945" s="82"/>
      <c r="CEK945" s="82"/>
      <c r="CEL945" s="82"/>
      <c r="CEM945" s="82"/>
      <c r="CEN945" s="82"/>
      <c r="CEO945" s="82"/>
      <c r="CEP945" s="82"/>
      <c r="CEQ945" s="82"/>
      <c r="CER945" s="82"/>
      <c r="CES945" s="82"/>
      <c r="CET945" s="82"/>
      <c r="CEU945" s="82"/>
      <c r="CEV945" s="82"/>
      <c r="CEW945" s="82"/>
      <c r="CEX945" s="82"/>
      <c r="CEY945" s="82"/>
      <c r="CEZ945" s="82"/>
      <c r="CFA945" s="82"/>
      <c r="CFB945" s="82"/>
      <c r="CFC945" s="82"/>
      <c r="CFD945" s="82"/>
      <c r="CFE945" s="82"/>
      <c r="CFF945" s="82"/>
      <c r="CFG945" s="82"/>
      <c r="CFH945" s="82"/>
      <c r="CFI945" s="82"/>
      <c r="CFJ945" s="82"/>
      <c r="CFK945" s="82"/>
      <c r="CFL945" s="82"/>
      <c r="CFM945" s="82"/>
      <c r="CFN945" s="82"/>
      <c r="CFO945" s="82"/>
      <c r="CFP945" s="82"/>
      <c r="CFQ945" s="82"/>
      <c r="CFR945" s="82"/>
      <c r="CFS945" s="82"/>
      <c r="CFT945" s="82"/>
      <c r="CFU945" s="82"/>
      <c r="CFV945" s="82"/>
      <c r="CFW945" s="82"/>
      <c r="CFX945" s="82"/>
      <c r="CFY945" s="82"/>
      <c r="CFZ945" s="82"/>
      <c r="CGA945" s="82"/>
      <c r="CGB945" s="82"/>
      <c r="CGC945" s="82"/>
      <c r="CGD945" s="82"/>
      <c r="CGE945" s="82"/>
      <c r="CGF945" s="82"/>
      <c r="CGG945" s="82"/>
      <c r="CGH945" s="82"/>
      <c r="CGI945" s="82"/>
      <c r="CGJ945" s="82"/>
      <c r="CGK945" s="82"/>
      <c r="CGL945" s="82"/>
      <c r="CGM945" s="82"/>
      <c r="CGN945" s="82"/>
      <c r="CGO945" s="82"/>
      <c r="CGP945" s="82"/>
      <c r="CGQ945" s="82"/>
      <c r="CGR945" s="82"/>
      <c r="CGS945" s="82"/>
      <c r="CGT945" s="82"/>
      <c r="CGU945" s="82"/>
      <c r="CGV945" s="82"/>
      <c r="CGW945" s="82"/>
      <c r="CGX945" s="82"/>
      <c r="CGY945" s="82"/>
      <c r="CGZ945" s="82"/>
      <c r="CHA945" s="82"/>
      <c r="CHB945" s="82"/>
      <c r="CHC945" s="82"/>
      <c r="CHD945" s="82"/>
      <c r="CHE945" s="82"/>
      <c r="CHF945" s="82"/>
      <c r="CHG945" s="82"/>
      <c r="CHH945" s="82"/>
      <c r="CHI945" s="82"/>
      <c r="CHJ945" s="82"/>
      <c r="CHK945" s="82"/>
      <c r="CHL945" s="82"/>
      <c r="CHM945" s="82"/>
      <c r="CHN945" s="82"/>
      <c r="CHO945" s="82"/>
      <c r="CHP945" s="82"/>
      <c r="CHQ945" s="82"/>
      <c r="CHR945" s="82"/>
      <c r="CHS945" s="82"/>
      <c r="CHT945" s="82"/>
      <c r="CHU945" s="82"/>
      <c r="CHV945" s="82"/>
      <c r="CHW945" s="82"/>
      <c r="CHX945" s="82"/>
      <c r="CHY945" s="82"/>
      <c r="CHZ945" s="82"/>
      <c r="CIA945" s="82"/>
      <c r="CIB945" s="82"/>
      <c r="CIC945" s="82"/>
      <c r="CID945" s="82"/>
      <c r="CIE945" s="82"/>
      <c r="CIF945" s="82"/>
      <c r="CIG945" s="82"/>
      <c r="CIH945" s="82"/>
      <c r="CII945" s="82"/>
      <c r="CIJ945" s="82"/>
      <c r="CIK945" s="82"/>
      <c r="CIL945" s="82"/>
      <c r="CIM945" s="82"/>
      <c r="CIN945" s="82"/>
      <c r="CIO945" s="82"/>
      <c r="CIP945" s="82"/>
      <c r="CIQ945" s="82"/>
      <c r="CIR945" s="82"/>
      <c r="CIS945" s="82"/>
      <c r="CIT945" s="82"/>
      <c r="CIU945" s="82"/>
      <c r="CIV945" s="82"/>
      <c r="CIW945" s="82"/>
      <c r="CIX945" s="82"/>
      <c r="CIY945" s="82"/>
      <c r="CIZ945" s="82"/>
      <c r="CJA945" s="82"/>
      <c r="CJB945" s="82"/>
      <c r="CJC945" s="82"/>
      <c r="CJD945" s="82"/>
      <c r="CJE945" s="82"/>
      <c r="CJF945" s="82"/>
      <c r="CJG945" s="82"/>
      <c r="CJH945" s="82"/>
      <c r="CJI945" s="82"/>
      <c r="CJJ945" s="82"/>
      <c r="CJK945" s="82"/>
      <c r="CJL945" s="82"/>
      <c r="CJM945" s="82"/>
      <c r="CJN945" s="82"/>
      <c r="CJO945" s="82"/>
      <c r="CJP945" s="82"/>
      <c r="CJQ945" s="82"/>
      <c r="CJR945" s="82"/>
      <c r="CJS945" s="82"/>
      <c r="CJT945" s="82"/>
      <c r="CJU945" s="82"/>
      <c r="CJV945" s="82"/>
      <c r="CJW945" s="82"/>
      <c r="CJX945" s="82"/>
      <c r="CJY945" s="82"/>
      <c r="CJZ945" s="82"/>
      <c r="CKA945" s="82"/>
      <c r="CKB945" s="82"/>
      <c r="CKC945" s="82"/>
      <c r="CKD945" s="82"/>
      <c r="CKE945" s="82"/>
      <c r="CKF945" s="82"/>
      <c r="CKG945" s="82"/>
      <c r="CKH945" s="82"/>
      <c r="CKI945" s="82"/>
      <c r="CKJ945" s="82"/>
      <c r="CKK945" s="82"/>
      <c r="CKL945" s="82"/>
      <c r="CKM945" s="82"/>
      <c r="CKN945" s="82"/>
      <c r="CKO945" s="82"/>
      <c r="CKP945" s="82"/>
      <c r="CKQ945" s="82"/>
      <c r="CKR945" s="82"/>
      <c r="CKS945" s="82"/>
      <c r="CKT945" s="82"/>
      <c r="CKU945" s="82"/>
      <c r="CKV945" s="82"/>
      <c r="CKW945" s="82"/>
      <c r="CKX945" s="82"/>
      <c r="CKY945" s="82"/>
      <c r="CKZ945" s="82"/>
      <c r="CLA945" s="82"/>
      <c r="CLB945" s="82"/>
      <c r="CLC945" s="82"/>
      <c r="CLD945" s="82"/>
      <c r="CLE945" s="82"/>
      <c r="CLF945" s="82"/>
      <c r="CLG945" s="82"/>
      <c r="CLH945" s="82"/>
      <c r="CLI945" s="82"/>
      <c r="CLJ945" s="82"/>
      <c r="CLK945" s="82"/>
      <c r="CLL945" s="82"/>
      <c r="CLM945" s="82"/>
      <c r="CLN945" s="82"/>
      <c r="CLO945" s="82"/>
      <c r="CLP945" s="82"/>
      <c r="CLQ945" s="82"/>
      <c r="CLR945" s="82"/>
      <c r="CLS945" s="82"/>
      <c r="CLT945" s="82"/>
      <c r="CLU945" s="82"/>
      <c r="CLV945" s="82"/>
      <c r="CLW945" s="82"/>
      <c r="CLX945" s="82"/>
      <c r="CLY945" s="82"/>
      <c r="CLZ945" s="82"/>
      <c r="CMA945" s="82"/>
      <c r="CMB945" s="82"/>
      <c r="CMC945" s="82"/>
      <c r="CMD945" s="82"/>
      <c r="CME945" s="82"/>
      <c r="CMF945" s="82"/>
      <c r="CMG945" s="82"/>
      <c r="CMH945" s="82"/>
      <c r="CMI945" s="82"/>
      <c r="CMJ945" s="82"/>
      <c r="CMK945" s="82"/>
      <c r="CML945" s="82"/>
      <c r="CMM945" s="82"/>
      <c r="CMN945" s="82"/>
      <c r="CMO945" s="82"/>
      <c r="CMP945" s="82"/>
      <c r="CMQ945" s="82"/>
      <c r="CMR945" s="82"/>
      <c r="CMS945" s="82"/>
      <c r="CMT945" s="82"/>
      <c r="CMU945" s="82"/>
      <c r="CMV945" s="82"/>
      <c r="CMW945" s="82"/>
      <c r="CMX945" s="82"/>
      <c r="CMY945" s="82"/>
      <c r="CMZ945" s="82"/>
      <c r="CNA945" s="82"/>
      <c r="CNB945" s="82"/>
      <c r="CNC945" s="82"/>
      <c r="CND945" s="82"/>
      <c r="CNE945" s="82"/>
      <c r="CNF945" s="82"/>
      <c r="CNG945" s="82"/>
      <c r="CNH945" s="82"/>
      <c r="CNI945" s="82"/>
      <c r="CNJ945" s="82"/>
      <c r="CNK945" s="82"/>
      <c r="CNL945" s="82"/>
      <c r="CNM945" s="82"/>
      <c r="CNN945" s="82"/>
      <c r="CNO945" s="82"/>
      <c r="CNP945" s="82"/>
      <c r="CNQ945" s="82"/>
      <c r="CNR945" s="82"/>
      <c r="CNS945" s="82"/>
      <c r="CNT945" s="82"/>
      <c r="CNU945" s="82"/>
      <c r="CNV945" s="82"/>
      <c r="CNW945" s="82"/>
      <c r="CNX945" s="82"/>
      <c r="CNY945" s="82"/>
      <c r="CNZ945" s="82"/>
      <c r="COA945" s="82"/>
      <c r="COB945" s="82"/>
      <c r="COC945" s="82"/>
      <c r="COD945" s="82"/>
      <c r="COE945" s="82"/>
      <c r="COF945" s="82"/>
      <c r="COG945" s="82"/>
      <c r="COH945" s="82"/>
      <c r="COI945" s="82"/>
      <c r="COJ945" s="82"/>
      <c r="COK945" s="82"/>
      <c r="COL945" s="82"/>
      <c r="COM945" s="82"/>
      <c r="CON945" s="82"/>
      <c r="COO945" s="82"/>
      <c r="COP945" s="82"/>
      <c r="COQ945" s="82"/>
      <c r="COR945" s="82"/>
      <c r="COS945" s="82"/>
      <c r="COT945" s="82"/>
      <c r="COU945" s="82"/>
      <c r="COV945" s="82"/>
      <c r="COW945" s="82"/>
      <c r="COX945" s="82"/>
      <c r="COY945" s="82"/>
      <c r="COZ945" s="82"/>
      <c r="CPA945" s="82"/>
      <c r="CPB945" s="82"/>
      <c r="CPC945" s="82"/>
      <c r="CPD945" s="82"/>
      <c r="CPE945" s="82"/>
      <c r="CPF945" s="82"/>
      <c r="CPG945" s="82"/>
      <c r="CPH945" s="82"/>
      <c r="CPI945" s="82"/>
      <c r="CPJ945" s="82"/>
      <c r="CPK945" s="82"/>
      <c r="CPL945" s="82"/>
      <c r="CPM945" s="82"/>
      <c r="CPN945" s="82"/>
      <c r="CPO945" s="82"/>
      <c r="CPP945" s="82"/>
      <c r="CPQ945" s="82"/>
      <c r="CPR945" s="82"/>
      <c r="CPS945" s="82"/>
      <c r="CPT945" s="82"/>
      <c r="CPU945" s="82"/>
      <c r="CPV945" s="82"/>
      <c r="CPW945" s="82"/>
      <c r="CPX945" s="82"/>
      <c r="CPY945" s="82"/>
      <c r="CPZ945" s="82"/>
      <c r="CQA945" s="82"/>
      <c r="CQB945" s="82"/>
      <c r="CQC945" s="82"/>
      <c r="CQD945" s="82"/>
      <c r="CQE945" s="82"/>
      <c r="CQF945" s="82"/>
      <c r="CQG945" s="82"/>
      <c r="CQH945" s="82"/>
      <c r="CQI945" s="82"/>
      <c r="CQJ945" s="82"/>
      <c r="CQK945" s="82"/>
      <c r="CQL945" s="82"/>
      <c r="CQM945" s="82"/>
      <c r="CQN945" s="82"/>
      <c r="CQO945" s="82"/>
      <c r="CQP945" s="82"/>
      <c r="CQQ945" s="82"/>
      <c r="CQR945" s="82"/>
      <c r="CQS945" s="82"/>
      <c r="CQT945" s="82"/>
      <c r="CQU945" s="82"/>
      <c r="CQV945" s="82"/>
      <c r="CQW945" s="82"/>
      <c r="CQX945" s="82"/>
      <c r="CQY945" s="82"/>
      <c r="CQZ945" s="82"/>
      <c r="CRA945" s="82"/>
      <c r="CRB945" s="82"/>
      <c r="CRC945" s="82"/>
      <c r="CRD945" s="82"/>
      <c r="CRE945" s="82"/>
      <c r="CRF945" s="82"/>
      <c r="CRG945" s="82"/>
      <c r="CRH945" s="82"/>
      <c r="CRI945" s="82"/>
      <c r="CRJ945" s="82"/>
      <c r="CRK945" s="82"/>
      <c r="CRL945" s="82"/>
      <c r="CRM945" s="82"/>
      <c r="CRN945" s="82"/>
      <c r="CRO945" s="82"/>
      <c r="CRP945" s="82"/>
      <c r="CRQ945" s="82"/>
      <c r="CRR945" s="82"/>
      <c r="CRS945" s="82"/>
      <c r="CRT945" s="82"/>
      <c r="CRU945" s="82"/>
      <c r="CRV945" s="82"/>
      <c r="CRW945" s="82"/>
      <c r="CRX945" s="82"/>
      <c r="CRY945" s="82"/>
      <c r="CRZ945" s="82"/>
      <c r="CSA945" s="82"/>
      <c r="CSB945" s="82"/>
      <c r="CSC945" s="82"/>
      <c r="CSD945" s="82"/>
      <c r="CSE945" s="82"/>
      <c r="CSF945" s="82"/>
      <c r="CSG945" s="82"/>
      <c r="CSH945" s="82"/>
      <c r="CSI945" s="82"/>
      <c r="CSJ945" s="82"/>
      <c r="CSK945" s="82"/>
      <c r="CSL945" s="82"/>
      <c r="CSM945" s="82"/>
      <c r="CSN945" s="82"/>
      <c r="CSO945" s="82"/>
      <c r="CSP945" s="82"/>
      <c r="CSQ945" s="82"/>
      <c r="CSR945" s="82"/>
      <c r="CSS945" s="82"/>
      <c r="CST945" s="82"/>
      <c r="CSU945" s="82"/>
      <c r="CSV945" s="82"/>
      <c r="CSW945" s="82"/>
      <c r="CSX945" s="82"/>
      <c r="CSY945" s="82"/>
      <c r="CSZ945" s="82"/>
      <c r="CTA945" s="82"/>
      <c r="CTB945" s="82"/>
      <c r="CTC945" s="82"/>
      <c r="CTD945" s="82"/>
      <c r="CTE945" s="82"/>
      <c r="CTF945" s="82"/>
      <c r="CTG945" s="82"/>
      <c r="CTH945" s="82"/>
      <c r="CTI945" s="82"/>
      <c r="CTJ945" s="82"/>
      <c r="CTK945" s="82"/>
      <c r="CTL945" s="82"/>
      <c r="CTM945" s="82"/>
      <c r="CTN945" s="82"/>
      <c r="CTO945" s="82"/>
      <c r="CTP945" s="82"/>
      <c r="CTQ945" s="82"/>
      <c r="CTR945" s="82"/>
      <c r="CTS945" s="82"/>
      <c r="CTT945" s="82"/>
      <c r="CTU945" s="82"/>
      <c r="CTV945" s="82"/>
      <c r="CTW945" s="82"/>
      <c r="CTX945" s="82"/>
      <c r="CTY945" s="82"/>
      <c r="CTZ945" s="82"/>
      <c r="CUA945" s="82"/>
      <c r="CUB945" s="82"/>
      <c r="CUC945" s="82"/>
      <c r="CUD945" s="82"/>
      <c r="CUE945" s="82"/>
      <c r="CUF945" s="82"/>
      <c r="CUG945" s="82"/>
      <c r="CUH945" s="82"/>
      <c r="CUI945" s="82"/>
      <c r="CUJ945" s="82"/>
      <c r="CUK945" s="82"/>
      <c r="CUL945" s="82"/>
      <c r="CUM945" s="82"/>
      <c r="CUN945" s="82"/>
      <c r="CUO945" s="82"/>
      <c r="CUP945" s="82"/>
      <c r="CUQ945" s="82"/>
      <c r="CUR945" s="82"/>
      <c r="CUS945" s="82"/>
      <c r="CUT945" s="82"/>
      <c r="CUU945" s="82"/>
      <c r="CUV945" s="82"/>
      <c r="CUW945" s="82"/>
      <c r="CUX945" s="82"/>
      <c r="CUY945" s="82"/>
      <c r="CUZ945" s="82"/>
      <c r="CVA945" s="82"/>
      <c r="CVB945" s="82"/>
      <c r="CVC945" s="82"/>
      <c r="CVD945" s="82"/>
      <c r="CVE945" s="82"/>
      <c r="CVF945" s="82"/>
      <c r="CVG945" s="82"/>
      <c r="CVH945" s="82"/>
      <c r="CVI945" s="82"/>
      <c r="CVJ945" s="82"/>
      <c r="CVK945" s="82"/>
      <c r="CVL945" s="82"/>
      <c r="CVM945" s="82"/>
      <c r="CVN945" s="82"/>
      <c r="CVO945" s="82"/>
      <c r="CVP945" s="82"/>
      <c r="CVQ945" s="82"/>
      <c r="CVR945" s="82"/>
      <c r="CVS945" s="82"/>
      <c r="CVT945" s="82"/>
      <c r="CVU945" s="82"/>
      <c r="CVV945" s="82"/>
      <c r="CVW945" s="82"/>
      <c r="CVX945" s="82"/>
      <c r="CVY945" s="82"/>
      <c r="CVZ945" s="82"/>
      <c r="CWA945" s="82"/>
      <c r="CWB945" s="82"/>
      <c r="CWC945" s="82"/>
      <c r="CWD945" s="82"/>
      <c r="CWE945" s="82"/>
      <c r="CWF945" s="82"/>
      <c r="CWG945" s="82"/>
      <c r="CWH945" s="82"/>
      <c r="CWI945" s="82"/>
      <c r="CWJ945" s="82"/>
      <c r="CWK945" s="82"/>
      <c r="CWL945" s="82"/>
      <c r="CWM945" s="82"/>
      <c r="CWN945" s="82"/>
      <c r="CWO945" s="82"/>
      <c r="CWP945" s="82"/>
      <c r="CWQ945" s="82"/>
      <c r="CWR945" s="82"/>
      <c r="CWS945" s="82"/>
      <c r="CWT945" s="82"/>
      <c r="CWU945" s="82"/>
      <c r="CWV945" s="82"/>
      <c r="CWW945" s="82"/>
      <c r="CWX945" s="82"/>
      <c r="CWY945" s="82"/>
      <c r="CWZ945" s="82"/>
      <c r="CXA945" s="82"/>
      <c r="CXB945" s="82"/>
      <c r="CXC945" s="82"/>
      <c r="CXD945" s="82"/>
      <c r="CXE945" s="82"/>
      <c r="CXF945" s="82"/>
      <c r="CXG945" s="82"/>
      <c r="CXH945" s="82"/>
      <c r="CXI945" s="82"/>
      <c r="CXJ945" s="82"/>
      <c r="CXK945" s="82"/>
      <c r="CXL945" s="82"/>
      <c r="CXM945" s="82"/>
      <c r="CXN945" s="82"/>
      <c r="CXO945" s="82"/>
      <c r="CXP945" s="82"/>
      <c r="CXQ945" s="82"/>
      <c r="CXR945" s="82"/>
      <c r="CXS945" s="82"/>
      <c r="CXT945" s="82"/>
      <c r="CXU945" s="82"/>
      <c r="CXV945" s="82"/>
      <c r="CXW945" s="82"/>
      <c r="CXX945" s="82"/>
      <c r="CXY945" s="82"/>
      <c r="CXZ945" s="82"/>
      <c r="CYA945" s="82"/>
      <c r="CYB945" s="82"/>
      <c r="CYC945" s="82"/>
      <c r="CYD945" s="82"/>
      <c r="CYE945" s="82"/>
      <c r="CYF945" s="82"/>
      <c r="CYG945" s="82"/>
      <c r="CYH945" s="82"/>
      <c r="CYI945" s="82"/>
      <c r="CYJ945" s="82"/>
      <c r="CYK945" s="82"/>
      <c r="CYL945" s="82"/>
      <c r="CYM945" s="82"/>
      <c r="CYN945" s="82"/>
      <c r="CYO945" s="82"/>
      <c r="CYP945" s="82"/>
      <c r="CYQ945" s="82"/>
      <c r="CYR945" s="82"/>
      <c r="CYS945" s="82"/>
      <c r="CYT945" s="82"/>
      <c r="CYU945" s="82"/>
      <c r="CYV945" s="82"/>
      <c r="CYW945" s="82"/>
      <c r="CYX945" s="82"/>
      <c r="CYY945" s="82"/>
      <c r="CYZ945" s="82"/>
      <c r="CZA945" s="82"/>
      <c r="CZB945" s="82"/>
      <c r="CZC945" s="82"/>
      <c r="CZD945" s="82"/>
      <c r="CZE945" s="82"/>
      <c r="CZF945" s="82"/>
      <c r="CZG945" s="82"/>
      <c r="CZH945" s="82"/>
      <c r="CZI945" s="82"/>
      <c r="CZJ945" s="82"/>
      <c r="CZK945" s="82"/>
      <c r="CZL945" s="82"/>
      <c r="CZM945" s="82"/>
      <c r="CZN945" s="82"/>
      <c r="CZO945" s="82"/>
      <c r="CZP945" s="82"/>
      <c r="CZQ945" s="82"/>
      <c r="CZR945" s="82"/>
      <c r="CZS945" s="82"/>
      <c r="CZT945" s="82"/>
      <c r="CZU945" s="82"/>
      <c r="CZV945" s="82"/>
      <c r="CZW945" s="82"/>
      <c r="CZX945" s="82"/>
      <c r="CZY945" s="82"/>
      <c r="CZZ945" s="82"/>
      <c r="DAA945" s="82"/>
      <c r="DAB945" s="82"/>
      <c r="DAC945" s="82"/>
      <c r="DAD945" s="82"/>
      <c r="DAE945" s="82"/>
      <c r="DAF945" s="82"/>
      <c r="DAG945" s="82"/>
      <c r="DAH945" s="82"/>
      <c r="DAI945" s="82"/>
      <c r="DAJ945" s="82"/>
      <c r="DAK945" s="82"/>
      <c r="DAL945" s="82"/>
      <c r="DAM945" s="82"/>
      <c r="DAN945" s="82"/>
      <c r="DAO945" s="82"/>
      <c r="DAP945" s="82"/>
      <c r="DAQ945" s="82"/>
      <c r="DAR945" s="82"/>
      <c r="DAS945" s="82"/>
      <c r="DAT945" s="82"/>
      <c r="DAU945" s="82"/>
      <c r="DAV945" s="82"/>
      <c r="DAW945" s="82"/>
      <c r="DAX945" s="82"/>
      <c r="DAY945" s="82"/>
      <c r="DAZ945" s="82"/>
      <c r="DBA945" s="82"/>
      <c r="DBB945" s="82"/>
      <c r="DBC945" s="82"/>
      <c r="DBD945" s="82"/>
      <c r="DBE945" s="82"/>
      <c r="DBF945" s="82"/>
      <c r="DBG945" s="82"/>
      <c r="DBH945" s="82"/>
      <c r="DBI945" s="82"/>
      <c r="DBJ945" s="82"/>
      <c r="DBK945" s="82"/>
      <c r="DBL945" s="82"/>
      <c r="DBM945" s="82"/>
      <c r="DBN945" s="82"/>
      <c r="DBO945" s="82"/>
      <c r="DBP945" s="82"/>
      <c r="DBQ945" s="82"/>
      <c r="DBR945" s="82"/>
      <c r="DBS945" s="82"/>
      <c r="DBT945" s="82"/>
      <c r="DBU945" s="82"/>
      <c r="DBV945" s="82"/>
      <c r="DBW945" s="82"/>
      <c r="DBX945" s="82"/>
      <c r="DBY945" s="82"/>
      <c r="DBZ945" s="82"/>
      <c r="DCA945" s="82"/>
      <c r="DCB945" s="82"/>
      <c r="DCC945" s="82"/>
      <c r="DCD945" s="82"/>
      <c r="DCE945" s="82"/>
      <c r="DCF945" s="82"/>
      <c r="DCG945" s="82"/>
      <c r="DCH945" s="82"/>
      <c r="DCI945" s="82"/>
      <c r="DCJ945" s="82"/>
      <c r="DCK945" s="82"/>
      <c r="DCL945" s="82"/>
      <c r="DCM945" s="82"/>
      <c r="DCN945" s="82"/>
      <c r="DCO945" s="82"/>
      <c r="DCP945" s="82"/>
      <c r="DCQ945" s="82"/>
      <c r="DCR945" s="82"/>
      <c r="DCS945" s="82"/>
      <c r="DCT945" s="82"/>
      <c r="DCU945" s="82"/>
      <c r="DCV945" s="82"/>
      <c r="DCW945" s="82"/>
      <c r="DCX945" s="82"/>
      <c r="DCY945" s="82"/>
      <c r="DCZ945" s="82"/>
      <c r="DDA945" s="82"/>
      <c r="DDB945" s="82"/>
      <c r="DDC945" s="82"/>
      <c r="DDD945" s="82"/>
      <c r="DDE945" s="82"/>
      <c r="DDF945" s="82"/>
      <c r="DDG945" s="82"/>
      <c r="DDH945" s="82"/>
      <c r="DDI945" s="82"/>
      <c r="DDJ945" s="82"/>
      <c r="DDK945" s="82"/>
      <c r="DDL945" s="82"/>
      <c r="DDM945" s="82"/>
      <c r="DDN945" s="82"/>
      <c r="DDO945" s="82"/>
      <c r="DDP945" s="82"/>
      <c r="DDQ945" s="82"/>
      <c r="DDR945" s="82"/>
      <c r="DDS945" s="82"/>
      <c r="DDT945" s="82"/>
      <c r="DDU945" s="82"/>
      <c r="DDV945" s="82"/>
      <c r="DDW945" s="82"/>
      <c r="DDX945" s="82"/>
      <c r="DDY945" s="82"/>
      <c r="DDZ945" s="82"/>
      <c r="DEA945" s="82"/>
      <c r="DEB945" s="82"/>
      <c r="DEC945" s="82"/>
      <c r="DED945" s="82"/>
      <c r="DEE945" s="82"/>
      <c r="DEF945" s="82"/>
      <c r="DEG945" s="82"/>
      <c r="DEH945" s="82"/>
      <c r="DEI945" s="82"/>
      <c r="DEJ945" s="82"/>
      <c r="DEK945" s="82"/>
      <c r="DEL945" s="82"/>
      <c r="DEM945" s="82"/>
      <c r="DEN945" s="82"/>
      <c r="DEO945" s="82"/>
      <c r="DEP945" s="82"/>
      <c r="DEQ945" s="82"/>
      <c r="DER945" s="82"/>
      <c r="DES945" s="82"/>
      <c r="DET945" s="82"/>
      <c r="DEU945" s="82"/>
      <c r="DEV945" s="82"/>
      <c r="DEW945" s="82"/>
      <c r="DEX945" s="82"/>
      <c r="DEY945" s="82"/>
      <c r="DEZ945" s="82"/>
      <c r="DFA945" s="82"/>
      <c r="DFB945" s="82"/>
      <c r="DFC945" s="82"/>
      <c r="DFD945" s="82"/>
      <c r="DFE945" s="82"/>
      <c r="DFF945" s="82"/>
      <c r="DFG945" s="82"/>
      <c r="DFH945" s="82"/>
      <c r="DFI945" s="82"/>
      <c r="DFJ945" s="82"/>
      <c r="DFK945" s="82"/>
      <c r="DFL945" s="82"/>
      <c r="DFM945" s="82"/>
      <c r="DFN945" s="82"/>
      <c r="DFO945" s="82"/>
      <c r="DFP945" s="82"/>
      <c r="DFQ945" s="82"/>
      <c r="DFR945" s="82"/>
      <c r="DFS945" s="82"/>
      <c r="DFT945" s="82"/>
      <c r="DFU945" s="82"/>
      <c r="DFV945" s="82"/>
      <c r="DFW945" s="82"/>
      <c r="DFX945" s="82"/>
      <c r="DFY945" s="82"/>
      <c r="DFZ945" s="82"/>
      <c r="DGA945" s="82"/>
      <c r="DGB945" s="82"/>
      <c r="DGC945" s="82"/>
      <c r="DGD945" s="82"/>
      <c r="DGE945" s="82"/>
      <c r="DGF945" s="82"/>
      <c r="DGG945" s="82"/>
      <c r="DGH945" s="82"/>
      <c r="DGI945" s="82"/>
      <c r="DGJ945" s="82"/>
      <c r="DGK945" s="82"/>
      <c r="DGL945" s="82"/>
      <c r="DGM945" s="82"/>
      <c r="DGN945" s="82"/>
      <c r="DGO945" s="82"/>
      <c r="DGP945" s="82"/>
      <c r="DGQ945" s="82"/>
      <c r="DGR945" s="82"/>
      <c r="DGS945" s="82"/>
      <c r="DGT945" s="82"/>
      <c r="DGU945" s="82"/>
      <c r="DGV945" s="82"/>
      <c r="DGW945" s="82"/>
      <c r="DGX945" s="82"/>
      <c r="DGY945" s="82"/>
      <c r="DGZ945" s="82"/>
      <c r="DHA945" s="82"/>
      <c r="DHB945" s="82"/>
      <c r="DHC945" s="82"/>
      <c r="DHD945" s="82"/>
      <c r="DHE945" s="82"/>
      <c r="DHF945" s="82"/>
      <c r="DHG945" s="82"/>
      <c r="DHH945" s="82"/>
      <c r="DHI945" s="82"/>
      <c r="DHJ945" s="82"/>
      <c r="DHK945" s="82"/>
      <c r="DHL945" s="82"/>
      <c r="DHM945" s="82"/>
      <c r="DHN945" s="82"/>
      <c r="DHO945" s="82"/>
      <c r="DHP945" s="82"/>
      <c r="DHQ945" s="82"/>
      <c r="DHR945" s="82"/>
      <c r="DHS945" s="82"/>
      <c r="DHT945" s="82"/>
      <c r="DHU945" s="82"/>
      <c r="DHV945" s="82"/>
      <c r="DHW945" s="82"/>
      <c r="DHX945" s="82"/>
      <c r="DHY945" s="82"/>
      <c r="DHZ945" s="82"/>
      <c r="DIA945" s="82"/>
      <c r="DIB945" s="82"/>
      <c r="DIC945" s="82"/>
      <c r="DID945" s="82"/>
      <c r="DIE945" s="82"/>
      <c r="DIF945" s="82"/>
      <c r="DIG945" s="82"/>
      <c r="DIH945" s="82"/>
      <c r="DII945" s="82"/>
      <c r="DIJ945" s="82"/>
      <c r="DIK945" s="82"/>
      <c r="DIL945" s="82"/>
      <c r="DIM945" s="82"/>
      <c r="DIN945" s="82"/>
      <c r="DIO945" s="82"/>
      <c r="DIP945" s="82"/>
      <c r="DIQ945" s="82"/>
      <c r="DIR945" s="82"/>
      <c r="DIS945" s="82"/>
      <c r="DIT945" s="82"/>
      <c r="DIU945" s="82"/>
      <c r="DIV945" s="82"/>
      <c r="DIW945" s="82"/>
      <c r="DIX945" s="82"/>
      <c r="DIY945" s="82"/>
      <c r="DIZ945" s="82"/>
      <c r="DJA945" s="82"/>
      <c r="DJB945" s="82"/>
      <c r="DJC945" s="82"/>
      <c r="DJD945" s="82"/>
      <c r="DJE945" s="82"/>
      <c r="DJF945" s="82"/>
      <c r="DJG945" s="82"/>
      <c r="DJH945" s="82"/>
      <c r="DJI945" s="82"/>
      <c r="DJJ945" s="82"/>
      <c r="DJK945" s="82"/>
      <c r="DJL945" s="82"/>
      <c r="DJM945" s="82"/>
      <c r="DJN945" s="82"/>
      <c r="DJO945" s="82"/>
      <c r="DJP945" s="82"/>
      <c r="DJQ945" s="82"/>
      <c r="DJR945" s="82"/>
      <c r="DJS945" s="82"/>
      <c r="DJT945" s="82"/>
      <c r="DJU945" s="82"/>
      <c r="DJV945" s="82"/>
      <c r="DJW945" s="82"/>
      <c r="DJX945" s="82"/>
      <c r="DJY945" s="82"/>
      <c r="DJZ945" s="82"/>
      <c r="DKA945" s="82"/>
      <c r="DKB945" s="82"/>
      <c r="DKC945" s="82"/>
      <c r="DKD945" s="82"/>
      <c r="DKE945" s="82"/>
      <c r="DKF945" s="82"/>
      <c r="DKG945" s="82"/>
      <c r="DKH945" s="82"/>
      <c r="DKI945" s="82"/>
      <c r="DKJ945" s="82"/>
      <c r="DKK945" s="82"/>
      <c r="DKL945" s="82"/>
      <c r="DKM945" s="82"/>
      <c r="DKN945" s="82"/>
      <c r="DKO945" s="82"/>
      <c r="DKP945" s="82"/>
      <c r="DKQ945" s="82"/>
      <c r="DKR945" s="82"/>
      <c r="DKS945" s="82"/>
      <c r="DKT945" s="82"/>
      <c r="DKU945" s="82"/>
      <c r="DKV945" s="82"/>
      <c r="DKW945" s="82"/>
      <c r="DKX945" s="82"/>
      <c r="DKY945" s="82"/>
      <c r="DKZ945" s="82"/>
      <c r="DLA945" s="82"/>
      <c r="DLB945" s="82"/>
      <c r="DLC945" s="82"/>
      <c r="DLD945" s="82"/>
      <c r="DLE945" s="82"/>
      <c r="DLF945" s="82"/>
      <c r="DLG945" s="82"/>
      <c r="DLH945" s="82"/>
      <c r="DLI945" s="82"/>
      <c r="DLJ945" s="82"/>
      <c r="DLK945" s="82"/>
      <c r="DLL945" s="82"/>
      <c r="DLM945" s="82"/>
      <c r="DLN945" s="82"/>
      <c r="DLO945" s="82"/>
      <c r="DLP945" s="82"/>
      <c r="DLQ945" s="82"/>
      <c r="DLR945" s="82"/>
      <c r="DLS945" s="82"/>
      <c r="DLT945" s="82"/>
      <c r="DLU945" s="82"/>
      <c r="DLV945" s="82"/>
      <c r="DLW945" s="82"/>
      <c r="DLX945" s="82"/>
      <c r="DLY945" s="82"/>
      <c r="DLZ945" s="82"/>
      <c r="DMA945" s="82"/>
      <c r="DMB945" s="82"/>
      <c r="DMC945" s="82"/>
      <c r="DMD945" s="82"/>
      <c r="DME945" s="82"/>
      <c r="DMF945" s="82"/>
      <c r="DMG945" s="82"/>
      <c r="DMH945" s="82"/>
      <c r="DMI945" s="82"/>
      <c r="DMJ945" s="82"/>
      <c r="DMK945" s="82"/>
      <c r="DML945" s="82"/>
      <c r="DMM945" s="82"/>
      <c r="DMN945" s="82"/>
      <c r="DMO945" s="82"/>
      <c r="DMP945" s="82"/>
      <c r="DMQ945" s="82"/>
      <c r="DMR945" s="82"/>
      <c r="DMS945" s="82"/>
      <c r="DMT945" s="82"/>
      <c r="DMU945" s="82"/>
      <c r="DMV945" s="82"/>
      <c r="DMW945" s="82"/>
      <c r="DMX945" s="82"/>
      <c r="DMY945" s="82"/>
      <c r="DMZ945" s="82"/>
      <c r="DNA945" s="82"/>
      <c r="DNB945" s="82"/>
      <c r="DNC945" s="82"/>
      <c r="DND945" s="82"/>
      <c r="DNE945" s="82"/>
      <c r="DNF945" s="82"/>
      <c r="DNG945" s="82"/>
      <c r="DNH945" s="82"/>
      <c r="DNI945" s="82"/>
      <c r="DNJ945" s="82"/>
      <c r="DNK945" s="82"/>
      <c r="DNL945" s="82"/>
      <c r="DNM945" s="82"/>
      <c r="DNN945" s="82"/>
      <c r="DNO945" s="82"/>
      <c r="DNP945" s="82"/>
      <c r="DNQ945" s="82"/>
      <c r="DNR945" s="82"/>
      <c r="DNS945" s="82"/>
      <c r="DNT945" s="82"/>
      <c r="DNU945" s="82"/>
      <c r="DNV945" s="82"/>
      <c r="DNW945" s="82"/>
      <c r="DNX945" s="82"/>
      <c r="DNY945" s="82"/>
      <c r="DNZ945" s="82"/>
      <c r="DOA945" s="82"/>
      <c r="DOB945" s="82"/>
      <c r="DOC945" s="82"/>
      <c r="DOD945" s="82"/>
      <c r="DOE945" s="82"/>
      <c r="DOF945" s="82"/>
      <c r="DOG945" s="82"/>
      <c r="DOH945" s="82"/>
      <c r="DOI945" s="82"/>
      <c r="DOJ945" s="82"/>
      <c r="DOK945" s="82"/>
      <c r="DOL945" s="82"/>
      <c r="DOM945" s="82"/>
      <c r="DON945" s="82"/>
      <c r="DOO945" s="82"/>
      <c r="DOP945" s="82"/>
      <c r="DOQ945" s="82"/>
      <c r="DOR945" s="82"/>
      <c r="DOS945" s="82"/>
      <c r="DOT945" s="82"/>
      <c r="DOU945" s="82"/>
      <c r="DOV945" s="82"/>
      <c r="DOW945" s="82"/>
      <c r="DOX945" s="82"/>
      <c r="DOY945" s="82"/>
      <c r="DOZ945" s="82"/>
      <c r="DPA945" s="82"/>
      <c r="DPB945" s="82"/>
      <c r="DPC945" s="82"/>
      <c r="DPD945" s="82"/>
      <c r="DPE945" s="82"/>
      <c r="DPF945" s="82"/>
      <c r="DPG945" s="82"/>
      <c r="DPH945" s="82"/>
      <c r="DPI945" s="82"/>
      <c r="DPJ945" s="82"/>
      <c r="DPK945" s="82"/>
      <c r="DPL945" s="82"/>
      <c r="DPM945" s="82"/>
      <c r="DPN945" s="82"/>
      <c r="DPO945" s="82"/>
      <c r="DPP945" s="82"/>
      <c r="DPQ945" s="82"/>
      <c r="DPR945" s="82"/>
      <c r="DPS945" s="82"/>
      <c r="DPT945" s="82"/>
      <c r="DPU945" s="82"/>
      <c r="DPV945" s="82"/>
      <c r="DPW945" s="82"/>
      <c r="DPX945" s="82"/>
      <c r="DPY945" s="82"/>
      <c r="DPZ945" s="82"/>
      <c r="DQA945" s="82"/>
      <c r="DQB945" s="82"/>
      <c r="DQC945" s="82"/>
      <c r="DQD945" s="82"/>
      <c r="DQE945" s="82"/>
      <c r="DQF945" s="82"/>
      <c r="DQG945" s="82"/>
      <c r="DQH945" s="82"/>
      <c r="DQI945" s="82"/>
      <c r="DQJ945" s="82"/>
      <c r="DQK945" s="82"/>
      <c r="DQL945" s="82"/>
      <c r="DQM945" s="82"/>
      <c r="DQN945" s="82"/>
      <c r="DQO945" s="82"/>
      <c r="DQP945" s="82"/>
      <c r="DQQ945" s="82"/>
      <c r="DQR945" s="82"/>
      <c r="DQS945" s="82"/>
      <c r="DQT945" s="82"/>
      <c r="DQU945" s="82"/>
      <c r="DQV945" s="82"/>
      <c r="DQW945" s="82"/>
      <c r="DQX945" s="82"/>
      <c r="DQY945" s="82"/>
      <c r="DQZ945" s="82"/>
      <c r="DRA945" s="82"/>
      <c r="DRB945" s="82"/>
      <c r="DRC945" s="82"/>
      <c r="DRD945" s="82"/>
      <c r="DRE945" s="82"/>
      <c r="DRF945" s="82"/>
      <c r="DRG945" s="82"/>
      <c r="DRH945" s="82"/>
      <c r="DRI945" s="82"/>
      <c r="DRJ945" s="82"/>
      <c r="DRK945" s="82"/>
      <c r="DRL945" s="82"/>
      <c r="DRM945" s="82"/>
      <c r="DRN945" s="82"/>
      <c r="DRO945" s="82"/>
      <c r="DRP945" s="82"/>
      <c r="DRQ945" s="82"/>
      <c r="DRR945" s="82"/>
      <c r="DRS945" s="82"/>
      <c r="DRT945" s="82"/>
      <c r="DRU945" s="82"/>
      <c r="DRV945" s="82"/>
      <c r="DRW945" s="82"/>
      <c r="DRX945" s="82"/>
      <c r="DRY945" s="82"/>
      <c r="DRZ945" s="82"/>
      <c r="DSA945" s="82"/>
      <c r="DSB945" s="82"/>
      <c r="DSC945" s="82"/>
      <c r="DSD945" s="82"/>
      <c r="DSE945" s="82"/>
      <c r="DSF945" s="82"/>
      <c r="DSG945" s="82"/>
      <c r="DSH945" s="82"/>
      <c r="DSI945" s="82"/>
      <c r="DSJ945" s="82"/>
      <c r="DSK945" s="82"/>
      <c r="DSL945" s="82"/>
      <c r="DSM945" s="82"/>
      <c r="DSN945" s="82"/>
      <c r="DSO945" s="82"/>
      <c r="DSP945" s="82"/>
      <c r="DSQ945" s="82"/>
      <c r="DSR945" s="82"/>
      <c r="DSS945" s="82"/>
      <c r="DST945" s="82"/>
      <c r="DSU945" s="82"/>
      <c r="DSV945" s="82"/>
      <c r="DSW945" s="82"/>
      <c r="DSX945" s="82"/>
      <c r="DSY945" s="82"/>
      <c r="DSZ945" s="82"/>
      <c r="DTA945" s="82"/>
      <c r="DTB945" s="82"/>
      <c r="DTC945" s="82"/>
      <c r="DTD945" s="82"/>
      <c r="DTE945" s="82"/>
      <c r="DTF945" s="82"/>
      <c r="DTG945" s="82"/>
      <c r="DTH945" s="82"/>
      <c r="DTI945" s="82"/>
      <c r="DTJ945" s="82"/>
      <c r="DTK945" s="82"/>
      <c r="DTL945" s="82"/>
      <c r="DTM945" s="82"/>
      <c r="DTN945" s="82"/>
      <c r="DTO945" s="82"/>
      <c r="DTP945" s="82"/>
      <c r="DTQ945" s="82"/>
      <c r="DTR945" s="82"/>
      <c r="DTS945" s="82"/>
      <c r="DTT945" s="82"/>
      <c r="DTU945" s="82"/>
      <c r="DTV945" s="82"/>
      <c r="DTW945" s="82"/>
      <c r="DTX945" s="82"/>
      <c r="DTY945" s="82"/>
      <c r="DTZ945" s="82"/>
      <c r="DUA945" s="82"/>
      <c r="DUB945" s="82"/>
      <c r="DUC945" s="82"/>
      <c r="DUD945" s="82"/>
      <c r="DUE945" s="82"/>
      <c r="DUF945" s="82"/>
      <c r="DUG945" s="82"/>
      <c r="DUH945" s="82"/>
      <c r="DUI945" s="82"/>
      <c r="DUJ945" s="82"/>
      <c r="DUK945" s="82"/>
      <c r="DUL945" s="82"/>
      <c r="DUM945" s="82"/>
      <c r="DUN945" s="82"/>
      <c r="DUO945" s="82"/>
      <c r="DUP945" s="82"/>
      <c r="DUQ945" s="82"/>
      <c r="DUR945" s="82"/>
      <c r="DUS945" s="82"/>
      <c r="DUT945" s="82"/>
      <c r="DUU945" s="82"/>
      <c r="DUV945" s="82"/>
      <c r="DUW945" s="82"/>
      <c r="DUX945" s="82"/>
      <c r="DUY945" s="82"/>
      <c r="DUZ945" s="82"/>
      <c r="DVA945" s="82"/>
      <c r="DVB945" s="82"/>
      <c r="DVC945" s="82"/>
      <c r="DVD945" s="82"/>
      <c r="DVE945" s="82"/>
      <c r="DVF945" s="82"/>
      <c r="DVG945" s="82"/>
      <c r="DVH945" s="82"/>
      <c r="DVI945" s="82"/>
      <c r="DVJ945" s="82"/>
      <c r="DVK945" s="82"/>
      <c r="DVL945" s="82"/>
      <c r="DVM945" s="82"/>
      <c r="DVN945" s="82"/>
      <c r="DVO945" s="82"/>
      <c r="DVP945" s="82"/>
      <c r="DVQ945" s="82"/>
      <c r="DVR945" s="82"/>
      <c r="DVS945" s="82"/>
      <c r="DVT945" s="82"/>
      <c r="DVU945" s="82"/>
      <c r="DVV945" s="82"/>
      <c r="DVW945" s="82"/>
      <c r="DVX945" s="82"/>
      <c r="DVY945" s="82"/>
      <c r="DVZ945" s="82"/>
      <c r="DWA945" s="82"/>
      <c r="DWB945" s="82"/>
      <c r="DWC945" s="82"/>
      <c r="DWD945" s="82"/>
      <c r="DWE945" s="82"/>
      <c r="DWF945" s="82"/>
      <c r="DWG945" s="82"/>
      <c r="DWH945" s="82"/>
      <c r="DWI945" s="82"/>
      <c r="DWJ945" s="82"/>
      <c r="DWK945" s="82"/>
      <c r="DWL945" s="82"/>
      <c r="DWM945" s="82"/>
      <c r="DWN945" s="82"/>
      <c r="DWO945" s="82"/>
      <c r="DWP945" s="82"/>
      <c r="DWQ945" s="82"/>
      <c r="DWR945" s="82"/>
      <c r="DWS945" s="82"/>
      <c r="DWT945" s="82"/>
      <c r="DWU945" s="82"/>
      <c r="DWV945" s="82"/>
      <c r="DWW945" s="82"/>
      <c r="DWX945" s="82"/>
      <c r="DWY945" s="82"/>
      <c r="DWZ945" s="82"/>
      <c r="DXA945" s="82"/>
      <c r="DXB945" s="82"/>
      <c r="DXC945" s="82"/>
      <c r="DXD945" s="82"/>
      <c r="DXE945" s="82"/>
      <c r="DXF945" s="82"/>
      <c r="DXG945" s="82"/>
      <c r="DXH945" s="82"/>
      <c r="DXI945" s="82"/>
      <c r="DXJ945" s="82"/>
      <c r="DXK945" s="82"/>
      <c r="DXL945" s="82"/>
      <c r="DXM945" s="82"/>
      <c r="DXN945" s="82"/>
      <c r="DXO945" s="82"/>
      <c r="DXP945" s="82"/>
      <c r="DXQ945" s="82"/>
      <c r="DXR945" s="82"/>
      <c r="DXS945" s="82"/>
      <c r="DXT945" s="82"/>
      <c r="DXU945" s="82"/>
      <c r="DXV945" s="82"/>
      <c r="DXW945" s="82"/>
      <c r="DXX945" s="82"/>
      <c r="DXY945" s="82"/>
      <c r="DXZ945" s="82"/>
      <c r="DYA945" s="82"/>
      <c r="DYB945" s="82"/>
      <c r="DYC945" s="82"/>
      <c r="DYD945" s="82"/>
      <c r="DYE945" s="82"/>
      <c r="DYF945" s="82"/>
      <c r="DYG945" s="82"/>
      <c r="DYH945" s="82"/>
      <c r="DYI945" s="82"/>
      <c r="DYJ945" s="82"/>
      <c r="DYK945" s="82"/>
      <c r="DYL945" s="82"/>
      <c r="DYM945" s="82"/>
      <c r="DYN945" s="82"/>
      <c r="DYO945" s="82"/>
      <c r="DYP945" s="82"/>
      <c r="DYQ945" s="82"/>
      <c r="DYR945" s="82"/>
      <c r="DYS945" s="82"/>
      <c r="DYT945" s="82"/>
      <c r="DYU945" s="82"/>
      <c r="DYV945" s="82"/>
      <c r="DYW945" s="82"/>
      <c r="DYX945" s="82"/>
      <c r="DYY945" s="82"/>
      <c r="DYZ945" s="82"/>
      <c r="DZA945" s="82"/>
      <c r="DZB945" s="82"/>
      <c r="DZC945" s="82"/>
      <c r="DZD945" s="82"/>
      <c r="DZE945" s="82"/>
      <c r="DZF945" s="82"/>
      <c r="DZG945" s="82"/>
      <c r="DZH945" s="82"/>
      <c r="DZI945" s="82"/>
      <c r="DZJ945" s="82"/>
      <c r="DZK945" s="82"/>
      <c r="DZL945" s="82"/>
      <c r="DZM945" s="82"/>
      <c r="DZN945" s="82"/>
      <c r="DZO945" s="82"/>
      <c r="DZP945" s="82"/>
      <c r="DZQ945" s="82"/>
      <c r="DZR945" s="82"/>
      <c r="DZS945" s="82"/>
      <c r="DZT945" s="82"/>
      <c r="DZU945" s="82"/>
      <c r="DZV945" s="82"/>
      <c r="DZW945" s="82"/>
      <c r="DZX945" s="82"/>
      <c r="DZY945" s="82"/>
      <c r="DZZ945" s="82"/>
      <c r="EAA945" s="82"/>
      <c r="EAB945" s="82"/>
      <c r="EAC945" s="82"/>
      <c r="EAD945" s="82"/>
      <c r="EAE945" s="82"/>
      <c r="EAF945" s="82"/>
      <c r="EAG945" s="82"/>
      <c r="EAH945" s="82"/>
      <c r="EAI945" s="82"/>
      <c r="EAJ945" s="82"/>
      <c r="EAK945" s="82"/>
      <c r="EAL945" s="82"/>
      <c r="EAM945" s="82"/>
      <c r="EAN945" s="82"/>
      <c r="EAO945" s="82"/>
      <c r="EAP945" s="82"/>
      <c r="EAQ945" s="82"/>
      <c r="EAR945" s="82"/>
      <c r="EAS945" s="82"/>
      <c r="EAT945" s="82"/>
      <c r="EAU945" s="82"/>
      <c r="EAV945" s="82"/>
      <c r="EAW945" s="82"/>
      <c r="EAX945" s="82"/>
      <c r="EAY945" s="82"/>
      <c r="EAZ945" s="82"/>
      <c r="EBA945" s="82"/>
      <c r="EBB945" s="82"/>
      <c r="EBC945" s="82"/>
      <c r="EBD945" s="82"/>
      <c r="EBE945" s="82"/>
      <c r="EBF945" s="82"/>
      <c r="EBG945" s="82"/>
      <c r="EBH945" s="82"/>
      <c r="EBI945" s="82"/>
      <c r="EBJ945" s="82"/>
      <c r="EBK945" s="82"/>
      <c r="EBL945" s="82"/>
      <c r="EBM945" s="82"/>
      <c r="EBN945" s="82"/>
      <c r="EBO945" s="82"/>
      <c r="EBP945" s="82"/>
      <c r="EBQ945" s="82"/>
      <c r="EBR945" s="82"/>
      <c r="EBS945" s="82"/>
      <c r="EBT945" s="82"/>
      <c r="EBU945" s="82"/>
      <c r="EBV945" s="82"/>
      <c r="EBW945" s="82"/>
      <c r="EBX945" s="82"/>
      <c r="EBY945" s="82"/>
      <c r="EBZ945" s="82"/>
      <c r="ECA945" s="82"/>
      <c r="ECB945" s="82"/>
      <c r="ECC945" s="82"/>
      <c r="ECD945" s="82"/>
      <c r="ECE945" s="82"/>
      <c r="ECF945" s="82"/>
      <c r="ECG945" s="82"/>
      <c r="ECH945" s="82"/>
      <c r="ECI945" s="82"/>
      <c r="ECJ945" s="82"/>
      <c r="ECK945" s="82"/>
      <c r="ECL945" s="82"/>
      <c r="ECM945" s="82"/>
      <c r="ECN945" s="82"/>
      <c r="ECO945" s="82"/>
      <c r="ECP945" s="82"/>
      <c r="ECQ945" s="82"/>
      <c r="ECR945" s="82"/>
      <c r="ECS945" s="82"/>
      <c r="ECT945" s="82"/>
      <c r="ECU945" s="82"/>
      <c r="ECV945" s="82"/>
      <c r="ECW945" s="82"/>
      <c r="ECX945" s="82"/>
      <c r="ECY945" s="82"/>
      <c r="ECZ945" s="82"/>
      <c r="EDA945" s="82"/>
      <c r="EDB945" s="82"/>
      <c r="EDC945" s="82"/>
      <c r="EDD945" s="82"/>
      <c r="EDE945" s="82"/>
      <c r="EDF945" s="82"/>
      <c r="EDG945" s="82"/>
      <c r="EDH945" s="82"/>
      <c r="EDI945" s="82"/>
      <c r="EDJ945" s="82"/>
      <c r="EDK945" s="82"/>
      <c r="EDL945" s="82"/>
      <c r="EDM945" s="82"/>
      <c r="EDN945" s="82"/>
      <c r="EDO945" s="82"/>
      <c r="EDP945" s="82"/>
      <c r="EDQ945" s="82"/>
      <c r="EDR945" s="82"/>
      <c r="EDS945" s="82"/>
      <c r="EDT945" s="82"/>
      <c r="EDU945" s="82"/>
      <c r="EDV945" s="82"/>
      <c r="EDW945" s="82"/>
      <c r="EDX945" s="82"/>
      <c r="EDY945" s="82"/>
      <c r="EDZ945" s="82"/>
      <c r="EEA945" s="82"/>
      <c r="EEB945" s="82"/>
      <c r="EEC945" s="82"/>
      <c r="EED945" s="82"/>
      <c r="EEE945" s="82"/>
      <c r="EEF945" s="82"/>
      <c r="EEG945" s="82"/>
      <c r="EEH945" s="82"/>
      <c r="EEI945" s="82"/>
      <c r="EEJ945" s="82"/>
      <c r="EEK945" s="82"/>
      <c r="EEL945" s="82"/>
      <c r="EEM945" s="82"/>
      <c r="EEN945" s="82"/>
      <c r="EEO945" s="82"/>
      <c r="EEP945" s="82"/>
      <c r="EEQ945" s="82"/>
      <c r="EER945" s="82"/>
      <c r="EES945" s="82"/>
      <c r="EET945" s="82"/>
      <c r="EEU945" s="82"/>
      <c r="EEV945" s="82"/>
      <c r="EEW945" s="82"/>
      <c r="EEX945" s="82"/>
      <c r="EEY945" s="82"/>
      <c r="EEZ945" s="82"/>
      <c r="EFA945" s="82"/>
      <c r="EFB945" s="82"/>
      <c r="EFC945" s="82"/>
      <c r="EFD945" s="82"/>
      <c r="EFE945" s="82"/>
      <c r="EFF945" s="82"/>
      <c r="EFG945" s="82"/>
      <c r="EFH945" s="82"/>
      <c r="EFI945" s="82"/>
      <c r="EFJ945" s="82"/>
      <c r="EFK945" s="82"/>
      <c r="EFL945" s="82"/>
      <c r="EFM945" s="82"/>
      <c r="EFN945" s="82"/>
      <c r="EFO945" s="82"/>
      <c r="EFP945" s="82"/>
      <c r="EFQ945" s="82"/>
      <c r="EFR945" s="82"/>
      <c r="EFS945" s="82"/>
      <c r="EFT945" s="82"/>
      <c r="EFU945" s="82"/>
      <c r="EFV945" s="82"/>
      <c r="EFW945" s="82"/>
      <c r="EFX945" s="82"/>
      <c r="EFY945" s="82"/>
      <c r="EFZ945" s="82"/>
      <c r="EGA945" s="82"/>
      <c r="EGB945" s="82"/>
      <c r="EGC945" s="82"/>
      <c r="EGD945" s="82"/>
      <c r="EGE945" s="82"/>
      <c r="EGF945" s="82"/>
      <c r="EGG945" s="82"/>
      <c r="EGH945" s="82"/>
      <c r="EGI945" s="82"/>
      <c r="EGJ945" s="82"/>
      <c r="EGK945" s="82"/>
      <c r="EGL945" s="82"/>
      <c r="EGM945" s="82"/>
      <c r="EGN945" s="82"/>
      <c r="EGO945" s="82"/>
      <c r="EGP945" s="82"/>
      <c r="EGQ945" s="82"/>
      <c r="EGR945" s="82"/>
      <c r="EGS945" s="82"/>
      <c r="EGT945" s="82"/>
      <c r="EGU945" s="82"/>
      <c r="EGV945" s="82"/>
      <c r="EGW945" s="82"/>
      <c r="EGX945" s="82"/>
      <c r="EGY945" s="82"/>
      <c r="EGZ945" s="82"/>
      <c r="EHA945" s="82"/>
      <c r="EHB945" s="82"/>
      <c r="EHC945" s="82"/>
      <c r="EHD945" s="82"/>
      <c r="EHE945" s="82"/>
      <c r="EHF945" s="82"/>
      <c r="EHG945" s="82"/>
      <c r="EHH945" s="82"/>
      <c r="EHI945" s="82"/>
      <c r="EHJ945" s="82"/>
      <c r="EHK945" s="82"/>
      <c r="EHL945" s="82"/>
      <c r="EHM945" s="82"/>
      <c r="EHN945" s="82"/>
      <c r="EHO945" s="82"/>
      <c r="EHP945" s="82"/>
      <c r="EHQ945" s="82"/>
      <c r="EHR945" s="82"/>
      <c r="EHS945" s="82"/>
      <c r="EHT945" s="82"/>
      <c r="EHU945" s="82"/>
      <c r="EHV945" s="82"/>
      <c r="EHW945" s="82"/>
      <c r="EHX945" s="82"/>
      <c r="EHY945" s="82"/>
      <c r="EHZ945" s="82"/>
      <c r="EIA945" s="82"/>
      <c r="EIB945" s="82"/>
      <c r="EIC945" s="82"/>
      <c r="EID945" s="82"/>
      <c r="EIE945" s="82"/>
      <c r="EIF945" s="82"/>
      <c r="EIG945" s="82"/>
      <c r="EIH945" s="82"/>
      <c r="EII945" s="82"/>
      <c r="EIJ945" s="82"/>
      <c r="EIK945" s="82"/>
      <c r="EIL945" s="82"/>
      <c r="EIM945" s="82"/>
      <c r="EIN945" s="82"/>
      <c r="EIO945" s="82"/>
      <c r="EIP945" s="82"/>
      <c r="EIQ945" s="82"/>
      <c r="EIR945" s="82"/>
      <c r="EIS945" s="82"/>
      <c r="EIT945" s="82"/>
      <c r="EIU945" s="82"/>
      <c r="EIV945" s="82"/>
      <c r="EIW945" s="82"/>
      <c r="EIX945" s="82"/>
      <c r="EIY945" s="82"/>
      <c r="EIZ945" s="82"/>
      <c r="EJA945" s="82"/>
      <c r="EJB945" s="82"/>
      <c r="EJC945" s="82"/>
      <c r="EJD945" s="82"/>
      <c r="EJE945" s="82"/>
      <c r="EJF945" s="82"/>
      <c r="EJG945" s="82"/>
      <c r="EJH945" s="82"/>
      <c r="EJI945" s="82"/>
      <c r="EJJ945" s="82"/>
      <c r="EJK945" s="82"/>
      <c r="EJL945" s="82"/>
      <c r="EJM945" s="82"/>
      <c r="EJN945" s="82"/>
      <c r="EJO945" s="82"/>
      <c r="EJP945" s="82"/>
      <c r="EJQ945" s="82"/>
      <c r="EJR945" s="82"/>
      <c r="EJS945" s="82"/>
      <c r="EJT945" s="82"/>
      <c r="EJU945" s="82"/>
      <c r="EJV945" s="82"/>
      <c r="EJW945" s="82"/>
      <c r="EJX945" s="82"/>
      <c r="EJY945" s="82"/>
      <c r="EJZ945" s="82"/>
      <c r="EKA945" s="82"/>
      <c r="EKB945" s="82"/>
      <c r="EKC945" s="82"/>
      <c r="EKD945" s="82"/>
      <c r="EKE945" s="82"/>
      <c r="EKF945" s="82"/>
      <c r="EKG945" s="82"/>
      <c r="EKH945" s="82"/>
      <c r="EKI945" s="82"/>
      <c r="EKJ945" s="82"/>
      <c r="EKK945" s="82"/>
      <c r="EKL945" s="82"/>
      <c r="EKM945" s="82"/>
      <c r="EKN945" s="82"/>
      <c r="EKO945" s="82"/>
      <c r="EKP945" s="82"/>
      <c r="EKQ945" s="82"/>
      <c r="EKR945" s="82"/>
      <c r="EKS945" s="82"/>
      <c r="EKT945" s="82"/>
      <c r="EKU945" s="82"/>
      <c r="EKV945" s="82"/>
      <c r="EKW945" s="82"/>
      <c r="EKX945" s="82"/>
      <c r="EKY945" s="82"/>
      <c r="EKZ945" s="82"/>
      <c r="ELA945" s="82"/>
      <c r="ELB945" s="82"/>
      <c r="ELC945" s="82"/>
      <c r="ELD945" s="82"/>
      <c r="ELE945" s="82"/>
      <c r="ELF945" s="82"/>
      <c r="ELG945" s="82"/>
      <c r="ELH945" s="82"/>
      <c r="ELI945" s="82"/>
      <c r="ELJ945" s="82"/>
      <c r="ELK945" s="82"/>
      <c r="ELL945" s="82"/>
      <c r="ELM945" s="82"/>
      <c r="ELN945" s="82"/>
      <c r="ELO945" s="82"/>
      <c r="ELP945" s="82"/>
      <c r="ELQ945" s="82"/>
      <c r="ELR945" s="82"/>
      <c r="ELS945" s="82"/>
      <c r="ELT945" s="82"/>
      <c r="ELU945" s="82"/>
      <c r="ELV945" s="82"/>
      <c r="ELW945" s="82"/>
      <c r="ELX945" s="82"/>
      <c r="ELY945" s="82"/>
      <c r="ELZ945" s="82"/>
      <c r="EMA945" s="82"/>
      <c r="EMB945" s="82"/>
      <c r="EMC945" s="82"/>
      <c r="EMD945" s="82"/>
      <c r="EME945" s="82"/>
      <c r="EMF945" s="82"/>
      <c r="EMG945" s="82"/>
      <c r="EMH945" s="82"/>
      <c r="EMI945" s="82"/>
      <c r="EMJ945" s="82"/>
      <c r="EMK945" s="82"/>
      <c r="EML945" s="82"/>
      <c r="EMM945" s="82"/>
      <c r="EMN945" s="82"/>
      <c r="EMO945" s="82"/>
      <c r="EMP945" s="82"/>
      <c r="EMQ945" s="82"/>
      <c r="EMR945" s="82"/>
      <c r="EMS945" s="82"/>
      <c r="EMT945" s="82"/>
      <c r="EMU945" s="82"/>
      <c r="EMV945" s="82"/>
      <c r="EMW945" s="82"/>
      <c r="EMX945" s="82"/>
      <c r="EMY945" s="82"/>
      <c r="EMZ945" s="82"/>
      <c r="ENA945" s="82"/>
      <c r="ENB945" s="82"/>
      <c r="ENC945" s="82"/>
      <c r="END945" s="82"/>
      <c r="ENE945" s="82"/>
      <c r="ENF945" s="82"/>
      <c r="ENG945" s="82"/>
      <c r="ENH945" s="82"/>
      <c r="ENI945" s="82"/>
      <c r="ENJ945" s="82"/>
      <c r="ENK945" s="82"/>
      <c r="ENL945" s="82"/>
      <c r="ENM945" s="82"/>
      <c r="ENN945" s="82"/>
      <c r="ENO945" s="82"/>
      <c r="ENP945" s="82"/>
      <c r="ENQ945" s="82"/>
      <c r="ENR945" s="82"/>
      <c r="ENS945" s="82"/>
      <c r="ENT945" s="82"/>
      <c r="ENU945" s="82"/>
      <c r="ENV945" s="82"/>
      <c r="ENW945" s="82"/>
      <c r="ENX945" s="82"/>
      <c r="ENY945" s="82"/>
      <c r="ENZ945" s="82"/>
      <c r="EOA945" s="82"/>
      <c r="EOB945" s="82"/>
      <c r="EOC945" s="82"/>
      <c r="EOD945" s="82"/>
      <c r="EOE945" s="82"/>
      <c r="EOF945" s="82"/>
      <c r="EOG945" s="82"/>
      <c r="EOH945" s="82"/>
      <c r="EOI945" s="82"/>
      <c r="EOJ945" s="82"/>
      <c r="EOK945" s="82"/>
      <c r="EOL945" s="82"/>
      <c r="EOM945" s="82"/>
      <c r="EON945" s="82"/>
      <c r="EOO945" s="82"/>
      <c r="EOP945" s="82"/>
      <c r="EOQ945" s="82"/>
      <c r="EOR945" s="82"/>
      <c r="EOS945" s="82"/>
      <c r="EOT945" s="82"/>
      <c r="EOU945" s="82"/>
      <c r="EOV945" s="82"/>
      <c r="EOW945" s="82"/>
      <c r="EOX945" s="82"/>
      <c r="EOY945" s="82"/>
      <c r="EOZ945" s="82"/>
      <c r="EPA945" s="82"/>
      <c r="EPB945" s="82"/>
      <c r="EPC945" s="82"/>
      <c r="EPD945" s="82"/>
      <c r="EPE945" s="82"/>
      <c r="EPF945" s="82"/>
      <c r="EPG945" s="82"/>
      <c r="EPH945" s="82"/>
      <c r="EPI945" s="82"/>
      <c r="EPJ945" s="82"/>
      <c r="EPK945" s="82"/>
      <c r="EPL945" s="82"/>
      <c r="EPM945" s="82"/>
      <c r="EPN945" s="82"/>
      <c r="EPO945" s="82"/>
      <c r="EPP945" s="82"/>
      <c r="EPQ945" s="82"/>
      <c r="EPR945" s="82"/>
      <c r="EPS945" s="82"/>
      <c r="EPT945" s="82"/>
      <c r="EPU945" s="82"/>
      <c r="EPV945" s="82"/>
      <c r="EPW945" s="82"/>
      <c r="EPX945" s="82"/>
      <c r="EPY945" s="82"/>
      <c r="EPZ945" s="82"/>
      <c r="EQA945" s="82"/>
      <c r="EQB945" s="82"/>
      <c r="EQC945" s="82"/>
      <c r="EQD945" s="82"/>
      <c r="EQE945" s="82"/>
      <c r="EQF945" s="82"/>
      <c r="EQG945" s="82"/>
      <c r="EQH945" s="82"/>
      <c r="EQI945" s="82"/>
      <c r="EQJ945" s="82"/>
      <c r="EQK945" s="82"/>
      <c r="EQL945" s="82"/>
      <c r="EQM945" s="82"/>
      <c r="EQN945" s="82"/>
      <c r="EQO945" s="82"/>
      <c r="EQP945" s="82"/>
      <c r="EQQ945" s="82"/>
      <c r="EQR945" s="82"/>
      <c r="EQS945" s="82"/>
      <c r="EQT945" s="82"/>
      <c r="EQU945" s="82"/>
      <c r="EQV945" s="82"/>
      <c r="EQW945" s="82"/>
      <c r="EQX945" s="82"/>
      <c r="EQY945" s="82"/>
      <c r="EQZ945" s="82"/>
      <c r="ERA945" s="82"/>
      <c r="ERB945" s="82"/>
      <c r="ERC945" s="82"/>
      <c r="ERD945" s="82"/>
      <c r="ERE945" s="82"/>
      <c r="ERF945" s="82"/>
      <c r="ERG945" s="82"/>
      <c r="ERH945" s="82"/>
      <c r="ERI945" s="82"/>
      <c r="ERJ945" s="82"/>
      <c r="ERK945" s="82"/>
      <c r="ERL945" s="82"/>
      <c r="ERM945" s="82"/>
      <c r="ERN945" s="82"/>
      <c r="ERO945" s="82"/>
      <c r="ERP945" s="82"/>
      <c r="ERQ945" s="82"/>
      <c r="ERR945" s="82"/>
      <c r="ERS945" s="82"/>
      <c r="ERT945" s="82"/>
      <c r="ERU945" s="82"/>
      <c r="ERV945" s="82"/>
      <c r="ERW945" s="82"/>
      <c r="ERX945" s="82"/>
      <c r="ERY945" s="82"/>
      <c r="ERZ945" s="82"/>
      <c r="ESA945" s="82"/>
      <c r="ESB945" s="82"/>
      <c r="ESC945" s="82"/>
      <c r="ESD945" s="82"/>
      <c r="ESE945" s="82"/>
      <c r="ESF945" s="82"/>
      <c r="ESG945" s="82"/>
      <c r="ESH945" s="82"/>
      <c r="ESI945" s="82"/>
      <c r="ESJ945" s="82"/>
      <c r="ESK945" s="82"/>
      <c r="ESL945" s="82"/>
      <c r="ESM945" s="82"/>
      <c r="ESN945" s="82"/>
      <c r="ESO945" s="82"/>
      <c r="ESP945" s="82"/>
      <c r="ESQ945" s="82"/>
      <c r="ESR945" s="82"/>
      <c r="ESS945" s="82"/>
      <c r="EST945" s="82"/>
      <c r="ESU945" s="82"/>
      <c r="ESV945" s="82"/>
      <c r="ESW945" s="82"/>
      <c r="ESX945" s="82"/>
      <c r="ESY945" s="82"/>
      <c r="ESZ945" s="82"/>
      <c r="ETA945" s="82"/>
      <c r="ETB945" s="82"/>
      <c r="ETC945" s="82"/>
      <c r="ETD945" s="82"/>
      <c r="ETE945" s="82"/>
      <c r="ETF945" s="82"/>
      <c r="ETG945" s="82"/>
      <c r="ETH945" s="82"/>
      <c r="ETI945" s="82"/>
      <c r="ETJ945" s="82"/>
      <c r="ETK945" s="82"/>
      <c r="ETL945" s="82"/>
      <c r="ETM945" s="82"/>
      <c r="ETN945" s="82"/>
      <c r="ETO945" s="82"/>
      <c r="ETP945" s="82"/>
      <c r="ETQ945" s="82"/>
      <c r="ETR945" s="82"/>
      <c r="ETS945" s="82"/>
      <c r="ETT945" s="82"/>
      <c r="ETU945" s="82"/>
      <c r="ETV945" s="82"/>
      <c r="ETW945" s="82"/>
      <c r="ETX945" s="82"/>
      <c r="ETY945" s="82"/>
      <c r="ETZ945" s="82"/>
      <c r="EUA945" s="82"/>
      <c r="EUB945" s="82"/>
      <c r="EUC945" s="82"/>
      <c r="EUD945" s="82"/>
      <c r="EUE945" s="82"/>
      <c r="EUF945" s="82"/>
      <c r="EUG945" s="82"/>
      <c r="EUH945" s="82"/>
      <c r="EUI945" s="82"/>
      <c r="EUJ945" s="82"/>
      <c r="EUK945" s="82"/>
      <c r="EUL945" s="82"/>
      <c r="EUM945" s="82"/>
      <c r="EUN945" s="82"/>
      <c r="EUO945" s="82"/>
      <c r="EUP945" s="82"/>
      <c r="EUQ945" s="82"/>
      <c r="EUR945" s="82"/>
      <c r="EUS945" s="82"/>
      <c r="EUT945" s="82"/>
      <c r="EUU945" s="82"/>
      <c r="EUV945" s="82"/>
      <c r="EUW945" s="82"/>
      <c r="EUX945" s="82"/>
      <c r="EUY945" s="82"/>
      <c r="EUZ945" s="82"/>
      <c r="EVA945" s="82"/>
      <c r="EVB945" s="82"/>
      <c r="EVC945" s="82"/>
      <c r="EVD945" s="82"/>
      <c r="EVE945" s="82"/>
      <c r="EVF945" s="82"/>
      <c r="EVG945" s="82"/>
      <c r="EVH945" s="82"/>
      <c r="EVI945" s="82"/>
      <c r="EVJ945" s="82"/>
      <c r="EVK945" s="82"/>
      <c r="EVL945" s="82"/>
      <c r="EVM945" s="82"/>
      <c r="EVN945" s="82"/>
      <c r="EVO945" s="82"/>
      <c r="EVP945" s="82"/>
      <c r="EVQ945" s="82"/>
      <c r="EVR945" s="82"/>
      <c r="EVS945" s="82"/>
      <c r="EVT945" s="82"/>
      <c r="EVU945" s="82"/>
      <c r="EVV945" s="82"/>
      <c r="EVW945" s="82"/>
      <c r="EVX945" s="82"/>
      <c r="EVY945" s="82"/>
      <c r="EVZ945" s="82"/>
      <c r="EWA945" s="82"/>
      <c r="EWB945" s="82"/>
      <c r="EWC945" s="82"/>
      <c r="EWD945" s="82"/>
      <c r="EWE945" s="82"/>
      <c r="EWF945" s="82"/>
      <c r="EWG945" s="82"/>
      <c r="EWH945" s="82"/>
      <c r="EWI945" s="82"/>
      <c r="EWJ945" s="82"/>
      <c r="EWK945" s="82"/>
      <c r="EWL945" s="82"/>
      <c r="EWM945" s="82"/>
      <c r="EWN945" s="82"/>
      <c r="EWO945" s="82"/>
      <c r="EWP945" s="82"/>
      <c r="EWQ945" s="82"/>
      <c r="EWR945" s="82"/>
      <c r="EWS945" s="82"/>
      <c r="EWT945" s="82"/>
      <c r="EWU945" s="82"/>
      <c r="EWV945" s="82"/>
      <c r="EWW945" s="82"/>
      <c r="EWX945" s="82"/>
      <c r="EWY945" s="82"/>
      <c r="EWZ945" s="82"/>
      <c r="EXA945" s="82"/>
      <c r="EXB945" s="82"/>
      <c r="EXC945" s="82"/>
      <c r="EXD945" s="82"/>
      <c r="EXE945" s="82"/>
      <c r="EXF945" s="82"/>
      <c r="EXG945" s="82"/>
      <c r="EXH945" s="82"/>
      <c r="EXI945" s="82"/>
      <c r="EXJ945" s="82"/>
      <c r="EXK945" s="82"/>
      <c r="EXL945" s="82"/>
      <c r="EXM945" s="82"/>
      <c r="EXN945" s="82"/>
      <c r="EXO945" s="82"/>
      <c r="EXP945" s="82"/>
      <c r="EXQ945" s="82"/>
      <c r="EXR945" s="82"/>
      <c r="EXS945" s="82"/>
      <c r="EXT945" s="82"/>
      <c r="EXU945" s="82"/>
      <c r="EXV945" s="82"/>
      <c r="EXW945" s="82"/>
      <c r="EXX945" s="82"/>
      <c r="EXY945" s="82"/>
      <c r="EXZ945" s="82"/>
      <c r="EYA945" s="82"/>
      <c r="EYB945" s="82"/>
      <c r="EYC945" s="82"/>
      <c r="EYD945" s="82"/>
      <c r="EYE945" s="82"/>
      <c r="EYF945" s="82"/>
      <c r="EYG945" s="82"/>
      <c r="EYH945" s="82"/>
      <c r="EYI945" s="82"/>
      <c r="EYJ945" s="82"/>
      <c r="EYK945" s="82"/>
      <c r="EYL945" s="82"/>
      <c r="EYM945" s="82"/>
      <c r="EYN945" s="82"/>
      <c r="EYO945" s="82"/>
      <c r="EYP945" s="82"/>
      <c r="EYQ945" s="82"/>
      <c r="EYR945" s="82"/>
      <c r="EYS945" s="82"/>
      <c r="EYT945" s="82"/>
      <c r="EYU945" s="82"/>
      <c r="EYV945" s="82"/>
      <c r="EYW945" s="82"/>
      <c r="EYX945" s="82"/>
      <c r="EYY945" s="82"/>
      <c r="EYZ945" s="82"/>
      <c r="EZA945" s="82"/>
      <c r="EZB945" s="82"/>
      <c r="EZC945" s="82"/>
      <c r="EZD945" s="82"/>
      <c r="EZE945" s="82"/>
      <c r="EZF945" s="82"/>
      <c r="EZG945" s="82"/>
      <c r="EZH945" s="82"/>
      <c r="EZI945" s="82"/>
      <c r="EZJ945" s="82"/>
      <c r="EZK945" s="82"/>
      <c r="EZL945" s="82"/>
      <c r="EZM945" s="82"/>
      <c r="EZN945" s="82"/>
      <c r="EZO945" s="82"/>
      <c r="EZP945" s="82"/>
      <c r="EZQ945" s="82"/>
      <c r="EZR945" s="82"/>
      <c r="EZS945" s="82"/>
      <c r="EZT945" s="82"/>
      <c r="EZU945" s="82"/>
      <c r="EZV945" s="82"/>
      <c r="EZW945" s="82"/>
      <c r="EZX945" s="82"/>
      <c r="EZY945" s="82"/>
      <c r="EZZ945" s="82"/>
      <c r="FAA945" s="82"/>
      <c r="FAB945" s="82"/>
      <c r="FAC945" s="82"/>
      <c r="FAD945" s="82"/>
      <c r="FAE945" s="82"/>
      <c r="FAF945" s="82"/>
      <c r="FAG945" s="82"/>
      <c r="FAH945" s="82"/>
      <c r="FAI945" s="82"/>
      <c r="FAJ945" s="82"/>
      <c r="FAK945" s="82"/>
      <c r="FAL945" s="82"/>
      <c r="FAM945" s="82"/>
      <c r="FAN945" s="82"/>
      <c r="FAO945" s="82"/>
      <c r="FAP945" s="82"/>
      <c r="FAQ945" s="82"/>
      <c r="FAR945" s="82"/>
      <c r="FAS945" s="82"/>
      <c r="FAT945" s="82"/>
      <c r="FAU945" s="82"/>
      <c r="FAV945" s="82"/>
      <c r="FAW945" s="82"/>
      <c r="FAX945" s="82"/>
      <c r="FAY945" s="82"/>
      <c r="FAZ945" s="82"/>
      <c r="FBA945" s="82"/>
      <c r="FBB945" s="82"/>
      <c r="FBC945" s="82"/>
      <c r="FBD945" s="82"/>
      <c r="FBE945" s="82"/>
      <c r="FBF945" s="82"/>
      <c r="FBG945" s="82"/>
      <c r="FBH945" s="82"/>
      <c r="FBI945" s="82"/>
      <c r="FBJ945" s="82"/>
      <c r="FBK945" s="82"/>
      <c r="FBL945" s="82"/>
      <c r="FBM945" s="82"/>
      <c r="FBN945" s="82"/>
      <c r="FBO945" s="82"/>
      <c r="FBP945" s="82"/>
      <c r="FBQ945" s="82"/>
      <c r="FBR945" s="82"/>
      <c r="FBS945" s="82"/>
      <c r="FBT945" s="82"/>
      <c r="FBU945" s="82"/>
      <c r="FBV945" s="82"/>
      <c r="FBW945" s="82"/>
      <c r="FBX945" s="82"/>
      <c r="FBY945" s="82"/>
      <c r="FBZ945" s="82"/>
      <c r="FCA945" s="82"/>
      <c r="FCB945" s="82"/>
      <c r="FCC945" s="82"/>
      <c r="FCD945" s="82"/>
      <c r="FCE945" s="82"/>
      <c r="FCF945" s="82"/>
      <c r="FCG945" s="82"/>
      <c r="FCH945" s="82"/>
      <c r="FCI945" s="82"/>
      <c r="FCJ945" s="82"/>
      <c r="FCK945" s="82"/>
      <c r="FCL945" s="82"/>
      <c r="FCM945" s="82"/>
      <c r="FCN945" s="82"/>
      <c r="FCO945" s="82"/>
      <c r="FCP945" s="82"/>
      <c r="FCQ945" s="82"/>
      <c r="FCR945" s="82"/>
      <c r="FCS945" s="82"/>
      <c r="FCT945" s="82"/>
      <c r="FCU945" s="82"/>
      <c r="FCV945" s="82"/>
      <c r="FCW945" s="82"/>
      <c r="FCX945" s="82"/>
      <c r="FCY945" s="82"/>
      <c r="FCZ945" s="82"/>
      <c r="FDA945" s="82"/>
      <c r="FDB945" s="82"/>
      <c r="FDC945" s="82"/>
      <c r="FDD945" s="82"/>
      <c r="FDE945" s="82"/>
      <c r="FDF945" s="82"/>
      <c r="FDG945" s="82"/>
      <c r="FDH945" s="82"/>
      <c r="FDI945" s="82"/>
      <c r="FDJ945" s="82"/>
      <c r="FDK945" s="82"/>
      <c r="FDL945" s="82"/>
      <c r="FDM945" s="82"/>
      <c r="FDN945" s="82"/>
      <c r="FDO945" s="82"/>
      <c r="FDP945" s="82"/>
      <c r="FDQ945" s="82"/>
      <c r="FDR945" s="82"/>
      <c r="FDS945" s="82"/>
      <c r="FDT945" s="82"/>
      <c r="FDU945" s="82"/>
      <c r="FDV945" s="82"/>
      <c r="FDW945" s="82"/>
      <c r="FDX945" s="82"/>
      <c r="FDY945" s="82"/>
      <c r="FDZ945" s="82"/>
      <c r="FEA945" s="82"/>
      <c r="FEB945" s="82"/>
      <c r="FEC945" s="82"/>
      <c r="FED945" s="82"/>
      <c r="FEE945" s="82"/>
      <c r="FEF945" s="82"/>
      <c r="FEG945" s="82"/>
      <c r="FEH945" s="82"/>
      <c r="FEI945" s="82"/>
      <c r="FEJ945" s="82"/>
      <c r="FEK945" s="82"/>
      <c r="FEL945" s="82"/>
      <c r="FEM945" s="82"/>
      <c r="FEN945" s="82"/>
      <c r="FEO945" s="82"/>
      <c r="FEP945" s="82"/>
      <c r="FEQ945" s="82"/>
      <c r="FER945" s="82"/>
      <c r="FES945" s="82"/>
      <c r="FET945" s="82"/>
      <c r="FEU945" s="82"/>
      <c r="FEV945" s="82"/>
      <c r="FEW945" s="82"/>
      <c r="FEX945" s="82"/>
      <c r="FEY945" s="82"/>
      <c r="FEZ945" s="82"/>
      <c r="FFA945" s="82"/>
      <c r="FFB945" s="82"/>
      <c r="FFC945" s="82"/>
      <c r="FFD945" s="82"/>
      <c r="FFE945" s="82"/>
      <c r="FFF945" s="82"/>
      <c r="FFG945" s="82"/>
      <c r="FFH945" s="82"/>
      <c r="FFI945" s="82"/>
      <c r="FFJ945" s="82"/>
      <c r="FFK945" s="82"/>
      <c r="FFL945" s="82"/>
      <c r="FFM945" s="82"/>
      <c r="FFN945" s="82"/>
      <c r="FFO945" s="82"/>
      <c r="FFP945" s="82"/>
      <c r="FFQ945" s="82"/>
      <c r="FFR945" s="82"/>
      <c r="FFS945" s="82"/>
      <c r="FFT945" s="82"/>
      <c r="FFU945" s="82"/>
      <c r="FFV945" s="82"/>
      <c r="FFW945" s="82"/>
      <c r="FFX945" s="82"/>
      <c r="FFY945" s="82"/>
      <c r="FFZ945" s="82"/>
      <c r="FGA945" s="82"/>
      <c r="FGB945" s="82"/>
      <c r="FGC945" s="82"/>
      <c r="FGD945" s="82"/>
      <c r="FGE945" s="82"/>
      <c r="FGF945" s="82"/>
      <c r="FGG945" s="82"/>
      <c r="FGH945" s="82"/>
      <c r="FGI945" s="82"/>
      <c r="FGJ945" s="82"/>
      <c r="FGK945" s="82"/>
      <c r="FGL945" s="82"/>
      <c r="FGM945" s="82"/>
      <c r="FGN945" s="82"/>
      <c r="FGO945" s="82"/>
      <c r="FGP945" s="82"/>
      <c r="FGQ945" s="82"/>
      <c r="FGR945" s="82"/>
      <c r="FGS945" s="82"/>
      <c r="FGT945" s="82"/>
      <c r="FGU945" s="82"/>
      <c r="FGV945" s="82"/>
      <c r="FGW945" s="82"/>
      <c r="FGX945" s="82"/>
      <c r="FGY945" s="82"/>
      <c r="FGZ945" s="82"/>
      <c r="FHA945" s="82"/>
      <c r="FHB945" s="82"/>
      <c r="FHC945" s="82"/>
      <c r="FHD945" s="82"/>
      <c r="FHE945" s="82"/>
      <c r="FHF945" s="82"/>
      <c r="FHG945" s="82"/>
      <c r="FHH945" s="82"/>
      <c r="FHI945" s="82"/>
      <c r="FHJ945" s="82"/>
      <c r="FHK945" s="82"/>
      <c r="FHL945" s="82"/>
      <c r="FHM945" s="82"/>
      <c r="FHN945" s="82"/>
      <c r="FHO945" s="82"/>
      <c r="FHP945" s="82"/>
      <c r="FHQ945" s="82"/>
      <c r="FHR945" s="82"/>
      <c r="FHS945" s="82"/>
      <c r="FHT945" s="82"/>
      <c r="FHU945" s="82"/>
      <c r="FHV945" s="82"/>
      <c r="FHW945" s="82"/>
      <c r="FHX945" s="82"/>
      <c r="FHY945" s="82"/>
      <c r="FHZ945" s="82"/>
      <c r="FIA945" s="82"/>
      <c r="FIB945" s="82"/>
      <c r="FIC945" s="82"/>
      <c r="FID945" s="82"/>
      <c r="FIE945" s="82"/>
      <c r="FIF945" s="82"/>
      <c r="FIG945" s="82"/>
      <c r="FIH945" s="82"/>
      <c r="FII945" s="82"/>
      <c r="FIJ945" s="82"/>
      <c r="FIK945" s="82"/>
      <c r="FIL945" s="82"/>
      <c r="FIM945" s="82"/>
      <c r="FIN945" s="82"/>
      <c r="FIO945" s="82"/>
      <c r="FIP945" s="82"/>
      <c r="FIQ945" s="82"/>
      <c r="FIR945" s="82"/>
      <c r="FIS945" s="82"/>
      <c r="FIT945" s="82"/>
      <c r="FIU945" s="82"/>
      <c r="FIV945" s="82"/>
      <c r="FIW945" s="82"/>
      <c r="FIX945" s="82"/>
      <c r="FIY945" s="82"/>
      <c r="FIZ945" s="82"/>
      <c r="FJA945" s="82"/>
      <c r="FJB945" s="82"/>
      <c r="FJC945" s="82"/>
      <c r="FJD945" s="82"/>
      <c r="FJE945" s="82"/>
      <c r="FJF945" s="82"/>
      <c r="FJG945" s="82"/>
      <c r="FJH945" s="82"/>
      <c r="FJI945" s="82"/>
      <c r="FJJ945" s="82"/>
      <c r="FJK945" s="82"/>
      <c r="FJL945" s="82"/>
      <c r="FJM945" s="82"/>
      <c r="FJN945" s="82"/>
      <c r="FJO945" s="82"/>
      <c r="FJP945" s="82"/>
      <c r="FJQ945" s="82"/>
      <c r="FJR945" s="82"/>
      <c r="FJS945" s="82"/>
      <c r="FJT945" s="82"/>
      <c r="FJU945" s="82"/>
      <c r="FJV945" s="82"/>
      <c r="FJW945" s="82"/>
      <c r="FJX945" s="82"/>
      <c r="FJY945" s="82"/>
      <c r="FJZ945" s="82"/>
      <c r="FKA945" s="82"/>
      <c r="FKB945" s="82"/>
      <c r="FKC945" s="82"/>
      <c r="FKD945" s="82"/>
      <c r="FKE945" s="82"/>
      <c r="FKF945" s="82"/>
      <c r="FKG945" s="82"/>
      <c r="FKH945" s="82"/>
      <c r="FKI945" s="82"/>
      <c r="FKJ945" s="82"/>
      <c r="FKK945" s="82"/>
      <c r="FKL945" s="82"/>
      <c r="FKM945" s="82"/>
      <c r="FKN945" s="82"/>
      <c r="FKO945" s="82"/>
      <c r="FKP945" s="82"/>
      <c r="FKQ945" s="82"/>
      <c r="FKR945" s="82"/>
      <c r="FKS945" s="82"/>
      <c r="FKT945" s="82"/>
      <c r="FKU945" s="82"/>
      <c r="FKV945" s="82"/>
      <c r="FKW945" s="82"/>
      <c r="FKX945" s="82"/>
      <c r="FKY945" s="82"/>
      <c r="FKZ945" s="82"/>
      <c r="FLA945" s="82"/>
      <c r="FLB945" s="82"/>
      <c r="FLC945" s="82"/>
      <c r="FLD945" s="82"/>
      <c r="FLE945" s="82"/>
      <c r="FLF945" s="82"/>
      <c r="FLG945" s="82"/>
      <c r="FLH945" s="82"/>
      <c r="FLI945" s="82"/>
      <c r="FLJ945" s="82"/>
      <c r="FLK945" s="82"/>
      <c r="FLL945" s="82"/>
      <c r="FLM945" s="82"/>
      <c r="FLN945" s="82"/>
      <c r="FLO945" s="82"/>
      <c r="FLP945" s="82"/>
      <c r="FLQ945" s="82"/>
      <c r="FLR945" s="82"/>
      <c r="FLS945" s="82"/>
      <c r="FLT945" s="82"/>
      <c r="FLU945" s="82"/>
      <c r="FLV945" s="82"/>
      <c r="FLW945" s="82"/>
      <c r="FLX945" s="82"/>
      <c r="FLY945" s="82"/>
      <c r="FLZ945" s="82"/>
      <c r="FMA945" s="82"/>
      <c r="FMB945" s="82"/>
      <c r="FMC945" s="82"/>
      <c r="FMD945" s="82"/>
      <c r="FME945" s="82"/>
      <c r="FMF945" s="82"/>
      <c r="FMG945" s="82"/>
      <c r="FMH945" s="82"/>
      <c r="FMI945" s="82"/>
      <c r="FMJ945" s="82"/>
      <c r="FMK945" s="82"/>
      <c r="FML945" s="82"/>
      <c r="FMM945" s="82"/>
      <c r="FMN945" s="82"/>
      <c r="FMO945" s="82"/>
      <c r="FMP945" s="82"/>
      <c r="FMQ945" s="82"/>
      <c r="FMR945" s="82"/>
      <c r="FMS945" s="82"/>
      <c r="FMT945" s="82"/>
      <c r="FMU945" s="82"/>
      <c r="FMV945" s="82"/>
      <c r="FMW945" s="82"/>
      <c r="FMX945" s="82"/>
      <c r="FMY945" s="82"/>
      <c r="FMZ945" s="82"/>
      <c r="FNA945" s="82"/>
      <c r="FNB945" s="82"/>
      <c r="FNC945" s="82"/>
      <c r="FND945" s="82"/>
      <c r="FNE945" s="82"/>
      <c r="FNF945" s="82"/>
      <c r="FNG945" s="82"/>
      <c r="FNH945" s="82"/>
      <c r="FNI945" s="82"/>
      <c r="FNJ945" s="82"/>
      <c r="FNK945" s="82"/>
      <c r="FNL945" s="82"/>
      <c r="FNM945" s="82"/>
      <c r="FNN945" s="82"/>
      <c r="FNO945" s="82"/>
      <c r="FNP945" s="82"/>
      <c r="FNQ945" s="82"/>
      <c r="FNR945" s="82"/>
      <c r="FNS945" s="82"/>
      <c r="FNT945" s="82"/>
      <c r="FNU945" s="82"/>
      <c r="FNV945" s="82"/>
      <c r="FNW945" s="82"/>
      <c r="FNX945" s="82"/>
      <c r="FNY945" s="82"/>
      <c r="FNZ945" s="82"/>
      <c r="FOA945" s="82"/>
      <c r="FOB945" s="82"/>
      <c r="FOC945" s="82"/>
      <c r="FOD945" s="82"/>
      <c r="FOE945" s="82"/>
      <c r="FOF945" s="82"/>
      <c r="FOG945" s="82"/>
      <c r="FOH945" s="82"/>
      <c r="FOI945" s="82"/>
      <c r="FOJ945" s="82"/>
      <c r="FOK945" s="82"/>
      <c r="FOL945" s="82"/>
      <c r="FOM945" s="82"/>
      <c r="FON945" s="82"/>
      <c r="FOO945" s="82"/>
      <c r="FOP945" s="82"/>
      <c r="FOQ945" s="82"/>
      <c r="FOR945" s="82"/>
      <c r="FOS945" s="82"/>
      <c r="FOT945" s="82"/>
      <c r="FOU945" s="82"/>
      <c r="FOV945" s="82"/>
      <c r="FOW945" s="82"/>
      <c r="FOX945" s="82"/>
      <c r="FOY945" s="82"/>
      <c r="FOZ945" s="82"/>
      <c r="FPA945" s="82"/>
      <c r="FPB945" s="82"/>
      <c r="FPC945" s="82"/>
      <c r="FPD945" s="82"/>
      <c r="FPE945" s="82"/>
      <c r="FPF945" s="82"/>
      <c r="FPG945" s="82"/>
      <c r="FPH945" s="82"/>
      <c r="FPI945" s="82"/>
      <c r="FPJ945" s="82"/>
      <c r="FPK945" s="82"/>
      <c r="FPL945" s="82"/>
      <c r="FPM945" s="82"/>
      <c r="FPN945" s="82"/>
      <c r="FPO945" s="82"/>
      <c r="FPP945" s="82"/>
      <c r="FPQ945" s="82"/>
      <c r="FPR945" s="82"/>
      <c r="FPS945" s="82"/>
      <c r="FPT945" s="82"/>
      <c r="FPU945" s="82"/>
      <c r="FPV945" s="82"/>
      <c r="FPW945" s="82"/>
      <c r="FPX945" s="82"/>
      <c r="FPY945" s="82"/>
      <c r="FPZ945" s="82"/>
      <c r="FQA945" s="82"/>
      <c r="FQB945" s="82"/>
      <c r="FQC945" s="82"/>
      <c r="FQD945" s="82"/>
      <c r="FQE945" s="82"/>
      <c r="FQF945" s="82"/>
      <c r="FQG945" s="82"/>
      <c r="FQH945" s="82"/>
      <c r="FQI945" s="82"/>
      <c r="FQJ945" s="82"/>
      <c r="FQK945" s="82"/>
      <c r="FQL945" s="82"/>
      <c r="FQM945" s="82"/>
      <c r="FQN945" s="82"/>
      <c r="FQO945" s="82"/>
      <c r="FQP945" s="82"/>
      <c r="FQQ945" s="82"/>
      <c r="FQR945" s="82"/>
      <c r="FQS945" s="82"/>
      <c r="FQT945" s="82"/>
      <c r="FQU945" s="82"/>
      <c r="FQV945" s="82"/>
      <c r="FQW945" s="82"/>
      <c r="FQX945" s="82"/>
      <c r="FQY945" s="82"/>
      <c r="FQZ945" s="82"/>
      <c r="FRA945" s="82"/>
      <c r="FRB945" s="82"/>
      <c r="FRC945" s="82"/>
      <c r="FRD945" s="82"/>
      <c r="FRE945" s="82"/>
      <c r="FRF945" s="82"/>
      <c r="FRG945" s="82"/>
      <c r="FRH945" s="82"/>
      <c r="FRI945" s="82"/>
      <c r="FRJ945" s="82"/>
      <c r="FRK945" s="82"/>
      <c r="FRL945" s="82"/>
      <c r="FRM945" s="82"/>
      <c r="FRN945" s="82"/>
      <c r="FRO945" s="82"/>
      <c r="FRP945" s="82"/>
      <c r="FRQ945" s="82"/>
      <c r="FRR945" s="82"/>
      <c r="FRS945" s="82"/>
      <c r="FRT945" s="82"/>
      <c r="FRU945" s="82"/>
      <c r="FRV945" s="82"/>
      <c r="FRW945" s="82"/>
      <c r="FRX945" s="82"/>
      <c r="FRY945" s="82"/>
      <c r="FRZ945" s="82"/>
      <c r="FSA945" s="82"/>
      <c r="FSB945" s="82"/>
      <c r="FSC945" s="82"/>
      <c r="FSD945" s="82"/>
      <c r="FSE945" s="82"/>
      <c r="FSF945" s="82"/>
      <c r="FSG945" s="82"/>
      <c r="FSH945" s="82"/>
      <c r="FSI945" s="82"/>
      <c r="FSJ945" s="82"/>
      <c r="FSK945" s="82"/>
      <c r="FSL945" s="82"/>
      <c r="FSM945" s="82"/>
      <c r="FSN945" s="82"/>
      <c r="FSO945" s="82"/>
      <c r="FSP945" s="82"/>
      <c r="FSQ945" s="82"/>
      <c r="FSR945" s="82"/>
      <c r="FSS945" s="82"/>
      <c r="FST945" s="82"/>
      <c r="FSU945" s="82"/>
      <c r="FSV945" s="82"/>
      <c r="FSW945" s="82"/>
      <c r="FSX945" s="82"/>
      <c r="FSY945" s="82"/>
      <c r="FSZ945" s="82"/>
      <c r="FTA945" s="82"/>
      <c r="FTB945" s="82"/>
      <c r="FTC945" s="82"/>
      <c r="FTD945" s="82"/>
      <c r="FTE945" s="82"/>
      <c r="FTF945" s="82"/>
      <c r="FTG945" s="82"/>
      <c r="FTH945" s="82"/>
      <c r="FTI945" s="82"/>
      <c r="FTJ945" s="82"/>
      <c r="FTK945" s="82"/>
      <c r="FTL945" s="82"/>
      <c r="FTM945" s="82"/>
      <c r="FTN945" s="82"/>
      <c r="FTO945" s="82"/>
      <c r="FTP945" s="82"/>
      <c r="FTQ945" s="82"/>
      <c r="FTR945" s="82"/>
      <c r="FTS945" s="82"/>
      <c r="FTT945" s="82"/>
      <c r="FTU945" s="82"/>
      <c r="FTV945" s="82"/>
      <c r="FTW945" s="82"/>
      <c r="FTX945" s="82"/>
      <c r="FTY945" s="82"/>
      <c r="FTZ945" s="82"/>
      <c r="FUA945" s="82"/>
      <c r="FUB945" s="82"/>
      <c r="FUC945" s="82"/>
      <c r="FUD945" s="82"/>
      <c r="FUE945" s="82"/>
      <c r="FUF945" s="82"/>
      <c r="FUG945" s="82"/>
      <c r="FUH945" s="82"/>
      <c r="FUI945" s="82"/>
      <c r="FUJ945" s="82"/>
      <c r="FUK945" s="82"/>
      <c r="FUL945" s="82"/>
      <c r="FUM945" s="82"/>
      <c r="FUN945" s="82"/>
      <c r="FUO945" s="82"/>
      <c r="FUP945" s="82"/>
      <c r="FUQ945" s="82"/>
      <c r="FUR945" s="82"/>
      <c r="FUS945" s="82"/>
      <c r="FUT945" s="82"/>
      <c r="FUU945" s="82"/>
      <c r="FUV945" s="82"/>
      <c r="FUW945" s="82"/>
      <c r="FUX945" s="82"/>
      <c r="FUY945" s="82"/>
      <c r="FUZ945" s="82"/>
      <c r="FVA945" s="82"/>
      <c r="FVB945" s="82"/>
      <c r="FVC945" s="82"/>
      <c r="FVD945" s="82"/>
      <c r="FVE945" s="82"/>
      <c r="FVF945" s="82"/>
      <c r="FVG945" s="82"/>
      <c r="FVH945" s="82"/>
      <c r="FVI945" s="82"/>
      <c r="FVJ945" s="82"/>
      <c r="FVK945" s="82"/>
      <c r="FVL945" s="82"/>
      <c r="FVM945" s="82"/>
      <c r="FVN945" s="82"/>
      <c r="FVO945" s="82"/>
      <c r="FVP945" s="82"/>
      <c r="FVQ945" s="82"/>
      <c r="FVR945" s="82"/>
      <c r="FVS945" s="82"/>
      <c r="FVT945" s="82"/>
      <c r="FVU945" s="82"/>
      <c r="FVV945" s="82"/>
      <c r="FVW945" s="82"/>
      <c r="FVX945" s="82"/>
      <c r="FVY945" s="82"/>
      <c r="FVZ945" s="82"/>
      <c r="FWA945" s="82"/>
      <c r="FWB945" s="82"/>
      <c r="FWC945" s="82"/>
      <c r="FWD945" s="82"/>
      <c r="FWE945" s="82"/>
      <c r="FWF945" s="82"/>
      <c r="FWG945" s="82"/>
      <c r="FWH945" s="82"/>
      <c r="FWI945" s="82"/>
      <c r="FWJ945" s="82"/>
      <c r="FWK945" s="82"/>
      <c r="FWL945" s="82"/>
      <c r="FWM945" s="82"/>
      <c r="FWN945" s="82"/>
      <c r="FWO945" s="82"/>
      <c r="FWP945" s="82"/>
      <c r="FWQ945" s="82"/>
      <c r="FWR945" s="82"/>
      <c r="FWS945" s="82"/>
      <c r="FWT945" s="82"/>
      <c r="FWU945" s="82"/>
      <c r="FWV945" s="82"/>
      <c r="FWW945" s="82"/>
      <c r="FWX945" s="82"/>
      <c r="FWY945" s="82"/>
      <c r="FWZ945" s="82"/>
      <c r="FXA945" s="82"/>
      <c r="FXB945" s="82"/>
      <c r="FXC945" s="82"/>
      <c r="FXD945" s="82"/>
      <c r="FXE945" s="82"/>
      <c r="FXF945" s="82"/>
      <c r="FXG945" s="82"/>
      <c r="FXH945" s="82"/>
      <c r="FXI945" s="82"/>
      <c r="FXJ945" s="82"/>
      <c r="FXK945" s="82"/>
      <c r="FXL945" s="82"/>
      <c r="FXM945" s="82"/>
      <c r="FXN945" s="82"/>
      <c r="FXO945" s="82"/>
      <c r="FXP945" s="82"/>
      <c r="FXQ945" s="82"/>
      <c r="FXR945" s="82"/>
      <c r="FXS945" s="82"/>
      <c r="FXT945" s="82"/>
      <c r="FXU945" s="82"/>
      <c r="FXV945" s="82"/>
      <c r="FXW945" s="82"/>
      <c r="FXX945" s="82"/>
      <c r="FXY945" s="82"/>
      <c r="FXZ945" s="82"/>
      <c r="FYA945" s="82"/>
      <c r="FYB945" s="82"/>
      <c r="FYC945" s="82"/>
      <c r="FYD945" s="82"/>
      <c r="FYE945" s="82"/>
      <c r="FYF945" s="82"/>
      <c r="FYG945" s="82"/>
      <c r="FYH945" s="82"/>
      <c r="FYI945" s="82"/>
      <c r="FYJ945" s="82"/>
      <c r="FYK945" s="82"/>
      <c r="FYL945" s="82"/>
      <c r="FYM945" s="82"/>
      <c r="FYN945" s="82"/>
      <c r="FYO945" s="82"/>
      <c r="FYP945" s="82"/>
      <c r="FYQ945" s="82"/>
      <c r="FYR945" s="82"/>
      <c r="FYS945" s="82"/>
      <c r="FYT945" s="82"/>
      <c r="FYU945" s="82"/>
      <c r="FYV945" s="82"/>
      <c r="FYW945" s="82"/>
      <c r="FYX945" s="82"/>
      <c r="FYY945" s="82"/>
      <c r="FYZ945" s="82"/>
      <c r="FZA945" s="82"/>
      <c r="FZB945" s="82"/>
      <c r="FZC945" s="82"/>
      <c r="FZD945" s="82"/>
      <c r="FZE945" s="82"/>
      <c r="FZF945" s="82"/>
      <c r="FZG945" s="82"/>
      <c r="FZH945" s="82"/>
      <c r="FZI945" s="82"/>
      <c r="FZJ945" s="82"/>
      <c r="FZK945" s="82"/>
      <c r="FZL945" s="82"/>
      <c r="FZM945" s="82"/>
      <c r="FZN945" s="82"/>
      <c r="FZO945" s="82"/>
      <c r="FZP945" s="82"/>
      <c r="FZQ945" s="82"/>
      <c r="FZR945" s="82"/>
      <c r="FZS945" s="82"/>
      <c r="FZT945" s="82"/>
      <c r="FZU945" s="82"/>
      <c r="FZV945" s="82"/>
      <c r="FZW945" s="82"/>
      <c r="FZX945" s="82"/>
      <c r="FZY945" s="82"/>
      <c r="FZZ945" s="82"/>
      <c r="GAA945" s="82"/>
      <c r="GAB945" s="82"/>
      <c r="GAC945" s="82"/>
      <c r="GAD945" s="82"/>
      <c r="GAE945" s="82"/>
      <c r="GAF945" s="82"/>
      <c r="GAG945" s="82"/>
      <c r="GAH945" s="82"/>
      <c r="GAI945" s="82"/>
      <c r="GAJ945" s="82"/>
      <c r="GAK945" s="82"/>
      <c r="GAL945" s="82"/>
      <c r="GAM945" s="82"/>
      <c r="GAN945" s="82"/>
      <c r="GAO945" s="82"/>
      <c r="GAP945" s="82"/>
      <c r="GAQ945" s="82"/>
      <c r="GAR945" s="82"/>
      <c r="GAS945" s="82"/>
      <c r="GAT945" s="82"/>
      <c r="GAU945" s="82"/>
      <c r="GAV945" s="82"/>
      <c r="GAW945" s="82"/>
      <c r="GAX945" s="82"/>
      <c r="GAY945" s="82"/>
      <c r="GAZ945" s="82"/>
      <c r="GBA945" s="82"/>
      <c r="GBB945" s="82"/>
      <c r="GBC945" s="82"/>
      <c r="GBD945" s="82"/>
      <c r="GBE945" s="82"/>
      <c r="GBF945" s="82"/>
      <c r="GBG945" s="82"/>
      <c r="GBH945" s="82"/>
      <c r="GBI945" s="82"/>
      <c r="GBJ945" s="82"/>
      <c r="GBK945" s="82"/>
      <c r="GBL945" s="82"/>
      <c r="GBM945" s="82"/>
      <c r="GBN945" s="82"/>
      <c r="GBO945" s="82"/>
      <c r="GBP945" s="82"/>
      <c r="GBQ945" s="82"/>
      <c r="GBR945" s="82"/>
      <c r="GBS945" s="82"/>
      <c r="GBT945" s="82"/>
      <c r="GBU945" s="82"/>
      <c r="GBV945" s="82"/>
      <c r="GBW945" s="82"/>
      <c r="GBX945" s="82"/>
      <c r="GBY945" s="82"/>
      <c r="GBZ945" s="82"/>
      <c r="GCA945" s="82"/>
      <c r="GCB945" s="82"/>
      <c r="GCC945" s="82"/>
      <c r="GCD945" s="82"/>
      <c r="GCE945" s="82"/>
      <c r="GCF945" s="82"/>
      <c r="GCG945" s="82"/>
      <c r="GCH945" s="82"/>
      <c r="GCI945" s="82"/>
      <c r="GCJ945" s="82"/>
      <c r="GCK945" s="82"/>
      <c r="GCL945" s="82"/>
      <c r="GCM945" s="82"/>
      <c r="GCN945" s="82"/>
      <c r="GCO945" s="82"/>
      <c r="GCP945" s="82"/>
      <c r="GCQ945" s="82"/>
      <c r="GCR945" s="82"/>
      <c r="GCS945" s="82"/>
      <c r="GCT945" s="82"/>
      <c r="GCU945" s="82"/>
      <c r="GCV945" s="82"/>
      <c r="GCW945" s="82"/>
      <c r="GCX945" s="82"/>
      <c r="GCY945" s="82"/>
      <c r="GCZ945" s="82"/>
      <c r="GDA945" s="82"/>
      <c r="GDB945" s="82"/>
      <c r="GDC945" s="82"/>
      <c r="GDD945" s="82"/>
      <c r="GDE945" s="82"/>
      <c r="GDF945" s="82"/>
      <c r="GDG945" s="82"/>
      <c r="GDH945" s="82"/>
      <c r="GDI945" s="82"/>
      <c r="GDJ945" s="82"/>
      <c r="GDK945" s="82"/>
      <c r="GDL945" s="82"/>
      <c r="GDM945" s="82"/>
      <c r="GDN945" s="82"/>
      <c r="GDO945" s="82"/>
      <c r="GDP945" s="82"/>
      <c r="GDQ945" s="82"/>
      <c r="GDR945" s="82"/>
      <c r="GDS945" s="82"/>
      <c r="GDT945" s="82"/>
      <c r="GDU945" s="82"/>
      <c r="GDV945" s="82"/>
      <c r="GDW945" s="82"/>
      <c r="GDX945" s="82"/>
      <c r="GDY945" s="82"/>
      <c r="GDZ945" s="82"/>
      <c r="GEA945" s="82"/>
      <c r="GEB945" s="82"/>
      <c r="GEC945" s="82"/>
      <c r="GED945" s="82"/>
      <c r="GEE945" s="82"/>
      <c r="GEF945" s="82"/>
      <c r="GEG945" s="82"/>
      <c r="GEH945" s="82"/>
      <c r="GEI945" s="82"/>
      <c r="GEJ945" s="82"/>
      <c r="GEK945" s="82"/>
      <c r="GEL945" s="82"/>
      <c r="GEM945" s="82"/>
      <c r="GEN945" s="82"/>
      <c r="GEO945" s="82"/>
      <c r="GEP945" s="82"/>
      <c r="GEQ945" s="82"/>
      <c r="GER945" s="82"/>
      <c r="GES945" s="82"/>
      <c r="GET945" s="82"/>
      <c r="GEU945" s="82"/>
      <c r="GEV945" s="82"/>
      <c r="GEW945" s="82"/>
      <c r="GEX945" s="82"/>
      <c r="GEY945" s="82"/>
      <c r="GEZ945" s="82"/>
      <c r="GFA945" s="82"/>
      <c r="GFB945" s="82"/>
      <c r="GFC945" s="82"/>
      <c r="GFD945" s="82"/>
      <c r="GFE945" s="82"/>
      <c r="GFF945" s="82"/>
      <c r="GFG945" s="82"/>
      <c r="GFH945" s="82"/>
      <c r="GFI945" s="82"/>
      <c r="GFJ945" s="82"/>
      <c r="GFK945" s="82"/>
      <c r="GFL945" s="82"/>
      <c r="GFM945" s="82"/>
      <c r="GFN945" s="82"/>
      <c r="GFO945" s="82"/>
      <c r="GFP945" s="82"/>
      <c r="GFQ945" s="82"/>
      <c r="GFR945" s="82"/>
      <c r="GFS945" s="82"/>
      <c r="GFT945" s="82"/>
      <c r="GFU945" s="82"/>
      <c r="GFV945" s="82"/>
      <c r="GFW945" s="82"/>
      <c r="GFX945" s="82"/>
      <c r="GFY945" s="82"/>
      <c r="GFZ945" s="82"/>
      <c r="GGA945" s="82"/>
      <c r="GGB945" s="82"/>
      <c r="GGC945" s="82"/>
      <c r="GGD945" s="82"/>
      <c r="GGE945" s="82"/>
      <c r="GGF945" s="82"/>
      <c r="GGG945" s="82"/>
      <c r="GGH945" s="82"/>
      <c r="GGI945" s="82"/>
      <c r="GGJ945" s="82"/>
      <c r="GGK945" s="82"/>
      <c r="GGL945" s="82"/>
      <c r="GGM945" s="82"/>
      <c r="GGN945" s="82"/>
      <c r="GGO945" s="82"/>
      <c r="GGP945" s="82"/>
      <c r="GGQ945" s="82"/>
      <c r="GGR945" s="82"/>
      <c r="GGS945" s="82"/>
      <c r="GGT945" s="82"/>
      <c r="GGU945" s="82"/>
      <c r="GGV945" s="82"/>
      <c r="GGW945" s="82"/>
      <c r="GGX945" s="82"/>
      <c r="GGY945" s="82"/>
      <c r="GGZ945" s="82"/>
      <c r="GHA945" s="82"/>
      <c r="GHB945" s="82"/>
      <c r="GHC945" s="82"/>
      <c r="GHD945" s="82"/>
      <c r="GHE945" s="82"/>
      <c r="GHF945" s="82"/>
      <c r="GHG945" s="82"/>
      <c r="GHH945" s="82"/>
      <c r="GHI945" s="82"/>
      <c r="GHJ945" s="82"/>
      <c r="GHK945" s="82"/>
      <c r="GHL945" s="82"/>
      <c r="GHM945" s="82"/>
      <c r="GHN945" s="82"/>
      <c r="GHO945" s="82"/>
      <c r="GHP945" s="82"/>
      <c r="GHQ945" s="82"/>
      <c r="GHR945" s="82"/>
      <c r="GHS945" s="82"/>
      <c r="GHT945" s="82"/>
      <c r="GHU945" s="82"/>
      <c r="GHV945" s="82"/>
      <c r="GHW945" s="82"/>
      <c r="GHX945" s="82"/>
      <c r="GHY945" s="82"/>
      <c r="GHZ945" s="82"/>
      <c r="GIA945" s="82"/>
      <c r="GIB945" s="82"/>
      <c r="GIC945" s="82"/>
      <c r="GID945" s="82"/>
      <c r="GIE945" s="82"/>
      <c r="GIF945" s="82"/>
      <c r="GIG945" s="82"/>
      <c r="GIH945" s="82"/>
      <c r="GII945" s="82"/>
      <c r="GIJ945" s="82"/>
      <c r="GIK945" s="82"/>
      <c r="GIL945" s="82"/>
      <c r="GIM945" s="82"/>
      <c r="GIN945" s="82"/>
      <c r="GIO945" s="82"/>
      <c r="GIP945" s="82"/>
      <c r="GIQ945" s="82"/>
      <c r="GIR945" s="82"/>
      <c r="GIS945" s="82"/>
      <c r="GIT945" s="82"/>
      <c r="GIU945" s="82"/>
      <c r="GIV945" s="82"/>
      <c r="GIW945" s="82"/>
      <c r="GIX945" s="82"/>
      <c r="GIY945" s="82"/>
      <c r="GIZ945" s="82"/>
      <c r="GJA945" s="82"/>
      <c r="GJB945" s="82"/>
      <c r="GJC945" s="82"/>
      <c r="GJD945" s="82"/>
      <c r="GJE945" s="82"/>
      <c r="GJF945" s="82"/>
      <c r="GJG945" s="82"/>
      <c r="GJH945" s="82"/>
      <c r="GJI945" s="82"/>
      <c r="GJJ945" s="82"/>
      <c r="GJK945" s="82"/>
      <c r="GJL945" s="82"/>
      <c r="GJM945" s="82"/>
      <c r="GJN945" s="82"/>
      <c r="GJO945" s="82"/>
      <c r="GJP945" s="82"/>
      <c r="GJQ945" s="82"/>
      <c r="GJR945" s="82"/>
      <c r="GJS945" s="82"/>
      <c r="GJT945" s="82"/>
      <c r="GJU945" s="82"/>
      <c r="GJV945" s="82"/>
      <c r="GJW945" s="82"/>
      <c r="GJX945" s="82"/>
      <c r="GJY945" s="82"/>
      <c r="GJZ945" s="82"/>
      <c r="GKA945" s="82"/>
      <c r="GKB945" s="82"/>
      <c r="GKC945" s="82"/>
      <c r="GKD945" s="82"/>
      <c r="GKE945" s="82"/>
      <c r="GKF945" s="82"/>
      <c r="GKG945" s="82"/>
      <c r="GKH945" s="82"/>
      <c r="GKI945" s="82"/>
      <c r="GKJ945" s="82"/>
      <c r="GKK945" s="82"/>
      <c r="GKL945" s="82"/>
      <c r="GKM945" s="82"/>
      <c r="GKN945" s="82"/>
      <c r="GKO945" s="82"/>
      <c r="GKP945" s="82"/>
      <c r="GKQ945" s="82"/>
      <c r="GKR945" s="82"/>
      <c r="GKS945" s="82"/>
      <c r="GKT945" s="82"/>
      <c r="GKU945" s="82"/>
      <c r="GKV945" s="82"/>
      <c r="GKW945" s="82"/>
      <c r="GKX945" s="82"/>
      <c r="GKY945" s="82"/>
      <c r="GKZ945" s="82"/>
      <c r="GLA945" s="82"/>
      <c r="GLB945" s="82"/>
      <c r="GLC945" s="82"/>
      <c r="GLD945" s="82"/>
      <c r="GLE945" s="82"/>
      <c r="GLF945" s="82"/>
      <c r="GLG945" s="82"/>
      <c r="GLH945" s="82"/>
      <c r="GLI945" s="82"/>
      <c r="GLJ945" s="82"/>
      <c r="GLK945" s="82"/>
      <c r="GLL945" s="82"/>
      <c r="GLM945" s="82"/>
      <c r="GLN945" s="82"/>
      <c r="GLO945" s="82"/>
      <c r="GLP945" s="82"/>
      <c r="GLQ945" s="82"/>
      <c r="GLR945" s="82"/>
      <c r="GLS945" s="82"/>
      <c r="GLT945" s="82"/>
      <c r="GLU945" s="82"/>
      <c r="GLV945" s="82"/>
      <c r="GLW945" s="82"/>
      <c r="GLX945" s="82"/>
      <c r="GLY945" s="82"/>
      <c r="GLZ945" s="82"/>
      <c r="GMA945" s="82"/>
      <c r="GMB945" s="82"/>
      <c r="GMC945" s="82"/>
      <c r="GMD945" s="82"/>
      <c r="GME945" s="82"/>
      <c r="GMF945" s="82"/>
      <c r="GMG945" s="82"/>
      <c r="GMH945" s="82"/>
      <c r="GMI945" s="82"/>
      <c r="GMJ945" s="82"/>
      <c r="GMK945" s="82"/>
      <c r="GML945" s="82"/>
      <c r="GMM945" s="82"/>
      <c r="GMN945" s="82"/>
      <c r="GMO945" s="82"/>
      <c r="GMP945" s="82"/>
      <c r="GMQ945" s="82"/>
      <c r="GMR945" s="82"/>
      <c r="GMS945" s="82"/>
      <c r="GMT945" s="82"/>
      <c r="GMU945" s="82"/>
      <c r="GMV945" s="82"/>
      <c r="GMW945" s="82"/>
      <c r="GMX945" s="82"/>
      <c r="GMY945" s="82"/>
      <c r="GMZ945" s="82"/>
      <c r="GNA945" s="82"/>
      <c r="GNB945" s="82"/>
      <c r="GNC945" s="82"/>
      <c r="GND945" s="82"/>
      <c r="GNE945" s="82"/>
      <c r="GNF945" s="82"/>
      <c r="GNG945" s="82"/>
      <c r="GNH945" s="82"/>
      <c r="GNI945" s="82"/>
      <c r="GNJ945" s="82"/>
      <c r="GNK945" s="82"/>
      <c r="GNL945" s="82"/>
      <c r="GNM945" s="82"/>
      <c r="GNN945" s="82"/>
      <c r="GNO945" s="82"/>
      <c r="GNP945" s="82"/>
      <c r="GNQ945" s="82"/>
      <c r="GNR945" s="82"/>
      <c r="GNS945" s="82"/>
      <c r="GNT945" s="82"/>
      <c r="GNU945" s="82"/>
      <c r="GNV945" s="82"/>
      <c r="GNW945" s="82"/>
      <c r="GNX945" s="82"/>
      <c r="GNY945" s="82"/>
      <c r="GNZ945" s="82"/>
      <c r="GOA945" s="82"/>
      <c r="GOB945" s="82"/>
      <c r="GOC945" s="82"/>
      <c r="GOD945" s="82"/>
      <c r="GOE945" s="82"/>
      <c r="GOF945" s="82"/>
      <c r="GOG945" s="82"/>
      <c r="GOH945" s="82"/>
      <c r="GOI945" s="82"/>
      <c r="GOJ945" s="82"/>
      <c r="GOK945" s="82"/>
      <c r="GOL945" s="82"/>
      <c r="GOM945" s="82"/>
      <c r="GON945" s="82"/>
      <c r="GOO945" s="82"/>
      <c r="GOP945" s="82"/>
      <c r="GOQ945" s="82"/>
      <c r="GOR945" s="82"/>
      <c r="GOS945" s="82"/>
      <c r="GOT945" s="82"/>
      <c r="GOU945" s="82"/>
      <c r="GOV945" s="82"/>
      <c r="GOW945" s="82"/>
      <c r="GOX945" s="82"/>
      <c r="GOY945" s="82"/>
      <c r="GOZ945" s="82"/>
      <c r="GPA945" s="82"/>
      <c r="GPB945" s="82"/>
      <c r="GPC945" s="82"/>
      <c r="GPD945" s="82"/>
      <c r="GPE945" s="82"/>
      <c r="GPF945" s="82"/>
      <c r="GPG945" s="82"/>
      <c r="GPH945" s="82"/>
      <c r="GPI945" s="82"/>
      <c r="GPJ945" s="82"/>
      <c r="GPK945" s="82"/>
      <c r="GPL945" s="82"/>
      <c r="GPM945" s="82"/>
      <c r="GPN945" s="82"/>
      <c r="GPO945" s="82"/>
      <c r="GPP945" s="82"/>
      <c r="GPQ945" s="82"/>
      <c r="GPR945" s="82"/>
      <c r="GPS945" s="82"/>
      <c r="GPT945" s="82"/>
      <c r="GPU945" s="82"/>
      <c r="GPV945" s="82"/>
      <c r="GPW945" s="82"/>
      <c r="GPX945" s="82"/>
      <c r="GPY945" s="82"/>
      <c r="GPZ945" s="82"/>
      <c r="GQA945" s="82"/>
      <c r="GQB945" s="82"/>
      <c r="GQC945" s="82"/>
      <c r="GQD945" s="82"/>
      <c r="GQE945" s="82"/>
      <c r="GQF945" s="82"/>
      <c r="GQG945" s="82"/>
      <c r="GQH945" s="82"/>
      <c r="GQI945" s="82"/>
      <c r="GQJ945" s="82"/>
      <c r="GQK945" s="82"/>
      <c r="GQL945" s="82"/>
      <c r="GQM945" s="82"/>
      <c r="GQN945" s="82"/>
      <c r="GQO945" s="82"/>
      <c r="GQP945" s="82"/>
      <c r="GQQ945" s="82"/>
      <c r="GQR945" s="82"/>
      <c r="GQS945" s="82"/>
      <c r="GQT945" s="82"/>
      <c r="GQU945" s="82"/>
      <c r="GQV945" s="82"/>
      <c r="GQW945" s="82"/>
      <c r="GQX945" s="82"/>
      <c r="GQY945" s="82"/>
      <c r="GQZ945" s="82"/>
      <c r="GRA945" s="82"/>
      <c r="GRB945" s="82"/>
      <c r="GRC945" s="82"/>
      <c r="GRD945" s="82"/>
      <c r="GRE945" s="82"/>
      <c r="GRF945" s="82"/>
      <c r="GRG945" s="82"/>
      <c r="GRH945" s="82"/>
      <c r="GRI945" s="82"/>
      <c r="GRJ945" s="82"/>
      <c r="GRK945" s="82"/>
      <c r="GRL945" s="82"/>
      <c r="GRM945" s="82"/>
      <c r="GRN945" s="82"/>
      <c r="GRO945" s="82"/>
      <c r="GRP945" s="82"/>
      <c r="GRQ945" s="82"/>
      <c r="GRR945" s="82"/>
      <c r="GRS945" s="82"/>
      <c r="GRT945" s="82"/>
      <c r="GRU945" s="82"/>
      <c r="GRV945" s="82"/>
      <c r="GRW945" s="82"/>
      <c r="GRX945" s="82"/>
      <c r="GRY945" s="82"/>
      <c r="GRZ945" s="82"/>
      <c r="GSA945" s="82"/>
      <c r="GSB945" s="82"/>
      <c r="GSC945" s="82"/>
      <c r="GSD945" s="82"/>
      <c r="GSE945" s="82"/>
      <c r="GSF945" s="82"/>
      <c r="GSG945" s="82"/>
      <c r="GSH945" s="82"/>
      <c r="GSI945" s="82"/>
      <c r="GSJ945" s="82"/>
      <c r="GSK945" s="82"/>
      <c r="GSL945" s="82"/>
      <c r="GSM945" s="82"/>
      <c r="GSN945" s="82"/>
      <c r="GSO945" s="82"/>
      <c r="GSP945" s="82"/>
      <c r="GSQ945" s="82"/>
      <c r="GSR945" s="82"/>
      <c r="GSS945" s="82"/>
      <c r="GST945" s="82"/>
      <c r="GSU945" s="82"/>
      <c r="GSV945" s="82"/>
      <c r="GSW945" s="82"/>
      <c r="GSX945" s="82"/>
      <c r="GSY945" s="82"/>
      <c r="GSZ945" s="82"/>
      <c r="GTA945" s="82"/>
      <c r="GTB945" s="82"/>
      <c r="GTC945" s="82"/>
      <c r="GTD945" s="82"/>
      <c r="GTE945" s="82"/>
      <c r="GTF945" s="82"/>
      <c r="GTG945" s="82"/>
      <c r="GTH945" s="82"/>
      <c r="GTI945" s="82"/>
      <c r="GTJ945" s="82"/>
      <c r="GTK945" s="82"/>
      <c r="GTL945" s="82"/>
      <c r="GTM945" s="82"/>
      <c r="GTN945" s="82"/>
      <c r="GTO945" s="82"/>
      <c r="GTP945" s="82"/>
      <c r="GTQ945" s="82"/>
      <c r="GTR945" s="82"/>
      <c r="GTS945" s="82"/>
      <c r="GTT945" s="82"/>
      <c r="GTU945" s="82"/>
      <c r="GTV945" s="82"/>
      <c r="GTW945" s="82"/>
      <c r="GTX945" s="82"/>
      <c r="GTY945" s="82"/>
      <c r="GTZ945" s="82"/>
      <c r="GUA945" s="82"/>
      <c r="GUB945" s="82"/>
      <c r="GUC945" s="82"/>
      <c r="GUD945" s="82"/>
      <c r="GUE945" s="82"/>
      <c r="GUF945" s="82"/>
      <c r="GUG945" s="82"/>
      <c r="GUH945" s="82"/>
      <c r="GUI945" s="82"/>
      <c r="GUJ945" s="82"/>
      <c r="GUK945" s="82"/>
      <c r="GUL945" s="82"/>
      <c r="GUM945" s="82"/>
      <c r="GUN945" s="82"/>
      <c r="GUO945" s="82"/>
      <c r="GUP945" s="82"/>
      <c r="GUQ945" s="82"/>
      <c r="GUR945" s="82"/>
      <c r="GUS945" s="82"/>
      <c r="GUT945" s="82"/>
      <c r="GUU945" s="82"/>
      <c r="GUV945" s="82"/>
      <c r="GUW945" s="82"/>
      <c r="GUX945" s="82"/>
      <c r="GUY945" s="82"/>
      <c r="GUZ945" s="82"/>
      <c r="GVA945" s="82"/>
      <c r="GVB945" s="82"/>
      <c r="GVC945" s="82"/>
      <c r="GVD945" s="82"/>
      <c r="GVE945" s="82"/>
      <c r="GVF945" s="82"/>
      <c r="GVG945" s="82"/>
      <c r="GVH945" s="82"/>
      <c r="GVI945" s="82"/>
      <c r="GVJ945" s="82"/>
      <c r="GVK945" s="82"/>
      <c r="GVL945" s="82"/>
      <c r="GVM945" s="82"/>
      <c r="GVN945" s="82"/>
      <c r="GVO945" s="82"/>
      <c r="GVP945" s="82"/>
      <c r="GVQ945" s="82"/>
      <c r="GVR945" s="82"/>
      <c r="GVS945" s="82"/>
      <c r="GVT945" s="82"/>
      <c r="GVU945" s="82"/>
      <c r="GVV945" s="82"/>
      <c r="GVW945" s="82"/>
      <c r="GVX945" s="82"/>
      <c r="GVY945" s="82"/>
      <c r="GVZ945" s="82"/>
      <c r="GWA945" s="82"/>
      <c r="GWB945" s="82"/>
      <c r="GWC945" s="82"/>
      <c r="GWD945" s="82"/>
      <c r="GWE945" s="82"/>
      <c r="GWF945" s="82"/>
      <c r="GWG945" s="82"/>
      <c r="GWH945" s="82"/>
      <c r="GWI945" s="82"/>
      <c r="GWJ945" s="82"/>
      <c r="GWK945" s="82"/>
      <c r="GWL945" s="82"/>
      <c r="GWM945" s="82"/>
      <c r="GWN945" s="82"/>
      <c r="GWO945" s="82"/>
      <c r="GWP945" s="82"/>
      <c r="GWQ945" s="82"/>
      <c r="GWR945" s="82"/>
      <c r="GWS945" s="82"/>
      <c r="GWT945" s="82"/>
      <c r="GWU945" s="82"/>
      <c r="GWV945" s="82"/>
      <c r="GWW945" s="82"/>
      <c r="GWX945" s="82"/>
      <c r="GWY945" s="82"/>
      <c r="GWZ945" s="82"/>
      <c r="GXA945" s="82"/>
      <c r="GXB945" s="82"/>
      <c r="GXC945" s="82"/>
      <c r="GXD945" s="82"/>
      <c r="GXE945" s="82"/>
      <c r="GXF945" s="82"/>
      <c r="GXG945" s="82"/>
      <c r="GXH945" s="82"/>
      <c r="GXI945" s="82"/>
      <c r="GXJ945" s="82"/>
      <c r="GXK945" s="82"/>
      <c r="GXL945" s="82"/>
      <c r="GXM945" s="82"/>
      <c r="GXN945" s="82"/>
      <c r="GXO945" s="82"/>
      <c r="GXP945" s="82"/>
      <c r="GXQ945" s="82"/>
      <c r="GXR945" s="82"/>
      <c r="GXS945" s="82"/>
      <c r="GXT945" s="82"/>
      <c r="GXU945" s="82"/>
      <c r="GXV945" s="82"/>
      <c r="GXW945" s="82"/>
      <c r="GXX945" s="82"/>
      <c r="GXY945" s="82"/>
      <c r="GXZ945" s="82"/>
      <c r="GYA945" s="82"/>
      <c r="GYB945" s="82"/>
      <c r="GYC945" s="82"/>
      <c r="GYD945" s="82"/>
      <c r="GYE945" s="82"/>
      <c r="GYF945" s="82"/>
      <c r="GYG945" s="82"/>
      <c r="GYH945" s="82"/>
      <c r="GYI945" s="82"/>
      <c r="GYJ945" s="82"/>
      <c r="GYK945" s="82"/>
      <c r="GYL945" s="82"/>
      <c r="GYM945" s="82"/>
      <c r="GYN945" s="82"/>
      <c r="GYO945" s="82"/>
      <c r="GYP945" s="82"/>
      <c r="GYQ945" s="82"/>
      <c r="GYR945" s="82"/>
      <c r="GYS945" s="82"/>
      <c r="GYT945" s="82"/>
      <c r="GYU945" s="82"/>
      <c r="GYV945" s="82"/>
      <c r="GYW945" s="82"/>
      <c r="GYX945" s="82"/>
      <c r="GYY945" s="82"/>
      <c r="GYZ945" s="82"/>
      <c r="GZA945" s="82"/>
      <c r="GZB945" s="82"/>
      <c r="GZC945" s="82"/>
      <c r="GZD945" s="82"/>
      <c r="GZE945" s="82"/>
      <c r="GZF945" s="82"/>
      <c r="GZG945" s="82"/>
      <c r="GZH945" s="82"/>
      <c r="GZI945" s="82"/>
      <c r="GZJ945" s="82"/>
      <c r="GZK945" s="82"/>
      <c r="GZL945" s="82"/>
      <c r="GZM945" s="82"/>
      <c r="GZN945" s="82"/>
      <c r="GZO945" s="82"/>
      <c r="GZP945" s="82"/>
      <c r="GZQ945" s="82"/>
      <c r="GZR945" s="82"/>
      <c r="GZS945" s="82"/>
      <c r="GZT945" s="82"/>
      <c r="GZU945" s="82"/>
      <c r="GZV945" s="82"/>
      <c r="GZW945" s="82"/>
      <c r="GZX945" s="82"/>
      <c r="GZY945" s="82"/>
      <c r="GZZ945" s="82"/>
      <c r="HAA945" s="82"/>
      <c r="HAB945" s="82"/>
      <c r="HAC945" s="82"/>
      <c r="HAD945" s="82"/>
      <c r="HAE945" s="82"/>
      <c r="HAF945" s="82"/>
      <c r="HAG945" s="82"/>
      <c r="HAH945" s="82"/>
      <c r="HAI945" s="82"/>
      <c r="HAJ945" s="82"/>
      <c r="HAK945" s="82"/>
      <c r="HAL945" s="82"/>
      <c r="HAM945" s="82"/>
      <c r="HAN945" s="82"/>
      <c r="HAO945" s="82"/>
      <c r="HAP945" s="82"/>
      <c r="HAQ945" s="82"/>
      <c r="HAR945" s="82"/>
      <c r="HAS945" s="82"/>
      <c r="HAT945" s="82"/>
      <c r="HAU945" s="82"/>
      <c r="HAV945" s="82"/>
      <c r="HAW945" s="82"/>
      <c r="HAX945" s="82"/>
      <c r="HAY945" s="82"/>
      <c r="HAZ945" s="82"/>
      <c r="HBA945" s="82"/>
      <c r="HBB945" s="82"/>
      <c r="HBC945" s="82"/>
      <c r="HBD945" s="82"/>
      <c r="HBE945" s="82"/>
      <c r="HBF945" s="82"/>
      <c r="HBG945" s="82"/>
      <c r="HBH945" s="82"/>
      <c r="HBI945" s="82"/>
      <c r="HBJ945" s="82"/>
      <c r="HBK945" s="82"/>
      <c r="HBL945" s="82"/>
      <c r="HBM945" s="82"/>
      <c r="HBN945" s="82"/>
      <c r="HBO945" s="82"/>
      <c r="HBP945" s="82"/>
      <c r="HBQ945" s="82"/>
      <c r="HBR945" s="82"/>
      <c r="HBS945" s="82"/>
      <c r="HBT945" s="82"/>
      <c r="HBU945" s="82"/>
      <c r="HBV945" s="82"/>
      <c r="HBW945" s="82"/>
      <c r="HBX945" s="82"/>
      <c r="HBY945" s="82"/>
      <c r="HBZ945" s="82"/>
      <c r="HCA945" s="82"/>
      <c r="HCB945" s="82"/>
      <c r="HCC945" s="82"/>
      <c r="HCD945" s="82"/>
      <c r="HCE945" s="82"/>
      <c r="HCF945" s="82"/>
      <c r="HCG945" s="82"/>
      <c r="HCH945" s="82"/>
      <c r="HCI945" s="82"/>
      <c r="HCJ945" s="82"/>
      <c r="HCK945" s="82"/>
      <c r="HCL945" s="82"/>
      <c r="HCM945" s="82"/>
      <c r="HCN945" s="82"/>
      <c r="HCO945" s="82"/>
      <c r="HCP945" s="82"/>
      <c r="HCQ945" s="82"/>
      <c r="HCR945" s="82"/>
      <c r="HCS945" s="82"/>
      <c r="HCT945" s="82"/>
      <c r="HCU945" s="82"/>
      <c r="HCV945" s="82"/>
      <c r="HCW945" s="82"/>
      <c r="HCX945" s="82"/>
      <c r="HCY945" s="82"/>
      <c r="HCZ945" s="82"/>
      <c r="HDA945" s="82"/>
      <c r="HDB945" s="82"/>
      <c r="HDC945" s="82"/>
      <c r="HDD945" s="82"/>
      <c r="HDE945" s="82"/>
      <c r="HDF945" s="82"/>
      <c r="HDG945" s="82"/>
      <c r="HDH945" s="82"/>
      <c r="HDI945" s="82"/>
      <c r="HDJ945" s="82"/>
      <c r="HDK945" s="82"/>
      <c r="HDL945" s="82"/>
      <c r="HDM945" s="82"/>
      <c r="HDN945" s="82"/>
      <c r="HDO945" s="82"/>
      <c r="HDP945" s="82"/>
      <c r="HDQ945" s="82"/>
      <c r="HDR945" s="82"/>
      <c r="HDS945" s="82"/>
      <c r="HDT945" s="82"/>
      <c r="HDU945" s="82"/>
      <c r="HDV945" s="82"/>
      <c r="HDW945" s="82"/>
      <c r="HDX945" s="82"/>
      <c r="HDY945" s="82"/>
      <c r="HDZ945" s="82"/>
      <c r="HEA945" s="82"/>
      <c r="HEB945" s="82"/>
      <c r="HEC945" s="82"/>
      <c r="HED945" s="82"/>
      <c r="HEE945" s="82"/>
      <c r="HEF945" s="82"/>
      <c r="HEG945" s="82"/>
      <c r="HEH945" s="82"/>
      <c r="HEI945" s="82"/>
      <c r="HEJ945" s="82"/>
      <c r="HEK945" s="82"/>
      <c r="HEL945" s="82"/>
      <c r="HEM945" s="82"/>
      <c r="HEN945" s="82"/>
      <c r="HEO945" s="82"/>
      <c r="HEP945" s="82"/>
      <c r="HEQ945" s="82"/>
      <c r="HER945" s="82"/>
      <c r="HES945" s="82"/>
      <c r="HET945" s="82"/>
      <c r="HEU945" s="82"/>
      <c r="HEV945" s="82"/>
      <c r="HEW945" s="82"/>
      <c r="HEX945" s="82"/>
      <c r="HEY945" s="82"/>
      <c r="HEZ945" s="82"/>
      <c r="HFA945" s="82"/>
      <c r="HFB945" s="82"/>
      <c r="HFC945" s="82"/>
      <c r="HFD945" s="82"/>
      <c r="HFE945" s="82"/>
      <c r="HFF945" s="82"/>
      <c r="HFG945" s="82"/>
      <c r="HFH945" s="82"/>
      <c r="HFI945" s="82"/>
      <c r="HFJ945" s="82"/>
      <c r="HFK945" s="82"/>
      <c r="HFL945" s="82"/>
      <c r="HFM945" s="82"/>
      <c r="HFN945" s="82"/>
      <c r="HFO945" s="82"/>
      <c r="HFP945" s="82"/>
      <c r="HFQ945" s="82"/>
      <c r="HFR945" s="82"/>
      <c r="HFS945" s="82"/>
      <c r="HFT945" s="82"/>
      <c r="HFU945" s="82"/>
      <c r="HFV945" s="82"/>
      <c r="HFW945" s="82"/>
      <c r="HFX945" s="82"/>
      <c r="HFY945" s="82"/>
      <c r="HFZ945" s="82"/>
      <c r="HGA945" s="82"/>
      <c r="HGB945" s="82"/>
      <c r="HGC945" s="82"/>
      <c r="HGD945" s="82"/>
      <c r="HGE945" s="82"/>
      <c r="HGF945" s="82"/>
      <c r="HGG945" s="82"/>
      <c r="HGH945" s="82"/>
      <c r="HGI945" s="82"/>
      <c r="HGJ945" s="82"/>
      <c r="HGK945" s="82"/>
      <c r="HGL945" s="82"/>
      <c r="HGM945" s="82"/>
      <c r="HGN945" s="82"/>
      <c r="HGO945" s="82"/>
      <c r="HGP945" s="82"/>
      <c r="HGQ945" s="82"/>
      <c r="HGR945" s="82"/>
      <c r="HGS945" s="82"/>
      <c r="HGT945" s="82"/>
      <c r="HGU945" s="82"/>
      <c r="HGV945" s="82"/>
      <c r="HGW945" s="82"/>
      <c r="HGX945" s="82"/>
      <c r="HGY945" s="82"/>
      <c r="HGZ945" s="82"/>
      <c r="HHA945" s="82"/>
      <c r="HHB945" s="82"/>
      <c r="HHC945" s="82"/>
      <c r="HHD945" s="82"/>
      <c r="HHE945" s="82"/>
      <c r="HHF945" s="82"/>
      <c r="HHG945" s="82"/>
      <c r="HHH945" s="82"/>
      <c r="HHI945" s="82"/>
      <c r="HHJ945" s="82"/>
      <c r="HHK945" s="82"/>
      <c r="HHL945" s="82"/>
      <c r="HHM945" s="82"/>
      <c r="HHN945" s="82"/>
      <c r="HHO945" s="82"/>
      <c r="HHP945" s="82"/>
      <c r="HHQ945" s="82"/>
      <c r="HHR945" s="82"/>
      <c r="HHS945" s="82"/>
      <c r="HHT945" s="82"/>
      <c r="HHU945" s="82"/>
      <c r="HHV945" s="82"/>
      <c r="HHW945" s="82"/>
      <c r="HHX945" s="82"/>
      <c r="HHY945" s="82"/>
      <c r="HHZ945" s="82"/>
      <c r="HIA945" s="82"/>
      <c r="HIB945" s="82"/>
      <c r="HIC945" s="82"/>
      <c r="HID945" s="82"/>
      <c r="HIE945" s="82"/>
      <c r="HIF945" s="82"/>
      <c r="HIG945" s="82"/>
      <c r="HIH945" s="82"/>
      <c r="HII945" s="82"/>
      <c r="HIJ945" s="82"/>
      <c r="HIK945" s="82"/>
      <c r="HIL945" s="82"/>
      <c r="HIM945" s="82"/>
      <c r="HIN945" s="82"/>
      <c r="HIO945" s="82"/>
      <c r="HIP945" s="82"/>
      <c r="HIQ945" s="82"/>
      <c r="HIR945" s="82"/>
      <c r="HIS945" s="82"/>
      <c r="HIT945" s="82"/>
      <c r="HIU945" s="82"/>
      <c r="HIV945" s="82"/>
      <c r="HIW945" s="82"/>
      <c r="HIX945" s="82"/>
      <c r="HIY945" s="82"/>
      <c r="HIZ945" s="82"/>
      <c r="HJA945" s="82"/>
      <c r="HJB945" s="82"/>
      <c r="HJC945" s="82"/>
      <c r="HJD945" s="82"/>
      <c r="HJE945" s="82"/>
      <c r="HJF945" s="82"/>
      <c r="HJG945" s="82"/>
      <c r="HJH945" s="82"/>
      <c r="HJI945" s="82"/>
      <c r="HJJ945" s="82"/>
      <c r="HJK945" s="82"/>
      <c r="HJL945" s="82"/>
      <c r="HJM945" s="82"/>
      <c r="HJN945" s="82"/>
      <c r="HJO945" s="82"/>
      <c r="HJP945" s="82"/>
      <c r="HJQ945" s="82"/>
      <c r="HJR945" s="82"/>
      <c r="HJS945" s="82"/>
      <c r="HJT945" s="82"/>
      <c r="HJU945" s="82"/>
      <c r="HJV945" s="82"/>
      <c r="HJW945" s="82"/>
      <c r="HJX945" s="82"/>
      <c r="HJY945" s="82"/>
      <c r="HJZ945" s="82"/>
      <c r="HKA945" s="82"/>
      <c r="HKB945" s="82"/>
      <c r="HKC945" s="82"/>
      <c r="HKD945" s="82"/>
      <c r="HKE945" s="82"/>
      <c r="HKF945" s="82"/>
      <c r="HKG945" s="82"/>
      <c r="HKH945" s="82"/>
      <c r="HKI945" s="82"/>
      <c r="HKJ945" s="82"/>
      <c r="HKK945" s="82"/>
      <c r="HKL945" s="82"/>
      <c r="HKM945" s="82"/>
      <c r="HKN945" s="82"/>
      <c r="HKO945" s="82"/>
      <c r="HKP945" s="82"/>
      <c r="HKQ945" s="82"/>
      <c r="HKR945" s="82"/>
      <c r="HKS945" s="82"/>
      <c r="HKT945" s="82"/>
      <c r="HKU945" s="82"/>
      <c r="HKV945" s="82"/>
      <c r="HKW945" s="82"/>
      <c r="HKX945" s="82"/>
      <c r="HKY945" s="82"/>
      <c r="HKZ945" s="82"/>
      <c r="HLA945" s="82"/>
      <c r="HLB945" s="82"/>
      <c r="HLC945" s="82"/>
      <c r="HLD945" s="82"/>
      <c r="HLE945" s="82"/>
      <c r="HLF945" s="82"/>
      <c r="HLG945" s="82"/>
      <c r="HLH945" s="82"/>
      <c r="HLI945" s="82"/>
      <c r="HLJ945" s="82"/>
      <c r="HLK945" s="82"/>
      <c r="HLL945" s="82"/>
      <c r="HLM945" s="82"/>
      <c r="HLN945" s="82"/>
      <c r="HLO945" s="82"/>
      <c r="HLP945" s="82"/>
      <c r="HLQ945" s="82"/>
      <c r="HLR945" s="82"/>
      <c r="HLS945" s="82"/>
      <c r="HLT945" s="82"/>
      <c r="HLU945" s="82"/>
      <c r="HLV945" s="82"/>
      <c r="HLW945" s="82"/>
      <c r="HLX945" s="82"/>
      <c r="HLY945" s="82"/>
      <c r="HLZ945" s="82"/>
      <c r="HMA945" s="82"/>
      <c r="HMB945" s="82"/>
      <c r="HMC945" s="82"/>
      <c r="HMD945" s="82"/>
      <c r="HME945" s="82"/>
      <c r="HMF945" s="82"/>
      <c r="HMG945" s="82"/>
      <c r="HMH945" s="82"/>
      <c r="HMI945" s="82"/>
      <c r="HMJ945" s="82"/>
      <c r="HMK945" s="82"/>
      <c r="HML945" s="82"/>
      <c r="HMM945" s="82"/>
      <c r="HMN945" s="82"/>
      <c r="HMO945" s="82"/>
      <c r="HMP945" s="82"/>
      <c r="HMQ945" s="82"/>
      <c r="HMR945" s="82"/>
      <c r="HMS945" s="82"/>
      <c r="HMT945" s="82"/>
      <c r="HMU945" s="82"/>
      <c r="HMV945" s="82"/>
      <c r="HMW945" s="82"/>
      <c r="HMX945" s="82"/>
      <c r="HMY945" s="82"/>
      <c r="HMZ945" s="82"/>
      <c r="HNA945" s="82"/>
      <c r="HNB945" s="82"/>
      <c r="HNC945" s="82"/>
      <c r="HND945" s="82"/>
      <c r="HNE945" s="82"/>
      <c r="HNF945" s="82"/>
      <c r="HNG945" s="82"/>
      <c r="HNH945" s="82"/>
      <c r="HNI945" s="82"/>
      <c r="HNJ945" s="82"/>
      <c r="HNK945" s="82"/>
      <c r="HNL945" s="82"/>
      <c r="HNM945" s="82"/>
      <c r="HNN945" s="82"/>
      <c r="HNO945" s="82"/>
      <c r="HNP945" s="82"/>
      <c r="HNQ945" s="82"/>
      <c r="HNR945" s="82"/>
      <c r="HNS945" s="82"/>
      <c r="HNT945" s="82"/>
      <c r="HNU945" s="82"/>
      <c r="HNV945" s="82"/>
      <c r="HNW945" s="82"/>
      <c r="HNX945" s="82"/>
      <c r="HNY945" s="82"/>
      <c r="HNZ945" s="82"/>
      <c r="HOA945" s="82"/>
      <c r="HOB945" s="82"/>
      <c r="HOC945" s="82"/>
      <c r="HOD945" s="82"/>
      <c r="HOE945" s="82"/>
      <c r="HOF945" s="82"/>
      <c r="HOG945" s="82"/>
      <c r="HOH945" s="82"/>
      <c r="HOI945" s="82"/>
      <c r="HOJ945" s="82"/>
      <c r="HOK945" s="82"/>
      <c r="HOL945" s="82"/>
      <c r="HOM945" s="82"/>
      <c r="HON945" s="82"/>
      <c r="HOO945" s="82"/>
      <c r="HOP945" s="82"/>
      <c r="HOQ945" s="82"/>
      <c r="HOR945" s="82"/>
      <c r="HOS945" s="82"/>
      <c r="HOT945" s="82"/>
      <c r="HOU945" s="82"/>
      <c r="HOV945" s="82"/>
      <c r="HOW945" s="82"/>
      <c r="HOX945" s="82"/>
      <c r="HOY945" s="82"/>
      <c r="HOZ945" s="82"/>
      <c r="HPA945" s="82"/>
      <c r="HPB945" s="82"/>
      <c r="HPC945" s="82"/>
      <c r="HPD945" s="82"/>
      <c r="HPE945" s="82"/>
      <c r="HPF945" s="82"/>
      <c r="HPG945" s="82"/>
      <c r="HPH945" s="82"/>
      <c r="HPI945" s="82"/>
      <c r="HPJ945" s="82"/>
      <c r="HPK945" s="82"/>
      <c r="HPL945" s="82"/>
      <c r="HPM945" s="82"/>
      <c r="HPN945" s="82"/>
      <c r="HPO945" s="82"/>
      <c r="HPP945" s="82"/>
      <c r="HPQ945" s="82"/>
      <c r="HPR945" s="82"/>
      <c r="HPS945" s="82"/>
      <c r="HPT945" s="82"/>
      <c r="HPU945" s="82"/>
      <c r="HPV945" s="82"/>
      <c r="HPW945" s="82"/>
      <c r="HPX945" s="82"/>
      <c r="HPY945" s="82"/>
      <c r="HPZ945" s="82"/>
      <c r="HQA945" s="82"/>
      <c r="HQB945" s="82"/>
      <c r="HQC945" s="82"/>
      <c r="HQD945" s="82"/>
      <c r="HQE945" s="82"/>
      <c r="HQF945" s="82"/>
      <c r="HQG945" s="82"/>
      <c r="HQH945" s="82"/>
      <c r="HQI945" s="82"/>
      <c r="HQJ945" s="82"/>
      <c r="HQK945" s="82"/>
      <c r="HQL945" s="82"/>
      <c r="HQM945" s="82"/>
      <c r="HQN945" s="82"/>
      <c r="HQO945" s="82"/>
      <c r="HQP945" s="82"/>
      <c r="HQQ945" s="82"/>
      <c r="HQR945" s="82"/>
      <c r="HQS945" s="82"/>
      <c r="HQT945" s="82"/>
      <c r="HQU945" s="82"/>
      <c r="HQV945" s="82"/>
      <c r="HQW945" s="82"/>
      <c r="HQX945" s="82"/>
      <c r="HQY945" s="82"/>
      <c r="HQZ945" s="82"/>
      <c r="HRA945" s="82"/>
      <c r="HRB945" s="82"/>
      <c r="HRC945" s="82"/>
      <c r="HRD945" s="82"/>
      <c r="HRE945" s="82"/>
      <c r="HRF945" s="82"/>
      <c r="HRG945" s="82"/>
      <c r="HRH945" s="82"/>
      <c r="HRI945" s="82"/>
      <c r="HRJ945" s="82"/>
      <c r="HRK945" s="82"/>
      <c r="HRL945" s="82"/>
      <c r="HRM945" s="82"/>
      <c r="HRN945" s="82"/>
      <c r="HRO945" s="82"/>
      <c r="HRP945" s="82"/>
      <c r="HRQ945" s="82"/>
      <c r="HRR945" s="82"/>
      <c r="HRS945" s="82"/>
      <c r="HRT945" s="82"/>
      <c r="HRU945" s="82"/>
      <c r="HRV945" s="82"/>
      <c r="HRW945" s="82"/>
      <c r="HRX945" s="82"/>
      <c r="HRY945" s="82"/>
      <c r="HRZ945" s="82"/>
      <c r="HSA945" s="82"/>
      <c r="HSB945" s="82"/>
      <c r="HSC945" s="82"/>
      <c r="HSD945" s="82"/>
      <c r="HSE945" s="82"/>
      <c r="HSF945" s="82"/>
      <c r="HSG945" s="82"/>
      <c r="HSH945" s="82"/>
      <c r="HSI945" s="82"/>
      <c r="HSJ945" s="82"/>
      <c r="HSK945" s="82"/>
      <c r="HSL945" s="82"/>
      <c r="HSM945" s="82"/>
      <c r="HSN945" s="82"/>
      <c r="HSO945" s="82"/>
      <c r="HSP945" s="82"/>
      <c r="HSQ945" s="82"/>
      <c r="HSR945" s="82"/>
      <c r="HSS945" s="82"/>
      <c r="HST945" s="82"/>
      <c r="HSU945" s="82"/>
      <c r="HSV945" s="82"/>
      <c r="HSW945" s="82"/>
      <c r="HSX945" s="82"/>
      <c r="HSY945" s="82"/>
      <c r="HSZ945" s="82"/>
      <c r="HTA945" s="82"/>
      <c r="HTB945" s="82"/>
      <c r="HTC945" s="82"/>
      <c r="HTD945" s="82"/>
      <c r="HTE945" s="82"/>
      <c r="HTF945" s="82"/>
      <c r="HTG945" s="82"/>
      <c r="HTH945" s="82"/>
      <c r="HTI945" s="82"/>
      <c r="HTJ945" s="82"/>
      <c r="HTK945" s="82"/>
      <c r="HTL945" s="82"/>
      <c r="HTM945" s="82"/>
      <c r="HTN945" s="82"/>
      <c r="HTO945" s="82"/>
      <c r="HTP945" s="82"/>
      <c r="HTQ945" s="82"/>
      <c r="HTR945" s="82"/>
      <c r="HTS945" s="82"/>
      <c r="HTT945" s="82"/>
      <c r="HTU945" s="82"/>
      <c r="HTV945" s="82"/>
      <c r="HTW945" s="82"/>
      <c r="HTX945" s="82"/>
      <c r="HTY945" s="82"/>
      <c r="HTZ945" s="82"/>
      <c r="HUA945" s="82"/>
      <c r="HUB945" s="82"/>
      <c r="HUC945" s="82"/>
      <c r="HUD945" s="82"/>
      <c r="HUE945" s="82"/>
      <c r="HUF945" s="82"/>
      <c r="HUG945" s="82"/>
      <c r="HUH945" s="82"/>
      <c r="HUI945" s="82"/>
      <c r="HUJ945" s="82"/>
      <c r="HUK945" s="82"/>
      <c r="HUL945" s="82"/>
      <c r="HUM945" s="82"/>
      <c r="HUN945" s="82"/>
      <c r="HUO945" s="82"/>
      <c r="HUP945" s="82"/>
      <c r="HUQ945" s="82"/>
      <c r="HUR945" s="82"/>
      <c r="HUS945" s="82"/>
      <c r="HUT945" s="82"/>
      <c r="HUU945" s="82"/>
      <c r="HUV945" s="82"/>
      <c r="HUW945" s="82"/>
      <c r="HUX945" s="82"/>
      <c r="HUY945" s="82"/>
      <c r="HUZ945" s="82"/>
      <c r="HVA945" s="82"/>
      <c r="HVB945" s="82"/>
      <c r="HVC945" s="82"/>
      <c r="HVD945" s="82"/>
      <c r="HVE945" s="82"/>
      <c r="HVF945" s="82"/>
      <c r="HVG945" s="82"/>
      <c r="HVH945" s="82"/>
      <c r="HVI945" s="82"/>
      <c r="HVJ945" s="82"/>
      <c r="HVK945" s="82"/>
      <c r="HVL945" s="82"/>
      <c r="HVM945" s="82"/>
      <c r="HVN945" s="82"/>
      <c r="HVO945" s="82"/>
      <c r="HVP945" s="82"/>
      <c r="HVQ945" s="82"/>
      <c r="HVR945" s="82"/>
      <c r="HVS945" s="82"/>
      <c r="HVT945" s="82"/>
      <c r="HVU945" s="82"/>
      <c r="HVV945" s="82"/>
      <c r="HVW945" s="82"/>
      <c r="HVX945" s="82"/>
      <c r="HVY945" s="82"/>
      <c r="HVZ945" s="82"/>
      <c r="HWA945" s="82"/>
      <c r="HWB945" s="82"/>
      <c r="HWC945" s="82"/>
      <c r="HWD945" s="82"/>
      <c r="HWE945" s="82"/>
      <c r="HWF945" s="82"/>
      <c r="HWG945" s="82"/>
      <c r="HWH945" s="82"/>
      <c r="HWI945" s="82"/>
      <c r="HWJ945" s="82"/>
      <c r="HWK945" s="82"/>
      <c r="HWL945" s="82"/>
      <c r="HWM945" s="82"/>
      <c r="HWN945" s="82"/>
      <c r="HWO945" s="82"/>
      <c r="HWP945" s="82"/>
      <c r="HWQ945" s="82"/>
      <c r="HWR945" s="82"/>
      <c r="HWS945" s="82"/>
      <c r="HWT945" s="82"/>
      <c r="HWU945" s="82"/>
      <c r="HWV945" s="82"/>
      <c r="HWW945" s="82"/>
      <c r="HWX945" s="82"/>
      <c r="HWY945" s="82"/>
      <c r="HWZ945" s="82"/>
      <c r="HXA945" s="82"/>
      <c r="HXB945" s="82"/>
      <c r="HXC945" s="82"/>
      <c r="HXD945" s="82"/>
      <c r="HXE945" s="82"/>
      <c r="HXF945" s="82"/>
      <c r="HXG945" s="82"/>
      <c r="HXH945" s="82"/>
      <c r="HXI945" s="82"/>
      <c r="HXJ945" s="82"/>
      <c r="HXK945" s="82"/>
      <c r="HXL945" s="82"/>
      <c r="HXM945" s="82"/>
      <c r="HXN945" s="82"/>
      <c r="HXO945" s="82"/>
      <c r="HXP945" s="82"/>
      <c r="HXQ945" s="82"/>
      <c r="HXR945" s="82"/>
      <c r="HXS945" s="82"/>
      <c r="HXT945" s="82"/>
      <c r="HXU945" s="82"/>
      <c r="HXV945" s="82"/>
      <c r="HXW945" s="82"/>
      <c r="HXX945" s="82"/>
      <c r="HXY945" s="82"/>
      <c r="HXZ945" s="82"/>
      <c r="HYA945" s="82"/>
      <c r="HYB945" s="82"/>
      <c r="HYC945" s="82"/>
      <c r="HYD945" s="82"/>
      <c r="HYE945" s="82"/>
      <c r="HYF945" s="82"/>
      <c r="HYG945" s="82"/>
      <c r="HYH945" s="82"/>
      <c r="HYI945" s="82"/>
      <c r="HYJ945" s="82"/>
      <c r="HYK945" s="82"/>
      <c r="HYL945" s="82"/>
      <c r="HYM945" s="82"/>
      <c r="HYN945" s="82"/>
      <c r="HYO945" s="82"/>
      <c r="HYP945" s="82"/>
      <c r="HYQ945" s="82"/>
      <c r="HYR945" s="82"/>
      <c r="HYS945" s="82"/>
      <c r="HYT945" s="82"/>
      <c r="HYU945" s="82"/>
      <c r="HYV945" s="82"/>
      <c r="HYW945" s="82"/>
      <c r="HYX945" s="82"/>
      <c r="HYY945" s="82"/>
      <c r="HYZ945" s="82"/>
      <c r="HZA945" s="82"/>
      <c r="HZB945" s="82"/>
      <c r="HZC945" s="82"/>
      <c r="HZD945" s="82"/>
      <c r="HZE945" s="82"/>
      <c r="HZF945" s="82"/>
      <c r="HZG945" s="82"/>
      <c r="HZH945" s="82"/>
      <c r="HZI945" s="82"/>
      <c r="HZJ945" s="82"/>
      <c r="HZK945" s="82"/>
      <c r="HZL945" s="82"/>
      <c r="HZM945" s="82"/>
      <c r="HZN945" s="82"/>
      <c r="HZO945" s="82"/>
      <c r="HZP945" s="82"/>
      <c r="HZQ945" s="82"/>
      <c r="HZR945" s="82"/>
      <c r="HZS945" s="82"/>
      <c r="HZT945" s="82"/>
      <c r="HZU945" s="82"/>
      <c r="HZV945" s="82"/>
      <c r="HZW945" s="82"/>
      <c r="HZX945" s="82"/>
      <c r="HZY945" s="82"/>
      <c r="HZZ945" s="82"/>
      <c r="IAA945" s="82"/>
      <c r="IAB945" s="82"/>
      <c r="IAC945" s="82"/>
      <c r="IAD945" s="82"/>
      <c r="IAE945" s="82"/>
      <c r="IAF945" s="82"/>
      <c r="IAG945" s="82"/>
      <c r="IAH945" s="82"/>
      <c r="IAI945" s="82"/>
      <c r="IAJ945" s="82"/>
      <c r="IAK945" s="82"/>
      <c r="IAL945" s="82"/>
      <c r="IAM945" s="82"/>
      <c r="IAN945" s="82"/>
      <c r="IAO945" s="82"/>
      <c r="IAP945" s="82"/>
      <c r="IAQ945" s="82"/>
      <c r="IAR945" s="82"/>
      <c r="IAS945" s="82"/>
      <c r="IAT945" s="82"/>
      <c r="IAU945" s="82"/>
      <c r="IAV945" s="82"/>
      <c r="IAW945" s="82"/>
      <c r="IAX945" s="82"/>
      <c r="IAY945" s="82"/>
      <c r="IAZ945" s="82"/>
      <c r="IBA945" s="82"/>
      <c r="IBB945" s="82"/>
      <c r="IBC945" s="82"/>
      <c r="IBD945" s="82"/>
      <c r="IBE945" s="82"/>
      <c r="IBF945" s="82"/>
      <c r="IBG945" s="82"/>
      <c r="IBH945" s="82"/>
      <c r="IBI945" s="82"/>
      <c r="IBJ945" s="82"/>
      <c r="IBK945" s="82"/>
      <c r="IBL945" s="82"/>
      <c r="IBM945" s="82"/>
      <c r="IBN945" s="82"/>
      <c r="IBO945" s="82"/>
      <c r="IBP945" s="82"/>
      <c r="IBQ945" s="82"/>
      <c r="IBR945" s="82"/>
      <c r="IBS945" s="82"/>
      <c r="IBT945" s="82"/>
      <c r="IBU945" s="82"/>
      <c r="IBV945" s="82"/>
      <c r="IBW945" s="82"/>
      <c r="IBX945" s="82"/>
      <c r="IBY945" s="82"/>
      <c r="IBZ945" s="82"/>
      <c r="ICA945" s="82"/>
      <c r="ICB945" s="82"/>
      <c r="ICC945" s="82"/>
      <c r="ICD945" s="82"/>
      <c r="ICE945" s="82"/>
      <c r="ICF945" s="82"/>
      <c r="ICG945" s="82"/>
      <c r="ICH945" s="82"/>
      <c r="ICI945" s="82"/>
      <c r="ICJ945" s="82"/>
      <c r="ICK945" s="82"/>
      <c r="ICL945" s="82"/>
      <c r="ICM945" s="82"/>
      <c r="ICN945" s="82"/>
      <c r="ICO945" s="82"/>
      <c r="ICP945" s="82"/>
      <c r="ICQ945" s="82"/>
      <c r="ICR945" s="82"/>
      <c r="ICS945" s="82"/>
      <c r="ICT945" s="82"/>
      <c r="ICU945" s="82"/>
      <c r="ICV945" s="82"/>
      <c r="ICW945" s="82"/>
      <c r="ICX945" s="82"/>
      <c r="ICY945" s="82"/>
      <c r="ICZ945" s="82"/>
      <c r="IDA945" s="82"/>
      <c r="IDB945" s="82"/>
      <c r="IDC945" s="82"/>
      <c r="IDD945" s="82"/>
      <c r="IDE945" s="82"/>
      <c r="IDF945" s="82"/>
      <c r="IDG945" s="82"/>
      <c r="IDH945" s="82"/>
      <c r="IDI945" s="82"/>
      <c r="IDJ945" s="82"/>
      <c r="IDK945" s="82"/>
      <c r="IDL945" s="82"/>
      <c r="IDM945" s="82"/>
      <c r="IDN945" s="82"/>
      <c r="IDO945" s="82"/>
      <c r="IDP945" s="82"/>
      <c r="IDQ945" s="82"/>
      <c r="IDR945" s="82"/>
      <c r="IDS945" s="82"/>
      <c r="IDT945" s="82"/>
      <c r="IDU945" s="82"/>
      <c r="IDV945" s="82"/>
      <c r="IDW945" s="82"/>
      <c r="IDX945" s="82"/>
      <c r="IDY945" s="82"/>
      <c r="IDZ945" s="82"/>
      <c r="IEA945" s="82"/>
      <c r="IEB945" s="82"/>
      <c r="IEC945" s="82"/>
      <c r="IED945" s="82"/>
      <c r="IEE945" s="82"/>
      <c r="IEF945" s="82"/>
      <c r="IEG945" s="82"/>
      <c r="IEH945" s="82"/>
      <c r="IEI945" s="82"/>
      <c r="IEJ945" s="82"/>
      <c r="IEK945" s="82"/>
      <c r="IEL945" s="82"/>
      <c r="IEM945" s="82"/>
      <c r="IEN945" s="82"/>
      <c r="IEO945" s="82"/>
      <c r="IEP945" s="82"/>
      <c r="IEQ945" s="82"/>
      <c r="IER945" s="82"/>
      <c r="IES945" s="82"/>
      <c r="IET945" s="82"/>
      <c r="IEU945" s="82"/>
      <c r="IEV945" s="82"/>
      <c r="IEW945" s="82"/>
      <c r="IEX945" s="82"/>
      <c r="IEY945" s="82"/>
      <c r="IEZ945" s="82"/>
      <c r="IFA945" s="82"/>
      <c r="IFB945" s="82"/>
      <c r="IFC945" s="82"/>
      <c r="IFD945" s="82"/>
      <c r="IFE945" s="82"/>
      <c r="IFF945" s="82"/>
      <c r="IFG945" s="82"/>
      <c r="IFH945" s="82"/>
      <c r="IFI945" s="82"/>
      <c r="IFJ945" s="82"/>
      <c r="IFK945" s="82"/>
      <c r="IFL945" s="82"/>
      <c r="IFM945" s="82"/>
      <c r="IFN945" s="82"/>
      <c r="IFO945" s="82"/>
      <c r="IFP945" s="82"/>
      <c r="IFQ945" s="82"/>
      <c r="IFR945" s="82"/>
      <c r="IFS945" s="82"/>
      <c r="IFT945" s="82"/>
      <c r="IFU945" s="82"/>
      <c r="IFV945" s="82"/>
      <c r="IFW945" s="82"/>
      <c r="IFX945" s="82"/>
      <c r="IFY945" s="82"/>
      <c r="IFZ945" s="82"/>
      <c r="IGA945" s="82"/>
      <c r="IGB945" s="82"/>
      <c r="IGC945" s="82"/>
      <c r="IGD945" s="82"/>
      <c r="IGE945" s="82"/>
      <c r="IGF945" s="82"/>
      <c r="IGG945" s="82"/>
      <c r="IGH945" s="82"/>
      <c r="IGI945" s="82"/>
      <c r="IGJ945" s="82"/>
      <c r="IGK945" s="82"/>
      <c r="IGL945" s="82"/>
      <c r="IGM945" s="82"/>
      <c r="IGN945" s="82"/>
      <c r="IGO945" s="82"/>
      <c r="IGP945" s="82"/>
      <c r="IGQ945" s="82"/>
      <c r="IGR945" s="82"/>
      <c r="IGS945" s="82"/>
      <c r="IGT945" s="82"/>
      <c r="IGU945" s="82"/>
      <c r="IGV945" s="82"/>
      <c r="IGW945" s="82"/>
      <c r="IGX945" s="82"/>
      <c r="IGY945" s="82"/>
      <c r="IGZ945" s="82"/>
      <c r="IHA945" s="82"/>
      <c r="IHB945" s="82"/>
      <c r="IHC945" s="82"/>
      <c r="IHD945" s="82"/>
      <c r="IHE945" s="82"/>
      <c r="IHF945" s="82"/>
      <c r="IHG945" s="82"/>
      <c r="IHH945" s="82"/>
      <c r="IHI945" s="82"/>
      <c r="IHJ945" s="82"/>
      <c r="IHK945" s="82"/>
      <c r="IHL945" s="82"/>
      <c r="IHM945" s="82"/>
      <c r="IHN945" s="82"/>
      <c r="IHO945" s="82"/>
      <c r="IHP945" s="82"/>
      <c r="IHQ945" s="82"/>
      <c r="IHR945" s="82"/>
      <c r="IHS945" s="82"/>
      <c r="IHT945" s="82"/>
      <c r="IHU945" s="82"/>
      <c r="IHV945" s="82"/>
      <c r="IHW945" s="82"/>
      <c r="IHX945" s="82"/>
      <c r="IHY945" s="82"/>
      <c r="IHZ945" s="82"/>
      <c r="IIA945" s="82"/>
      <c r="IIB945" s="82"/>
      <c r="IIC945" s="82"/>
      <c r="IID945" s="82"/>
      <c r="IIE945" s="82"/>
      <c r="IIF945" s="82"/>
      <c r="IIG945" s="82"/>
      <c r="IIH945" s="82"/>
      <c r="III945" s="82"/>
      <c r="IIJ945" s="82"/>
      <c r="IIK945" s="82"/>
      <c r="IIL945" s="82"/>
      <c r="IIM945" s="82"/>
      <c r="IIN945" s="82"/>
      <c r="IIO945" s="82"/>
      <c r="IIP945" s="82"/>
      <c r="IIQ945" s="82"/>
      <c r="IIR945" s="82"/>
      <c r="IIS945" s="82"/>
      <c r="IIT945" s="82"/>
      <c r="IIU945" s="82"/>
      <c r="IIV945" s="82"/>
      <c r="IIW945" s="82"/>
      <c r="IIX945" s="82"/>
      <c r="IIY945" s="82"/>
      <c r="IIZ945" s="82"/>
      <c r="IJA945" s="82"/>
      <c r="IJB945" s="82"/>
      <c r="IJC945" s="82"/>
      <c r="IJD945" s="82"/>
      <c r="IJE945" s="82"/>
      <c r="IJF945" s="82"/>
      <c r="IJG945" s="82"/>
      <c r="IJH945" s="82"/>
      <c r="IJI945" s="82"/>
      <c r="IJJ945" s="82"/>
      <c r="IJK945" s="82"/>
      <c r="IJL945" s="82"/>
      <c r="IJM945" s="82"/>
      <c r="IJN945" s="82"/>
      <c r="IJO945" s="82"/>
      <c r="IJP945" s="82"/>
      <c r="IJQ945" s="82"/>
      <c r="IJR945" s="82"/>
      <c r="IJS945" s="82"/>
      <c r="IJT945" s="82"/>
      <c r="IJU945" s="82"/>
      <c r="IJV945" s="82"/>
      <c r="IJW945" s="82"/>
      <c r="IJX945" s="82"/>
      <c r="IJY945" s="82"/>
      <c r="IJZ945" s="82"/>
      <c r="IKA945" s="82"/>
      <c r="IKB945" s="82"/>
      <c r="IKC945" s="82"/>
      <c r="IKD945" s="82"/>
      <c r="IKE945" s="82"/>
      <c r="IKF945" s="82"/>
      <c r="IKG945" s="82"/>
      <c r="IKH945" s="82"/>
      <c r="IKI945" s="82"/>
      <c r="IKJ945" s="82"/>
      <c r="IKK945" s="82"/>
      <c r="IKL945" s="82"/>
      <c r="IKM945" s="82"/>
      <c r="IKN945" s="82"/>
      <c r="IKO945" s="82"/>
      <c r="IKP945" s="82"/>
      <c r="IKQ945" s="82"/>
      <c r="IKR945" s="82"/>
      <c r="IKS945" s="82"/>
      <c r="IKT945" s="82"/>
      <c r="IKU945" s="82"/>
      <c r="IKV945" s="82"/>
      <c r="IKW945" s="82"/>
      <c r="IKX945" s="82"/>
      <c r="IKY945" s="82"/>
      <c r="IKZ945" s="82"/>
      <c r="ILA945" s="82"/>
      <c r="ILB945" s="82"/>
      <c r="ILC945" s="82"/>
      <c r="ILD945" s="82"/>
      <c r="ILE945" s="82"/>
      <c r="ILF945" s="82"/>
      <c r="ILG945" s="82"/>
      <c r="ILH945" s="82"/>
      <c r="ILI945" s="82"/>
      <c r="ILJ945" s="82"/>
      <c r="ILK945" s="82"/>
      <c r="ILL945" s="82"/>
      <c r="ILM945" s="82"/>
      <c r="ILN945" s="82"/>
      <c r="ILO945" s="82"/>
      <c r="ILP945" s="82"/>
      <c r="ILQ945" s="82"/>
      <c r="ILR945" s="82"/>
      <c r="ILS945" s="82"/>
      <c r="ILT945" s="82"/>
      <c r="ILU945" s="82"/>
      <c r="ILV945" s="82"/>
      <c r="ILW945" s="82"/>
      <c r="ILX945" s="82"/>
      <c r="ILY945" s="82"/>
      <c r="ILZ945" s="82"/>
      <c r="IMA945" s="82"/>
      <c r="IMB945" s="82"/>
      <c r="IMC945" s="82"/>
      <c r="IMD945" s="82"/>
      <c r="IME945" s="82"/>
      <c r="IMF945" s="82"/>
      <c r="IMG945" s="82"/>
      <c r="IMH945" s="82"/>
      <c r="IMI945" s="82"/>
      <c r="IMJ945" s="82"/>
      <c r="IMK945" s="82"/>
      <c r="IML945" s="82"/>
      <c r="IMM945" s="82"/>
      <c r="IMN945" s="82"/>
      <c r="IMO945" s="82"/>
      <c r="IMP945" s="82"/>
      <c r="IMQ945" s="82"/>
      <c r="IMR945" s="82"/>
      <c r="IMS945" s="82"/>
      <c r="IMT945" s="82"/>
      <c r="IMU945" s="82"/>
      <c r="IMV945" s="82"/>
      <c r="IMW945" s="82"/>
      <c r="IMX945" s="82"/>
      <c r="IMY945" s="82"/>
      <c r="IMZ945" s="82"/>
      <c r="INA945" s="82"/>
      <c r="INB945" s="82"/>
      <c r="INC945" s="82"/>
      <c r="IND945" s="82"/>
      <c r="INE945" s="82"/>
      <c r="INF945" s="82"/>
      <c r="ING945" s="82"/>
      <c r="INH945" s="82"/>
      <c r="INI945" s="82"/>
      <c r="INJ945" s="82"/>
      <c r="INK945" s="82"/>
      <c r="INL945" s="82"/>
      <c r="INM945" s="82"/>
      <c r="INN945" s="82"/>
      <c r="INO945" s="82"/>
      <c r="INP945" s="82"/>
      <c r="INQ945" s="82"/>
      <c r="INR945" s="82"/>
      <c r="INS945" s="82"/>
      <c r="INT945" s="82"/>
      <c r="INU945" s="82"/>
      <c r="INV945" s="82"/>
      <c r="INW945" s="82"/>
      <c r="INX945" s="82"/>
      <c r="INY945" s="82"/>
      <c r="INZ945" s="82"/>
      <c r="IOA945" s="82"/>
      <c r="IOB945" s="82"/>
      <c r="IOC945" s="82"/>
      <c r="IOD945" s="82"/>
      <c r="IOE945" s="82"/>
      <c r="IOF945" s="82"/>
      <c r="IOG945" s="82"/>
      <c r="IOH945" s="82"/>
      <c r="IOI945" s="82"/>
      <c r="IOJ945" s="82"/>
      <c r="IOK945" s="82"/>
      <c r="IOL945" s="82"/>
      <c r="IOM945" s="82"/>
      <c r="ION945" s="82"/>
      <c r="IOO945" s="82"/>
      <c r="IOP945" s="82"/>
      <c r="IOQ945" s="82"/>
      <c r="IOR945" s="82"/>
      <c r="IOS945" s="82"/>
      <c r="IOT945" s="82"/>
      <c r="IOU945" s="82"/>
      <c r="IOV945" s="82"/>
      <c r="IOW945" s="82"/>
      <c r="IOX945" s="82"/>
      <c r="IOY945" s="82"/>
      <c r="IOZ945" s="82"/>
      <c r="IPA945" s="82"/>
      <c r="IPB945" s="82"/>
      <c r="IPC945" s="82"/>
      <c r="IPD945" s="82"/>
      <c r="IPE945" s="82"/>
      <c r="IPF945" s="82"/>
      <c r="IPG945" s="82"/>
      <c r="IPH945" s="82"/>
      <c r="IPI945" s="82"/>
      <c r="IPJ945" s="82"/>
      <c r="IPK945" s="82"/>
      <c r="IPL945" s="82"/>
      <c r="IPM945" s="82"/>
      <c r="IPN945" s="82"/>
      <c r="IPO945" s="82"/>
      <c r="IPP945" s="82"/>
      <c r="IPQ945" s="82"/>
      <c r="IPR945" s="82"/>
      <c r="IPS945" s="82"/>
      <c r="IPT945" s="82"/>
      <c r="IPU945" s="82"/>
      <c r="IPV945" s="82"/>
      <c r="IPW945" s="82"/>
      <c r="IPX945" s="82"/>
      <c r="IPY945" s="82"/>
      <c r="IPZ945" s="82"/>
      <c r="IQA945" s="82"/>
      <c r="IQB945" s="82"/>
      <c r="IQC945" s="82"/>
      <c r="IQD945" s="82"/>
      <c r="IQE945" s="82"/>
      <c r="IQF945" s="82"/>
      <c r="IQG945" s="82"/>
      <c r="IQH945" s="82"/>
      <c r="IQI945" s="82"/>
      <c r="IQJ945" s="82"/>
      <c r="IQK945" s="82"/>
      <c r="IQL945" s="82"/>
      <c r="IQM945" s="82"/>
      <c r="IQN945" s="82"/>
      <c r="IQO945" s="82"/>
      <c r="IQP945" s="82"/>
      <c r="IQQ945" s="82"/>
      <c r="IQR945" s="82"/>
      <c r="IQS945" s="82"/>
      <c r="IQT945" s="82"/>
      <c r="IQU945" s="82"/>
      <c r="IQV945" s="82"/>
      <c r="IQW945" s="82"/>
      <c r="IQX945" s="82"/>
      <c r="IQY945" s="82"/>
      <c r="IQZ945" s="82"/>
      <c r="IRA945" s="82"/>
      <c r="IRB945" s="82"/>
      <c r="IRC945" s="82"/>
      <c r="IRD945" s="82"/>
      <c r="IRE945" s="82"/>
      <c r="IRF945" s="82"/>
      <c r="IRG945" s="82"/>
      <c r="IRH945" s="82"/>
      <c r="IRI945" s="82"/>
      <c r="IRJ945" s="82"/>
      <c r="IRK945" s="82"/>
      <c r="IRL945" s="82"/>
      <c r="IRM945" s="82"/>
      <c r="IRN945" s="82"/>
      <c r="IRO945" s="82"/>
      <c r="IRP945" s="82"/>
      <c r="IRQ945" s="82"/>
      <c r="IRR945" s="82"/>
      <c r="IRS945" s="82"/>
      <c r="IRT945" s="82"/>
      <c r="IRU945" s="82"/>
      <c r="IRV945" s="82"/>
      <c r="IRW945" s="82"/>
      <c r="IRX945" s="82"/>
      <c r="IRY945" s="82"/>
      <c r="IRZ945" s="82"/>
      <c r="ISA945" s="82"/>
      <c r="ISB945" s="82"/>
      <c r="ISC945" s="82"/>
      <c r="ISD945" s="82"/>
      <c r="ISE945" s="82"/>
      <c r="ISF945" s="82"/>
      <c r="ISG945" s="82"/>
      <c r="ISH945" s="82"/>
      <c r="ISI945" s="82"/>
      <c r="ISJ945" s="82"/>
      <c r="ISK945" s="82"/>
      <c r="ISL945" s="82"/>
      <c r="ISM945" s="82"/>
      <c r="ISN945" s="82"/>
      <c r="ISO945" s="82"/>
      <c r="ISP945" s="82"/>
      <c r="ISQ945" s="82"/>
      <c r="ISR945" s="82"/>
      <c r="ISS945" s="82"/>
      <c r="IST945" s="82"/>
      <c r="ISU945" s="82"/>
      <c r="ISV945" s="82"/>
      <c r="ISW945" s="82"/>
      <c r="ISX945" s="82"/>
      <c r="ISY945" s="82"/>
      <c r="ISZ945" s="82"/>
      <c r="ITA945" s="82"/>
      <c r="ITB945" s="82"/>
      <c r="ITC945" s="82"/>
      <c r="ITD945" s="82"/>
      <c r="ITE945" s="82"/>
      <c r="ITF945" s="82"/>
      <c r="ITG945" s="82"/>
      <c r="ITH945" s="82"/>
      <c r="ITI945" s="82"/>
      <c r="ITJ945" s="82"/>
      <c r="ITK945" s="82"/>
      <c r="ITL945" s="82"/>
      <c r="ITM945" s="82"/>
      <c r="ITN945" s="82"/>
      <c r="ITO945" s="82"/>
      <c r="ITP945" s="82"/>
      <c r="ITQ945" s="82"/>
      <c r="ITR945" s="82"/>
      <c r="ITS945" s="82"/>
      <c r="ITT945" s="82"/>
      <c r="ITU945" s="82"/>
      <c r="ITV945" s="82"/>
      <c r="ITW945" s="82"/>
      <c r="ITX945" s="82"/>
      <c r="ITY945" s="82"/>
      <c r="ITZ945" s="82"/>
      <c r="IUA945" s="82"/>
      <c r="IUB945" s="82"/>
      <c r="IUC945" s="82"/>
      <c r="IUD945" s="82"/>
      <c r="IUE945" s="82"/>
      <c r="IUF945" s="82"/>
      <c r="IUG945" s="82"/>
      <c r="IUH945" s="82"/>
      <c r="IUI945" s="82"/>
      <c r="IUJ945" s="82"/>
      <c r="IUK945" s="82"/>
      <c r="IUL945" s="82"/>
      <c r="IUM945" s="82"/>
      <c r="IUN945" s="82"/>
      <c r="IUO945" s="82"/>
      <c r="IUP945" s="82"/>
      <c r="IUQ945" s="82"/>
      <c r="IUR945" s="82"/>
      <c r="IUS945" s="82"/>
      <c r="IUT945" s="82"/>
      <c r="IUU945" s="82"/>
      <c r="IUV945" s="82"/>
      <c r="IUW945" s="82"/>
      <c r="IUX945" s="82"/>
      <c r="IUY945" s="82"/>
      <c r="IUZ945" s="82"/>
      <c r="IVA945" s="82"/>
      <c r="IVB945" s="82"/>
      <c r="IVC945" s="82"/>
      <c r="IVD945" s="82"/>
      <c r="IVE945" s="82"/>
      <c r="IVF945" s="82"/>
      <c r="IVG945" s="82"/>
      <c r="IVH945" s="82"/>
      <c r="IVI945" s="82"/>
      <c r="IVJ945" s="82"/>
      <c r="IVK945" s="82"/>
      <c r="IVL945" s="82"/>
      <c r="IVM945" s="82"/>
      <c r="IVN945" s="82"/>
      <c r="IVO945" s="82"/>
      <c r="IVP945" s="82"/>
      <c r="IVQ945" s="82"/>
      <c r="IVR945" s="82"/>
      <c r="IVS945" s="82"/>
      <c r="IVT945" s="82"/>
      <c r="IVU945" s="82"/>
      <c r="IVV945" s="82"/>
      <c r="IVW945" s="82"/>
      <c r="IVX945" s="82"/>
      <c r="IVY945" s="82"/>
      <c r="IVZ945" s="82"/>
      <c r="IWA945" s="82"/>
      <c r="IWB945" s="82"/>
      <c r="IWC945" s="82"/>
      <c r="IWD945" s="82"/>
      <c r="IWE945" s="82"/>
      <c r="IWF945" s="82"/>
      <c r="IWG945" s="82"/>
      <c r="IWH945" s="82"/>
      <c r="IWI945" s="82"/>
      <c r="IWJ945" s="82"/>
      <c r="IWK945" s="82"/>
      <c r="IWL945" s="82"/>
      <c r="IWM945" s="82"/>
      <c r="IWN945" s="82"/>
      <c r="IWO945" s="82"/>
      <c r="IWP945" s="82"/>
      <c r="IWQ945" s="82"/>
      <c r="IWR945" s="82"/>
      <c r="IWS945" s="82"/>
      <c r="IWT945" s="82"/>
      <c r="IWU945" s="82"/>
      <c r="IWV945" s="82"/>
      <c r="IWW945" s="82"/>
      <c r="IWX945" s="82"/>
      <c r="IWY945" s="82"/>
      <c r="IWZ945" s="82"/>
      <c r="IXA945" s="82"/>
      <c r="IXB945" s="82"/>
      <c r="IXC945" s="82"/>
      <c r="IXD945" s="82"/>
      <c r="IXE945" s="82"/>
      <c r="IXF945" s="82"/>
      <c r="IXG945" s="82"/>
      <c r="IXH945" s="82"/>
      <c r="IXI945" s="82"/>
      <c r="IXJ945" s="82"/>
      <c r="IXK945" s="82"/>
      <c r="IXL945" s="82"/>
      <c r="IXM945" s="82"/>
      <c r="IXN945" s="82"/>
      <c r="IXO945" s="82"/>
      <c r="IXP945" s="82"/>
      <c r="IXQ945" s="82"/>
      <c r="IXR945" s="82"/>
      <c r="IXS945" s="82"/>
      <c r="IXT945" s="82"/>
      <c r="IXU945" s="82"/>
      <c r="IXV945" s="82"/>
      <c r="IXW945" s="82"/>
      <c r="IXX945" s="82"/>
      <c r="IXY945" s="82"/>
      <c r="IXZ945" s="82"/>
      <c r="IYA945" s="82"/>
      <c r="IYB945" s="82"/>
      <c r="IYC945" s="82"/>
      <c r="IYD945" s="82"/>
      <c r="IYE945" s="82"/>
      <c r="IYF945" s="82"/>
      <c r="IYG945" s="82"/>
      <c r="IYH945" s="82"/>
      <c r="IYI945" s="82"/>
      <c r="IYJ945" s="82"/>
      <c r="IYK945" s="82"/>
      <c r="IYL945" s="82"/>
      <c r="IYM945" s="82"/>
      <c r="IYN945" s="82"/>
      <c r="IYO945" s="82"/>
      <c r="IYP945" s="82"/>
      <c r="IYQ945" s="82"/>
      <c r="IYR945" s="82"/>
      <c r="IYS945" s="82"/>
      <c r="IYT945" s="82"/>
      <c r="IYU945" s="82"/>
      <c r="IYV945" s="82"/>
      <c r="IYW945" s="82"/>
      <c r="IYX945" s="82"/>
      <c r="IYY945" s="82"/>
      <c r="IYZ945" s="82"/>
      <c r="IZA945" s="82"/>
      <c r="IZB945" s="82"/>
      <c r="IZC945" s="82"/>
      <c r="IZD945" s="82"/>
      <c r="IZE945" s="82"/>
      <c r="IZF945" s="82"/>
      <c r="IZG945" s="82"/>
      <c r="IZH945" s="82"/>
      <c r="IZI945" s="82"/>
      <c r="IZJ945" s="82"/>
      <c r="IZK945" s="82"/>
      <c r="IZL945" s="82"/>
      <c r="IZM945" s="82"/>
      <c r="IZN945" s="82"/>
      <c r="IZO945" s="82"/>
      <c r="IZP945" s="82"/>
      <c r="IZQ945" s="82"/>
      <c r="IZR945" s="82"/>
      <c r="IZS945" s="82"/>
      <c r="IZT945" s="82"/>
      <c r="IZU945" s="82"/>
      <c r="IZV945" s="82"/>
      <c r="IZW945" s="82"/>
      <c r="IZX945" s="82"/>
      <c r="IZY945" s="82"/>
      <c r="IZZ945" s="82"/>
      <c r="JAA945" s="82"/>
      <c r="JAB945" s="82"/>
      <c r="JAC945" s="82"/>
      <c r="JAD945" s="82"/>
      <c r="JAE945" s="82"/>
      <c r="JAF945" s="82"/>
      <c r="JAG945" s="82"/>
      <c r="JAH945" s="82"/>
      <c r="JAI945" s="82"/>
      <c r="JAJ945" s="82"/>
      <c r="JAK945" s="82"/>
      <c r="JAL945" s="82"/>
      <c r="JAM945" s="82"/>
      <c r="JAN945" s="82"/>
      <c r="JAO945" s="82"/>
      <c r="JAP945" s="82"/>
      <c r="JAQ945" s="82"/>
      <c r="JAR945" s="82"/>
      <c r="JAS945" s="82"/>
      <c r="JAT945" s="82"/>
      <c r="JAU945" s="82"/>
      <c r="JAV945" s="82"/>
      <c r="JAW945" s="82"/>
      <c r="JAX945" s="82"/>
      <c r="JAY945" s="82"/>
      <c r="JAZ945" s="82"/>
      <c r="JBA945" s="82"/>
      <c r="JBB945" s="82"/>
      <c r="JBC945" s="82"/>
      <c r="JBD945" s="82"/>
      <c r="JBE945" s="82"/>
      <c r="JBF945" s="82"/>
      <c r="JBG945" s="82"/>
      <c r="JBH945" s="82"/>
      <c r="JBI945" s="82"/>
      <c r="JBJ945" s="82"/>
      <c r="JBK945" s="82"/>
      <c r="JBL945" s="82"/>
      <c r="JBM945" s="82"/>
      <c r="JBN945" s="82"/>
      <c r="JBO945" s="82"/>
      <c r="JBP945" s="82"/>
      <c r="JBQ945" s="82"/>
      <c r="JBR945" s="82"/>
      <c r="JBS945" s="82"/>
      <c r="JBT945" s="82"/>
      <c r="JBU945" s="82"/>
      <c r="JBV945" s="82"/>
      <c r="JBW945" s="82"/>
      <c r="JBX945" s="82"/>
      <c r="JBY945" s="82"/>
      <c r="JBZ945" s="82"/>
      <c r="JCA945" s="82"/>
      <c r="JCB945" s="82"/>
      <c r="JCC945" s="82"/>
      <c r="JCD945" s="82"/>
      <c r="JCE945" s="82"/>
      <c r="JCF945" s="82"/>
      <c r="JCG945" s="82"/>
      <c r="JCH945" s="82"/>
      <c r="JCI945" s="82"/>
      <c r="JCJ945" s="82"/>
      <c r="JCK945" s="82"/>
      <c r="JCL945" s="82"/>
      <c r="JCM945" s="82"/>
      <c r="JCN945" s="82"/>
      <c r="JCO945" s="82"/>
      <c r="JCP945" s="82"/>
      <c r="JCQ945" s="82"/>
      <c r="JCR945" s="82"/>
      <c r="JCS945" s="82"/>
      <c r="JCT945" s="82"/>
      <c r="JCU945" s="82"/>
      <c r="JCV945" s="82"/>
      <c r="JCW945" s="82"/>
      <c r="JCX945" s="82"/>
      <c r="JCY945" s="82"/>
      <c r="JCZ945" s="82"/>
      <c r="JDA945" s="82"/>
      <c r="JDB945" s="82"/>
      <c r="JDC945" s="82"/>
      <c r="JDD945" s="82"/>
      <c r="JDE945" s="82"/>
      <c r="JDF945" s="82"/>
      <c r="JDG945" s="82"/>
      <c r="JDH945" s="82"/>
      <c r="JDI945" s="82"/>
      <c r="JDJ945" s="82"/>
      <c r="JDK945" s="82"/>
      <c r="JDL945" s="82"/>
      <c r="JDM945" s="82"/>
      <c r="JDN945" s="82"/>
      <c r="JDO945" s="82"/>
      <c r="JDP945" s="82"/>
      <c r="JDQ945" s="82"/>
      <c r="JDR945" s="82"/>
      <c r="JDS945" s="82"/>
      <c r="JDT945" s="82"/>
      <c r="JDU945" s="82"/>
      <c r="JDV945" s="82"/>
      <c r="JDW945" s="82"/>
      <c r="JDX945" s="82"/>
      <c r="JDY945" s="82"/>
      <c r="JDZ945" s="82"/>
      <c r="JEA945" s="82"/>
      <c r="JEB945" s="82"/>
      <c r="JEC945" s="82"/>
      <c r="JED945" s="82"/>
      <c r="JEE945" s="82"/>
      <c r="JEF945" s="82"/>
      <c r="JEG945" s="82"/>
      <c r="JEH945" s="82"/>
      <c r="JEI945" s="82"/>
      <c r="JEJ945" s="82"/>
      <c r="JEK945" s="82"/>
      <c r="JEL945" s="82"/>
      <c r="JEM945" s="82"/>
      <c r="JEN945" s="82"/>
      <c r="JEO945" s="82"/>
      <c r="JEP945" s="82"/>
      <c r="JEQ945" s="82"/>
      <c r="JER945" s="82"/>
      <c r="JES945" s="82"/>
      <c r="JET945" s="82"/>
      <c r="JEU945" s="82"/>
      <c r="JEV945" s="82"/>
      <c r="JEW945" s="82"/>
      <c r="JEX945" s="82"/>
      <c r="JEY945" s="82"/>
      <c r="JEZ945" s="82"/>
      <c r="JFA945" s="82"/>
      <c r="JFB945" s="82"/>
      <c r="JFC945" s="82"/>
      <c r="JFD945" s="82"/>
      <c r="JFE945" s="82"/>
      <c r="JFF945" s="82"/>
      <c r="JFG945" s="82"/>
      <c r="JFH945" s="82"/>
      <c r="JFI945" s="82"/>
      <c r="JFJ945" s="82"/>
      <c r="JFK945" s="82"/>
      <c r="JFL945" s="82"/>
      <c r="JFM945" s="82"/>
      <c r="JFN945" s="82"/>
      <c r="JFO945" s="82"/>
      <c r="JFP945" s="82"/>
      <c r="JFQ945" s="82"/>
      <c r="JFR945" s="82"/>
      <c r="JFS945" s="82"/>
      <c r="JFT945" s="82"/>
      <c r="JFU945" s="82"/>
      <c r="JFV945" s="82"/>
      <c r="JFW945" s="82"/>
      <c r="JFX945" s="82"/>
      <c r="JFY945" s="82"/>
      <c r="JFZ945" s="82"/>
      <c r="JGA945" s="82"/>
      <c r="JGB945" s="82"/>
      <c r="JGC945" s="82"/>
      <c r="JGD945" s="82"/>
      <c r="JGE945" s="82"/>
      <c r="JGF945" s="82"/>
      <c r="JGG945" s="82"/>
      <c r="JGH945" s="82"/>
      <c r="JGI945" s="82"/>
      <c r="JGJ945" s="82"/>
      <c r="JGK945" s="82"/>
      <c r="JGL945" s="82"/>
      <c r="JGM945" s="82"/>
      <c r="JGN945" s="82"/>
      <c r="JGO945" s="82"/>
      <c r="JGP945" s="82"/>
      <c r="JGQ945" s="82"/>
      <c r="JGR945" s="82"/>
      <c r="JGS945" s="82"/>
      <c r="JGT945" s="82"/>
      <c r="JGU945" s="82"/>
      <c r="JGV945" s="82"/>
      <c r="JGW945" s="82"/>
      <c r="JGX945" s="82"/>
      <c r="JGY945" s="82"/>
      <c r="JGZ945" s="82"/>
      <c r="JHA945" s="82"/>
      <c r="JHB945" s="82"/>
      <c r="JHC945" s="82"/>
      <c r="JHD945" s="82"/>
      <c r="JHE945" s="82"/>
      <c r="JHF945" s="82"/>
      <c r="JHG945" s="82"/>
      <c r="JHH945" s="82"/>
      <c r="JHI945" s="82"/>
      <c r="JHJ945" s="82"/>
      <c r="JHK945" s="82"/>
      <c r="JHL945" s="82"/>
      <c r="JHM945" s="82"/>
      <c r="JHN945" s="82"/>
      <c r="JHO945" s="82"/>
      <c r="JHP945" s="82"/>
      <c r="JHQ945" s="82"/>
      <c r="JHR945" s="82"/>
      <c r="JHS945" s="82"/>
      <c r="JHT945" s="82"/>
      <c r="JHU945" s="82"/>
      <c r="JHV945" s="82"/>
      <c r="JHW945" s="82"/>
      <c r="JHX945" s="82"/>
      <c r="JHY945" s="82"/>
      <c r="JHZ945" s="82"/>
      <c r="JIA945" s="82"/>
      <c r="JIB945" s="82"/>
      <c r="JIC945" s="82"/>
      <c r="JID945" s="82"/>
      <c r="JIE945" s="82"/>
      <c r="JIF945" s="82"/>
      <c r="JIG945" s="82"/>
      <c r="JIH945" s="82"/>
      <c r="JII945" s="82"/>
      <c r="JIJ945" s="82"/>
      <c r="JIK945" s="82"/>
      <c r="JIL945" s="82"/>
      <c r="JIM945" s="82"/>
      <c r="JIN945" s="82"/>
      <c r="JIO945" s="82"/>
      <c r="JIP945" s="82"/>
      <c r="JIQ945" s="82"/>
      <c r="JIR945" s="82"/>
      <c r="JIS945" s="82"/>
      <c r="JIT945" s="82"/>
      <c r="JIU945" s="82"/>
      <c r="JIV945" s="82"/>
      <c r="JIW945" s="82"/>
      <c r="JIX945" s="82"/>
      <c r="JIY945" s="82"/>
      <c r="JIZ945" s="82"/>
      <c r="JJA945" s="82"/>
      <c r="JJB945" s="82"/>
      <c r="JJC945" s="82"/>
      <c r="JJD945" s="82"/>
      <c r="JJE945" s="82"/>
      <c r="JJF945" s="82"/>
      <c r="JJG945" s="82"/>
      <c r="JJH945" s="82"/>
      <c r="JJI945" s="82"/>
      <c r="JJJ945" s="82"/>
      <c r="JJK945" s="82"/>
      <c r="JJL945" s="82"/>
      <c r="JJM945" s="82"/>
      <c r="JJN945" s="82"/>
      <c r="JJO945" s="82"/>
      <c r="JJP945" s="82"/>
      <c r="JJQ945" s="82"/>
      <c r="JJR945" s="82"/>
      <c r="JJS945" s="82"/>
      <c r="JJT945" s="82"/>
      <c r="JJU945" s="82"/>
      <c r="JJV945" s="82"/>
      <c r="JJW945" s="82"/>
      <c r="JJX945" s="82"/>
      <c r="JJY945" s="82"/>
      <c r="JJZ945" s="82"/>
      <c r="JKA945" s="82"/>
      <c r="JKB945" s="82"/>
      <c r="JKC945" s="82"/>
      <c r="JKD945" s="82"/>
      <c r="JKE945" s="82"/>
      <c r="JKF945" s="82"/>
      <c r="JKG945" s="82"/>
      <c r="JKH945" s="82"/>
      <c r="JKI945" s="82"/>
      <c r="JKJ945" s="82"/>
      <c r="JKK945" s="82"/>
      <c r="JKL945" s="82"/>
      <c r="JKM945" s="82"/>
      <c r="JKN945" s="82"/>
      <c r="JKO945" s="82"/>
      <c r="JKP945" s="82"/>
      <c r="JKQ945" s="82"/>
      <c r="JKR945" s="82"/>
      <c r="JKS945" s="82"/>
      <c r="JKT945" s="82"/>
      <c r="JKU945" s="82"/>
      <c r="JKV945" s="82"/>
      <c r="JKW945" s="82"/>
      <c r="JKX945" s="82"/>
      <c r="JKY945" s="82"/>
      <c r="JKZ945" s="82"/>
      <c r="JLA945" s="82"/>
      <c r="JLB945" s="82"/>
      <c r="JLC945" s="82"/>
      <c r="JLD945" s="82"/>
      <c r="JLE945" s="82"/>
      <c r="JLF945" s="82"/>
      <c r="JLG945" s="82"/>
      <c r="JLH945" s="82"/>
      <c r="JLI945" s="82"/>
      <c r="JLJ945" s="82"/>
      <c r="JLK945" s="82"/>
      <c r="JLL945" s="82"/>
      <c r="JLM945" s="82"/>
      <c r="JLN945" s="82"/>
      <c r="JLO945" s="82"/>
      <c r="JLP945" s="82"/>
      <c r="JLQ945" s="82"/>
      <c r="JLR945" s="82"/>
      <c r="JLS945" s="82"/>
      <c r="JLT945" s="82"/>
      <c r="JLU945" s="82"/>
      <c r="JLV945" s="82"/>
      <c r="JLW945" s="82"/>
      <c r="JLX945" s="82"/>
      <c r="JLY945" s="82"/>
      <c r="JLZ945" s="82"/>
      <c r="JMA945" s="82"/>
      <c r="JMB945" s="82"/>
      <c r="JMC945" s="82"/>
      <c r="JMD945" s="82"/>
      <c r="JME945" s="82"/>
      <c r="JMF945" s="82"/>
      <c r="JMG945" s="82"/>
      <c r="JMH945" s="82"/>
      <c r="JMI945" s="82"/>
      <c r="JMJ945" s="82"/>
      <c r="JMK945" s="82"/>
      <c r="JML945" s="82"/>
      <c r="JMM945" s="82"/>
      <c r="JMN945" s="82"/>
      <c r="JMO945" s="82"/>
      <c r="JMP945" s="82"/>
      <c r="JMQ945" s="82"/>
      <c r="JMR945" s="82"/>
      <c r="JMS945" s="82"/>
      <c r="JMT945" s="82"/>
      <c r="JMU945" s="82"/>
      <c r="JMV945" s="82"/>
      <c r="JMW945" s="82"/>
      <c r="JMX945" s="82"/>
      <c r="JMY945" s="82"/>
      <c r="JMZ945" s="82"/>
      <c r="JNA945" s="82"/>
      <c r="JNB945" s="82"/>
      <c r="JNC945" s="82"/>
      <c r="JND945" s="82"/>
      <c r="JNE945" s="82"/>
      <c r="JNF945" s="82"/>
      <c r="JNG945" s="82"/>
      <c r="JNH945" s="82"/>
      <c r="JNI945" s="82"/>
      <c r="JNJ945" s="82"/>
      <c r="JNK945" s="82"/>
      <c r="JNL945" s="82"/>
      <c r="JNM945" s="82"/>
      <c r="JNN945" s="82"/>
      <c r="JNO945" s="82"/>
      <c r="JNP945" s="82"/>
      <c r="JNQ945" s="82"/>
      <c r="JNR945" s="82"/>
      <c r="JNS945" s="82"/>
      <c r="JNT945" s="82"/>
      <c r="JNU945" s="82"/>
      <c r="JNV945" s="82"/>
      <c r="JNW945" s="82"/>
      <c r="JNX945" s="82"/>
      <c r="JNY945" s="82"/>
      <c r="JNZ945" s="82"/>
      <c r="JOA945" s="82"/>
      <c r="JOB945" s="82"/>
      <c r="JOC945" s="82"/>
      <c r="JOD945" s="82"/>
      <c r="JOE945" s="82"/>
      <c r="JOF945" s="82"/>
      <c r="JOG945" s="82"/>
      <c r="JOH945" s="82"/>
      <c r="JOI945" s="82"/>
      <c r="JOJ945" s="82"/>
      <c r="JOK945" s="82"/>
      <c r="JOL945" s="82"/>
      <c r="JOM945" s="82"/>
      <c r="JON945" s="82"/>
      <c r="JOO945" s="82"/>
      <c r="JOP945" s="82"/>
      <c r="JOQ945" s="82"/>
      <c r="JOR945" s="82"/>
      <c r="JOS945" s="82"/>
      <c r="JOT945" s="82"/>
      <c r="JOU945" s="82"/>
      <c r="JOV945" s="82"/>
      <c r="JOW945" s="82"/>
      <c r="JOX945" s="82"/>
      <c r="JOY945" s="82"/>
      <c r="JOZ945" s="82"/>
      <c r="JPA945" s="82"/>
      <c r="JPB945" s="82"/>
      <c r="JPC945" s="82"/>
      <c r="JPD945" s="82"/>
      <c r="JPE945" s="82"/>
      <c r="JPF945" s="82"/>
      <c r="JPG945" s="82"/>
      <c r="JPH945" s="82"/>
      <c r="JPI945" s="82"/>
      <c r="JPJ945" s="82"/>
      <c r="JPK945" s="82"/>
      <c r="JPL945" s="82"/>
      <c r="JPM945" s="82"/>
      <c r="JPN945" s="82"/>
      <c r="JPO945" s="82"/>
      <c r="JPP945" s="82"/>
      <c r="JPQ945" s="82"/>
      <c r="JPR945" s="82"/>
      <c r="JPS945" s="82"/>
      <c r="JPT945" s="82"/>
      <c r="JPU945" s="82"/>
      <c r="JPV945" s="82"/>
      <c r="JPW945" s="82"/>
      <c r="JPX945" s="82"/>
      <c r="JPY945" s="82"/>
      <c r="JPZ945" s="82"/>
      <c r="JQA945" s="82"/>
      <c r="JQB945" s="82"/>
      <c r="JQC945" s="82"/>
      <c r="JQD945" s="82"/>
      <c r="JQE945" s="82"/>
      <c r="JQF945" s="82"/>
      <c r="JQG945" s="82"/>
      <c r="JQH945" s="82"/>
      <c r="JQI945" s="82"/>
      <c r="JQJ945" s="82"/>
      <c r="JQK945" s="82"/>
      <c r="JQL945" s="82"/>
      <c r="JQM945" s="82"/>
      <c r="JQN945" s="82"/>
      <c r="JQO945" s="82"/>
      <c r="JQP945" s="82"/>
      <c r="JQQ945" s="82"/>
      <c r="JQR945" s="82"/>
      <c r="JQS945" s="82"/>
      <c r="JQT945" s="82"/>
      <c r="JQU945" s="82"/>
      <c r="JQV945" s="82"/>
      <c r="JQW945" s="82"/>
      <c r="JQX945" s="82"/>
      <c r="JQY945" s="82"/>
      <c r="JQZ945" s="82"/>
      <c r="JRA945" s="82"/>
      <c r="JRB945" s="82"/>
      <c r="JRC945" s="82"/>
      <c r="JRD945" s="82"/>
      <c r="JRE945" s="82"/>
      <c r="JRF945" s="82"/>
      <c r="JRG945" s="82"/>
      <c r="JRH945" s="82"/>
      <c r="JRI945" s="82"/>
      <c r="JRJ945" s="82"/>
      <c r="JRK945" s="82"/>
      <c r="JRL945" s="82"/>
      <c r="JRM945" s="82"/>
      <c r="JRN945" s="82"/>
      <c r="JRO945" s="82"/>
      <c r="JRP945" s="82"/>
      <c r="JRQ945" s="82"/>
      <c r="JRR945" s="82"/>
      <c r="JRS945" s="82"/>
      <c r="JRT945" s="82"/>
      <c r="JRU945" s="82"/>
      <c r="JRV945" s="82"/>
      <c r="JRW945" s="82"/>
      <c r="JRX945" s="82"/>
      <c r="JRY945" s="82"/>
      <c r="JRZ945" s="82"/>
      <c r="JSA945" s="82"/>
      <c r="JSB945" s="82"/>
      <c r="JSC945" s="82"/>
      <c r="JSD945" s="82"/>
      <c r="JSE945" s="82"/>
      <c r="JSF945" s="82"/>
      <c r="JSG945" s="82"/>
      <c r="JSH945" s="82"/>
      <c r="JSI945" s="82"/>
      <c r="JSJ945" s="82"/>
      <c r="JSK945" s="82"/>
      <c r="JSL945" s="82"/>
      <c r="JSM945" s="82"/>
      <c r="JSN945" s="82"/>
      <c r="JSO945" s="82"/>
      <c r="JSP945" s="82"/>
      <c r="JSQ945" s="82"/>
      <c r="JSR945" s="82"/>
      <c r="JSS945" s="82"/>
      <c r="JST945" s="82"/>
      <c r="JSU945" s="82"/>
      <c r="JSV945" s="82"/>
      <c r="JSW945" s="82"/>
      <c r="JSX945" s="82"/>
      <c r="JSY945" s="82"/>
      <c r="JSZ945" s="82"/>
      <c r="JTA945" s="82"/>
      <c r="JTB945" s="82"/>
      <c r="JTC945" s="82"/>
      <c r="JTD945" s="82"/>
      <c r="JTE945" s="82"/>
      <c r="JTF945" s="82"/>
      <c r="JTG945" s="82"/>
      <c r="JTH945" s="82"/>
      <c r="JTI945" s="82"/>
      <c r="JTJ945" s="82"/>
      <c r="JTK945" s="82"/>
      <c r="JTL945" s="82"/>
      <c r="JTM945" s="82"/>
      <c r="JTN945" s="82"/>
      <c r="JTO945" s="82"/>
      <c r="JTP945" s="82"/>
      <c r="JTQ945" s="82"/>
      <c r="JTR945" s="82"/>
      <c r="JTS945" s="82"/>
      <c r="JTT945" s="82"/>
      <c r="JTU945" s="82"/>
      <c r="JTV945" s="82"/>
      <c r="JTW945" s="82"/>
      <c r="JTX945" s="82"/>
      <c r="JTY945" s="82"/>
      <c r="JTZ945" s="82"/>
      <c r="JUA945" s="82"/>
      <c r="JUB945" s="82"/>
      <c r="JUC945" s="82"/>
      <c r="JUD945" s="82"/>
      <c r="JUE945" s="82"/>
      <c r="JUF945" s="82"/>
      <c r="JUG945" s="82"/>
      <c r="JUH945" s="82"/>
      <c r="JUI945" s="82"/>
      <c r="JUJ945" s="82"/>
      <c r="JUK945" s="82"/>
      <c r="JUL945" s="82"/>
      <c r="JUM945" s="82"/>
      <c r="JUN945" s="82"/>
      <c r="JUO945" s="82"/>
      <c r="JUP945" s="82"/>
      <c r="JUQ945" s="82"/>
      <c r="JUR945" s="82"/>
      <c r="JUS945" s="82"/>
      <c r="JUT945" s="82"/>
      <c r="JUU945" s="82"/>
      <c r="JUV945" s="82"/>
      <c r="JUW945" s="82"/>
      <c r="JUX945" s="82"/>
      <c r="JUY945" s="82"/>
      <c r="JUZ945" s="82"/>
      <c r="JVA945" s="82"/>
      <c r="JVB945" s="82"/>
      <c r="JVC945" s="82"/>
      <c r="JVD945" s="82"/>
      <c r="JVE945" s="82"/>
      <c r="JVF945" s="82"/>
      <c r="JVG945" s="82"/>
      <c r="JVH945" s="82"/>
      <c r="JVI945" s="82"/>
      <c r="JVJ945" s="82"/>
      <c r="JVK945" s="82"/>
      <c r="JVL945" s="82"/>
      <c r="JVM945" s="82"/>
      <c r="JVN945" s="82"/>
      <c r="JVO945" s="82"/>
      <c r="JVP945" s="82"/>
      <c r="JVQ945" s="82"/>
      <c r="JVR945" s="82"/>
      <c r="JVS945" s="82"/>
      <c r="JVT945" s="82"/>
      <c r="JVU945" s="82"/>
      <c r="JVV945" s="82"/>
      <c r="JVW945" s="82"/>
      <c r="JVX945" s="82"/>
      <c r="JVY945" s="82"/>
      <c r="JVZ945" s="82"/>
      <c r="JWA945" s="82"/>
      <c r="JWB945" s="82"/>
      <c r="JWC945" s="82"/>
      <c r="JWD945" s="82"/>
      <c r="JWE945" s="82"/>
      <c r="JWF945" s="82"/>
      <c r="JWG945" s="82"/>
      <c r="JWH945" s="82"/>
      <c r="JWI945" s="82"/>
      <c r="JWJ945" s="82"/>
      <c r="JWK945" s="82"/>
      <c r="JWL945" s="82"/>
      <c r="JWM945" s="82"/>
      <c r="JWN945" s="82"/>
      <c r="JWO945" s="82"/>
      <c r="JWP945" s="82"/>
      <c r="JWQ945" s="82"/>
      <c r="JWR945" s="82"/>
      <c r="JWS945" s="82"/>
      <c r="JWT945" s="82"/>
      <c r="JWU945" s="82"/>
      <c r="JWV945" s="82"/>
      <c r="JWW945" s="82"/>
      <c r="JWX945" s="82"/>
      <c r="JWY945" s="82"/>
      <c r="JWZ945" s="82"/>
      <c r="JXA945" s="82"/>
      <c r="JXB945" s="82"/>
      <c r="JXC945" s="82"/>
      <c r="JXD945" s="82"/>
      <c r="JXE945" s="82"/>
      <c r="JXF945" s="82"/>
      <c r="JXG945" s="82"/>
      <c r="JXH945" s="82"/>
      <c r="JXI945" s="82"/>
      <c r="JXJ945" s="82"/>
      <c r="JXK945" s="82"/>
      <c r="JXL945" s="82"/>
      <c r="JXM945" s="82"/>
      <c r="JXN945" s="82"/>
      <c r="JXO945" s="82"/>
      <c r="JXP945" s="82"/>
      <c r="JXQ945" s="82"/>
      <c r="JXR945" s="82"/>
      <c r="JXS945" s="82"/>
      <c r="JXT945" s="82"/>
      <c r="JXU945" s="82"/>
      <c r="JXV945" s="82"/>
      <c r="JXW945" s="82"/>
      <c r="JXX945" s="82"/>
      <c r="JXY945" s="82"/>
      <c r="JXZ945" s="82"/>
      <c r="JYA945" s="82"/>
      <c r="JYB945" s="82"/>
      <c r="JYC945" s="82"/>
      <c r="JYD945" s="82"/>
      <c r="JYE945" s="82"/>
      <c r="JYF945" s="82"/>
      <c r="JYG945" s="82"/>
      <c r="JYH945" s="82"/>
      <c r="JYI945" s="82"/>
      <c r="JYJ945" s="82"/>
      <c r="JYK945" s="82"/>
      <c r="JYL945" s="82"/>
      <c r="JYM945" s="82"/>
      <c r="JYN945" s="82"/>
      <c r="JYO945" s="82"/>
      <c r="JYP945" s="82"/>
      <c r="JYQ945" s="82"/>
      <c r="JYR945" s="82"/>
      <c r="JYS945" s="82"/>
      <c r="JYT945" s="82"/>
      <c r="JYU945" s="82"/>
      <c r="JYV945" s="82"/>
      <c r="JYW945" s="82"/>
      <c r="JYX945" s="82"/>
      <c r="JYY945" s="82"/>
      <c r="JYZ945" s="82"/>
      <c r="JZA945" s="82"/>
      <c r="JZB945" s="82"/>
      <c r="JZC945" s="82"/>
      <c r="JZD945" s="82"/>
      <c r="JZE945" s="82"/>
      <c r="JZF945" s="82"/>
      <c r="JZG945" s="82"/>
      <c r="JZH945" s="82"/>
      <c r="JZI945" s="82"/>
      <c r="JZJ945" s="82"/>
      <c r="JZK945" s="82"/>
      <c r="JZL945" s="82"/>
      <c r="JZM945" s="82"/>
      <c r="JZN945" s="82"/>
      <c r="JZO945" s="82"/>
      <c r="JZP945" s="82"/>
      <c r="JZQ945" s="82"/>
      <c r="JZR945" s="82"/>
      <c r="JZS945" s="82"/>
      <c r="JZT945" s="82"/>
      <c r="JZU945" s="82"/>
      <c r="JZV945" s="82"/>
      <c r="JZW945" s="82"/>
      <c r="JZX945" s="82"/>
      <c r="JZY945" s="82"/>
      <c r="JZZ945" s="82"/>
      <c r="KAA945" s="82"/>
      <c r="KAB945" s="82"/>
      <c r="KAC945" s="82"/>
      <c r="KAD945" s="82"/>
      <c r="KAE945" s="82"/>
      <c r="KAF945" s="82"/>
      <c r="KAG945" s="82"/>
      <c r="KAH945" s="82"/>
      <c r="KAI945" s="82"/>
      <c r="KAJ945" s="82"/>
      <c r="KAK945" s="82"/>
      <c r="KAL945" s="82"/>
      <c r="KAM945" s="82"/>
      <c r="KAN945" s="82"/>
      <c r="KAO945" s="82"/>
      <c r="KAP945" s="82"/>
      <c r="KAQ945" s="82"/>
      <c r="KAR945" s="82"/>
      <c r="KAS945" s="82"/>
      <c r="KAT945" s="82"/>
      <c r="KAU945" s="82"/>
      <c r="KAV945" s="82"/>
      <c r="KAW945" s="82"/>
      <c r="KAX945" s="82"/>
      <c r="KAY945" s="82"/>
      <c r="KAZ945" s="82"/>
      <c r="KBA945" s="82"/>
      <c r="KBB945" s="82"/>
      <c r="KBC945" s="82"/>
      <c r="KBD945" s="82"/>
      <c r="KBE945" s="82"/>
      <c r="KBF945" s="82"/>
      <c r="KBG945" s="82"/>
      <c r="KBH945" s="82"/>
      <c r="KBI945" s="82"/>
      <c r="KBJ945" s="82"/>
      <c r="KBK945" s="82"/>
      <c r="KBL945" s="82"/>
      <c r="KBM945" s="82"/>
      <c r="KBN945" s="82"/>
      <c r="KBO945" s="82"/>
      <c r="KBP945" s="82"/>
      <c r="KBQ945" s="82"/>
      <c r="KBR945" s="82"/>
      <c r="KBS945" s="82"/>
      <c r="KBT945" s="82"/>
      <c r="KBU945" s="82"/>
      <c r="KBV945" s="82"/>
      <c r="KBW945" s="82"/>
      <c r="KBX945" s="82"/>
      <c r="KBY945" s="82"/>
      <c r="KBZ945" s="82"/>
      <c r="KCA945" s="82"/>
      <c r="KCB945" s="82"/>
      <c r="KCC945" s="82"/>
      <c r="KCD945" s="82"/>
      <c r="KCE945" s="82"/>
      <c r="KCF945" s="82"/>
      <c r="KCG945" s="82"/>
      <c r="KCH945" s="82"/>
      <c r="KCI945" s="82"/>
      <c r="KCJ945" s="82"/>
      <c r="KCK945" s="82"/>
      <c r="KCL945" s="82"/>
      <c r="KCM945" s="82"/>
      <c r="KCN945" s="82"/>
      <c r="KCO945" s="82"/>
      <c r="KCP945" s="82"/>
      <c r="KCQ945" s="82"/>
      <c r="KCR945" s="82"/>
      <c r="KCS945" s="82"/>
      <c r="KCT945" s="82"/>
      <c r="KCU945" s="82"/>
      <c r="KCV945" s="82"/>
      <c r="KCW945" s="82"/>
      <c r="KCX945" s="82"/>
      <c r="KCY945" s="82"/>
      <c r="KCZ945" s="82"/>
      <c r="KDA945" s="82"/>
      <c r="KDB945" s="82"/>
      <c r="KDC945" s="82"/>
      <c r="KDD945" s="82"/>
      <c r="KDE945" s="82"/>
      <c r="KDF945" s="82"/>
      <c r="KDG945" s="82"/>
      <c r="KDH945" s="82"/>
      <c r="KDI945" s="82"/>
      <c r="KDJ945" s="82"/>
      <c r="KDK945" s="82"/>
      <c r="KDL945" s="82"/>
      <c r="KDM945" s="82"/>
      <c r="KDN945" s="82"/>
      <c r="KDO945" s="82"/>
      <c r="KDP945" s="82"/>
      <c r="KDQ945" s="82"/>
      <c r="KDR945" s="82"/>
      <c r="KDS945" s="82"/>
      <c r="KDT945" s="82"/>
      <c r="KDU945" s="82"/>
      <c r="KDV945" s="82"/>
      <c r="KDW945" s="82"/>
      <c r="KDX945" s="82"/>
      <c r="KDY945" s="82"/>
      <c r="KDZ945" s="82"/>
      <c r="KEA945" s="82"/>
      <c r="KEB945" s="82"/>
      <c r="KEC945" s="82"/>
      <c r="KED945" s="82"/>
      <c r="KEE945" s="82"/>
      <c r="KEF945" s="82"/>
      <c r="KEG945" s="82"/>
      <c r="KEH945" s="82"/>
      <c r="KEI945" s="82"/>
      <c r="KEJ945" s="82"/>
      <c r="KEK945" s="82"/>
      <c r="KEL945" s="82"/>
      <c r="KEM945" s="82"/>
      <c r="KEN945" s="82"/>
      <c r="KEO945" s="82"/>
      <c r="KEP945" s="82"/>
      <c r="KEQ945" s="82"/>
      <c r="KER945" s="82"/>
      <c r="KES945" s="82"/>
      <c r="KET945" s="82"/>
      <c r="KEU945" s="82"/>
      <c r="KEV945" s="82"/>
      <c r="KEW945" s="82"/>
      <c r="KEX945" s="82"/>
      <c r="KEY945" s="82"/>
      <c r="KEZ945" s="82"/>
      <c r="KFA945" s="82"/>
      <c r="KFB945" s="82"/>
      <c r="KFC945" s="82"/>
      <c r="KFD945" s="82"/>
      <c r="KFE945" s="82"/>
      <c r="KFF945" s="82"/>
      <c r="KFG945" s="82"/>
      <c r="KFH945" s="82"/>
      <c r="KFI945" s="82"/>
      <c r="KFJ945" s="82"/>
      <c r="KFK945" s="82"/>
      <c r="KFL945" s="82"/>
      <c r="KFM945" s="82"/>
      <c r="KFN945" s="82"/>
      <c r="KFO945" s="82"/>
      <c r="KFP945" s="82"/>
      <c r="KFQ945" s="82"/>
      <c r="KFR945" s="82"/>
      <c r="KFS945" s="82"/>
      <c r="KFT945" s="82"/>
      <c r="KFU945" s="82"/>
      <c r="KFV945" s="82"/>
      <c r="KFW945" s="82"/>
      <c r="KFX945" s="82"/>
      <c r="KFY945" s="82"/>
      <c r="KFZ945" s="82"/>
      <c r="KGA945" s="82"/>
      <c r="KGB945" s="82"/>
      <c r="KGC945" s="82"/>
      <c r="KGD945" s="82"/>
      <c r="KGE945" s="82"/>
      <c r="KGF945" s="82"/>
      <c r="KGG945" s="82"/>
      <c r="KGH945" s="82"/>
      <c r="KGI945" s="82"/>
      <c r="KGJ945" s="82"/>
      <c r="KGK945" s="82"/>
      <c r="KGL945" s="82"/>
      <c r="KGM945" s="82"/>
      <c r="KGN945" s="82"/>
      <c r="KGO945" s="82"/>
      <c r="KGP945" s="82"/>
      <c r="KGQ945" s="82"/>
      <c r="KGR945" s="82"/>
      <c r="KGS945" s="82"/>
      <c r="KGT945" s="82"/>
      <c r="KGU945" s="82"/>
      <c r="KGV945" s="82"/>
      <c r="KGW945" s="82"/>
      <c r="KGX945" s="82"/>
      <c r="KGY945" s="82"/>
      <c r="KGZ945" s="82"/>
      <c r="KHA945" s="82"/>
      <c r="KHB945" s="82"/>
      <c r="KHC945" s="82"/>
      <c r="KHD945" s="82"/>
      <c r="KHE945" s="82"/>
      <c r="KHF945" s="82"/>
      <c r="KHG945" s="82"/>
      <c r="KHH945" s="82"/>
      <c r="KHI945" s="82"/>
      <c r="KHJ945" s="82"/>
      <c r="KHK945" s="82"/>
      <c r="KHL945" s="82"/>
      <c r="KHM945" s="82"/>
      <c r="KHN945" s="82"/>
      <c r="KHO945" s="82"/>
      <c r="KHP945" s="82"/>
      <c r="KHQ945" s="82"/>
      <c r="KHR945" s="82"/>
      <c r="KHS945" s="82"/>
      <c r="KHT945" s="82"/>
      <c r="KHU945" s="82"/>
      <c r="KHV945" s="82"/>
      <c r="KHW945" s="82"/>
      <c r="KHX945" s="82"/>
      <c r="KHY945" s="82"/>
      <c r="KHZ945" s="82"/>
      <c r="KIA945" s="82"/>
      <c r="KIB945" s="82"/>
      <c r="KIC945" s="82"/>
      <c r="KID945" s="82"/>
      <c r="KIE945" s="82"/>
      <c r="KIF945" s="82"/>
      <c r="KIG945" s="82"/>
      <c r="KIH945" s="82"/>
      <c r="KII945" s="82"/>
      <c r="KIJ945" s="82"/>
      <c r="KIK945" s="82"/>
      <c r="KIL945" s="82"/>
      <c r="KIM945" s="82"/>
      <c r="KIN945" s="82"/>
      <c r="KIO945" s="82"/>
      <c r="KIP945" s="82"/>
      <c r="KIQ945" s="82"/>
      <c r="KIR945" s="82"/>
      <c r="KIS945" s="82"/>
      <c r="KIT945" s="82"/>
      <c r="KIU945" s="82"/>
      <c r="KIV945" s="82"/>
      <c r="KIW945" s="82"/>
      <c r="KIX945" s="82"/>
      <c r="KIY945" s="82"/>
      <c r="KIZ945" s="82"/>
      <c r="KJA945" s="82"/>
      <c r="KJB945" s="82"/>
      <c r="KJC945" s="82"/>
      <c r="KJD945" s="82"/>
      <c r="KJE945" s="82"/>
      <c r="KJF945" s="82"/>
      <c r="KJG945" s="82"/>
      <c r="KJH945" s="82"/>
      <c r="KJI945" s="82"/>
      <c r="KJJ945" s="82"/>
      <c r="KJK945" s="82"/>
      <c r="KJL945" s="82"/>
      <c r="KJM945" s="82"/>
      <c r="KJN945" s="82"/>
      <c r="KJO945" s="82"/>
      <c r="KJP945" s="82"/>
      <c r="KJQ945" s="82"/>
      <c r="KJR945" s="82"/>
      <c r="KJS945" s="82"/>
      <c r="KJT945" s="82"/>
      <c r="KJU945" s="82"/>
      <c r="KJV945" s="82"/>
      <c r="KJW945" s="82"/>
      <c r="KJX945" s="82"/>
      <c r="KJY945" s="82"/>
      <c r="KJZ945" s="82"/>
      <c r="KKA945" s="82"/>
      <c r="KKB945" s="82"/>
      <c r="KKC945" s="82"/>
      <c r="KKD945" s="82"/>
      <c r="KKE945" s="82"/>
      <c r="KKF945" s="82"/>
      <c r="KKG945" s="82"/>
      <c r="KKH945" s="82"/>
      <c r="KKI945" s="82"/>
      <c r="KKJ945" s="82"/>
      <c r="KKK945" s="82"/>
      <c r="KKL945" s="82"/>
      <c r="KKM945" s="82"/>
      <c r="KKN945" s="82"/>
      <c r="KKO945" s="82"/>
      <c r="KKP945" s="82"/>
      <c r="KKQ945" s="82"/>
      <c r="KKR945" s="82"/>
      <c r="KKS945" s="82"/>
      <c r="KKT945" s="82"/>
      <c r="KKU945" s="82"/>
      <c r="KKV945" s="82"/>
      <c r="KKW945" s="82"/>
      <c r="KKX945" s="82"/>
      <c r="KKY945" s="82"/>
      <c r="KKZ945" s="82"/>
      <c r="KLA945" s="82"/>
      <c r="KLB945" s="82"/>
      <c r="KLC945" s="82"/>
      <c r="KLD945" s="82"/>
      <c r="KLE945" s="82"/>
      <c r="KLF945" s="82"/>
      <c r="KLG945" s="82"/>
      <c r="KLH945" s="82"/>
      <c r="KLI945" s="82"/>
      <c r="KLJ945" s="82"/>
      <c r="KLK945" s="82"/>
      <c r="KLL945" s="82"/>
      <c r="KLM945" s="82"/>
      <c r="KLN945" s="82"/>
      <c r="KLO945" s="82"/>
      <c r="KLP945" s="82"/>
      <c r="KLQ945" s="82"/>
      <c r="KLR945" s="82"/>
      <c r="KLS945" s="82"/>
      <c r="KLT945" s="82"/>
      <c r="KLU945" s="82"/>
      <c r="KLV945" s="82"/>
      <c r="KLW945" s="82"/>
      <c r="KLX945" s="82"/>
      <c r="KLY945" s="82"/>
      <c r="KLZ945" s="82"/>
      <c r="KMA945" s="82"/>
      <c r="KMB945" s="82"/>
      <c r="KMC945" s="82"/>
      <c r="KMD945" s="82"/>
      <c r="KME945" s="82"/>
      <c r="KMF945" s="82"/>
      <c r="KMG945" s="82"/>
      <c r="KMH945" s="82"/>
      <c r="KMI945" s="82"/>
      <c r="KMJ945" s="82"/>
      <c r="KMK945" s="82"/>
      <c r="KML945" s="82"/>
      <c r="KMM945" s="82"/>
      <c r="KMN945" s="82"/>
      <c r="KMO945" s="82"/>
      <c r="KMP945" s="82"/>
      <c r="KMQ945" s="82"/>
      <c r="KMR945" s="82"/>
      <c r="KMS945" s="82"/>
      <c r="KMT945" s="82"/>
      <c r="KMU945" s="82"/>
      <c r="KMV945" s="82"/>
      <c r="KMW945" s="82"/>
      <c r="KMX945" s="82"/>
      <c r="KMY945" s="82"/>
      <c r="KMZ945" s="82"/>
      <c r="KNA945" s="82"/>
      <c r="KNB945" s="82"/>
      <c r="KNC945" s="82"/>
      <c r="KND945" s="82"/>
      <c r="KNE945" s="82"/>
      <c r="KNF945" s="82"/>
      <c r="KNG945" s="82"/>
      <c r="KNH945" s="82"/>
      <c r="KNI945" s="82"/>
      <c r="KNJ945" s="82"/>
      <c r="KNK945" s="82"/>
      <c r="KNL945" s="82"/>
      <c r="KNM945" s="82"/>
      <c r="KNN945" s="82"/>
      <c r="KNO945" s="82"/>
      <c r="KNP945" s="82"/>
      <c r="KNQ945" s="82"/>
      <c r="KNR945" s="82"/>
      <c r="KNS945" s="82"/>
      <c r="KNT945" s="82"/>
      <c r="KNU945" s="82"/>
      <c r="KNV945" s="82"/>
      <c r="KNW945" s="82"/>
      <c r="KNX945" s="82"/>
      <c r="KNY945" s="82"/>
      <c r="KNZ945" s="82"/>
      <c r="KOA945" s="82"/>
      <c r="KOB945" s="82"/>
      <c r="KOC945" s="82"/>
      <c r="KOD945" s="82"/>
      <c r="KOE945" s="82"/>
      <c r="KOF945" s="82"/>
      <c r="KOG945" s="82"/>
      <c r="KOH945" s="82"/>
      <c r="KOI945" s="82"/>
      <c r="KOJ945" s="82"/>
      <c r="KOK945" s="82"/>
      <c r="KOL945" s="82"/>
      <c r="KOM945" s="82"/>
      <c r="KON945" s="82"/>
      <c r="KOO945" s="82"/>
      <c r="KOP945" s="82"/>
      <c r="KOQ945" s="82"/>
      <c r="KOR945" s="82"/>
      <c r="KOS945" s="82"/>
      <c r="KOT945" s="82"/>
      <c r="KOU945" s="82"/>
      <c r="KOV945" s="82"/>
      <c r="KOW945" s="82"/>
      <c r="KOX945" s="82"/>
      <c r="KOY945" s="82"/>
      <c r="KOZ945" s="82"/>
      <c r="KPA945" s="82"/>
      <c r="KPB945" s="82"/>
      <c r="KPC945" s="82"/>
      <c r="KPD945" s="82"/>
      <c r="KPE945" s="82"/>
      <c r="KPF945" s="82"/>
      <c r="KPG945" s="82"/>
      <c r="KPH945" s="82"/>
      <c r="KPI945" s="82"/>
      <c r="KPJ945" s="82"/>
      <c r="KPK945" s="82"/>
      <c r="KPL945" s="82"/>
      <c r="KPM945" s="82"/>
      <c r="KPN945" s="82"/>
      <c r="KPO945" s="82"/>
      <c r="KPP945" s="82"/>
      <c r="KPQ945" s="82"/>
      <c r="KPR945" s="82"/>
      <c r="KPS945" s="82"/>
      <c r="KPT945" s="82"/>
      <c r="KPU945" s="82"/>
      <c r="KPV945" s="82"/>
      <c r="KPW945" s="82"/>
      <c r="KPX945" s="82"/>
      <c r="KPY945" s="82"/>
      <c r="KPZ945" s="82"/>
      <c r="KQA945" s="82"/>
      <c r="KQB945" s="82"/>
      <c r="KQC945" s="82"/>
      <c r="KQD945" s="82"/>
      <c r="KQE945" s="82"/>
      <c r="KQF945" s="82"/>
      <c r="KQG945" s="82"/>
      <c r="KQH945" s="82"/>
      <c r="KQI945" s="82"/>
      <c r="KQJ945" s="82"/>
      <c r="KQK945" s="82"/>
      <c r="KQL945" s="82"/>
      <c r="KQM945" s="82"/>
      <c r="KQN945" s="82"/>
      <c r="KQO945" s="82"/>
      <c r="KQP945" s="82"/>
      <c r="KQQ945" s="82"/>
      <c r="KQR945" s="82"/>
      <c r="KQS945" s="82"/>
      <c r="KQT945" s="82"/>
      <c r="KQU945" s="82"/>
      <c r="KQV945" s="82"/>
      <c r="KQW945" s="82"/>
      <c r="KQX945" s="82"/>
      <c r="KQY945" s="82"/>
      <c r="KQZ945" s="82"/>
      <c r="KRA945" s="82"/>
      <c r="KRB945" s="82"/>
      <c r="KRC945" s="82"/>
      <c r="KRD945" s="82"/>
      <c r="KRE945" s="82"/>
      <c r="KRF945" s="82"/>
      <c r="KRG945" s="82"/>
      <c r="KRH945" s="82"/>
      <c r="KRI945" s="82"/>
      <c r="KRJ945" s="82"/>
      <c r="KRK945" s="82"/>
      <c r="KRL945" s="82"/>
      <c r="KRM945" s="82"/>
      <c r="KRN945" s="82"/>
      <c r="KRO945" s="82"/>
      <c r="KRP945" s="82"/>
      <c r="KRQ945" s="82"/>
      <c r="KRR945" s="82"/>
      <c r="KRS945" s="82"/>
      <c r="KRT945" s="82"/>
      <c r="KRU945" s="82"/>
      <c r="KRV945" s="82"/>
      <c r="KRW945" s="82"/>
      <c r="KRX945" s="82"/>
      <c r="KRY945" s="82"/>
      <c r="KRZ945" s="82"/>
      <c r="KSA945" s="82"/>
      <c r="KSB945" s="82"/>
      <c r="KSC945" s="82"/>
      <c r="KSD945" s="82"/>
      <c r="KSE945" s="82"/>
      <c r="KSF945" s="82"/>
      <c r="KSG945" s="82"/>
      <c r="KSH945" s="82"/>
      <c r="KSI945" s="82"/>
      <c r="KSJ945" s="82"/>
      <c r="KSK945" s="82"/>
      <c r="KSL945" s="82"/>
      <c r="KSM945" s="82"/>
      <c r="KSN945" s="82"/>
      <c r="KSO945" s="82"/>
      <c r="KSP945" s="82"/>
      <c r="KSQ945" s="82"/>
      <c r="KSR945" s="82"/>
      <c r="KSS945" s="82"/>
      <c r="KST945" s="82"/>
      <c r="KSU945" s="82"/>
      <c r="KSV945" s="82"/>
      <c r="KSW945" s="82"/>
      <c r="KSX945" s="82"/>
      <c r="KSY945" s="82"/>
      <c r="KSZ945" s="82"/>
      <c r="KTA945" s="82"/>
      <c r="KTB945" s="82"/>
      <c r="KTC945" s="82"/>
      <c r="KTD945" s="82"/>
      <c r="KTE945" s="82"/>
      <c r="KTF945" s="82"/>
      <c r="KTG945" s="82"/>
      <c r="KTH945" s="82"/>
      <c r="KTI945" s="82"/>
      <c r="KTJ945" s="82"/>
      <c r="KTK945" s="82"/>
      <c r="KTL945" s="82"/>
      <c r="KTM945" s="82"/>
      <c r="KTN945" s="82"/>
      <c r="KTO945" s="82"/>
      <c r="KTP945" s="82"/>
      <c r="KTQ945" s="82"/>
      <c r="KTR945" s="82"/>
      <c r="KTS945" s="82"/>
      <c r="KTT945" s="82"/>
      <c r="KTU945" s="82"/>
      <c r="KTV945" s="82"/>
      <c r="KTW945" s="82"/>
      <c r="KTX945" s="82"/>
      <c r="KTY945" s="82"/>
      <c r="KTZ945" s="82"/>
      <c r="KUA945" s="82"/>
      <c r="KUB945" s="82"/>
      <c r="KUC945" s="82"/>
      <c r="KUD945" s="82"/>
      <c r="KUE945" s="82"/>
      <c r="KUF945" s="82"/>
      <c r="KUG945" s="82"/>
      <c r="KUH945" s="82"/>
      <c r="KUI945" s="82"/>
      <c r="KUJ945" s="82"/>
      <c r="KUK945" s="82"/>
      <c r="KUL945" s="82"/>
      <c r="KUM945" s="82"/>
      <c r="KUN945" s="82"/>
      <c r="KUO945" s="82"/>
      <c r="KUP945" s="82"/>
      <c r="KUQ945" s="82"/>
      <c r="KUR945" s="82"/>
      <c r="KUS945" s="82"/>
      <c r="KUT945" s="82"/>
      <c r="KUU945" s="82"/>
      <c r="KUV945" s="82"/>
      <c r="KUW945" s="82"/>
      <c r="KUX945" s="82"/>
      <c r="KUY945" s="82"/>
      <c r="KUZ945" s="82"/>
      <c r="KVA945" s="82"/>
      <c r="KVB945" s="82"/>
      <c r="KVC945" s="82"/>
      <c r="KVD945" s="82"/>
      <c r="KVE945" s="82"/>
      <c r="KVF945" s="82"/>
      <c r="KVG945" s="82"/>
      <c r="KVH945" s="82"/>
      <c r="KVI945" s="82"/>
      <c r="KVJ945" s="82"/>
      <c r="KVK945" s="82"/>
      <c r="KVL945" s="82"/>
      <c r="KVM945" s="82"/>
      <c r="KVN945" s="82"/>
      <c r="KVO945" s="82"/>
      <c r="KVP945" s="82"/>
      <c r="KVQ945" s="82"/>
      <c r="KVR945" s="82"/>
      <c r="KVS945" s="82"/>
      <c r="KVT945" s="82"/>
      <c r="KVU945" s="82"/>
      <c r="KVV945" s="82"/>
      <c r="KVW945" s="82"/>
      <c r="KVX945" s="82"/>
      <c r="KVY945" s="82"/>
      <c r="KVZ945" s="82"/>
      <c r="KWA945" s="82"/>
      <c r="KWB945" s="82"/>
      <c r="KWC945" s="82"/>
      <c r="KWD945" s="82"/>
      <c r="KWE945" s="82"/>
      <c r="KWF945" s="82"/>
      <c r="KWG945" s="82"/>
      <c r="KWH945" s="82"/>
      <c r="KWI945" s="82"/>
      <c r="KWJ945" s="82"/>
      <c r="KWK945" s="82"/>
      <c r="KWL945" s="82"/>
      <c r="KWM945" s="82"/>
      <c r="KWN945" s="82"/>
      <c r="KWO945" s="82"/>
      <c r="KWP945" s="82"/>
      <c r="KWQ945" s="82"/>
      <c r="KWR945" s="82"/>
      <c r="KWS945" s="82"/>
      <c r="KWT945" s="82"/>
      <c r="KWU945" s="82"/>
      <c r="KWV945" s="82"/>
      <c r="KWW945" s="82"/>
      <c r="KWX945" s="82"/>
      <c r="KWY945" s="82"/>
      <c r="KWZ945" s="82"/>
      <c r="KXA945" s="82"/>
      <c r="KXB945" s="82"/>
      <c r="KXC945" s="82"/>
      <c r="KXD945" s="82"/>
      <c r="KXE945" s="82"/>
      <c r="KXF945" s="82"/>
      <c r="KXG945" s="82"/>
      <c r="KXH945" s="82"/>
      <c r="KXI945" s="82"/>
      <c r="KXJ945" s="82"/>
      <c r="KXK945" s="82"/>
      <c r="KXL945" s="82"/>
      <c r="KXM945" s="82"/>
      <c r="KXN945" s="82"/>
      <c r="KXO945" s="82"/>
      <c r="KXP945" s="82"/>
      <c r="KXQ945" s="82"/>
      <c r="KXR945" s="82"/>
      <c r="KXS945" s="82"/>
      <c r="KXT945" s="82"/>
      <c r="KXU945" s="82"/>
      <c r="KXV945" s="82"/>
      <c r="KXW945" s="82"/>
      <c r="KXX945" s="82"/>
      <c r="KXY945" s="82"/>
      <c r="KXZ945" s="82"/>
      <c r="KYA945" s="82"/>
      <c r="KYB945" s="82"/>
      <c r="KYC945" s="82"/>
      <c r="KYD945" s="82"/>
      <c r="KYE945" s="82"/>
      <c r="KYF945" s="82"/>
      <c r="KYG945" s="82"/>
      <c r="KYH945" s="82"/>
      <c r="KYI945" s="82"/>
      <c r="KYJ945" s="82"/>
      <c r="KYK945" s="82"/>
      <c r="KYL945" s="82"/>
      <c r="KYM945" s="82"/>
      <c r="KYN945" s="82"/>
      <c r="KYO945" s="82"/>
      <c r="KYP945" s="82"/>
      <c r="KYQ945" s="82"/>
      <c r="KYR945" s="82"/>
      <c r="KYS945" s="82"/>
      <c r="KYT945" s="82"/>
      <c r="KYU945" s="82"/>
      <c r="KYV945" s="82"/>
      <c r="KYW945" s="82"/>
      <c r="KYX945" s="82"/>
      <c r="KYY945" s="82"/>
      <c r="KYZ945" s="82"/>
      <c r="KZA945" s="82"/>
      <c r="KZB945" s="82"/>
      <c r="KZC945" s="82"/>
      <c r="KZD945" s="82"/>
      <c r="KZE945" s="82"/>
      <c r="KZF945" s="82"/>
      <c r="KZG945" s="82"/>
      <c r="KZH945" s="82"/>
      <c r="KZI945" s="82"/>
      <c r="KZJ945" s="82"/>
      <c r="KZK945" s="82"/>
      <c r="KZL945" s="82"/>
      <c r="KZM945" s="82"/>
      <c r="KZN945" s="82"/>
      <c r="KZO945" s="82"/>
      <c r="KZP945" s="82"/>
      <c r="KZQ945" s="82"/>
      <c r="KZR945" s="82"/>
      <c r="KZS945" s="82"/>
      <c r="KZT945" s="82"/>
      <c r="KZU945" s="82"/>
      <c r="KZV945" s="82"/>
      <c r="KZW945" s="82"/>
      <c r="KZX945" s="82"/>
      <c r="KZY945" s="82"/>
      <c r="KZZ945" s="82"/>
      <c r="LAA945" s="82"/>
      <c r="LAB945" s="82"/>
      <c r="LAC945" s="82"/>
      <c r="LAD945" s="82"/>
      <c r="LAE945" s="82"/>
      <c r="LAF945" s="82"/>
      <c r="LAG945" s="82"/>
      <c r="LAH945" s="82"/>
      <c r="LAI945" s="82"/>
      <c r="LAJ945" s="82"/>
      <c r="LAK945" s="82"/>
      <c r="LAL945" s="82"/>
      <c r="LAM945" s="82"/>
      <c r="LAN945" s="82"/>
      <c r="LAO945" s="82"/>
      <c r="LAP945" s="82"/>
      <c r="LAQ945" s="82"/>
      <c r="LAR945" s="82"/>
      <c r="LAS945" s="82"/>
      <c r="LAT945" s="82"/>
      <c r="LAU945" s="82"/>
      <c r="LAV945" s="82"/>
      <c r="LAW945" s="82"/>
      <c r="LAX945" s="82"/>
      <c r="LAY945" s="82"/>
      <c r="LAZ945" s="82"/>
      <c r="LBA945" s="82"/>
      <c r="LBB945" s="82"/>
      <c r="LBC945" s="82"/>
      <c r="LBD945" s="82"/>
      <c r="LBE945" s="82"/>
      <c r="LBF945" s="82"/>
      <c r="LBG945" s="82"/>
      <c r="LBH945" s="82"/>
      <c r="LBI945" s="82"/>
      <c r="LBJ945" s="82"/>
      <c r="LBK945" s="82"/>
      <c r="LBL945" s="82"/>
      <c r="LBM945" s="82"/>
      <c r="LBN945" s="82"/>
      <c r="LBO945" s="82"/>
      <c r="LBP945" s="82"/>
      <c r="LBQ945" s="82"/>
      <c r="LBR945" s="82"/>
      <c r="LBS945" s="82"/>
      <c r="LBT945" s="82"/>
      <c r="LBU945" s="82"/>
      <c r="LBV945" s="82"/>
      <c r="LBW945" s="82"/>
      <c r="LBX945" s="82"/>
      <c r="LBY945" s="82"/>
      <c r="LBZ945" s="82"/>
      <c r="LCA945" s="82"/>
      <c r="LCB945" s="82"/>
      <c r="LCC945" s="82"/>
      <c r="LCD945" s="82"/>
      <c r="LCE945" s="82"/>
      <c r="LCF945" s="82"/>
      <c r="LCG945" s="82"/>
      <c r="LCH945" s="82"/>
      <c r="LCI945" s="82"/>
      <c r="LCJ945" s="82"/>
      <c r="LCK945" s="82"/>
      <c r="LCL945" s="82"/>
      <c r="LCM945" s="82"/>
      <c r="LCN945" s="82"/>
      <c r="LCO945" s="82"/>
      <c r="LCP945" s="82"/>
      <c r="LCQ945" s="82"/>
      <c r="LCR945" s="82"/>
      <c r="LCS945" s="82"/>
      <c r="LCT945" s="82"/>
      <c r="LCU945" s="82"/>
      <c r="LCV945" s="82"/>
      <c r="LCW945" s="82"/>
      <c r="LCX945" s="82"/>
      <c r="LCY945" s="82"/>
      <c r="LCZ945" s="82"/>
      <c r="LDA945" s="82"/>
      <c r="LDB945" s="82"/>
      <c r="LDC945" s="82"/>
      <c r="LDD945" s="82"/>
      <c r="LDE945" s="82"/>
      <c r="LDF945" s="82"/>
      <c r="LDG945" s="82"/>
      <c r="LDH945" s="82"/>
      <c r="LDI945" s="82"/>
      <c r="LDJ945" s="82"/>
      <c r="LDK945" s="82"/>
      <c r="LDL945" s="82"/>
      <c r="LDM945" s="82"/>
      <c r="LDN945" s="82"/>
      <c r="LDO945" s="82"/>
      <c r="LDP945" s="82"/>
      <c r="LDQ945" s="82"/>
      <c r="LDR945" s="82"/>
      <c r="LDS945" s="82"/>
      <c r="LDT945" s="82"/>
      <c r="LDU945" s="82"/>
      <c r="LDV945" s="82"/>
      <c r="LDW945" s="82"/>
      <c r="LDX945" s="82"/>
      <c r="LDY945" s="82"/>
      <c r="LDZ945" s="82"/>
      <c r="LEA945" s="82"/>
      <c r="LEB945" s="82"/>
      <c r="LEC945" s="82"/>
      <c r="LED945" s="82"/>
      <c r="LEE945" s="82"/>
      <c r="LEF945" s="82"/>
      <c r="LEG945" s="82"/>
      <c r="LEH945" s="82"/>
      <c r="LEI945" s="82"/>
      <c r="LEJ945" s="82"/>
      <c r="LEK945" s="82"/>
      <c r="LEL945" s="82"/>
      <c r="LEM945" s="82"/>
      <c r="LEN945" s="82"/>
      <c r="LEO945" s="82"/>
      <c r="LEP945" s="82"/>
      <c r="LEQ945" s="82"/>
      <c r="LER945" s="82"/>
      <c r="LES945" s="82"/>
      <c r="LET945" s="82"/>
      <c r="LEU945" s="82"/>
      <c r="LEV945" s="82"/>
      <c r="LEW945" s="82"/>
      <c r="LEX945" s="82"/>
      <c r="LEY945" s="82"/>
      <c r="LEZ945" s="82"/>
      <c r="LFA945" s="82"/>
      <c r="LFB945" s="82"/>
      <c r="LFC945" s="82"/>
      <c r="LFD945" s="82"/>
      <c r="LFE945" s="82"/>
      <c r="LFF945" s="82"/>
      <c r="LFG945" s="82"/>
      <c r="LFH945" s="82"/>
      <c r="LFI945" s="82"/>
      <c r="LFJ945" s="82"/>
      <c r="LFK945" s="82"/>
      <c r="LFL945" s="82"/>
      <c r="LFM945" s="82"/>
      <c r="LFN945" s="82"/>
      <c r="LFO945" s="82"/>
      <c r="LFP945" s="82"/>
      <c r="LFQ945" s="82"/>
      <c r="LFR945" s="82"/>
      <c r="LFS945" s="82"/>
      <c r="LFT945" s="82"/>
      <c r="LFU945" s="82"/>
      <c r="LFV945" s="82"/>
      <c r="LFW945" s="82"/>
      <c r="LFX945" s="82"/>
      <c r="LFY945" s="82"/>
      <c r="LFZ945" s="82"/>
      <c r="LGA945" s="82"/>
      <c r="LGB945" s="82"/>
      <c r="LGC945" s="82"/>
      <c r="LGD945" s="82"/>
      <c r="LGE945" s="82"/>
      <c r="LGF945" s="82"/>
      <c r="LGG945" s="82"/>
      <c r="LGH945" s="82"/>
      <c r="LGI945" s="82"/>
      <c r="LGJ945" s="82"/>
      <c r="LGK945" s="82"/>
      <c r="LGL945" s="82"/>
      <c r="LGM945" s="82"/>
      <c r="LGN945" s="82"/>
      <c r="LGO945" s="82"/>
      <c r="LGP945" s="82"/>
      <c r="LGQ945" s="82"/>
      <c r="LGR945" s="82"/>
      <c r="LGS945" s="82"/>
      <c r="LGT945" s="82"/>
      <c r="LGU945" s="82"/>
      <c r="LGV945" s="82"/>
      <c r="LGW945" s="82"/>
      <c r="LGX945" s="82"/>
      <c r="LGY945" s="82"/>
      <c r="LGZ945" s="82"/>
      <c r="LHA945" s="82"/>
      <c r="LHB945" s="82"/>
      <c r="LHC945" s="82"/>
      <c r="LHD945" s="82"/>
      <c r="LHE945" s="82"/>
      <c r="LHF945" s="82"/>
      <c r="LHG945" s="82"/>
      <c r="LHH945" s="82"/>
      <c r="LHI945" s="82"/>
      <c r="LHJ945" s="82"/>
      <c r="LHK945" s="82"/>
      <c r="LHL945" s="82"/>
      <c r="LHM945" s="82"/>
      <c r="LHN945" s="82"/>
      <c r="LHO945" s="82"/>
      <c r="LHP945" s="82"/>
      <c r="LHQ945" s="82"/>
      <c r="LHR945" s="82"/>
      <c r="LHS945" s="82"/>
      <c r="LHT945" s="82"/>
      <c r="LHU945" s="82"/>
      <c r="LHV945" s="82"/>
      <c r="LHW945" s="82"/>
      <c r="LHX945" s="82"/>
      <c r="LHY945" s="82"/>
      <c r="LHZ945" s="82"/>
      <c r="LIA945" s="82"/>
      <c r="LIB945" s="82"/>
      <c r="LIC945" s="82"/>
      <c r="LID945" s="82"/>
      <c r="LIE945" s="82"/>
      <c r="LIF945" s="82"/>
      <c r="LIG945" s="82"/>
      <c r="LIH945" s="82"/>
      <c r="LII945" s="82"/>
      <c r="LIJ945" s="82"/>
      <c r="LIK945" s="82"/>
      <c r="LIL945" s="82"/>
      <c r="LIM945" s="82"/>
      <c r="LIN945" s="82"/>
      <c r="LIO945" s="82"/>
      <c r="LIP945" s="82"/>
      <c r="LIQ945" s="82"/>
      <c r="LIR945" s="82"/>
      <c r="LIS945" s="82"/>
      <c r="LIT945" s="82"/>
      <c r="LIU945" s="82"/>
      <c r="LIV945" s="82"/>
      <c r="LIW945" s="82"/>
      <c r="LIX945" s="82"/>
      <c r="LIY945" s="82"/>
      <c r="LIZ945" s="82"/>
      <c r="LJA945" s="82"/>
      <c r="LJB945" s="82"/>
      <c r="LJC945" s="82"/>
      <c r="LJD945" s="82"/>
      <c r="LJE945" s="82"/>
      <c r="LJF945" s="82"/>
      <c r="LJG945" s="82"/>
      <c r="LJH945" s="82"/>
      <c r="LJI945" s="82"/>
      <c r="LJJ945" s="82"/>
      <c r="LJK945" s="82"/>
      <c r="LJL945" s="82"/>
      <c r="LJM945" s="82"/>
      <c r="LJN945" s="82"/>
      <c r="LJO945" s="82"/>
      <c r="LJP945" s="82"/>
      <c r="LJQ945" s="82"/>
      <c r="LJR945" s="82"/>
      <c r="LJS945" s="82"/>
      <c r="LJT945" s="82"/>
      <c r="LJU945" s="82"/>
      <c r="LJV945" s="82"/>
      <c r="LJW945" s="82"/>
      <c r="LJX945" s="82"/>
      <c r="LJY945" s="82"/>
      <c r="LJZ945" s="82"/>
      <c r="LKA945" s="82"/>
      <c r="LKB945" s="82"/>
      <c r="LKC945" s="82"/>
      <c r="LKD945" s="82"/>
      <c r="LKE945" s="82"/>
      <c r="LKF945" s="82"/>
      <c r="LKG945" s="82"/>
      <c r="LKH945" s="82"/>
      <c r="LKI945" s="82"/>
      <c r="LKJ945" s="82"/>
      <c r="LKK945" s="82"/>
      <c r="LKL945" s="82"/>
      <c r="LKM945" s="82"/>
      <c r="LKN945" s="82"/>
      <c r="LKO945" s="82"/>
      <c r="LKP945" s="82"/>
      <c r="LKQ945" s="82"/>
      <c r="LKR945" s="82"/>
      <c r="LKS945" s="82"/>
      <c r="LKT945" s="82"/>
      <c r="LKU945" s="82"/>
      <c r="LKV945" s="82"/>
      <c r="LKW945" s="82"/>
      <c r="LKX945" s="82"/>
      <c r="LKY945" s="82"/>
      <c r="LKZ945" s="82"/>
      <c r="LLA945" s="82"/>
      <c r="LLB945" s="82"/>
      <c r="LLC945" s="82"/>
      <c r="LLD945" s="82"/>
      <c r="LLE945" s="82"/>
      <c r="LLF945" s="82"/>
      <c r="LLG945" s="82"/>
      <c r="LLH945" s="82"/>
      <c r="LLI945" s="82"/>
      <c r="LLJ945" s="82"/>
      <c r="LLK945" s="82"/>
      <c r="LLL945" s="82"/>
      <c r="LLM945" s="82"/>
      <c r="LLN945" s="82"/>
      <c r="LLO945" s="82"/>
      <c r="LLP945" s="82"/>
      <c r="LLQ945" s="82"/>
      <c r="LLR945" s="82"/>
      <c r="LLS945" s="82"/>
      <c r="LLT945" s="82"/>
      <c r="LLU945" s="82"/>
      <c r="LLV945" s="82"/>
      <c r="LLW945" s="82"/>
      <c r="LLX945" s="82"/>
      <c r="LLY945" s="82"/>
      <c r="LLZ945" s="82"/>
      <c r="LMA945" s="82"/>
      <c r="LMB945" s="82"/>
      <c r="LMC945" s="82"/>
      <c r="LMD945" s="82"/>
      <c r="LME945" s="82"/>
      <c r="LMF945" s="82"/>
      <c r="LMG945" s="82"/>
      <c r="LMH945" s="82"/>
      <c r="LMI945" s="82"/>
      <c r="LMJ945" s="82"/>
      <c r="LMK945" s="82"/>
      <c r="LML945" s="82"/>
      <c r="LMM945" s="82"/>
      <c r="LMN945" s="82"/>
      <c r="LMO945" s="82"/>
      <c r="LMP945" s="82"/>
      <c r="LMQ945" s="82"/>
      <c r="LMR945" s="82"/>
      <c r="LMS945" s="82"/>
      <c r="LMT945" s="82"/>
      <c r="LMU945" s="82"/>
      <c r="LMV945" s="82"/>
      <c r="LMW945" s="82"/>
      <c r="LMX945" s="82"/>
      <c r="LMY945" s="82"/>
      <c r="LMZ945" s="82"/>
      <c r="LNA945" s="82"/>
      <c r="LNB945" s="82"/>
      <c r="LNC945" s="82"/>
      <c r="LND945" s="82"/>
      <c r="LNE945" s="82"/>
      <c r="LNF945" s="82"/>
      <c r="LNG945" s="82"/>
      <c r="LNH945" s="82"/>
      <c r="LNI945" s="82"/>
      <c r="LNJ945" s="82"/>
      <c r="LNK945" s="82"/>
      <c r="LNL945" s="82"/>
      <c r="LNM945" s="82"/>
      <c r="LNN945" s="82"/>
      <c r="LNO945" s="82"/>
      <c r="LNP945" s="82"/>
      <c r="LNQ945" s="82"/>
      <c r="LNR945" s="82"/>
      <c r="LNS945" s="82"/>
      <c r="LNT945" s="82"/>
      <c r="LNU945" s="82"/>
      <c r="LNV945" s="82"/>
      <c r="LNW945" s="82"/>
      <c r="LNX945" s="82"/>
      <c r="LNY945" s="82"/>
      <c r="LNZ945" s="82"/>
      <c r="LOA945" s="82"/>
      <c r="LOB945" s="82"/>
      <c r="LOC945" s="82"/>
      <c r="LOD945" s="82"/>
      <c r="LOE945" s="82"/>
      <c r="LOF945" s="82"/>
      <c r="LOG945" s="82"/>
      <c r="LOH945" s="82"/>
      <c r="LOI945" s="82"/>
      <c r="LOJ945" s="82"/>
      <c r="LOK945" s="82"/>
      <c r="LOL945" s="82"/>
      <c r="LOM945" s="82"/>
      <c r="LON945" s="82"/>
      <c r="LOO945" s="82"/>
      <c r="LOP945" s="82"/>
      <c r="LOQ945" s="82"/>
      <c r="LOR945" s="82"/>
      <c r="LOS945" s="82"/>
      <c r="LOT945" s="82"/>
      <c r="LOU945" s="82"/>
      <c r="LOV945" s="82"/>
      <c r="LOW945" s="82"/>
      <c r="LOX945" s="82"/>
      <c r="LOY945" s="82"/>
      <c r="LOZ945" s="82"/>
      <c r="LPA945" s="82"/>
      <c r="LPB945" s="82"/>
      <c r="LPC945" s="82"/>
      <c r="LPD945" s="82"/>
      <c r="LPE945" s="82"/>
      <c r="LPF945" s="82"/>
      <c r="LPG945" s="82"/>
      <c r="LPH945" s="82"/>
      <c r="LPI945" s="82"/>
      <c r="LPJ945" s="82"/>
      <c r="LPK945" s="82"/>
      <c r="LPL945" s="82"/>
      <c r="LPM945" s="82"/>
      <c r="LPN945" s="82"/>
      <c r="LPO945" s="82"/>
      <c r="LPP945" s="82"/>
      <c r="LPQ945" s="82"/>
      <c r="LPR945" s="82"/>
      <c r="LPS945" s="82"/>
      <c r="LPT945" s="82"/>
      <c r="LPU945" s="82"/>
      <c r="LPV945" s="82"/>
      <c r="LPW945" s="82"/>
      <c r="LPX945" s="82"/>
      <c r="LPY945" s="82"/>
      <c r="LPZ945" s="82"/>
      <c r="LQA945" s="82"/>
      <c r="LQB945" s="82"/>
      <c r="LQC945" s="82"/>
      <c r="LQD945" s="82"/>
      <c r="LQE945" s="82"/>
      <c r="LQF945" s="82"/>
      <c r="LQG945" s="82"/>
      <c r="LQH945" s="82"/>
      <c r="LQI945" s="82"/>
      <c r="LQJ945" s="82"/>
      <c r="LQK945" s="82"/>
      <c r="LQL945" s="82"/>
      <c r="LQM945" s="82"/>
      <c r="LQN945" s="82"/>
      <c r="LQO945" s="82"/>
      <c r="LQP945" s="82"/>
      <c r="LQQ945" s="82"/>
      <c r="LQR945" s="82"/>
      <c r="LQS945" s="82"/>
      <c r="LQT945" s="82"/>
      <c r="LQU945" s="82"/>
      <c r="LQV945" s="82"/>
      <c r="LQW945" s="82"/>
      <c r="LQX945" s="82"/>
      <c r="LQY945" s="82"/>
      <c r="LQZ945" s="82"/>
      <c r="LRA945" s="82"/>
      <c r="LRB945" s="82"/>
      <c r="LRC945" s="82"/>
      <c r="LRD945" s="82"/>
      <c r="LRE945" s="82"/>
      <c r="LRF945" s="82"/>
      <c r="LRG945" s="82"/>
      <c r="LRH945" s="82"/>
      <c r="LRI945" s="82"/>
      <c r="LRJ945" s="82"/>
      <c r="LRK945" s="82"/>
      <c r="LRL945" s="82"/>
      <c r="LRM945" s="82"/>
      <c r="LRN945" s="82"/>
      <c r="LRO945" s="82"/>
      <c r="LRP945" s="82"/>
      <c r="LRQ945" s="82"/>
      <c r="LRR945" s="82"/>
      <c r="LRS945" s="82"/>
      <c r="LRT945" s="82"/>
      <c r="LRU945" s="82"/>
      <c r="LRV945" s="82"/>
      <c r="LRW945" s="82"/>
      <c r="LRX945" s="82"/>
      <c r="LRY945" s="82"/>
      <c r="LRZ945" s="82"/>
      <c r="LSA945" s="82"/>
      <c r="LSB945" s="82"/>
      <c r="LSC945" s="82"/>
      <c r="LSD945" s="82"/>
      <c r="LSE945" s="82"/>
      <c r="LSF945" s="82"/>
      <c r="LSG945" s="82"/>
      <c r="LSH945" s="82"/>
      <c r="LSI945" s="82"/>
      <c r="LSJ945" s="82"/>
      <c r="LSK945" s="82"/>
      <c r="LSL945" s="82"/>
      <c r="LSM945" s="82"/>
      <c r="LSN945" s="82"/>
      <c r="LSO945" s="82"/>
      <c r="LSP945" s="82"/>
      <c r="LSQ945" s="82"/>
      <c r="LSR945" s="82"/>
      <c r="LSS945" s="82"/>
      <c r="LST945" s="82"/>
      <c r="LSU945" s="82"/>
      <c r="LSV945" s="82"/>
      <c r="LSW945" s="82"/>
      <c r="LSX945" s="82"/>
      <c r="LSY945" s="82"/>
      <c r="LSZ945" s="82"/>
      <c r="LTA945" s="82"/>
      <c r="LTB945" s="82"/>
      <c r="LTC945" s="82"/>
      <c r="LTD945" s="82"/>
      <c r="LTE945" s="82"/>
      <c r="LTF945" s="82"/>
      <c r="LTG945" s="82"/>
      <c r="LTH945" s="82"/>
      <c r="LTI945" s="82"/>
      <c r="LTJ945" s="82"/>
      <c r="LTK945" s="82"/>
      <c r="LTL945" s="82"/>
      <c r="LTM945" s="82"/>
      <c r="LTN945" s="82"/>
      <c r="LTO945" s="82"/>
      <c r="LTP945" s="82"/>
      <c r="LTQ945" s="82"/>
      <c r="LTR945" s="82"/>
      <c r="LTS945" s="82"/>
      <c r="LTT945" s="82"/>
      <c r="LTU945" s="82"/>
      <c r="LTV945" s="82"/>
      <c r="LTW945" s="82"/>
      <c r="LTX945" s="82"/>
      <c r="LTY945" s="82"/>
      <c r="LTZ945" s="82"/>
      <c r="LUA945" s="82"/>
      <c r="LUB945" s="82"/>
      <c r="LUC945" s="82"/>
      <c r="LUD945" s="82"/>
      <c r="LUE945" s="82"/>
      <c r="LUF945" s="82"/>
      <c r="LUG945" s="82"/>
      <c r="LUH945" s="82"/>
      <c r="LUI945" s="82"/>
      <c r="LUJ945" s="82"/>
      <c r="LUK945" s="82"/>
      <c r="LUL945" s="82"/>
      <c r="LUM945" s="82"/>
      <c r="LUN945" s="82"/>
      <c r="LUO945" s="82"/>
      <c r="LUP945" s="82"/>
      <c r="LUQ945" s="82"/>
      <c r="LUR945" s="82"/>
      <c r="LUS945" s="82"/>
      <c r="LUT945" s="82"/>
      <c r="LUU945" s="82"/>
      <c r="LUV945" s="82"/>
      <c r="LUW945" s="82"/>
      <c r="LUX945" s="82"/>
      <c r="LUY945" s="82"/>
      <c r="LUZ945" s="82"/>
      <c r="LVA945" s="82"/>
      <c r="LVB945" s="82"/>
      <c r="LVC945" s="82"/>
      <c r="LVD945" s="82"/>
      <c r="LVE945" s="82"/>
      <c r="LVF945" s="82"/>
      <c r="LVG945" s="82"/>
      <c r="LVH945" s="82"/>
      <c r="LVI945" s="82"/>
      <c r="LVJ945" s="82"/>
      <c r="LVK945" s="82"/>
      <c r="LVL945" s="82"/>
      <c r="LVM945" s="82"/>
      <c r="LVN945" s="82"/>
      <c r="LVO945" s="82"/>
      <c r="LVP945" s="82"/>
      <c r="LVQ945" s="82"/>
      <c r="LVR945" s="82"/>
      <c r="LVS945" s="82"/>
      <c r="LVT945" s="82"/>
      <c r="LVU945" s="82"/>
      <c r="LVV945" s="82"/>
      <c r="LVW945" s="82"/>
      <c r="LVX945" s="82"/>
      <c r="LVY945" s="82"/>
      <c r="LVZ945" s="82"/>
      <c r="LWA945" s="82"/>
      <c r="LWB945" s="82"/>
      <c r="LWC945" s="82"/>
      <c r="LWD945" s="82"/>
      <c r="LWE945" s="82"/>
      <c r="LWF945" s="82"/>
      <c r="LWG945" s="82"/>
      <c r="LWH945" s="82"/>
      <c r="LWI945" s="82"/>
      <c r="LWJ945" s="82"/>
      <c r="LWK945" s="82"/>
      <c r="LWL945" s="82"/>
      <c r="LWM945" s="82"/>
      <c r="LWN945" s="82"/>
      <c r="LWO945" s="82"/>
      <c r="LWP945" s="82"/>
      <c r="LWQ945" s="82"/>
      <c r="LWR945" s="82"/>
      <c r="LWS945" s="82"/>
      <c r="LWT945" s="82"/>
      <c r="LWU945" s="82"/>
      <c r="LWV945" s="82"/>
      <c r="LWW945" s="82"/>
      <c r="LWX945" s="82"/>
      <c r="LWY945" s="82"/>
      <c r="LWZ945" s="82"/>
      <c r="LXA945" s="82"/>
      <c r="LXB945" s="82"/>
      <c r="LXC945" s="82"/>
      <c r="LXD945" s="82"/>
      <c r="LXE945" s="82"/>
      <c r="LXF945" s="82"/>
      <c r="LXG945" s="82"/>
      <c r="LXH945" s="82"/>
      <c r="LXI945" s="82"/>
      <c r="LXJ945" s="82"/>
      <c r="LXK945" s="82"/>
      <c r="LXL945" s="82"/>
      <c r="LXM945" s="82"/>
      <c r="LXN945" s="82"/>
      <c r="LXO945" s="82"/>
      <c r="LXP945" s="82"/>
      <c r="LXQ945" s="82"/>
      <c r="LXR945" s="82"/>
      <c r="LXS945" s="82"/>
      <c r="LXT945" s="82"/>
      <c r="LXU945" s="82"/>
      <c r="LXV945" s="82"/>
      <c r="LXW945" s="82"/>
      <c r="LXX945" s="82"/>
      <c r="LXY945" s="82"/>
      <c r="LXZ945" s="82"/>
      <c r="LYA945" s="82"/>
      <c r="LYB945" s="82"/>
      <c r="LYC945" s="82"/>
      <c r="LYD945" s="82"/>
      <c r="LYE945" s="82"/>
      <c r="LYF945" s="82"/>
      <c r="LYG945" s="82"/>
      <c r="LYH945" s="82"/>
      <c r="LYI945" s="82"/>
      <c r="LYJ945" s="82"/>
      <c r="LYK945" s="82"/>
      <c r="LYL945" s="82"/>
      <c r="LYM945" s="82"/>
      <c r="LYN945" s="82"/>
      <c r="LYO945" s="82"/>
      <c r="LYP945" s="82"/>
      <c r="LYQ945" s="82"/>
      <c r="LYR945" s="82"/>
      <c r="LYS945" s="82"/>
      <c r="LYT945" s="82"/>
      <c r="LYU945" s="82"/>
      <c r="LYV945" s="82"/>
      <c r="LYW945" s="82"/>
      <c r="LYX945" s="82"/>
      <c r="LYY945" s="82"/>
      <c r="LYZ945" s="82"/>
      <c r="LZA945" s="82"/>
      <c r="LZB945" s="82"/>
      <c r="LZC945" s="82"/>
      <c r="LZD945" s="82"/>
      <c r="LZE945" s="82"/>
      <c r="LZF945" s="82"/>
      <c r="LZG945" s="82"/>
      <c r="LZH945" s="82"/>
      <c r="LZI945" s="82"/>
      <c r="LZJ945" s="82"/>
      <c r="LZK945" s="82"/>
      <c r="LZL945" s="82"/>
      <c r="LZM945" s="82"/>
      <c r="LZN945" s="82"/>
      <c r="LZO945" s="82"/>
      <c r="LZP945" s="82"/>
      <c r="LZQ945" s="82"/>
      <c r="LZR945" s="82"/>
      <c r="LZS945" s="82"/>
      <c r="LZT945" s="82"/>
      <c r="LZU945" s="82"/>
      <c r="LZV945" s="82"/>
      <c r="LZW945" s="82"/>
      <c r="LZX945" s="82"/>
      <c r="LZY945" s="82"/>
      <c r="LZZ945" s="82"/>
      <c r="MAA945" s="82"/>
      <c r="MAB945" s="82"/>
      <c r="MAC945" s="82"/>
      <c r="MAD945" s="82"/>
      <c r="MAE945" s="82"/>
      <c r="MAF945" s="82"/>
      <c r="MAG945" s="82"/>
      <c r="MAH945" s="82"/>
      <c r="MAI945" s="82"/>
      <c r="MAJ945" s="82"/>
      <c r="MAK945" s="82"/>
      <c r="MAL945" s="82"/>
      <c r="MAM945" s="82"/>
      <c r="MAN945" s="82"/>
      <c r="MAO945" s="82"/>
      <c r="MAP945" s="82"/>
      <c r="MAQ945" s="82"/>
      <c r="MAR945" s="82"/>
      <c r="MAS945" s="82"/>
      <c r="MAT945" s="82"/>
      <c r="MAU945" s="82"/>
      <c r="MAV945" s="82"/>
      <c r="MAW945" s="82"/>
      <c r="MAX945" s="82"/>
      <c r="MAY945" s="82"/>
      <c r="MAZ945" s="82"/>
      <c r="MBA945" s="82"/>
      <c r="MBB945" s="82"/>
      <c r="MBC945" s="82"/>
      <c r="MBD945" s="82"/>
      <c r="MBE945" s="82"/>
      <c r="MBF945" s="82"/>
      <c r="MBG945" s="82"/>
      <c r="MBH945" s="82"/>
      <c r="MBI945" s="82"/>
      <c r="MBJ945" s="82"/>
      <c r="MBK945" s="82"/>
      <c r="MBL945" s="82"/>
      <c r="MBM945" s="82"/>
      <c r="MBN945" s="82"/>
      <c r="MBO945" s="82"/>
      <c r="MBP945" s="82"/>
      <c r="MBQ945" s="82"/>
      <c r="MBR945" s="82"/>
      <c r="MBS945" s="82"/>
      <c r="MBT945" s="82"/>
      <c r="MBU945" s="82"/>
      <c r="MBV945" s="82"/>
      <c r="MBW945" s="82"/>
      <c r="MBX945" s="82"/>
      <c r="MBY945" s="82"/>
      <c r="MBZ945" s="82"/>
      <c r="MCA945" s="82"/>
      <c r="MCB945" s="82"/>
      <c r="MCC945" s="82"/>
      <c r="MCD945" s="82"/>
      <c r="MCE945" s="82"/>
      <c r="MCF945" s="82"/>
      <c r="MCG945" s="82"/>
      <c r="MCH945" s="82"/>
      <c r="MCI945" s="82"/>
      <c r="MCJ945" s="82"/>
      <c r="MCK945" s="82"/>
      <c r="MCL945" s="82"/>
      <c r="MCM945" s="82"/>
      <c r="MCN945" s="82"/>
      <c r="MCO945" s="82"/>
      <c r="MCP945" s="82"/>
      <c r="MCQ945" s="82"/>
      <c r="MCR945" s="82"/>
      <c r="MCS945" s="82"/>
      <c r="MCT945" s="82"/>
      <c r="MCU945" s="82"/>
      <c r="MCV945" s="82"/>
      <c r="MCW945" s="82"/>
      <c r="MCX945" s="82"/>
      <c r="MCY945" s="82"/>
      <c r="MCZ945" s="82"/>
      <c r="MDA945" s="82"/>
      <c r="MDB945" s="82"/>
      <c r="MDC945" s="82"/>
      <c r="MDD945" s="82"/>
      <c r="MDE945" s="82"/>
      <c r="MDF945" s="82"/>
      <c r="MDG945" s="82"/>
      <c r="MDH945" s="82"/>
      <c r="MDI945" s="82"/>
      <c r="MDJ945" s="82"/>
      <c r="MDK945" s="82"/>
      <c r="MDL945" s="82"/>
      <c r="MDM945" s="82"/>
      <c r="MDN945" s="82"/>
      <c r="MDO945" s="82"/>
      <c r="MDP945" s="82"/>
      <c r="MDQ945" s="82"/>
      <c r="MDR945" s="82"/>
      <c r="MDS945" s="82"/>
      <c r="MDT945" s="82"/>
      <c r="MDU945" s="82"/>
      <c r="MDV945" s="82"/>
      <c r="MDW945" s="82"/>
      <c r="MDX945" s="82"/>
      <c r="MDY945" s="82"/>
      <c r="MDZ945" s="82"/>
      <c r="MEA945" s="82"/>
      <c r="MEB945" s="82"/>
      <c r="MEC945" s="82"/>
      <c r="MED945" s="82"/>
      <c r="MEE945" s="82"/>
      <c r="MEF945" s="82"/>
      <c r="MEG945" s="82"/>
      <c r="MEH945" s="82"/>
      <c r="MEI945" s="82"/>
      <c r="MEJ945" s="82"/>
      <c r="MEK945" s="82"/>
      <c r="MEL945" s="82"/>
      <c r="MEM945" s="82"/>
      <c r="MEN945" s="82"/>
      <c r="MEO945" s="82"/>
      <c r="MEP945" s="82"/>
      <c r="MEQ945" s="82"/>
      <c r="MER945" s="82"/>
      <c r="MES945" s="82"/>
      <c r="MET945" s="82"/>
      <c r="MEU945" s="82"/>
      <c r="MEV945" s="82"/>
      <c r="MEW945" s="82"/>
      <c r="MEX945" s="82"/>
      <c r="MEY945" s="82"/>
      <c r="MEZ945" s="82"/>
      <c r="MFA945" s="82"/>
      <c r="MFB945" s="82"/>
      <c r="MFC945" s="82"/>
      <c r="MFD945" s="82"/>
      <c r="MFE945" s="82"/>
      <c r="MFF945" s="82"/>
      <c r="MFG945" s="82"/>
      <c r="MFH945" s="82"/>
      <c r="MFI945" s="82"/>
      <c r="MFJ945" s="82"/>
      <c r="MFK945" s="82"/>
      <c r="MFL945" s="82"/>
      <c r="MFM945" s="82"/>
      <c r="MFN945" s="82"/>
      <c r="MFO945" s="82"/>
      <c r="MFP945" s="82"/>
      <c r="MFQ945" s="82"/>
      <c r="MFR945" s="82"/>
      <c r="MFS945" s="82"/>
      <c r="MFT945" s="82"/>
      <c r="MFU945" s="82"/>
      <c r="MFV945" s="82"/>
      <c r="MFW945" s="82"/>
      <c r="MFX945" s="82"/>
      <c r="MFY945" s="82"/>
      <c r="MFZ945" s="82"/>
      <c r="MGA945" s="82"/>
      <c r="MGB945" s="82"/>
      <c r="MGC945" s="82"/>
      <c r="MGD945" s="82"/>
      <c r="MGE945" s="82"/>
      <c r="MGF945" s="82"/>
      <c r="MGG945" s="82"/>
      <c r="MGH945" s="82"/>
      <c r="MGI945" s="82"/>
      <c r="MGJ945" s="82"/>
      <c r="MGK945" s="82"/>
      <c r="MGL945" s="82"/>
      <c r="MGM945" s="82"/>
      <c r="MGN945" s="82"/>
      <c r="MGO945" s="82"/>
      <c r="MGP945" s="82"/>
      <c r="MGQ945" s="82"/>
      <c r="MGR945" s="82"/>
      <c r="MGS945" s="82"/>
      <c r="MGT945" s="82"/>
      <c r="MGU945" s="82"/>
      <c r="MGV945" s="82"/>
      <c r="MGW945" s="82"/>
      <c r="MGX945" s="82"/>
      <c r="MGY945" s="82"/>
      <c r="MGZ945" s="82"/>
      <c r="MHA945" s="82"/>
      <c r="MHB945" s="82"/>
      <c r="MHC945" s="82"/>
      <c r="MHD945" s="82"/>
      <c r="MHE945" s="82"/>
      <c r="MHF945" s="82"/>
      <c r="MHG945" s="82"/>
      <c r="MHH945" s="82"/>
      <c r="MHI945" s="82"/>
      <c r="MHJ945" s="82"/>
      <c r="MHK945" s="82"/>
      <c r="MHL945" s="82"/>
      <c r="MHM945" s="82"/>
      <c r="MHN945" s="82"/>
      <c r="MHO945" s="82"/>
      <c r="MHP945" s="82"/>
      <c r="MHQ945" s="82"/>
      <c r="MHR945" s="82"/>
      <c r="MHS945" s="82"/>
      <c r="MHT945" s="82"/>
      <c r="MHU945" s="82"/>
      <c r="MHV945" s="82"/>
      <c r="MHW945" s="82"/>
      <c r="MHX945" s="82"/>
      <c r="MHY945" s="82"/>
      <c r="MHZ945" s="82"/>
      <c r="MIA945" s="82"/>
      <c r="MIB945" s="82"/>
      <c r="MIC945" s="82"/>
      <c r="MID945" s="82"/>
      <c r="MIE945" s="82"/>
      <c r="MIF945" s="82"/>
      <c r="MIG945" s="82"/>
      <c r="MIH945" s="82"/>
      <c r="MII945" s="82"/>
      <c r="MIJ945" s="82"/>
      <c r="MIK945" s="82"/>
      <c r="MIL945" s="82"/>
      <c r="MIM945" s="82"/>
      <c r="MIN945" s="82"/>
      <c r="MIO945" s="82"/>
      <c r="MIP945" s="82"/>
      <c r="MIQ945" s="82"/>
      <c r="MIR945" s="82"/>
      <c r="MIS945" s="82"/>
      <c r="MIT945" s="82"/>
      <c r="MIU945" s="82"/>
      <c r="MIV945" s="82"/>
      <c r="MIW945" s="82"/>
      <c r="MIX945" s="82"/>
      <c r="MIY945" s="82"/>
      <c r="MIZ945" s="82"/>
      <c r="MJA945" s="82"/>
      <c r="MJB945" s="82"/>
      <c r="MJC945" s="82"/>
      <c r="MJD945" s="82"/>
      <c r="MJE945" s="82"/>
      <c r="MJF945" s="82"/>
      <c r="MJG945" s="82"/>
      <c r="MJH945" s="82"/>
      <c r="MJI945" s="82"/>
      <c r="MJJ945" s="82"/>
      <c r="MJK945" s="82"/>
      <c r="MJL945" s="82"/>
      <c r="MJM945" s="82"/>
      <c r="MJN945" s="82"/>
      <c r="MJO945" s="82"/>
      <c r="MJP945" s="82"/>
      <c r="MJQ945" s="82"/>
      <c r="MJR945" s="82"/>
      <c r="MJS945" s="82"/>
      <c r="MJT945" s="82"/>
      <c r="MJU945" s="82"/>
      <c r="MJV945" s="82"/>
      <c r="MJW945" s="82"/>
      <c r="MJX945" s="82"/>
      <c r="MJY945" s="82"/>
      <c r="MJZ945" s="82"/>
      <c r="MKA945" s="82"/>
      <c r="MKB945" s="82"/>
      <c r="MKC945" s="82"/>
      <c r="MKD945" s="82"/>
      <c r="MKE945" s="82"/>
      <c r="MKF945" s="82"/>
      <c r="MKG945" s="82"/>
      <c r="MKH945" s="82"/>
      <c r="MKI945" s="82"/>
      <c r="MKJ945" s="82"/>
      <c r="MKK945" s="82"/>
      <c r="MKL945" s="82"/>
      <c r="MKM945" s="82"/>
      <c r="MKN945" s="82"/>
      <c r="MKO945" s="82"/>
      <c r="MKP945" s="82"/>
      <c r="MKQ945" s="82"/>
      <c r="MKR945" s="82"/>
      <c r="MKS945" s="82"/>
      <c r="MKT945" s="82"/>
      <c r="MKU945" s="82"/>
      <c r="MKV945" s="82"/>
      <c r="MKW945" s="82"/>
      <c r="MKX945" s="82"/>
      <c r="MKY945" s="82"/>
      <c r="MKZ945" s="82"/>
      <c r="MLA945" s="82"/>
      <c r="MLB945" s="82"/>
      <c r="MLC945" s="82"/>
      <c r="MLD945" s="82"/>
      <c r="MLE945" s="82"/>
      <c r="MLF945" s="82"/>
      <c r="MLG945" s="82"/>
      <c r="MLH945" s="82"/>
      <c r="MLI945" s="82"/>
      <c r="MLJ945" s="82"/>
      <c r="MLK945" s="82"/>
      <c r="MLL945" s="82"/>
      <c r="MLM945" s="82"/>
      <c r="MLN945" s="82"/>
      <c r="MLO945" s="82"/>
      <c r="MLP945" s="82"/>
      <c r="MLQ945" s="82"/>
      <c r="MLR945" s="82"/>
      <c r="MLS945" s="82"/>
      <c r="MLT945" s="82"/>
      <c r="MLU945" s="82"/>
      <c r="MLV945" s="82"/>
      <c r="MLW945" s="82"/>
      <c r="MLX945" s="82"/>
      <c r="MLY945" s="82"/>
      <c r="MLZ945" s="82"/>
      <c r="MMA945" s="82"/>
      <c r="MMB945" s="82"/>
      <c r="MMC945" s="82"/>
      <c r="MMD945" s="82"/>
      <c r="MME945" s="82"/>
      <c r="MMF945" s="82"/>
      <c r="MMG945" s="82"/>
      <c r="MMH945" s="82"/>
      <c r="MMI945" s="82"/>
      <c r="MMJ945" s="82"/>
      <c r="MMK945" s="82"/>
      <c r="MML945" s="82"/>
      <c r="MMM945" s="82"/>
      <c r="MMN945" s="82"/>
      <c r="MMO945" s="82"/>
      <c r="MMP945" s="82"/>
      <c r="MMQ945" s="82"/>
      <c r="MMR945" s="82"/>
      <c r="MMS945" s="82"/>
      <c r="MMT945" s="82"/>
      <c r="MMU945" s="82"/>
      <c r="MMV945" s="82"/>
      <c r="MMW945" s="82"/>
      <c r="MMX945" s="82"/>
      <c r="MMY945" s="82"/>
      <c r="MMZ945" s="82"/>
      <c r="MNA945" s="82"/>
      <c r="MNB945" s="82"/>
      <c r="MNC945" s="82"/>
      <c r="MND945" s="82"/>
      <c r="MNE945" s="82"/>
      <c r="MNF945" s="82"/>
      <c r="MNG945" s="82"/>
      <c r="MNH945" s="82"/>
      <c r="MNI945" s="82"/>
      <c r="MNJ945" s="82"/>
      <c r="MNK945" s="82"/>
      <c r="MNL945" s="82"/>
      <c r="MNM945" s="82"/>
      <c r="MNN945" s="82"/>
      <c r="MNO945" s="82"/>
      <c r="MNP945" s="82"/>
      <c r="MNQ945" s="82"/>
      <c r="MNR945" s="82"/>
      <c r="MNS945" s="82"/>
      <c r="MNT945" s="82"/>
      <c r="MNU945" s="82"/>
      <c r="MNV945" s="82"/>
      <c r="MNW945" s="82"/>
      <c r="MNX945" s="82"/>
      <c r="MNY945" s="82"/>
      <c r="MNZ945" s="82"/>
      <c r="MOA945" s="82"/>
      <c r="MOB945" s="82"/>
      <c r="MOC945" s="82"/>
      <c r="MOD945" s="82"/>
      <c r="MOE945" s="82"/>
      <c r="MOF945" s="82"/>
      <c r="MOG945" s="82"/>
      <c r="MOH945" s="82"/>
      <c r="MOI945" s="82"/>
      <c r="MOJ945" s="82"/>
      <c r="MOK945" s="82"/>
      <c r="MOL945" s="82"/>
      <c r="MOM945" s="82"/>
      <c r="MON945" s="82"/>
      <c r="MOO945" s="82"/>
      <c r="MOP945" s="82"/>
      <c r="MOQ945" s="82"/>
      <c r="MOR945" s="82"/>
      <c r="MOS945" s="82"/>
      <c r="MOT945" s="82"/>
      <c r="MOU945" s="82"/>
      <c r="MOV945" s="82"/>
      <c r="MOW945" s="82"/>
      <c r="MOX945" s="82"/>
      <c r="MOY945" s="82"/>
      <c r="MOZ945" s="82"/>
      <c r="MPA945" s="82"/>
      <c r="MPB945" s="82"/>
      <c r="MPC945" s="82"/>
      <c r="MPD945" s="82"/>
      <c r="MPE945" s="82"/>
      <c r="MPF945" s="82"/>
      <c r="MPG945" s="82"/>
      <c r="MPH945" s="82"/>
      <c r="MPI945" s="82"/>
      <c r="MPJ945" s="82"/>
      <c r="MPK945" s="82"/>
      <c r="MPL945" s="82"/>
      <c r="MPM945" s="82"/>
      <c r="MPN945" s="82"/>
      <c r="MPO945" s="82"/>
      <c r="MPP945" s="82"/>
      <c r="MPQ945" s="82"/>
      <c r="MPR945" s="82"/>
      <c r="MPS945" s="82"/>
      <c r="MPT945" s="82"/>
      <c r="MPU945" s="82"/>
      <c r="MPV945" s="82"/>
      <c r="MPW945" s="82"/>
      <c r="MPX945" s="82"/>
      <c r="MPY945" s="82"/>
      <c r="MPZ945" s="82"/>
      <c r="MQA945" s="82"/>
      <c r="MQB945" s="82"/>
      <c r="MQC945" s="82"/>
      <c r="MQD945" s="82"/>
      <c r="MQE945" s="82"/>
      <c r="MQF945" s="82"/>
      <c r="MQG945" s="82"/>
      <c r="MQH945" s="82"/>
      <c r="MQI945" s="82"/>
      <c r="MQJ945" s="82"/>
      <c r="MQK945" s="82"/>
      <c r="MQL945" s="82"/>
      <c r="MQM945" s="82"/>
      <c r="MQN945" s="82"/>
      <c r="MQO945" s="82"/>
      <c r="MQP945" s="82"/>
      <c r="MQQ945" s="82"/>
      <c r="MQR945" s="82"/>
      <c r="MQS945" s="82"/>
      <c r="MQT945" s="82"/>
      <c r="MQU945" s="82"/>
      <c r="MQV945" s="82"/>
      <c r="MQW945" s="82"/>
      <c r="MQX945" s="82"/>
      <c r="MQY945" s="82"/>
      <c r="MQZ945" s="82"/>
      <c r="MRA945" s="82"/>
      <c r="MRB945" s="82"/>
      <c r="MRC945" s="82"/>
      <c r="MRD945" s="82"/>
      <c r="MRE945" s="82"/>
      <c r="MRF945" s="82"/>
      <c r="MRG945" s="82"/>
      <c r="MRH945" s="82"/>
      <c r="MRI945" s="82"/>
      <c r="MRJ945" s="82"/>
      <c r="MRK945" s="82"/>
      <c r="MRL945" s="82"/>
      <c r="MRM945" s="82"/>
      <c r="MRN945" s="82"/>
      <c r="MRO945" s="82"/>
      <c r="MRP945" s="82"/>
      <c r="MRQ945" s="82"/>
      <c r="MRR945" s="82"/>
      <c r="MRS945" s="82"/>
      <c r="MRT945" s="82"/>
      <c r="MRU945" s="82"/>
      <c r="MRV945" s="82"/>
      <c r="MRW945" s="82"/>
      <c r="MRX945" s="82"/>
      <c r="MRY945" s="82"/>
      <c r="MRZ945" s="82"/>
      <c r="MSA945" s="82"/>
      <c r="MSB945" s="82"/>
      <c r="MSC945" s="82"/>
      <c r="MSD945" s="82"/>
      <c r="MSE945" s="82"/>
      <c r="MSF945" s="82"/>
      <c r="MSG945" s="82"/>
      <c r="MSH945" s="82"/>
      <c r="MSI945" s="82"/>
      <c r="MSJ945" s="82"/>
      <c r="MSK945" s="82"/>
      <c r="MSL945" s="82"/>
      <c r="MSM945" s="82"/>
      <c r="MSN945" s="82"/>
      <c r="MSO945" s="82"/>
      <c r="MSP945" s="82"/>
      <c r="MSQ945" s="82"/>
      <c r="MSR945" s="82"/>
      <c r="MSS945" s="82"/>
      <c r="MST945" s="82"/>
      <c r="MSU945" s="82"/>
      <c r="MSV945" s="82"/>
      <c r="MSW945" s="82"/>
      <c r="MSX945" s="82"/>
      <c r="MSY945" s="82"/>
      <c r="MSZ945" s="82"/>
      <c r="MTA945" s="82"/>
      <c r="MTB945" s="82"/>
      <c r="MTC945" s="82"/>
      <c r="MTD945" s="82"/>
      <c r="MTE945" s="82"/>
      <c r="MTF945" s="82"/>
      <c r="MTG945" s="82"/>
      <c r="MTH945" s="82"/>
      <c r="MTI945" s="82"/>
      <c r="MTJ945" s="82"/>
      <c r="MTK945" s="82"/>
      <c r="MTL945" s="82"/>
      <c r="MTM945" s="82"/>
      <c r="MTN945" s="82"/>
      <c r="MTO945" s="82"/>
      <c r="MTP945" s="82"/>
      <c r="MTQ945" s="82"/>
      <c r="MTR945" s="82"/>
      <c r="MTS945" s="82"/>
      <c r="MTT945" s="82"/>
      <c r="MTU945" s="82"/>
      <c r="MTV945" s="82"/>
      <c r="MTW945" s="82"/>
      <c r="MTX945" s="82"/>
      <c r="MTY945" s="82"/>
      <c r="MTZ945" s="82"/>
      <c r="MUA945" s="82"/>
      <c r="MUB945" s="82"/>
      <c r="MUC945" s="82"/>
      <c r="MUD945" s="82"/>
      <c r="MUE945" s="82"/>
      <c r="MUF945" s="82"/>
      <c r="MUG945" s="82"/>
      <c r="MUH945" s="82"/>
      <c r="MUI945" s="82"/>
      <c r="MUJ945" s="82"/>
      <c r="MUK945" s="82"/>
      <c r="MUL945" s="82"/>
      <c r="MUM945" s="82"/>
      <c r="MUN945" s="82"/>
      <c r="MUO945" s="82"/>
      <c r="MUP945" s="82"/>
      <c r="MUQ945" s="82"/>
      <c r="MUR945" s="82"/>
      <c r="MUS945" s="82"/>
      <c r="MUT945" s="82"/>
      <c r="MUU945" s="82"/>
      <c r="MUV945" s="82"/>
      <c r="MUW945" s="82"/>
      <c r="MUX945" s="82"/>
      <c r="MUY945" s="82"/>
      <c r="MUZ945" s="82"/>
      <c r="MVA945" s="82"/>
      <c r="MVB945" s="82"/>
      <c r="MVC945" s="82"/>
      <c r="MVD945" s="82"/>
      <c r="MVE945" s="82"/>
      <c r="MVF945" s="82"/>
      <c r="MVG945" s="82"/>
      <c r="MVH945" s="82"/>
      <c r="MVI945" s="82"/>
      <c r="MVJ945" s="82"/>
      <c r="MVK945" s="82"/>
      <c r="MVL945" s="82"/>
      <c r="MVM945" s="82"/>
      <c r="MVN945" s="82"/>
      <c r="MVO945" s="82"/>
      <c r="MVP945" s="82"/>
      <c r="MVQ945" s="82"/>
      <c r="MVR945" s="82"/>
      <c r="MVS945" s="82"/>
      <c r="MVT945" s="82"/>
      <c r="MVU945" s="82"/>
      <c r="MVV945" s="82"/>
      <c r="MVW945" s="82"/>
      <c r="MVX945" s="82"/>
      <c r="MVY945" s="82"/>
      <c r="MVZ945" s="82"/>
      <c r="MWA945" s="82"/>
      <c r="MWB945" s="82"/>
      <c r="MWC945" s="82"/>
      <c r="MWD945" s="82"/>
      <c r="MWE945" s="82"/>
      <c r="MWF945" s="82"/>
      <c r="MWG945" s="82"/>
      <c r="MWH945" s="82"/>
      <c r="MWI945" s="82"/>
      <c r="MWJ945" s="82"/>
      <c r="MWK945" s="82"/>
      <c r="MWL945" s="82"/>
      <c r="MWM945" s="82"/>
      <c r="MWN945" s="82"/>
      <c r="MWO945" s="82"/>
      <c r="MWP945" s="82"/>
      <c r="MWQ945" s="82"/>
      <c r="MWR945" s="82"/>
      <c r="MWS945" s="82"/>
      <c r="MWT945" s="82"/>
      <c r="MWU945" s="82"/>
      <c r="MWV945" s="82"/>
      <c r="MWW945" s="82"/>
      <c r="MWX945" s="82"/>
      <c r="MWY945" s="82"/>
      <c r="MWZ945" s="82"/>
      <c r="MXA945" s="82"/>
      <c r="MXB945" s="82"/>
      <c r="MXC945" s="82"/>
      <c r="MXD945" s="82"/>
      <c r="MXE945" s="82"/>
      <c r="MXF945" s="82"/>
      <c r="MXG945" s="82"/>
      <c r="MXH945" s="82"/>
      <c r="MXI945" s="82"/>
      <c r="MXJ945" s="82"/>
      <c r="MXK945" s="82"/>
      <c r="MXL945" s="82"/>
      <c r="MXM945" s="82"/>
      <c r="MXN945" s="82"/>
      <c r="MXO945" s="82"/>
      <c r="MXP945" s="82"/>
      <c r="MXQ945" s="82"/>
      <c r="MXR945" s="82"/>
      <c r="MXS945" s="82"/>
      <c r="MXT945" s="82"/>
      <c r="MXU945" s="82"/>
      <c r="MXV945" s="82"/>
      <c r="MXW945" s="82"/>
      <c r="MXX945" s="82"/>
      <c r="MXY945" s="82"/>
      <c r="MXZ945" s="82"/>
      <c r="MYA945" s="82"/>
      <c r="MYB945" s="82"/>
      <c r="MYC945" s="82"/>
      <c r="MYD945" s="82"/>
      <c r="MYE945" s="82"/>
      <c r="MYF945" s="82"/>
      <c r="MYG945" s="82"/>
      <c r="MYH945" s="82"/>
      <c r="MYI945" s="82"/>
      <c r="MYJ945" s="82"/>
      <c r="MYK945" s="82"/>
      <c r="MYL945" s="82"/>
      <c r="MYM945" s="82"/>
      <c r="MYN945" s="82"/>
      <c r="MYO945" s="82"/>
      <c r="MYP945" s="82"/>
      <c r="MYQ945" s="82"/>
      <c r="MYR945" s="82"/>
      <c r="MYS945" s="82"/>
      <c r="MYT945" s="82"/>
      <c r="MYU945" s="82"/>
      <c r="MYV945" s="82"/>
      <c r="MYW945" s="82"/>
      <c r="MYX945" s="82"/>
      <c r="MYY945" s="82"/>
      <c r="MYZ945" s="82"/>
      <c r="MZA945" s="82"/>
      <c r="MZB945" s="82"/>
      <c r="MZC945" s="82"/>
      <c r="MZD945" s="82"/>
      <c r="MZE945" s="82"/>
      <c r="MZF945" s="82"/>
      <c r="MZG945" s="82"/>
      <c r="MZH945" s="82"/>
      <c r="MZI945" s="82"/>
      <c r="MZJ945" s="82"/>
      <c r="MZK945" s="82"/>
      <c r="MZL945" s="82"/>
      <c r="MZM945" s="82"/>
      <c r="MZN945" s="82"/>
      <c r="MZO945" s="82"/>
      <c r="MZP945" s="82"/>
      <c r="MZQ945" s="82"/>
      <c r="MZR945" s="82"/>
      <c r="MZS945" s="82"/>
      <c r="MZT945" s="82"/>
      <c r="MZU945" s="82"/>
      <c r="MZV945" s="82"/>
      <c r="MZW945" s="82"/>
      <c r="MZX945" s="82"/>
      <c r="MZY945" s="82"/>
      <c r="MZZ945" s="82"/>
      <c r="NAA945" s="82"/>
      <c r="NAB945" s="82"/>
      <c r="NAC945" s="82"/>
      <c r="NAD945" s="82"/>
      <c r="NAE945" s="82"/>
      <c r="NAF945" s="82"/>
      <c r="NAG945" s="82"/>
      <c r="NAH945" s="82"/>
      <c r="NAI945" s="82"/>
      <c r="NAJ945" s="82"/>
      <c r="NAK945" s="82"/>
      <c r="NAL945" s="82"/>
      <c r="NAM945" s="82"/>
      <c r="NAN945" s="82"/>
      <c r="NAO945" s="82"/>
      <c r="NAP945" s="82"/>
      <c r="NAQ945" s="82"/>
      <c r="NAR945" s="82"/>
      <c r="NAS945" s="82"/>
      <c r="NAT945" s="82"/>
      <c r="NAU945" s="82"/>
      <c r="NAV945" s="82"/>
      <c r="NAW945" s="82"/>
      <c r="NAX945" s="82"/>
      <c r="NAY945" s="82"/>
      <c r="NAZ945" s="82"/>
      <c r="NBA945" s="82"/>
      <c r="NBB945" s="82"/>
      <c r="NBC945" s="82"/>
      <c r="NBD945" s="82"/>
      <c r="NBE945" s="82"/>
      <c r="NBF945" s="82"/>
      <c r="NBG945" s="82"/>
      <c r="NBH945" s="82"/>
      <c r="NBI945" s="82"/>
      <c r="NBJ945" s="82"/>
      <c r="NBK945" s="82"/>
      <c r="NBL945" s="82"/>
      <c r="NBM945" s="82"/>
      <c r="NBN945" s="82"/>
      <c r="NBO945" s="82"/>
      <c r="NBP945" s="82"/>
      <c r="NBQ945" s="82"/>
      <c r="NBR945" s="82"/>
      <c r="NBS945" s="82"/>
      <c r="NBT945" s="82"/>
      <c r="NBU945" s="82"/>
      <c r="NBV945" s="82"/>
      <c r="NBW945" s="82"/>
      <c r="NBX945" s="82"/>
      <c r="NBY945" s="82"/>
      <c r="NBZ945" s="82"/>
      <c r="NCA945" s="82"/>
      <c r="NCB945" s="82"/>
      <c r="NCC945" s="82"/>
      <c r="NCD945" s="82"/>
      <c r="NCE945" s="82"/>
      <c r="NCF945" s="82"/>
      <c r="NCG945" s="82"/>
      <c r="NCH945" s="82"/>
      <c r="NCI945" s="82"/>
      <c r="NCJ945" s="82"/>
      <c r="NCK945" s="82"/>
      <c r="NCL945" s="82"/>
      <c r="NCM945" s="82"/>
      <c r="NCN945" s="82"/>
      <c r="NCO945" s="82"/>
      <c r="NCP945" s="82"/>
      <c r="NCQ945" s="82"/>
      <c r="NCR945" s="82"/>
      <c r="NCS945" s="82"/>
      <c r="NCT945" s="82"/>
      <c r="NCU945" s="82"/>
      <c r="NCV945" s="82"/>
      <c r="NCW945" s="82"/>
      <c r="NCX945" s="82"/>
      <c r="NCY945" s="82"/>
      <c r="NCZ945" s="82"/>
      <c r="NDA945" s="82"/>
      <c r="NDB945" s="82"/>
      <c r="NDC945" s="82"/>
      <c r="NDD945" s="82"/>
      <c r="NDE945" s="82"/>
      <c r="NDF945" s="82"/>
      <c r="NDG945" s="82"/>
      <c r="NDH945" s="82"/>
      <c r="NDI945" s="82"/>
      <c r="NDJ945" s="82"/>
      <c r="NDK945" s="82"/>
      <c r="NDL945" s="82"/>
      <c r="NDM945" s="82"/>
      <c r="NDN945" s="82"/>
      <c r="NDO945" s="82"/>
      <c r="NDP945" s="82"/>
      <c r="NDQ945" s="82"/>
      <c r="NDR945" s="82"/>
      <c r="NDS945" s="82"/>
      <c r="NDT945" s="82"/>
      <c r="NDU945" s="82"/>
      <c r="NDV945" s="82"/>
      <c r="NDW945" s="82"/>
      <c r="NDX945" s="82"/>
      <c r="NDY945" s="82"/>
      <c r="NDZ945" s="82"/>
      <c r="NEA945" s="82"/>
      <c r="NEB945" s="82"/>
      <c r="NEC945" s="82"/>
      <c r="NED945" s="82"/>
      <c r="NEE945" s="82"/>
      <c r="NEF945" s="82"/>
      <c r="NEG945" s="82"/>
      <c r="NEH945" s="82"/>
      <c r="NEI945" s="82"/>
      <c r="NEJ945" s="82"/>
      <c r="NEK945" s="82"/>
      <c r="NEL945" s="82"/>
      <c r="NEM945" s="82"/>
      <c r="NEN945" s="82"/>
      <c r="NEO945" s="82"/>
      <c r="NEP945" s="82"/>
      <c r="NEQ945" s="82"/>
      <c r="NER945" s="82"/>
      <c r="NES945" s="82"/>
      <c r="NET945" s="82"/>
      <c r="NEU945" s="82"/>
      <c r="NEV945" s="82"/>
      <c r="NEW945" s="82"/>
      <c r="NEX945" s="82"/>
      <c r="NEY945" s="82"/>
      <c r="NEZ945" s="82"/>
      <c r="NFA945" s="82"/>
      <c r="NFB945" s="82"/>
      <c r="NFC945" s="82"/>
      <c r="NFD945" s="82"/>
      <c r="NFE945" s="82"/>
      <c r="NFF945" s="82"/>
      <c r="NFG945" s="82"/>
      <c r="NFH945" s="82"/>
      <c r="NFI945" s="82"/>
      <c r="NFJ945" s="82"/>
      <c r="NFK945" s="82"/>
      <c r="NFL945" s="82"/>
      <c r="NFM945" s="82"/>
      <c r="NFN945" s="82"/>
      <c r="NFO945" s="82"/>
      <c r="NFP945" s="82"/>
      <c r="NFQ945" s="82"/>
      <c r="NFR945" s="82"/>
      <c r="NFS945" s="82"/>
      <c r="NFT945" s="82"/>
      <c r="NFU945" s="82"/>
      <c r="NFV945" s="82"/>
      <c r="NFW945" s="82"/>
      <c r="NFX945" s="82"/>
      <c r="NFY945" s="82"/>
      <c r="NFZ945" s="82"/>
      <c r="NGA945" s="82"/>
      <c r="NGB945" s="82"/>
      <c r="NGC945" s="82"/>
      <c r="NGD945" s="82"/>
      <c r="NGE945" s="82"/>
      <c r="NGF945" s="82"/>
      <c r="NGG945" s="82"/>
      <c r="NGH945" s="82"/>
      <c r="NGI945" s="82"/>
      <c r="NGJ945" s="82"/>
      <c r="NGK945" s="82"/>
      <c r="NGL945" s="82"/>
      <c r="NGM945" s="82"/>
      <c r="NGN945" s="82"/>
      <c r="NGO945" s="82"/>
      <c r="NGP945" s="82"/>
      <c r="NGQ945" s="82"/>
      <c r="NGR945" s="82"/>
      <c r="NGS945" s="82"/>
      <c r="NGT945" s="82"/>
      <c r="NGU945" s="82"/>
      <c r="NGV945" s="82"/>
      <c r="NGW945" s="82"/>
      <c r="NGX945" s="82"/>
      <c r="NGY945" s="82"/>
      <c r="NGZ945" s="82"/>
      <c r="NHA945" s="82"/>
      <c r="NHB945" s="82"/>
      <c r="NHC945" s="82"/>
      <c r="NHD945" s="82"/>
      <c r="NHE945" s="82"/>
      <c r="NHF945" s="82"/>
      <c r="NHG945" s="82"/>
      <c r="NHH945" s="82"/>
      <c r="NHI945" s="82"/>
      <c r="NHJ945" s="82"/>
      <c r="NHK945" s="82"/>
      <c r="NHL945" s="82"/>
      <c r="NHM945" s="82"/>
      <c r="NHN945" s="82"/>
      <c r="NHO945" s="82"/>
      <c r="NHP945" s="82"/>
      <c r="NHQ945" s="82"/>
      <c r="NHR945" s="82"/>
      <c r="NHS945" s="82"/>
      <c r="NHT945" s="82"/>
      <c r="NHU945" s="82"/>
      <c r="NHV945" s="82"/>
      <c r="NHW945" s="82"/>
      <c r="NHX945" s="82"/>
      <c r="NHY945" s="82"/>
      <c r="NHZ945" s="82"/>
      <c r="NIA945" s="82"/>
      <c r="NIB945" s="82"/>
      <c r="NIC945" s="82"/>
      <c r="NID945" s="82"/>
      <c r="NIE945" s="82"/>
      <c r="NIF945" s="82"/>
      <c r="NIG945" s="82"/>
      <c r="NIH945" s="82"/>
      <c r="NII945" s="82"/>
      <c r="NIJ945" s="82"/>
      <c r="NIK945" s="82"/>
      <c r="NIL945" s="82"/>
      <c r="NIM945" s="82"/>
      <c r="NIN945" s="82"/>
      <c r="NIO945" s="82"/>
      <c r="NIP945" s="82"/>
      <c r="NIQ945" s="82"/>
      <c r="NIR945" s="82"/>
      <c r="NIS945" s="82"/>
      <c r="NIT945" s="82"/>
      <c r="NIU945" s="82"/>
      <c r="NIV945" s="82"/>
      <c r="NIW945" s="82"/>
      <c r="NIX945" s="82"/>
      <c r="NIY945" s="82"/>
      <c r="NIZ945" s="82"/>
      <c r="NJA945" s="82"/>
      <c r="NJB945" s="82"/>
      <c r="NJC945" s="82"/>
      <c r="NJD945" s="82"/>
      <c r="NJE945" s="82"/>
      <c r="NJF945" s="82"/>
      <c r="NJG945" s="82"/>
      <c r="NJH945" s="82"/>
      <c r="NJI945" s="82"/>
      <c r="NJJ945" s="82"/>
      <c r="NJK945" s="82"/>
      <c r="NJL945" s="82"/>
      <c r="NJM945" s="82"/>
      <c r="NJN945" s="82"/>
      <c r="NJO945" s="82"/>
      <c r="NJP945" s="82"/>
      <c r="NJQ945" s="82"/>
      <c r="NJR945" s="82"/>
      <c r="NJS945" s="82"/>
      <c r="NJT945" s="82"/>
      <c r="NJU945" s="82"/>
      <c r="NJV945" s="82"/>
      <c r="NJW945" s="82"/>
      <c r="NJX945" s="82"/>
      <c r="NJY945" s="82"/>
      <c r="NJZ945" s="82"/>
      <c r="NKA945" s="82"/>
      <c r="NKB945" s="82"/>
      <c r="NKC945" s="82"/>
      <c r="NKD945" s="82"/>
      <c r="NKE945" s="82"/>
      <c r="NKF945" s="82"/>
      <c r="NKG945" s="82"/>
      <c r="NKH945" s="82"/>
      <c r="NKI945" s="82"/>
      <c r="NKJ945" s="82"/>
      <c r="NKK945" s="82"/>
      <c r="NKL945" s="82"/>
      <c r="NKM945" s="82"/>
      <c r="NKN945" s="82"/>
      <c r="NKO945" s="82"/>
      <c r="NKP945" s="82"/>
      <c r="NKQ945" s="82"/>
      <c r="NKR945" s="82"/>
      <c r="NKS945" s="82"/>
      <c r="NKT945" s="82"/>
      <c r="NKU945" s="82"/>
      <c r="NKV945" s="82"/>
      <c r="NKW945" s="82"/>
      <c r="NKX945" s="82"/>
      <c r="NKY945" s="82"/>
      <c r="NKZ945" s="82"/>
      <c r="NLA945" s="82"/>
      <c r="NLB945" s="82"/>
      <c r="NLC945" s="82"/>
      <c r="NLD945" s="82"/>
      <c r="NLE945" s="82"/>
      <c r="NLF945" s="82"/>
      <c r="NLG945" s="82"/>
      <c r="NLH945" s="82"/>
      <c r="NLI945" s="82"/>
      <c r="NLJ945" s="82"/>
      <c r="NLK945" s="82"/>
      <c r="NLL945" s="82"/>
      <c r="NLM945" s="82"/>
      <c r="NLN945" s="82"/>
      <c r="NLO945" s="82"/>
      <c r="NLP945" s="82"/>
      <c r="NLQ945" s="82"/>
      <c r="NLR945" s="82"/>
      <c r="NLS945" s="82"/>
      <c r="NLT945" s="82"/>
      <c r="NLU945" s="82"/>
      <c r="NLV945" s="82"/>
      <c r="NLW945" s="82"/>
      <c r="NLX945" s="82"/>
      <c r="NLY945" s="82"/>
      <c r="NLZ945" s="82"/>
      <c r="NMA945" s="82"/>
      <c r="NMB945" s="82"/>
      <c r="NMC945" s="82"/>
      <c r="NMD945" s="82"/>
      <c r="NME945" s="82"/>
      <c r="NMF945" s="82"/>
      <c r="NMG945" s="82"/>
      <c r="NMH945" s="82"/>
      <c r="NMI945" s="82"/>
      <c r="NMJ945" s="82"/>
      <c r="NMK945" s="82"/>
      <c r="NML945" s="82"/>
      <c r="NMM945" s="82"/>
      <c r="NMN945" s="82"/>
      <c r="NMO945" s="82"/>
      <c r="NMP945" s="82"/>
      <c r="NMQ945" s="82"/>
      <c r="NMR945" s="82"/>
      <c r="NMS945" s="82"/>
      <c r="NMT945" s="82"/>
      <c r="NMU945" s="82"/>
      <c r="NMV945" s="82"/>
      <c r="NMW945" s="82"/>
      <c r="NMX945" s="82"/>
      <c r="NMY945" s="82"/>
      <c r="NMZ945" s="82"/>
      <c r="NNA945" s="82"/>
      <c r="NNB945" s="82"/>
      <c r="NNC945" s="82"/>
      <c r="NND945" s="82"/>
      <c r="NNE945" s="82"/>
      <c r="NNF945" s="82"/>
      <c r="NNG945" s="82"/>
      <c r="NNH945" s="82"/>
      <c r="NNI945" s="82"/>
      <c r="NNJ945" s="82"/>
      <c r="NNK945" s="82"/>
      <c r="NNL945" s="82"/>
      <c r="NNM945" s="82"/>
      <c r="NNN945" s="82"/>
      <c r="NNO945" s="82"/>
      <c r="NNP945" s="82"/>
      <c r="NNQ945" s="82"/>
      <c r="NNR945" s="82"/>
      <c r="NNS945" s="82"/>
      <c r="NNT945" s="82"/>
      <c r="NNU945" s="82"/>
      <c r="NNV945" s="82"/>
      <c r="NNW945" s="82"/>
      <c r="NNX945" s="82"/>
      <c r="NNY945" s="82"/>
      <c r="NNZ945" s="82"/>
      <c r="NOA945" s="82"/>
      <c r="NOB945" s="82"/>
      <c r="NOC945" s="82"/>
      <c r="NOD945" s="82"/>
      <c r="NOE945" s="82"/>
      <c r="NOF945" s="82"/>
      <c r="NOG945" s="82"/>
      <c r="NOH945" s="82"/>
      <c r="NOI945" s="82"/>
      <c r="NOJ945" s="82"/>
      <c r="NOK945" s="82"/>
      <c r="NOL945" s="82"/>
      <c r="NOM945" s="82"/>
      <c r="NON945" s="82"/>
      <c r="NOO945" s="82"/>
      <c r="NOP945" s="82"/>
      <c r="NOQ945" s="82"/>
      <c r="NOR945" s="82"/>
      <c r="NOS945" s="82"/>
      <c r="NOT945" s="82"/>
      <c r="NOU945" s="82"/>
      <c r="NOV945" s="82"/>
      <c r="NOW945" s="82"/>
      <c r="NOX945" s="82"/>
      <c r="NOY945" s="82"/>
      <c r="NOZ945" s="82"/>
      <c r="NPA945" s="82"/>
      <c r="NPB945" s="82"/>
      <c r="NPC945" s="82"/>
      <c r="NPD945" s="82"/>
      <c r="NPE945" s="82"/>
      <c r="NPF945" s="82"/>
      <c r="NPG945" s="82"/>
      <c r="NPH945" s="82"/>
      <c r="NPI945" s="82"/>
      <c r="NPJ945" s="82"/>
      <c r="NPK945" s="82"/>
      <c r="NPL945" s="82"/>
      <c r="NPM945" s="82"/>
      <c r="NPN945" s="82"/>
      <c r="NPO945" s="82"/>
      <c r="NPP945" s="82"/>
      <c r="NPQ945" s="82"/>
      <c r="NPR945" s="82"/>
      <c r="NPS945" s="82"/>
      <c r="NPT945" s="82"/>
      <c r="NPU945" s="82"/>
      <c r="NPV945" s="82"/>
      <c r="NPW945" s="82"/>
      <c r="NPX945" s="82"/>
      <c r="NPY945" s="82"/>
      <c r="NPZ945" s="82"/>
      <c r="NQA945" s="82"/>
      <c r="NQB945" s="82"/>
      <c r="NQC945" s="82"/>
      <c r="NQD945" s="82"/>
      <c r="NQE945" s="82"/>
      <c r="NQF945" s="82"/>
      <c r="NQG945" s="82"/>
      <c r="NQH945" s="82"/>
      <c r="NQI945" s="82"/>
      <c r="NQJ945" s="82"/>
      <c r="NQK945" s="82"/>
      <c r="NQL945" s="82"/>
      <c r="NQM945" s="82"/>
      <c r="NQN945" s="82"/>
      <c r="NQO945" s="82"/>
      <c r="NQP945" s="82"/>
      <c r="NQQ945" s="82"/>
      <c r="NQR945" s="82"/>
      <c r="NQS945" s="82"/>
      <c r="NQT945" s="82"/>
      <c r="NQU945" s="82"/>
      <c r="NQV945" s="82"/>
      <c r="NQW945" s="82"/>
      <c r="NQX945" s="82"/>
      <c r="NQY945" s="82"/>
      <c r="NQZ945" s="82"/>
      <c r="NRA945" s="82"/>
      <c r="NRB945" s="82"/>
      <c r="NRC945" s="82"/>
      <c r="NRD945" s="82"/>
      <c r="NRE945" s="82"/>
      <c r="NRF945" s="82"/>
      <c r="NRG945" s="82"/>
      <c r="NRH945" s="82"/>
      <c r="NRI945" s="82"/>
      <c r="NRJ945" s="82"/>
      <c r="NRK945" s="82"/>
      <c r="NRL945" s="82"/>
      <c r="NRM945" s="82"/>
      <c r="NRN945" s="82"/>
      <c r="NRO945" s="82"/>
      <c r="NRP945" s="82"/>
      <c r="NRQ945" s="82"/>
      <c r="NRR945" s="82"/>
      <c r="NRS945" s="82"/>
      <c r="NRT945" s="82"/>
      <c r="NRU945" s="82"/>
      <c r="NRV945" s="82"/>
      <c r="NRW945" s="82"/>
      <c r="NRX945" s="82"/>
      <c r="NRY945" s="82"/>
      <c r="NRZ945" s="82"/>
      <c r="NSA945" s="82"/>
      <c r="NSB945" s="82"/>
      <c r="NSC945" s="82"/>
      <c r="NSD945" s="82"/>
      <c r="NSE945" s="82"/>
      <c r="NSF945" s="82"/>
      <c r="NSG945" s="82"/>
      <c r="NSH945" s="82"/>
      <c r="NSI945" s="82"/>
      <c r="NSJ945" s="82"/>
      <c r="NSK945" s="82"/>
      <c r="NSL945" s="82"/>
      <c r="NSM945" s="82"/>
      <c r="NSN945" s="82"/>
      <c r="NSO945" s="82"/>
      <c r="NSP945" s="82"/>
      <c r="NSQ945" s="82"/>
      <c r="NSR945" s="82"/>
      <c r="NSS945" s="82"/>
      <c r="NST945" s="82"/>
      <c r="NSU945" s="82"/>
      <c r="NSV945" s="82"/>
      <c r="NSW945" s="82"/>
      <c r="NSX945" s="82"/>
      <c r="NSY945" s="82"/>
      <c r="NSZ945" s="82"/>
      <c r="NTA945" s="82"/>
      <c r="NTB945" s="82"/>
      <c r="NTC945" s="82"/>
      <c r="NTD945" s="82"/>
      <c r="NTE945" s="82"/>
      <c r="NTF945" s="82"/>
      <c r="NTG945" s="82"/>
      <c r="NTH945" s="82"/>
      <c r="NTI945" s="82"/>
      <c r="NTJ945" s="82"/>
      <c r="NTK945" s="82"/>
      <c r="NTL945" s="82"/>
      <c r="NTM945" s="82"/>
      <c r="NTN945" s="82"/>
      <c r="NTO945" s="82"/>
      <c r="NTP945" s="82"/>
      <c r="NTQ945" s="82"/>
      <c r="NTR945" s="82"/>
      <c r="NTS945" s="82"/>
      <c r="NTT945" s="82"/>
      <c r="NTU945" s="82"/>
      <c r="NTV945" s="82"/>
      <c r="NTW945" s="82"/>
      <c r="NTX945" s="82"/>
      <c r="NTY945" s="82"/>
      <c r="NTZ945" s="82"/>
      <c r="NUA945" s="82"/>
      <c r="NUB945" s="82"/>
      <c r="NUC945" s="82"/>
      <c r="NUD945" s="82"/>
      <c r="NUE945" s="82"/>
      <c r="NUF945" s="82"/>
      <c r="NUG945" s="82"/>
      <c r="NUH945" s="82"/>
      <c r="NUI945" s="82"/>
      <c r="NUJ945" s="82"/>
      <c r="NUK945" s="82"/>
      <c r="NUL945" s="82"/>
      <c r="NUM945" s="82"/>
      <c r="NUN945" s="82"/>
      <c r="NUO945" s="82"/>
      <c r="NUP945" s="82"/>
      <c r="NUQ945" s="82"/>
      <c r="NUR945" s="82"/>
      <c r="NUS945" s="82"/>
      <c r="NUT945" s="82"/>
      <c r="NUU945" s="82"/>
      <c r="NUV945" s="82"/>
      <c r="NUW945" s="82"/>
      <c r="NUX945" s="82"/>
      <c r="NUY945" s="82"/>
      <c r="NUZ945" s="82"/>
      <c r="NVA945" s="82"/>
      <c r="NVB945" s="82"/>
      <c r="NVC945" s="82"/>
      <c r="NVD945" s="82"/>
      <c r="NVE945" s="82"/>
      <c r="NVF945" s="82"/>
      <c r="NVG945" s="82"/>
      <c r="NVH945" s="82"/>
      <c r="NVI945" s="82"/>
      <c r="NVJ945" s="82"/>
      <c r="NVK945" s="82"/>
      <c r="NVL945" s="82"/>
      <c r="NVM945" s="82"/>
      <c r="NVN945" s="82"/>
      <c r="NVO945" s="82"/>
      <c r="NVP945" s="82"/>
      <c r="NVQ945" s="82"/>
      <c r="NVR945" s="82"/>
      <c r="NVS945" s="82"/>
      <c r="NVT945" s="82"/>
      <c r="NVU945" s="82"/>
      <c r="NVV945" s="82"/>
      <c r="NVW945" s="82"/>
      <c r="NVX945" s="82"/>
      <c r="NVY945" s="82"/>
      <c r="NVZ945" s="82"/>
      <c r="NWA945" s="82"/>
      <c r="NWB945" s="82"/>
      <c r="NWC945" s="82"/>
      <c r="NWD945" s="82"/>
      <c r="NWE945" s="82"/>
      <c r="NWF945" s="82"/>
      <c r="NWG945" s="82"/>
      <c r="NWH945" s="82"/>
      <c r="NWI945" s="82"/>
      <c r="NWJ945" s="82"/>
      <c r="NWK945" s="82"/>
      <c r="NWL945" s="82"/>
      <c r="NWM945" s="82"/>
      <c r="NWN945" s="82"/>
      <c r="NWO945" s="82"/>
      <c r="NWP945" s="82"/>
      <c r="NWQ945" s="82"/>
      <c r="NWR945" s="82"/>
      <c r="NWS945" s="82"/>
      <c r="NWT945" s="82"/>
      <c r="NWU945" s="82"/>
      <c r="NWV945" s="82"/>
      <c r="NWW945" s="82"/>
      <c r="NWX945" s="82"/>
      <c r="NWY945" s="82"/>
      <c r="NWZ945" s="82"/>
      <c r="NXA945" s="82"/>
      <c r="NXB945" s="82"/>
      <c r="NXC945" s="82"/>
      <c r="NXD945" s="82"/>
      <c r="NXE945" s="82"/>
      <c r="NXF945" s="82"/>
      <c r="NXG945" s="82"/>
      <c r="NXH945" s="82"/>
      <c r="NXI945" s="82"/>
      <c r="NXJ945" s="82"/>
      <c r="NXK945" s="82"/>
      <c r="NXL945" s="82"/>
      <c r="NXM945" s="82"/>
      <c r="NXN945" s="82"/>
      <c r="NXO945" s="82"/>
      <c r="NXP945" s="82"/>
      <c r="NXQ945" s="82"/>
      <c r="NXR945" s="82"/>
      <c r="NXS945" s="82"/>
      <c r="NXT945" s="82"/>
      <c r="NXU945" s="82"/>
      <c r="NXV945" s="82"/>
      <c r="NXW945" s="82"/>
      <c r="NXX945" s="82"/>
      <c r="NXY945" s="82"/>
      <c r="NXZ945" s="82"/>
      <c r="NYA945" s="82"/>
      <c r="NYB945" s="82"/>
      <c r="NYC945" s="82"/>
      <c r="NYD945" s="82"/>
      <c r="NYE945" s="82"/>
      <c r="NYF945" s="82"/>
      <c r="NYG945" s="82"/>
      <c r="NYH945" s="82"/>
      <c r="NYI945" s="82"/>
      <c r="NYJ945" s="82"/>
      <c r="NYK945" s="82"/>
      <c r="NYL945" s="82"/>
      <c r="NYM945" s="82"/>
      <c r="NYN945" s="82"/>
      <c r="NYO945" s="82"/>
      <c r="NYP945" s="82"/>
      <c r="NYQ945" s="82"/>
      <c r="NYR945" s="82"/>
      <c r="NYS945" s="82"/>
      <c r="NYT945" s="82"/>
      <c r="NYU945" s="82"/>
      <c r="NYV945" s="82"/>
      <c r="NYW945" s="82"/>
      <c r="NYX945" s="82"/>
      <c r="NYY945" s="82"/>
      <c r="NYZ945" s="82"/>
      <c r="NZA945" s="82"/>
      <c r="NZB945" s="82"/>
      <c r="NZC945" s="82"/>
      <c r="NZD945" s="82"/>
      <c r="NZE945" s="82"/>
      <c r="NZF945" s="82"/>
      <c r="NZG945" s="82"/>
      <c r="NZH945" s="82"/>
      <c r="NZI945" s="82"/>
      <c r="NZJ945" s="82"/>
      <c r="NZK945" s="82"/>
      <c r="NZL945" s="82"/>
      <c r="NZM945" s="82"/>
      <c r="NZN945" s="82"/>
      <c r="NZO945" s="82"/>
      <c r="NZP945" s="82"/>
      <c r="NZQ945" s="82"/>
      <c r="NZR945" s="82"/>
      <c r="NZS945" s="82"/>
      <c r="NZT945" s="82"/>
      <c r="NZU945" s="82"/>
      <c r="NZV945" s="82"/>
      <c r="NZW945" s="82"/>
      <c r="NZX945" s="82"/>
      <c r="NZY945" s="82"/>
      <c r="NZZ945" s="82"/>
      <c r="OAA945" s="82"/>
      <c r="OAB945" s="82"/>
      <c r="OAC945" s="82"/>
      <c r="OAD945" s="82"/>
      <c r="OAE945" s="82"/>
      <c r="OAF945" s="82"/>
      <c r="OAG945" s="82"/>
      <c r="OAH945" s="82"/>
      <c r="OAI945" s="82"/>
      <c r="OAJ945" s="82"/>
      <c r="OAK945" s="82"/>
      <c r="OAL945" s="82"/>
      <c r="OAM945" s="82"/>
      <c r="OAN945" s="82"/>
      <c r="OAO945" s="82"/>
      <c r="OAP945" s="82"/>
      <c r="OAQ945" s="82"/>
      <c r="OAR945" s="82"/>
      <c r="OAS945" s="82"/>
      <c r="OAT945" s="82"/>
      <c r="OAU945" s="82"/>
      <c r="OAV945" s="82"/>
      <c r="OAW945" s="82"/>
      <c r="OAX945" s="82"/>
      <c r="OAY945" s="82"/>
      <c r="OAZ945" s="82"/>
      <c r="OBA945" s="82"/>
      <c r="OBB945" s="82"/>
      <c r="OBC945" s="82"/>
      <c r="OBD945" s="82"/>
      <c r="OBE945" s="82"/>
      <c r="OBF945" s="82"/>
      <c r="OBG945" s="82"/>
      <c r="OBH945" s="82"/>
      <c r="OBI945" s="82"/>
      <c r="OBJ945" s="82"/>
      <c r="OBK945" s="82"/>
      <c r="OBL945" s="82"/>
      <c r="OBM945" s="82"/>
      <c r="OBN945" s="82"/>
      <c r="OBO945" s="82"/>
      <c r="OBP945" s="82"/>
      <c r="OBQ945" s="82"/>
      <c r="OBR945" s="82"/>
      <c r="OBS945" s="82"/>
      <c r="OBT945" s="82"/>
      <c r="OBU945" s="82"/>
      <c r="OBV945" s="82"/>
      <c r="OBW945" s="82"/>
      <c r="OBX945" s="82"/>
      <c r="OBY945" s="82"/>
      <c r="OBZ945" s="82"/>
      <c r="OCA945" s="82"/>
      <c r="OCB945" s="82"/>
      <c r="OCC945" s="82"/>
      <c r="OCD945" s="82"/>
      <c r="OCE945" s="82"/>
      <c r="OCF945" s="82"/>
      <c r="OCG945" s="82"/>
      <c r="OCH945" s="82"/>
      <c r="OCI945" s="82"/>
      <c r="OCJ945" s="82"/>
      <c r="OCK945" s="82"/>
      <c r="OCL945" s="82"/>
      <c r="OCM945" s="82"/>
      <c r="OCN945" s="82"/>
      <c r="OCO945" s="82"/>
      <c r="OCP945" s="82"/>
      <c r="OCQ945" s="82"/>
      <c r="OCR945" s="82"/>
      <c r="OCS945" s="82"/>
      <c r="OCT945" s="82"/>
      <c r="OCU945" s="82"/>
      <c r="OCV945" s="82"/>
      <c r="OCW945" s="82"/>
      <c r="OCX945" s="82"/>
      <c r="OCY945" s="82"/>
      <c r="OCZ945" s="82"/>
      <c r="ODA945" s="82"/>
      <c r="ODB945" s="82"/>
      <c r="ODC945" s="82"/>
      <c r="ODD945" s="82"/>
      <c r="ODE945" s="82"/>
      <c r="ODF945" s="82"/>
      <c r="ODG945" s="82"/>
      <c r="ODH945" s="82"/>
      <c r="ODI945" s="82"/>
      <c r="ODJ945" s="82"/>
      <c r="ODK945" s="82"/>
      <c r="ODL945" s="82"/>
      <c r="ODM945" s="82"/>
      <c r="ODN945" s="82"/>
      <c r="ODO945" s="82"/>
      <c r="ODP945" s="82"/>
      <c r="ODQ945" s="82"/>
      <c r="ODR945" s="82"/>
      <c r="ODS945" s="82"/>
      <c r="ODT945" s="82"/>
      <c r="ODU945" s="82"/>
      <c r="ODV945" s="82"/>
      <c r="ODW945" s="82"/>
      <c r="ODX945" s="82"/>
      <c r="ODY945" s="82"/>
      <c r="ODZ945" s="82"/>
      <c r="OEA945" s="82"/>
      <c r="OEB945" s="82"/>
      <c r="OEC945" s="82"/>
      <c r="OED945" s="82"/>
      <c r="OEE945" s="82"/>
      <c r="OEF945" s="82"/>
      <c r="OEG945" s="82"/>
      <c r="OEH945" s="82"/>
      <c r="OEI945" s="82"/>
      <c r="OEJ945" s="82"/>
      <c r="OEK945" s="82"/>
      <c r="OEL945" s="82"/>
      <c r="OEM945" s="82"/>
      <c r="OEN945" s="82"/>
      <c r="OEO945" s="82"/>
      <c r="OEP945" s="82"/>
      <c r="OEQ945" s="82"/>
      <c r="OER945" s="82"/>
      <c r="OES945" s="82"/>
      <c r="OET945" s="82"/>
      <c r="OEU945" s="82"/>
      <c r="OEV945" s="82"/>
      <c r="OEW945" s="82"/>
      <c r="OEX945" s="82"/>
      <c r="OEY945" s="82"/>
      <c r="OEZ945" s="82"/>
      <c r="OFA945" s="82"/>
      <c r="OFB945" s="82"/>
      <c r="OFC945" s="82"/>
      <c r="OFD945" s="82"/>
      <c r="OFE945" s="82"/>
      <c r="OFF945" s="82"/>
      <c r="OFG945" s="82"/>
      <c r="OFH945" s="82"/>
      <c r="OFI945" s="82"/>
      <c r="OFJ945" s="82"/>
      <c r="OFK945" s="82"/>
      <c r="OFL945" s="82"/>
      <c r="OFM945" s="82"/>
      <c r="OFN945" s="82"/>
      <c r="OFO945" s="82"/>
      <c r="OFP945" s="82"/>
      <c r="OFQ945" s="82"/>
      <c r="OFR945" s="82"/>
      <c r="OFS945" s="82"/>
      <c r="OFT945" s="82"/>
      <c r="OFU945" s="82"/>
      <c r="OFV945" s="82"/>
      <c r="OFW945" s="82"/>
      <c r="OFX945" s="82"/>
      <c r="OFY945" s="82"/>
      <c r="OFZ945" s="82"/>
      <c r="OGA945" s="82"/>
      <c r="OGB945" s="82"/>
      <c r="OGC945" s="82"/>
      <c r="OGD945" s="82"/>
      <c r="OGE945" s="82"/>
      <c r="OGF945" s="82"/>
      <c r="OGG945" s="82"/>
      <c r="OGH945" s="82"/>
      <c r="OGI945" s="82"/>
      <c r="OGJ945" s="82"/>
      <c r="OGK945" s="82"/>
      <c r="OGL945" s="82"/>
      <c r="OGM945" s="82"/>
      <c r="OGN945" s="82"/>
      <c r="OGO945" s="82"/>
      <c r="OGP945" s="82"/>
      <c r="OGQ945" s="82"/>
      <c r="OGR945" s="82"/>
      <c r="OGS945" s="82"/>
      <c r="OGT945" s="82"/>
      <c r="OGU945" s="82"/>
      <c r="OGV945" s="82"/>
      <c r="OGW945" s="82"/>
      <c r="OGX945" s="82"/>
      <c r="OGY945" s="82"/>
      <c r="OGZ945" s="82"/>
      <c r="OHA945" s="82"/>
      <c r="OHB945" s="82"/>
      <c r="OHC945" s="82"/>
      <c r="OHD945" s="82"/>
      <c r="OHE945" s="82"/>
      <c r="OHF945" s="82"/>
      <c r="OHG945" s="82"/>
      <c r="OHH945" s="82"/>
      <c r="OHI945" s="82"/>
      <c r="OHJ945" s="82"/>
      <c r="OHK945" s="82"/>
      <c r="OHL945" s="82"/>
      <c r="OHM945" s="82"/>
      <c r="OHN945" s="82"/>
      <c r="OHO945" s="82"/>
      <c r="OHP945" s="82"/>
      <c r="OHQ945" s="82"/>
      <c r="OHR945" s="82"/>
      <c r="OHS945" s="82"/>
      <c r="OHT945" s="82"/>
      <c r="OHU945" s="82"/>
      <c r="OHV945" s="82"/>
      <c r="OHW945" s="82"/>
      <c r="OHX945" s="82"/>
      <c r="OHY945" s="82"/>
      <c r="OHZ945" s="82"/>
      <c r="OIA945" s="82"/>
      <c r="OIB945" s="82"/>
      <c r="OIC945" s="82"/>
      <c r="OID945" s="82"/>
      <c r="OIE945" s="82"/>
      <c r="OIF945" s="82"/>
      <c r="OIG945" s="82"/>
      <c r="OIH945" s="82"/>
      <c r="OII945" s="82"/>
      <c r="OIJ945" s="82"/>
      <c r="OIK945" s="82"/>
      <c r="OIL945" s="82"/>
      <c r="OIM945" s="82"/>
      <c r="OIN945" s="82"/>
      <c r="OIO945" s="82"/>
      <c r="OIP945" s="82"/>
      <c r="OIQ945" s="82"/>
      <c r="OIR945" s="82"/>
      <c r="OIS945" s="82"/>
      <c r="OIT945" s="82"/>
      <c r="OIU945" s="82"/>
      <c r="OIV945" s="82"/>
      <c r="OIW945" s="82"/>
      <c r="OIX945" s="82"/>
      <c r="OIY945" s="82"/>
      <c r="OIZ945" s="82"/>
      <c r="OJA945" s="82"/>
      <c r="OJB945" s="82"/>
      <c r="OJC945" s="82"/>
      <c r="OJD945" s="82"/>
      <c r="OJE945" s="82"/>
      <c r="OJF945" s="82"/>
      <c r="OJG945" s="82"/>
      <c r="OJH945" s="82"/>
      <c r="OJI945" s="82"/>
      <c r="OJJ945" s="82"/>
      <c r="OJK945" s="82"/>
      <c r="OJL945" s="82"/>
      <c r="OJM945" s="82"/>
      <c r="OJN945" s="82"/>
      <c r="OJO945" s="82"/>
      <c r="OJP945" s="82"/>
      <c r="OJQ945" s="82"/>
      <c r="OJR945" s="82"/>
      <c r="OJS945" s="82"/>
      <c r="OJT945" s="82"/>
      <c r="OJU945" s="82"/>
      <c r="OJV945" s="82"/>
      <c r="OJW945" s="82"/>
      <c r="OJX945" s="82"/>
      <c r="OJY945" s="82"/>
      <c r="OJZ945" s="82"/>
      <c r="OKA945" s="82"/>
      <c r="OKB945" s="82"/>
      <c r="OKC945" s="82"/>
      <c r="OKD945" s="82"/>
      <c r="OKE945" s="82"/>
      <c r="OKF945" s="82"/>
      <c r="OKG945" s="82"/>
      <c r="OKH945" s="82"/>
      <c r="OKI945" s="82"/>
      <c r="OKJ945" s="82"/>
      <c r="OKK945" s="82"/>
      <c r="OKL945" s="82"/>
      <c r="OKM945" s="82"/>
      <c r="OKN945" s="82"/>
      <c r="OKO945" s="82"/>
      <c r="OKP945" s="82"/>
      <c r="OKQ945" s="82"/>
      <c r="OKR945" s="82"/>
      <c r="OKS945" s="82"/>
      <c r="OKT945" s="82"/>
      <c r="OKU945" s="82"/>
      <c r="OKV945" s="82"/>
      <c r="OKW945" s="82"/>
      <c r="OKX945" s="82"/>
      <c r="OKY945" s="82"/>
      <c r="OKZ945" s="82"/>
      <c r="OLA945" s="82"/>
      <c r="OLB945" s="82"/>
      <c r="OLC945" s="82"/>
      <c r="OLD945" s="82"/>
      <c r="OLE945" s="82"/>
      <c r="OLF945" s="82"/>
      <c r="OLG945" s="82"/>
      <c r="OLH945" s="82"/>
      <c r="OLI945" s="82"/>
      <c r="OLJ945" s="82"/>
      <c r="OLK945" s="82"/>
      <c r="OLL945" s="82"/>
      <c r="OLM945" s="82"/>
      <c r="OLN945" s="82"/>
      <c r="OLO945" s="82"/>
      <c r="OLP945" s="82"/>
      <c r="OLQ945" s="82"/>
      <c r="OLR945" s="82"/>
      <c r="OLS945" s="82"/>
      <c r="OLT945" s="82"/>
      <c r="OLU945" s="82"/>
      <c r="OLV945" s="82"/>
      <c r="OLW945" s="82"/>
      <c r="OLX945" s="82"/>
      <c r="OLY945" s="82"/>
      <c r="OLZ945" s="82"/>
      <c r="OMA945" s="82"/>
      <c r="OMB945" s="82"/>
      <c r="OMC945" s="82"/>
      <c r="OMD945" s="82"/>
      <c r="OME945" s="82"/>
      <c r="OMF945" s="82"/>
      <c r="OMG945" s="82"/>
      <c r="OMH945" s="82"/>
      <c r="OMI945" s="82"/>
      <c r="OMJ945" s="82"/>
      <c r="OMK945" s="82"/>
      <c r="OML945" s="82"/>
      <c r="OMM945" s="82"/>
      <c r="OMN945" s="82"/>
      <c r="OMO945" s="82"/>
      <c r="OMP945" s="82"/>
      <c r="OMQ945" s="82"/>
      <c r="OMR945" s="82"/>
      <c r="OMS945" s="82"/>
      <c r="OMT945" s="82"/>
      <c r="OMU945" s="82"/>
      <c r="OMV945" s="82"/>
      <c r="OMW945" s="82"/>
      <c r="OMX945" s="82"/>
      <c r="OMY945" s="82"/>
      <c r="OMZ945" s="82"/>
      <c r="ONA945" s="82"/>
      <c r="ONB945" s="82"/>
      <c r="ONC945" s="82"/>
      <c r="OND945" s="82"/>
      <c r="ONE945" s="82"/>
      <c r="ONF945" s="82"/>
      <c r="ONG945" s="82"/>
      <c r="ONH945" s="82"/>
      <c r="ONI945" s="82"/>
      <c r="ONJ945" s="82"/>
      <c r="ONK945" s="82"/>
      <c r="ONL945" s="82"/>
      <c r="ONM945" s="82"/>
      <c r="ONN945" s="82"/>
      <c r="ONO945" s="82"/>
      <c r="ONP945" s="82"/>
      <c r="ONQ945" s="82"/>
      <c r="ONR945" s="82"/>
      <c r="ONS945" s="82"/>
      <c r="ONT945" s="82"/>
      <c r="ONU945" s="82"/>
      <c r="ONV945" s="82"/>
      <c r="ONW945" s="82"/>
      <c r="ONX945" s="82"/>
      <c r="ONY945" s="82"/>
      <c r="ONZ945" s="82"/>
      <c r="OOA945" s="82"/>
      <c r="OOB945" s="82"/>
      <c r="OOC945" s="82"/>
      <c r="OOD945" s="82"/>
      <c r="OOE945" s="82"/>
      <c r="OOF945" s="82"/>
      <c r="OOG945" s="82"/>
      <c r="OOH945" s="82"/>
      <c r="OOI945" s="82"/>
      <c r="OOJ945" s="82"/>
      <c r="OOK945" s="82"/>
      <c r="OOL945" s="82"/>
      <c r="OOM945" s="82"/>
      <c r="OON945" s="82"/>
      <c r="OOO945" s="82"/>
      <c r="OOP945" s="82"/>
      <c r="OOQ945" s="82"/>
      <c r="OOR945" s="82"/>
      <c r="OOS945" s="82"/>
      <c r="OOT945" s="82"/>
      <c r="OOU945" s="82"/>
      <c r="OOV945" s="82"/>
      <c r="OOW945" s="82"/>
      <c r="OOX945" s="82"/>
      <c r="OOY945" s="82"/>
      <c r="OOZ945" s="82"/>
      <c r="OPA945" s="82"/>
      <c r="OPB945" s="82"/>
      <c r="OPC945" s="82"/>
      <c r="OPD945" s="82"/>
      <c r="OPE945" s="82"/>
      <c r="OPF945" s="82"/>
      <c r="OPG945" s="82"/>
      <c r="OPH945" s="82"/>
      <c r="OPI945" s="82"/>
      <c r="OPJ945" s="82"/>
      <c r="OPK945" s="82"/>
      <c r="OPL945" s="82"/>
      <c r="OPM945" s="82"/>
      <c r="OPN945" s="82"/>
      <c r="OPO945" s="82"/>
      <c r="OPP945" s="82"/>
      <c r="OPQ945" s="82"/>
      <c r="OPR945" s="82"/>
      <c r="OPS945" s="82"/>
      <c r="OPT945" s="82"/>
      <c r="OPU945" s="82"/>
      <c r="OPV945" s="82"/>
      <c r="OPW945" s="82"/>
      <c r="OPX945" s="82"/>
      <c r="OPY945" s="82"/>
      <c r="OPZ945" s="82"/>
      <c r="OQA945" s="82"/>
      <c r="OQB945" s="82"/>
      <c r="OQC945" s="82"/>
      <c r="OQD945" s="82"/>
      <c r="OQE945" s="82"/>
      <c r="OQF945" s="82"/>
      <c r="OQG945" s="82"/>
      <c r="OQH945" s="82"/>
      <c r="OQI945" s="82"/>
      <c r="OQJ945" s="82"/>
      <c r="OQK945" s="82"/>
      <c r="OQL945" s="82"/>
      <c r="OQM945" s="82"/>
      <c r="OQN945" s="82"/>
      <c r="OQO945" s="82"/>
      <c r="OQP945" s="82"/>
      <c r="OQQ945" s="82"/>
      <c r="OQR945" s="82"/>
      <c r="OQS945" s="82"/>
      <c r="OQT945" s="82"/>
      <c r="OQU945" s="82"/>
      <c r="OQV945" s="82"/>
      <c r="OQW945" s="82"/>
      <c r="OQX945" s="82"/>
      <c r="OQY945" s="82"/>
      <c r="OQZ945" s="82"/>
      <c r="ORA945" s="82"/>
      <c r="ORB945" s="82"/>
      <c r="ORC945" s="82"/>
      <c r="ORD945" s="82"/>
      <c r="ORE945" s="82"/>
      <c r="ORF945" s="82"/>
      <c r="ORG945" s="82"/>
      <c r="ORH945" s="82"/>
      <c r="ORI945" s="82"/>
      <c r="ORJ945" s="82"/>
      <c r="ORK945" s="82"/>
      <c r="ORL945" s="82"/>
      <c r="ORM945" s="82"/>
      <c r="ORN945" s="82"/>
      <c r="ORO945" s="82"/>
      <c r="ORP945" s="82"/>
      <c r="ORQ945" s="82"/>
      <c r="ORR945" s="82"/>
      <c r="ORS945" s="82"/>
      <c r="ORT945" s="82"/>
      <c r="ORU945" s="82"/>
      <c r="ORV945" s="82"/>
      <c r="ORW945" s="82"/>
      <c r="ORX945" s="82"/>
      <c r="ORY945" s="82"/>
      <c r="ORZ945" s="82"/>
      <c r="OSA945" s="82"/>
      <c r="OSB945" s="82"/>
      <c r="OSC945" s="82"/>
      <c r="OSD945" s="82"/>
      <c r="OSE945" s="82"/>
      <c r="OSF945" s="82"/>
      <c r="OSG945" s="82"/>
      <c r="OSH945" s="82"/>
      <c r="OSI945" s="82"/>
      <c r="OSJ945" s="82"/>
      <c r="OSK945" s="82"/>
      <c r="OSL945" s="82"/>
      <c r="OSM945" s="82"/>
      <c r="OSN945" s="82"/>
      <c r="OSO945" s="82"/>
      <c r="OSP945" s="82"/>
      <c r="OSQ945" s="82"/>
      <c r="OSR945" s="82"/>
      <c r="OSS945" s="82"/>
      <c r="OST945" s="82"/>
      <c r="OSU945" s="82"/>
      <c r="OSV945" s="82"/>
      <c r="OSW945" s="82"/>
      <c r="OSX945" s="82"/>
      <c r="OSY945" s="82"/>
      <c r="OSZ945" s="82"/>
      <c r="OTA945" s="82"/>
      <c r="OTB945" s="82"/>
      <c r="OTC945" s="82"/>
      <c r="OTD945" s="82"/>
      <c r="OTE945" s="82"/>
      <c r="OTF945" s="82"/>
      <c r="OTG945" s="82"/>
      <c r="OTH945" s="82"/>
      <c r="OTI945" s="82"/>
      <c r="OTJ945" s="82"/>
      <c r="OTK945" s="82"/>
      <c r="OTL945" s="82"/>
      <c r="OTM945" s="82"/>
      <c r="OTN945" s="82"/>
      <c r="OTO945" s="82"/>
      <c r="OTP945" s="82"/>
      <c r="OTQ945" s="82"/>
      <c r="OTR945" s="82"/>
      <c r="OTS945" s="82"/>
      <c r="OTT945" s="82"/>
      <c r="OTU945" s="82"/>
      <c r="OTV945" s="82"/>
      <c r="OTW945" s="82"/>
      <c r="OTX945" s="82"/>
      <c r="OTY945" s="82"/>
      <c r="OTZ945" s="82"/>
      <c r="OUA945" s="82"/>
      <c r="OUB945" s="82"/>
      <c r="OUC945" s="82"/>
      <c r="OUD945" s="82"/>
      <c r="OUE945" s="82"/>
      <c r="OUF945" s="82"/>
      <c r="OUG945" s="82"/>
      <c r="OUH945" s="82"/>
      <c r="OUI945" s="82"/>
      <c r="OUJ945" s="82"/>
      <c r="OUK945" s="82"/>
      <c r="OUL945" s="82"/>
      <c r="OUM945" s="82"/>
      <c r="OUN945" s="82"/>
      <c r="OUO945" s="82"/>
      <c r="OUP945" s="82"/>
      <c r="OUQ945" s="82"/>
      <c r="OUR945" s="82"/>
      <c r="OUS945" s="82"/>
      <c r="OUT945" s="82"/>
      <c r="OUU945" s="82"/>
      <c r="OUV945" s="82"/>
      <c r="OUW945" s="82"/>
      <c r="OUX945" s="82"/>
      <c r="OUY945" s="82"/>
      <c r="OUZ945" s="82"/>
      <c r="OVA945" s="82"/>
      <c r="OVB945" s="82"/>
      <c r="OVC945" s="82"/>
      <c r="OVD945" s="82"/>
      <c r="OVE945" s="82"/>
      <c r="OVF945" s="82"/>
      <c r="OVG945" s="82"/>
      <c r="OVH945" s="82"/>
      <c r="OVI945" s="82"/>
      <c r="OVJ945" s="82"/>
      <c r="OVK945" s="82"/>
      <c r="OVL945" s="82"/>
      <c r="OVM945" s="82"/>
      <c r="OVN945" s="82"/>
      <c r="OVO945" s="82"/>
      <c r="OVP945" s="82"/>
      <c r="OVQ945" s="82"/>
      <c r="OVR945" s="82"/>
      <c r="OVS945" s="82"/>
      <c r="OVT945" s="82"/>
      <c r="OVU945" s="82"/>
      <c r="OVV945" s="82"/>
      <c r="OVW945" s="82"/>
      <c r="OVX945" s="82"/>
      <c r="OVY945" s="82"/>
      <c r="OVZ945" s="82"/>
      <c r="OWA945" s="82"/>
      <c r="OWB945" s="82"/>
      <c r="OWC945" s="82"/>
      <c r="OWD945" s="82"/>
      <c r="OWE945" s="82"/>
      <c r="OWF945" s="82"/>
      <c r="OWG945" s="82"/>
      <c r="OWH945" s="82"/>
      <c r="OWI945" s="82"/>
      <c r="OWJ945" s="82"/>
      <c r="OWK945" s="82"/>
      <c r="OWL945" s="82"/>
      <c r="OWM945" s="82"/>
      <c r="OWN945" s="82"/>
      <c r="OWO945" s="82"/>
      <c r="OWP945" s="82"/>
      <c r="OWQ945" s="82"/>
      <c r="OWR945" s="82"/>
      <c r="OWS945" s="82"/>
      <c r="OWT945" s="82"/>
      <c r="OWU945" s="82"/>
      <c r="OWV945" s="82"/>
      <c r="OWW945" s="82"/>
      <c r="OWX945" s="82"/>
      <c r="OWY945" s="82"/>
      <c r="OWZ945" s="82"/>
      <c r="OXA945" s="82"/>
      <c r="OXB945" s="82"/>
      <c r="OXC945" s="82"/>
      <c r="OXD945" s="82"/>
      <c r="OXE945" s="82"/>
      <c r="OXF945" s="82"/>
      <c r="OXG945" s="82"/>
      <c r="OXH945" s="82"/>
      <c r="OXI945" s="82"/>
      <c r="OXJ945" s="82"/>
      <c r="OXK945" s="82"/>
      <c r="OXL945" s="82"/>
      <c r="OXM945" s="82"/>
      <c r="OXN945" s="82"/>
      <c r="OXO945" s="82"/>
      <c r="OXP945" s="82"/>
      <c r="OXQ945" s="82"/>
      <c r="OXR945" s="82"/>
      <c r="OXS945" s="82"/>
      <c r="OXT945" s="82"/>
      <c r="OXU945" s="82"/>
      <c r="OXV945" s="82"/>
      <c r="OXW945" s="82"/>
      <c r="OXX945" s="82"/>
      <c r="OXY945" s="82"/>
      <c r="OXZ945" s="82"/>
      <c r="OYA945" s="82"/>
      <c r="OYB945" s="82"/>
      <c r="OYC945" s="82"/>
      <c r="OYD945" s="82"/>
      <c r="OYE945" s="82"/>
      <c r="OYF945" s="82"/>
      <c r="OYG945" s="82"/>
      <c r="OYH945" s="82"/>
      <c r="OYI945" s="82"/>
      <c r="OYJ945" s="82"/>
      <c r="OYK945" s="82"/>
      <c r="OYL945" s="82"/>
      <c r="OYM945" s="82"/>
      <c r="OYN945" s="82"/>
      <c r="OYO945" s="82"/>
      <c r="OYP945" s="82"/>
      <c r="OYQ945" s="82"/>
      <c r="OYR945" s="82"/>
      <c r="OYS945" s="82"/>
      <c r="OYT945" s="82"/>
      <c r="OYU945" s="82"/>
      <c r="OYV945" s="82"/>
      <c r="OYW945" s="82"/>
      <c r="OYX945" s="82"/>
      <c r="OYY945" s="82"/>
      <c r="OYZ945" s="82"/>
      <c r="OZA945" s="82"/>
      <c r="OZB945" s="82"/>
      <c r="OZC945" s="82"/>
      <c r="OZD945" s="82"/>
      <c r="OZE945" s="82"/>
      <c r="OZF945" s="82"/>
      <c r="OZG945" s="82"/>
      <c r="OZH945" s="82"/>
      <c r="OZI945" s="82"/>
      <c r="OZJ945" s="82"/>
      <c r="OZK945" s="82"/>
      <c r="OZL945" s="82"/>
      <c r="OZM945" s="82"/>
      <c r="OZN945" s="82"/>
      <c r="OZO945" s="82"/>
      <c r="OZP945" s="82"/>
      <c r="OZQ945" s="82"/>
      <c r="OZR945" s="82"/>
      <c r="OZS945" s="82"/>
      <c r="OZT945" s="82"/>
      <c r="OZU945" s="82"/>
      <c r="OZV945" s="82"/>
      <c r="OZW945" s="82"/>
      <c r="OZX945" s="82"/>
      <c r="OZY945" s="82"/>
      <c r="OZZ945" s="82"/>
      <c r="PAA945" s="82"/>
      <c r="PAB945" s="82"/>
      <c r="PAC945" s="82"/>
      <c r="PAD945" s="82"/>
      <c r="PAE945" s="82"/>
      <c r="PAF945" s="82"/>
      <c r="PAG945" s="82"/>
      <c r="PAH945" s="82"/>
      <c r="PAI945" s="82"/>
      <c r="PAJ945" s="82"/>
      <c r="PAK945" s="82"/>
      <c r="PAL945" s="82"/>
      <c r="PAM945" s="82"/>
      <c r="PAN945" s="82"/>
      <c r="PAO945" s="82"/>
      <c r="PAP945" s="82"/>
      <c r="PAQ945" s="82"/>
      <c r="PAR945" s="82"/>
      <c r="PAS945" s="82"/>
      <c r="PAT945" s="82"/>
      <c r="PAU945" s="82"/>
      <c r="PAV945" s="82"/>
      <c r="PAW945" s="82"/>
      <c r="PAX945" s="82"/>
      <c r="PAY945" s="82"/>
      <c r="PAZ945" s="82"/>
      <c r="PBA945" s="82"/>
      <c r="PBB945" s="82"/>
      <c r="PBC945" s="82"/>
      <c r="PBD945" s="82"/>
      <c r="PBE945" s="82"/>
      <c r="PBF945" s="82"/>
      <c r="PBG945" s="82"/>
      <c r="PBH945" s="82"/>
      <c r="PBI945" s="82"/>
      <c r="PBJ945" s="82"/>
      <c r="PBK945" s="82"/>
      <c r="PBL945" s="82"/>
      <c r="PBM945" s="82"/>
      <c r="PBN945" s="82"/>
      <c r="PBO945" s="82"/>
      <c r="PBP945" s="82"/>
      <c r="PBQ945" s="82"/>
      <c r="PBR945" s="82"/>
      <c r="PBS945" s="82"/>
      <c r="PBT945" s="82"/>
      <c r="PBU945" s="82"/>
      <c r="PBV945" s="82"/>
      <c r="PBW945" s="82"/>
      <c r="PBX945" s="82"/>
      <c r="PBY945" s="82"/>
      <c r="PBZ945" s="82"/>
      <c r="PCA945" s="82"/>
      <c r="PCB945" s="82"/>
      <c r="PCC945" s="82"/>
      <c r="PCD945" s="82"/>
      <c r="PCE945" s="82"/>
      <c r="PCF945" s="82"/>
      <c r="PCG945" s="82"/>
      <c r="PCH945" s="82"/>
      <c r="PCI945" s="82"/>
      <c r="PCJ945" s="82"/>
      <c r="PCK945" s="82"/>
      <c r="PCL945" s="82"/>
      <c r="PCM945" s="82"/>
      <c r="PCN945" s="82"/>
      <c r="PCO945" s="82"/>
      <c r="PCP945" s="82"/>
      <c r="PCQ945" s="82"/>
      <c r="PCR945" s="82"/>
      <c r="PCS945" s="82"/>
      <c r="PCT945" s="82"/>
      <c r="PCU945" s="82"/>
      <c r="PCV945" s="82"/>
      <c r="PCW945" s="82"/>
      <c r="PCX945" s="82"/>
      <c r="PCY945" s="82"/>
      <c r="PCZ945" s="82"/>
      <c r="PDA945" s="82"/>
      <c r="PDB945" s="82"/>
      <c r="PDC945" s="82"/>
      <c r="PDD945" s="82"/>
      <c r="PDE945" s="82"/>
      <c r="PDF945" s="82"/>
      <c r="PDG945" s="82"/>
      <c r="PDH945" s="82"/>
      <c r="PDI945" s="82"/>
      <c r="PDJ945" s="82"/>
      <c r="PDK945" s="82"/>
      <c r="PDL945" s="82"/>
      <c r="PDM945" s="82"/>
      <c r="PDN945" s="82"/>
      <c r="PDO945" s="82"/>
      <c r="PDP945" s="82"/>
      <c r="PDQ945" s="82"/>
      <c r="PDR945" s="82"/>
      <c r="PDS945" s="82"/>
      <c r="PDT945" s="82"/>
      <c r="PDU945" s="82"/>
      <c r="PDV945" s="82"/>
      <c r="PDW945" s="82"/>
      <c r="PDX945" s="82"/>
      <c r="PDY945" s="82"/>
      <c r="PDZ945" s="82"/>
      <c r="PEA945" s="82"/>
      <c r="PEB945" s="82"/>
      <c r="PEC945" s="82"/>
      <c r="PED945" s="82"/>
      <c r="PEE945" s="82"/>
      <c r="PEF945" s="82"/>
      <c r="PEG945" s="82"/>
      <c r="PEH945" s="82"/>
      <c r="PEI945" s="82"/>
      <c r="PEJ945" s="82"/>
      <c r="PEK945" s="82"/>
      <c r="PEL945" s="82"/>
      <c r="PEM945" s="82"/>
      <c r="PEN945" s="82"/>
      <c r="PEO945" s="82"/>
      <c r="PEP945" s="82"/>
      <c r="PEQ945" s="82"/>
      <c r="PER945" s="82"/>
      <c r="PES945" s="82"/>
      <c r="PET945" s="82"/>
      <c r="PEU945" s="82"/>
      <c r="PEV945" s="82"/>
      <c r="PEW945" s="82"/>
      <c r="PEX945" s="82"/>
      <c r="PEY945" s="82"/>
      <c r="PEZ945" s="82"/>
      <c r="PFA945" s="82"/>
      <c r="PFB945" s="82"/>
      <c r="PFC945" s="82"/>
      <c r="PFD945" s="82"/>
      <c r="PFE945" s="82"/>
      <c r="PFF945" s="82"/>
      <c r="PFG945" s="82"/>
      <c r="PFH945" s="82"/>
      <c r="PFI945" s="82"/>
      <c r="PFJ945" s="82"/>
      <c r="PFK945" s="82"/>
      <c r="PFL945" s="82"/>
      <c r="PFM945" s="82"/>
      <c r="PFN945" s="82"/>
      <c r="PFO945" s="82"/>
      <c r="PFP945" s="82"/>
      <c r="PFQ945" s="82"/>
      <c r="PFR945" s="82"/>
      <c r="PFS945" s="82"/>
      <c r="PFT945" s="82"/>
      <c r="PFU945" s="82"/>
      <c r="PFV945" s="82"/>
      <c r="PFW945" s="82"/>
      <c r="PFX945" s="82"/>
      <c r="PFY945" s="82"/>
      <c r="PFZ945" s="82"/>
      <c r="PGA945" s="82"/>
      <c r="PGB945" s="82"/>
      <c r="PGC945" s="82"/>
      <c r="PGD945" s="82"/>
      <c r="PGE945" s="82"/>
      <c r="PGF945" s="82"/>
      <c r="PGG945" s="82"/>
      <c r="PGH945" s="82"/>
      <c r="PGI945" s="82"/>
      <c r="PGJ945" s="82"/>
      <c r="PGK945" s="82"/>
      <c r="PGL945" s="82"/>
      <c r="PGM945" s="82"/>
      <c r="PGN945" s="82"/>
      <c r="PGO945" s="82"/>
      <c r="PGP945" s="82"/>
      <c r="PGQ945" s="82"/>
      <c r="PGR945" s="82"/>
      <c r="PGS945" s="82"/>
      <c r="PGT945" s="82"/>
      <c r="PGU945" s="82"/>
      <c r="PGV945" s="82"/>
      <c r="PGW945" s="82"/>
      <c r="PGX945" s="82"/>
      <c r="PGY945" s="82"/>
      <c r="PGZ945" s="82"/>
      <c r="PHA945" s="82"/>
      <c r="PHB945" s="82"/>
      <c r="PHC945" s="82"/>
      <c r="PHD945" s="82"/>
      <c r="PHE945" s="82"/>
      <c r="PHF945" s="82"/>
      <c r="PHG945" s="82"/>
      <c r="PHH945" s="82"/>
      <c r="PHI945" s="82"/>
      <c r="PHJ945" s="82"/>
      <c r="PHK945" s="82"/>
      <c r="PHL945" s="82"/>
      <c r="PHM945" s="82"/>
      <c r="PHN945" s="82"/>
      <c r="PHO945" s="82"/>
      <c r="PHP945" s="82"/>
      <c r="PHQ945" s="82"/>
      <c r="PHR945" s="82"/>
      <c r="PHS945" s="82"/>
      <c r="PHT945" s="82"/>
      <c r="PHU945" s="82"/>
      <c r="PHV945" s="82"/>
      <c r="PHW945" s="82"/>
      <c r="PHX945" s="82"/>
      <c r="PHY945" s="82"/>
      <c r="PHZ945" s="82"/>
      <c r="PIA945" s="82"/>
      <c r="PIB945" s="82"/>
      <c r="PIC945" s="82"/>
      <c r="PID945" s="82"/>
      <c r="PIE945" s="82"/>
      <c r="PIF945" s="82"/>
      <c r="PIG945" s="82"/>
      <c r="PIH945" s="82"/>
      <c r="PII945" s="82"/>
      <c r="PIJ945" s="82"/>
      <c r="PIK945" s="82"/>
      <c r="PIL945" s="82"/>
      <c r="PIM945" s="82"/>
      <c r="PIN945" s="82"/>
      <c r="PIO945" s="82"/>
      <c r="PIP945" s="82"/>
      <c r="PIQ945" s="82"/>
      <c r="PIR945" s="82"/>
      <c r="PIS945" s="82"/>
      <c r="PIT945" s="82"/>
      <c r="PIU945" s="82"/>
      <c r="PIV945" s="82"/>
      <c r="PIW945" s="82"/>
      <c r="PIX945" s="82"/>
      <c r="PIY945" s="82"/>
      <c r="PIZ945" s="82"/>
      <c r="PJA945" s="82"/>
      <c r="PJB945" s="82"/>
      <c r="PJC945" s="82"/>
      <c r="PJD945" s="82"/>
      <c r="PJE945" s="82"/>
      <c r="PJF945" s="82"/>
      <c r="PJG945" s="82"/>
      <c r="PJH945" s="82"/>
      <c r="PJI945" s="82"/>
      <c r="PJJ945" s="82"/>
      <c r="PJK945" s="82"/>
      <c r="PJL945" s="82"/>
      <c r="PJM945" s="82"/>
      <c r="PJN945" s="82"/>
      <c r="PJO945" s="82"/>
      <c r="PJP945" s="82"/>
      <c r="PJQ945" s="82"/>
      <c r="PJR945" s="82"/>
      <c r="PJS945" s="82"/>
      <c r="PJT945" s="82"/>
      <c r="PJU945" s="82"/>
      <c r="PJV945" s="82"/>
      <c r="PJW945" s="82"/>
      <c r="PJX945" s="82"/>
      <c r="PJY945" s="82"/>
      <c r="PJZ945" s="82"/>
      <c r="PKA945" s="82"/>
      <c r="PKB945" s="82"/>
      <c r="PKC945" s="82"/>
      <c r="PKD945" s="82"/>
      <c r="PKE945" s="82"/>
      <c r="PKF945" s="82"/>
      <c r="PKG945" s="82"/>
      <c r="PKH945" s="82"/>
      <c r="PKI945" s="82"/>
      <c r="PKJ945" s="82"/>
      <c r="PKK945" s="82"/>
      <c r="PKL945" s="82"/>
      <c r="PKM945" s="82"/>
      <c r="PKN945" s="82"/>
      <c r="PKO945" s="82"/>
      <c r="PKP945" s="82"/>
      <c r="PKQ945" s="82"/>
      <c r="PKR945" s="82"/>
      <c r="PKS945" s="82"/>
      <c r="PKT945" s="82"/>
      <c r="PKU945" s="82"/>
      <c r="PKV945" s="82"/>
      <c r="PKW945" s="82"/>
      <c r="PKX945" s="82"/>
      <c r="PKY945" s="82"/>
      <c r="PKZ945" s="82"/>
      <c r="PLA945" s="82"/>
      <c r="PLB945" s="82"/>
      <c r="PLC945" s="82"/>
      <c r="PLD945" s="82"/>
      <c r="PLE945" s="82"/>
      <c r="PLF945" s="82"/>
      <c r="PLG945" s="82"/>
      <c r="PLH945" s="82"/>
      <c r="PLI945" s="82"/>
      <c r="PLJ945" s="82"/>
      <c r="PLK945" s="82"/>
      <c r="PLL945" s="82"/>
      <c r="PLM945" s="82"/>
      <c r="PLN945" s="82"/>
      <c r="PLO945" s="82"/>
      <c r="PLP945" s="82"/>
      <c r="PLQ945" s="82"/>
      <c r="PLR945" s="82"/>
      <c r="PLS945" s="82"/>
      <c r="PLT945" s="82"/>
      <c r="PLU945" s="82"/>
      <c r="PLV945" s="82"/>
      <c r="PLW945" s="82"/>
      <c r="PLX945" s="82"/>
      <c r="PLY945" s="82"/>
      <c r="PLZ945" s="82"/>
      <c r="PMA945" s="82"/>
      <c r="PMB945" s="82"/>
      <c r="PMC945" s="82"/>
      <c r="PMD945" s="82"/>
      <c r="PME945" s="82"/>
      <c r="PMF945" s="82"/>
      <c r="PMG945" s="82"/>
      <c r="PMH945" s="82"/>
      <c r="PMI945" s="82"/>
      <c r="PMJ945" s="82"/>
      <c r="PMK945" s="82"/>
      <c r="PML945" s="82"/>
      <c r="PMM945" s="82"/>
      <c r="PMN945" s="82"/>
      <c r="PMO945" s="82"/>
      <c r="PMP945" s="82"/>
      <c r="PMQ945" s="82"/>
      <c r="PMR945" s="82"/>
      <c r="PMS945" s="82"/>
      <c r="PMT945" s="82"/>
      <c r="PMU945" s="82"/>
      <c r="PMV945" s="82"/>
      <c r="PMW945" s="82"/>
      <c r="PMX945" s="82"/>
      <c r="PMY945" s="82"/>
      <c r="PMZ945" s="82"/>
      <c r="PNA945" s="82"/>
      <c r="PNB945" s="82"/>
      <c r="PNC945" s="82"/>
      <c r="PND945" s="82"/>
      <c r="PNE945" s="82"/>
      <c r="PNF945" s="82"/>
      <c r="PNG945" s="82"/>
      <c r="PNH945" s="82"/>
      <c r="PNI945" s="82"/>
      <c r="PNJ945" s="82"/>
      <c r="PNK945" s="82"/>
      <c r="PNL945" s="82"/>
      <c r="PNM945" s="82"/>
      <c r="PNN945" s="82"/>
      <c r="PNO945" s="82"/>
      <c r="PNP945" s="82"/>
      <c r="PNQ945" s="82"/>
      <c r="PNR945" s="82"/>
      <c r="PNS945" s="82"/>
      <c r="PNT945" s="82"/>
      <c r="PNU945" s="82"/>
      <c r="PNV945" s="82"/>
      <c r="PNW945" s="82"/>
      <c r="PNX945" s="82"/>
      <c r="PNY945" s="82"/>
      <c r="PNZ945" s="82"/>
      <c r="POA945" s="82"/>
      <c r="POB945" s="82"/>
      <c r="POC945" s="82"/>
      <c r="POD945" s="82"/>
      <c r="POE945" s="82"/>
      <c r="POF945" s="82"/>
      <c r="POG945" s="82"/>
      <c r="POH945" s="82"/>
      <c r="POI945" s="82"/>
      <c r="POJ945" s="82"/>
      <c r="POK945" s="82"/>
      <c r="POL945" s="82"/>
      <c r="POM945" s="82"/>
      <c r="PON945" s="82"/>
      <c r="POO945" s="82"/>
      <c r="POP945" s="82"/>
      <c r="POQ945" s="82"/>
      <c r="POR945" s="82"/>
      <c r="POS945" s="82"/>
      <c r="POT945" s="82"/>
      <c r="POU945" s="82"/>
      <c r="POV945" s="82"/>
      <c r="POW945" s="82"/>
      <c r="POX945" s="82"/>
      <c r="POY945" s="82"/>
      <c r="POZ945" s="82"/>
      <c r="PPA945" s="82"/>
      <c r="PPB945" s="82"/>
      <c r="PPC945" s="82"/>
      <c r="PPD945" s="82"/>
      <c r="PPE945" s="82"/>
      <c r="PPF945" s="82"/>
      <c r="PPG945" s="82"/>
      <c r="PPH945" s="82"/>
      <c r="PPI945" s="82"/>
      <c r="PPJ945" s="82"/>
      <c r="PPK945" s="82"/>
      <c r="PPL945" s="82"/>
      <c r="PPM945" s="82"/>
      <c r="PPN945" s="82"/>
      <c r="PPO945" s="82"/>
      <c r="PPP945" s="82"/>
      <c r="PPQ945" s="82"/>
      <c r="PPR945" s="82"/>
      <c r="PPS945" s="82"/>
      <c r="PPT945" s="82"/>
      <c r="PPU945" s="82"/>
      <c r="PPV945" s="82"/>
      <c r="PPW945" s="82"/>
      <c r="PPX945" s="82"/>
      <c r="PPY945" s="82"/>
      <c r="PPZ945" s="82"/>
      <c r="PQA945" s="82"/>
      <c r="PQB945" s="82"/>
      <c r="PQC945" s="82"/>
      <c r="PQD945" s="82"/>
      <c r="PQE945" s="82"/>
      <c r="PQF945" s="82"/>
      <c r="PQG945" s="82"/>
      <c r="PQH945" s="82"/>
      <c r="PQI945" s="82"/>
      <c r="PQJ945" s="82"/>
      <c r="PQK945" s="82"/>
      <c r="PQL945" s="82"/>
      <c r="PQM945" s="82"/>
      <c r="PQN945" s="82"/>
      <c r="PQO945" s="82"/>
      <c r="PQP945" s="82"/>
      <c r="PQQ945" s="82"/>
      <c r="PQR945" s="82"/>
      <c r="PQS945" s="82"/>
      <c r="PQT945" s="82"/>
      <c r="PQU945" s="82"/>
      <c r="PQV945" s="82"/>
      <c r="PQW945" s="82"/>
      <c r="PQX945" s="82"/>
      <c r="PQY945" s="82"/>
      <c r="PQZ945" s="82"/>
      <c r="PRA945" s="82"/>
      <c r="PRB945" s="82"/>
      <c r="PRC945" s="82"/>
      <c r="PRD945" s="82"/>
      <c r="PRE945" s="82"/>
      <c r="PRF945" s="82"/>
      <c r="PRG945" s="82"/>
      <c r="PRH945" s="82"/>
      <c r="PRI945" s="82"/>
      <c r="PRJ945" s="82"/>
      <c r="PRK945" s="82"/>
      <c r="PRL945" s="82"/>
      <c r="PRM945" s="82"/>
      <c r="PRN945" s="82"/>
      <c r="PRO945" s="82"/>
      <c r="PRP945" s="82"/>
      <c r="PRQ945" s="82"/>
      <c r="PRR945" s="82"/>
      <c r="PRS945" s="82"/>
      <c r="PRT945" s="82"/>
      <c r="PRU945" s="82"/>
      <c r="PRV945" s="82"/>
      <c r="PRW945" s="82"/>
      <c r="PRX945" s="82"/>
      <c r="PRY945" s="82"/>
      <c r="PRZ945" s="82"/>
      <c r="PSA945" s="82"/>
      <c r="PSB945" s="82"/>
      <c r="PSC945" s="82"/>
      <c r="PSD945" s="82"/>
      <c r="PSE945" s="82"/>
      <c r="PSF945" s="82"/>
      <c r="PSG945" s="82"/>
      <c r="PSH945" s="82"/>
      <c r="PSI945" s="82"/>
      <c r="PSJ945" s="82"/>
      <c r="PSK945" s="82"/>
      <c r="PSL945" s="82"/>
      <c r="PSM945" s="82"/>
      <c r="PSN945" s="82"/>
      <c r="PSO945" s="82"/>
      <c r="PSP945" s="82"/>
      <c r="PSQ945" s="82"/>
      <c r="PSR945" s="82"/>
      <c r="PSS945" s="82"/>
      <c r="PST945" s="82"/>
      <c r="PSU945" s="82"/>
      <c r="PSV945" s="82"/>
      <c r="PSW945" s="82"/>
      <c r="PSX945" s="82"/>
      <c r="PSY945" s="82"/>
      <c r="PSZ945" s="82"/>
      <c r="PTA945" s="82"/>
      <c r="PTB945" s="82"/>
      <c r="PTC945" s="82"/>
      <c r="PTD945" s="82"/>
      <c r="PTE945" s="82"/>
      <c r="PTF945" s="82"/>
      <c r="PTG945" s="82"/>
      <c r="PTH945" s="82"/>
      <c r="PTI945" s="82"/>
      <c r="PTJ945" s="82"/>
      <c r="PTK945" s="82"/>
      <c r="PTL945" s="82"/>
      <c r="PTM945" s="82"/>
      <c r="PTN945" s="82"/>
      <c r="PTO945" s="82"/>
      <c r="PTP945" s="82"/>
      <c r="PTQ945" s="82"/>
      <c r="PTR945" s="82"/>
      <c r="PTS945" s="82"/>
      <c r="PTT945" s="82"/>
      <c r="PTU945" s="82"/>
      <c r="PTV945" s="82"/>
      <c r="PTW945" s="82"/>
      <c r="PTX945" s="82"/>
      <c r="PTY945" s="82"/>
      <c r="PTZ945" s="82"/>
      <c r="PUA945" s="82"/>
      <c r="PUB945" s="82"/>
      <c r="PUC945" s="82"/>
      <c r="PUD945" s="82"/>
      <c r="PUE945" s="82"/>
      <c r="PUF945" s="82"/>
      <c r="PUG945" s="82"/>
      <c r="PUH945" s="82"/>
      <c r="PUI945" s="82"/>
      <c r="PUJ945" s="82"/>
      <c r="PUK945" s="82"/>
      <c r="PUL945" s="82"/>
      <c r="PUM945" s="82"/>
      <c r="PUN945" s="82"/>
      <c r="PUO945" s="82"/>
      <c r="PUP945" s="82"/>
      <c r="PUQ945" s="82"/>
      <c r="PUR945" s="82"/>
      <c r="PUS945" s="82"/>
      <c r="PUT945" s="82"/>
      <c r="PUU945" s="82"/>
      <c r="PUV945" s="82"/>
      <c r="PUW945" s="82"/>
      <c r="PUX945" s="82"/>
      <c r="PUY945" s="82"/>
      <c r="PUZ945" s="82"/>
      <c r="PVA945" s="82"/>
      <c r="PVB945" s="82"/>
      <c r="PVC945" s="82"/>
      <c r="PVD945" s="82"/>
      <c r="PVE945" s="82"/>
      <c r="PVF945" s="82"/>
      <c r="PVG945" s="82"/>
      <c r="PVH945" s="82"/>
      <c r="PVI945" s="82"/>
      <c r="PVJ945" s="82"/>
      <c r="PVK945" s="82"/>
      <c r="PVL945" s="82"/>
      <c r="PVM945" s="82"/>
      <c r="PVN945" s="82"/>
      <c r="PVO945" s="82"/>
      <c r="PVP945" s="82"/>
      <c r="PVQ945" s="82"/>
      <c r="PVR945" s="82"/>
      <c r="PVS945" s="82"/>
      <c r="PVT945" s="82"/>
      <c r="PVU945" s="82"/>
      <c r="PVV945" s="82"/>
      <c r="PVW945" s="82"/>
      <c r="PVX945" s="82"/>
      <c r="PVY945" s="82"/>
      <c r="PVZ945" s="82"/>
      <c r="PWA945" s="82"/>
      <c r="PWB945" s="82"/>
      <c r="PWC945" s="82"/>
      <c r="PWD945" s="82"/>
      <c r="PWE945" s="82"/>
      <c r="PWF945" s="82"/>
      <c r="PWG945" s="82"/>
      <c r="PWH945" s="82"/>
      <c r="PWI945" s="82"/>
      <c r="PWJ945" s="82"/>
      <c r="PWK945" s="82"/>
      <c r="PWL945" s="82"/>
      <c r="PWM945" s="82"/>
      <c r="PWN945" s="82"/>
      <c r="PWO945" s="82"/>
      <c r="PWP945" s="82"/>
      <c r="PWQ945" s="82"/>
      <c r="PWR945" s="82"/>
      <c r="PWS945" s="82"/>
      <c r="PWT945" s="82"/>
      <c r="PWU945" s="82"/>
      <c r="PWV945" s="82"/>
      <c r="PWW945" s="82"/>
      <c r="PWX945" s="82"/>
      <c r="PWY945" s="82"/>
      <c r="PWZ945" s="82"/>
      <c r="PXA945" s="82"/>
      <c r="PXB945" s="82"/>
      <c r="PXC945" s="82"/>
      <c r="PXD945" s="82"/>
      <c r="PXE945" s="82"/>
      <c r="PXF945" s="82"/>
      <c r="PXG945" s="82"/>
      <c r="PXH945" s="82"/>
      <c r="PXI945" s="82"/>
      <c r="PXJ945" s="82"/>
      <c r="PXK945" s="82"/>
      <c r="PXL945" s="82"/>
      <c r="PXM945" s="82"/>
      <c r="PXN945" s="82"/>
      <c r="PXO945" s="82"/>
      <c r="PXP945" s="82"/>
      <c r="PXQ945" s="82"/>
      <c r="PXR945" s="82"/>
      <c r="PXS945" s="82"/>
      <c r="PXT945" s="82"/>
      <c r="PXU945" s="82"/>
      <c r="PXV945" s="82"/>
      <c r="PXW945" s="82"/>
      <c r="PXX945" s="82"/>
      <c r="PXY945" s="82"/>
      <c r="PXZ945" s="82"/>
      <c r="PYA945" s="82"/>
      <c r="PYB945" s="82"/>
      <c r="PYC945" s="82"/>
      <c r="PYD945" s="82"/>
      <c r="PYE945" s="82"/>
      <c r="PYF945" s="82"/>
      <c r="PYG945" s="82"/>
      <c r="PYH945" s="82"/>
      <c r="PYI945" s="82"/>
      <c r="PYJ945" s="82"/>
      <c r="PYK945" s="82"/>
      <c r="PYL945" s="82"/>
      <c r="PYM945" s="82"/>
      <c r="PYN945" s="82"/>
      <c r="PYO945" s="82"/>
      <c r="PYP945" s="82"/>
      <c r="PYQ945" s="82"/>
      <c r="PYR945" s="82"/>
      <c r="PYS945" s="82"/>
      <c r="PYT945" s="82"/>
      <c r="PYU945" s="82"/>
      <c r="PYV945" s="82"/>
      <c r="PYW945" s="82"/>
      <c r="PYX945" s="82"/>
      <c r="PYY945" s="82"/>
      <c r="PYZ945" s="82"/>
      <c r="PZA945" s="82"/>
      <c r="PZB945" s="82"/>
      <c r="PZC945" s="82"/>
      <c r="PZD945" s="82"/>
      <c r="PZE945" s="82"/>
      <c r="PZF945" s="82"/>
      <c r="PZG945" s="82"/>
      <c r="PZH945" s="82"/>
      <c r="PZI945" s="82"/>
      <c r="PZJ945" s="82"/>
      <c r="PZK945" s="82"/>
      <c r="PZL945" s="82"/>
      <c r="PZM945" s="82"/>
      <c r="PZN945" s="82"/>
      <c r="PZO945" s="82"/>
      <c r="PZP945" s="82"/>
      <c r="PZQ945" s="82"/>
      <c r="PZR945" s="82"/>
      <c r="PZS945" s="82"/>
      <c r="PZT945" s="82"/>
      <c r="PZU945" s="82"/>
      <c r="PZV945" s="82"/>
      <c r="PZW945" s="82"/>
      <c r="PZX945" s="82"/>
      <c r="PZY945" s="82"/>
      <c r="PZZ945" s="82"/>
      <c r="QAA945" s="82"/>
      <c r="QAB945" s="82"/>
      <c r="QAC945" s="82"/>
      <c r="QAD945" s="82"/>
      <c r="QAE945" s="82"/>
      <c r="QAF945" s="82"/>
      <c r="QAG945" s="82"/>
      <c r="QAH945" s="82"/>
      <c r="QAI945" s="82"/>
      <c r="QAJ945" s="82"/>
      <c r="QAK945" s="82"/>
      <c r="QAL945" s="82"/>
      <c r="QAM945" s="82"/>
      <c r="QAN945" s="82"/>
      <c r="QAO945" s="82"/>
      <c r="QAP945" s="82"/>
      <c r="QAQ945" s="82"/>
      <c r="QAR945" s="82"/>
      <c r="QAS945" s="82"/>
      <c r="QAT945" s="82"/>
      <c r="QAU945" s="82"/>
      <c r="QAV945" s="82"/>
      <c r="QAW945" s="82"/>
      <c r="QAX945" s="82"/>
      <c r="QAY945" s="82"/>
      <c r="QAZ945" s="82"/>
      <c r="QBA945" s="82"/>
      <c r="QBB945" s="82"/>
      <c r="QBC945" s="82"/>
      <c r="QBD945" s="82"/>
      <c r="QBE945" s="82"/>
      <c r="QBF945" s="82"/>
      <c r="QBG945" s="82"/>
      <c r="QBH945" s="82"/>
      <c r="QBI945" s="82"/>
      <c r="QBJ945" s="82"/>
      <c r="QBK945" s="82"/>
      <c r="QBL945" s="82"/>
      <c r="QBM945" s="82"/>
      <c r="QBN945" s="82"/>
      <c r="QBO945" s="82"/>
      <c r="QBP945" s="82"/>
      <c r="QBQ945" s="82"/>
      <c r="QBR945" s="82"/>
      <c r="QBS945" s="82"/>
      <c r="QBT945" s="82"/>
      <c r="QBU945" s="82"/>
      <c r="QBV945" s="82"/>
      <c r="QBW945" s="82"/>
      <c r="QBX945" s="82"/>
      <c r="QBY945" s="82"/>
      <c r="QBZ945" s="82"/>
      <c r="QCA945" s="82"/>
      <c r="QCB945" s="82"/>
      <c r="QCC945" s="82"/>
      <c r="QCD945" s="82"/>
      <c r="QCE945" s="82"/>
      <c r="QCF945" s="82"/>
      <c r="QCG945" s="82"/>
      <c r="QCH945" s="82"/>
      <c r="QCI945" s="82"/>
      <c r="QCJ945" s="82"/>
      <c r="QCK945" s="82"/>
      <c r="QCL945" s="82"/>
      <c r="QCM945" s="82"/>
      <c r="QCN945" s="82"/>
      <c r="QCO945" s="82"/>
      <c r="QCP945" s="82"/>
      <c r="QCQ945" s="82"/>
      <c r="QCR945" s="82"/>
      <c r="QCS945" s="82"/>
      <c r="QCT945" s="82"/>
      <c r="QCU945" s="82"/>
      <c r="QCV945" s="82"/>
      <c r="QCW945" s="82"/>
      <c r="QCX945" s="82"/>
      <c r="QCY945" s="82"/>
      <c r="QCZ945" s="82"/>
      <c r="QDA945" s="82"/>
      <c r="QDB945" s="82"/>
      <c r="QDC945" s="82"/>
      <c r="QDD945" s="82"/>
      <c r="QDE945" s="82"/>
      <c r="QDF945" s="82"/>
      <c r="QDG945" s="82"/>
      <c r="QDH945" s="82"/>
      <c r="QDI945" s="82"/>
      <c r="QDJ945" s="82"/>
      <c r="QDK945" s="82"/>
      <c r="QDL945" s="82"/>
      <c r="QDM945" s="82"/>
      <c r="QDN945" s="82"/>
      <c r="QDO945" s="82"/>
      <c r="QDP945" s="82"/>
      <c r="QDQ945" s="82"/>
      <c r="QDR945" s="82"/>
      <c r="QDS945" s="82"/>
      <c r="QDT945" s="82"/>
      <c r="QDU945" s="82"/>
      <c r="QDV945" s="82"/>
      <c r="QDW945" s="82"/>
      <c r="QDX945" s="82"/>
      <c r="QDY945" s="82"/>
      <c r="QDZ945" s="82"/>
      <c r="QEA945" s="82"/>
      <c r="QEB945" s="82"/>
      <c r="QEC945" s="82"/>
      <c r="QED945" s="82"/>
      <c r="QEE945" s="82"/>
      <c r="QEF945" s="82"/>
      <c r="QEG945" s="82"/>
      <c r="QEH945" s="82"/>
      <c r="QEI945" s="82"/>
      <c r="QEJ945" s="82"/>
      <c r="QEK945" s="82"/>
      <c r="QEL945" s="82"/>
      <c r="QEM945" s="82"/>
      <c r="QEN945" s="82"/>
      <c r="QEO945" s="82"/>
      <c r="QEP945" s="82"/>
      <c r="QEQ945" s="82"/>
      <c r="QER945" s="82"/>
      <c r="QES945" s="82"/>
      <c r="QET945" s="82"/>
      <c r="QEU945" s="82"/>
      <c r="QEV945" s="82"/>
      <c r="QEW945" s="82"/>
      <c r="QEX945" s="82"/>
      <c r="QEY945" s="82"/>
      <c r="QEZ945" s="82"/>
      <c r="QFA945" s="82"/>
      <c r="QFB945" s="82"/>
      <c r="QFC945" s="82"/>
      <c r="QFD945" s="82"/>
      <c r="QFE945" s="82"/>
      <c r="QFF945" s="82"/>
      <c r="QFG945" s="82"/>
      <c r="QFH945" s="82"/>
      <c r="QFI945" s="82"/>
      <c r="QFJ945" s="82"/>
      <c r="QFK945" s="82"/>
      <c r="QFL945" s="82"/>
      <c r="QFM945" s="82"/>
      <c r="QFN945" s="82"/>
      <c r="QFO945" s="82"/>
      <c r="QFP945" s="82"/>
      <c r="QFQ945" s="82"/>
      <c r="QFR945" s="82"/>
      <c r="QFS945" s="82"/>
      <c r="QFT945" s="82"/>
      <c r="QFU945" s="82"/>
      <c r="QFV945" s="82"/>
      <c r="QFW945" s="82"/>
      <c r="QFX945" s="82"/>
      <c r="QFY945" s="82"/>
      <c r="QFZ945" s="82"/>
      <c r="QGA945" s="82"/>
      <c r="QGB945" s="82"/>
      <c r="QGC945" s="82"/>
      <c r="QGD945" s="82"/>
      <c r="QGE945" s="82"/>
      <c r="QGF945" s="82"/>
      <c r="QGG945" s="82"/>
      <c r="QGH945" s="82"/>
      <c r="QGI945" s="82"/>
      <c r="QGJ945" s="82"/>
      <c r="QGK945" s="82"/>
      <c r="QGL945" s="82"/>
      <c r="QGM945" s="82"/>
      <c r="QGN945" s="82"/>
      <c r="QGO945" s="82"/>
      <c r="QGP945" s="82"/>
      <c r="QGQ945" s="82"/>
      <c r="QGR945" s="82"/>
      <c r="QGS945" s="82"/>
      <c r="QGT945" s="82"/>
      <c r="QGU945" s="82"/>
      <c r="QGV945" s="82"/>
      <c r="QGW945" s="82"/>
      <c r="QGX945" s="82"/>
      <c r="QGY945" s="82"/>
      <c r="QGZ945" s="82"/>
      <c r="QHA945" s="82"/>
      <c r="QHB945" s="82"/>
      <c r="QHC945" s="82"/>
      <c r="QHD945" s="82"/>
      <c r="QHE945" s="82"/>
      <c r="QHF945" s="82"/>
      <c r="QHG945" s="82"/>
      <c r="QHH945" s="82"/>
      <c r="QHI945" s="82"/>
      <c r="QHJ945" s="82"/>
      <c r="QHK945" s="82"/>
      <c r="QHL945" s="82"/>
      <c r="QHM945" s="82"/>
      <c r="QHN945" s="82"/>
      <c r="QHO945" s="82"/>
      <c r="QHP945" s="82"/>
      <c r="QHQ945" s="82"/>
      <c r="QHR945" s="82"/>
      <c r="QHS945" s="82"/>
      <c r="QHT945" s="82"/>
      <c r="QHU945" s="82"/>
      <c r="QHV945" s="82"/>
      <c r="QHW945" s="82"/>
      <c r="QHX945" s="82"/>
      <c r="QHY945" s="82"/>
      <c r="QHZ945" s="82"/>
      <c r="QIA945" s="82"/>
      <c r="QIB945" s="82"/>
      <c r="QIC945" s="82"/>
      <c r="QID945" s="82"/>
      <c r="QIE945" s="82"/>
      <c r="QIF945" s="82"/>
      <c r="QIG945" s="82"/>
      <c r="QIH945" s="82"/>
      <c r="QII945" s="82"/>
      <c r="QIJ945" s="82"/>
      <c r="QIK945" s="82"/>
      <c r="QIL945" s="82"/>
      <c r="QIM945" s="82"/>
      <c r="QIN945" s="82"/>
      <c r="QIO945" s="82"/>
      <c r="QIP945" s="82"/>
      <c r="QIQ945" s="82"/>
      <c r="QIR945" s="82"/>
      <c r="QIS945" s="82"/>
      <c r="QIT945" s="82"/>
      <c r="QIU945" s="82"/>
      <c r="QIV945" s="82"/>
      <c r="QIW945" s="82"/>
      <c r="QIX945" s="82"/>
      <c r="QIY945" s="82"/>
      <c r="QIZ945" s="82"/>
      <c r="QJA945" s="82"/>
      <c r="QJB945" s="82"/>
      <c r="QJC945" s="82"/>
      <c r="QJD945" s="82"/>
      <c r="QJE945" s="82"/>
      <c r="QJF945" s="82"/>
      <c r="QJG945" s="82"/>
      <c r="QJH945" s="82"/>
      <c r="QJI945" s="82"/>
      <c r="QJJ945" s="82"/>
      <c r="QJK945" s="82"/>
      <c r="QJL945" s="82"/>
      <c r="QJM945" s="82"/>
      <c r="QJN945" s="82"/>
      <c r="QJO945" s="82"/>
      <c r="QJP945" s="82"/>
      <c r="QJQ945" s="82"/>
      <c r="QJR945" s="82"/>
      <c r="QJS945" s="82"/>
      <c r="QJT945" s="82"/>
      <c r="QJU945" s="82"/>
      <c r="QJV945" s="82"/>
      <c r="QJW945" s="82"/>
      <c r="QJX945" s="82"/>
      <c r="QJY945" s="82"/>
      <c r="QJZ945" s="82"/>
      <c r="QKA945" s="82"/>
      <c r="QKB945" s="82"/>
      <c r="QKC945" s="82"/>
      <c r="QKD945" s="82"/>
      <c r="QKE945" s="82"/>
      <c r="QKF945" s="82"/>
      <c r="QKG945" s="82"/>
      <c r="QKH945" s="82"/>
      <c r="QKI945" s="82"/>
      <c r="QKJ945" s="82"/>
      <c r="QKK945" s="82"/>
      <c r="QKL945" s="82"/>
      <c r="QKM945" s="82"/>
      <c r="QKN945" s="82"/>
      <c r="QKO945" s="82"/>
      <c r="QKP945" s="82"/>
      <c r="QKQ945" s="82"/>
      <c r="QKR945" s="82"/>
      <c r="QKS945" s="82"/>
      <c r="QKT945" s="82"/>
      <c r="QKU945" s="82"/>
      <c r="QKV945" s="82"/>
      <c r="QKW945" s="82"/>
      <c r="QKX945" s="82"/>
      <c r="QKY945" s="82"/>
      <c r="QKZ945" s="82"/>
      <c r="QLA945" s="82"/>
      <c r="QLB945" s="82"/>
      <c r="QLC945" s="82"/>
      <c r="QLD945" s="82"/>
      <c r="QLE945" s="82"/>
      <c r="QLF945" s="82"/>
      <c r="QLG945" s="82"/>
      <c r="QLH945" s="82"/>
      <c r="QLI945" s="82"/>
      <c r="QLJ945" s="82"/>
      <c r="QLK945" s="82"/>
      <c r="QLL945" s="82"/>
      <c r="QLM945" s="82"/>
      <c r="QLN945" s="82"/>
      <c r="QLO945" s="82"/>
      <c r="QLP945" s="82"/>
      <c r="QLQ945" s="82"/>
      <c r="QLR945" s="82"/>
      <c r="QLS945" s="82"/>
      <c r="QLT945" s="82"/>
      <c r="QLU945" s="82"/>
      <c r="QLV945" s="82"/>
      <c r="QLW945" s="82"/>
      <c r="QLX945" s="82"/>
      <c r="QLY945" s="82"/>
      <c r="QLZ945" s="82"/>
      <c r="QMA945" s="82"/>
      <c r="QMB945" s="82"/>
      <c r="QMC945" s="82"/>
      <c r="QMD945" s="82"/>
      <c r="QME945" s="82"/>
      <c r="QMF945" s="82"/>
      <c r="QMG945" s="82"/>
      <c r="QMH945" s="82"/>
      <c r="QMI945" s="82"/>
      <c r="QMJ945" s="82"/>
      <c r="QMK945" s="82"/>
      <c r="QML945" s="82"/>
      <c r="QMM945" s="82"/>
      <c r="QMN945" s="82"/>
      <c r="QMO945" s="82"/>
      <c r="QMP945" s="82"/>
      <c r="QMQ945" s="82"/>
      <c r="QMR945" s="82"/>
      <c r="QMS945" s="82"/>
      <c r="QMT945" s="82"/>
      <c r="QMU945" s="82"/>
      <c r="QMV945" s="82"/>
      <c r="QMW945" s="82"/>
      <c r="QMX945" s="82"/>
      <c r="QMY945" s="82"/>
      <c r="QMZ945" s="82"/>
      <c r="QNA945" s="82"/>
      <c r="QNB945" s="82"/>
      <c r="QNC945" s="82"/>
      <c r="QND945" s="82"/>
      <c r="QNE945" s="82"/>
      <c r="QNF945" s="82"/>
      <c r="QNG945" s="82"/>
      <c r="QNH945" s="82"/>
      <c r="QNI945" s="82"/>
      <c r="QNJ945" s="82"/>
      <c r="QNK945" s="82"/>
      <c r="QNL945" s="82"/>
      <c r="QNM945" s="82"/>
      <c r="QNN945" s="82"/>
      <c r="QNO945" s="82"/>
      <c r="QNP945" s="82"/>
      <c r="QNQ945" s="82"/>
      <c r="QNR945" s="82"/>
      <c r="QNS945" s="82"/>
      <c r="QNT945" s="82"/>
      <c r="QNU945" s="82"/>
      <c r="QNV945" s="82"/>
      <c r="QNW945" s="82"/>
      <c r="QNX945" s="82"/>
      <c r="QNY945" s="82"/>
      <c r="QNZ945" s="82"/>
      <c r="QOA945" s="82"/>
      <c r="QOB945" s="82"/>
      <c r="QOC945" s="82"/>
      <c r="QOD945" s="82"/>
      <c r="QOE945" s="82"/>
      <c r="QOF945" s="82"/>
      <c r="QOG945" s="82"/>
      <c r="QOH945" s="82"/>
      <c r="QOI945" s="82"/>
      <c r="QOJ945" s="82"/>
      <c r="QOK945" s="82"/>
      <c r="QOL945" s="82"/>
      <c r="QOM945" s="82"/>
      <c r="QON945" s="82"/>
      <c r="QOO945" s="82"/>
      <c r="QOP945" s="82"/>
      <c r="QOQ945" s="82"/>
      <c r="QOR945" s="82"/>
      <c r="QOS945" s="82"/>
      <c r="QOT945" s="82"/>
      <c r="QOU945" s="82"/>
      <c r="QOV945" s="82"/>
      <c r="QOW945" s="82"/>
      <c r="QOX945" s="82"/>
      <c r="QOY945" s="82"/>
      <c r="QOZ945" s="82"/>
      <c r="QPA945" s="82"/>
      <c r="QPB945" s="82"/>
      <c r="QPC945" s="82"/>
      <c r="QPD945" s="82"/>
      <c r="QPE945" s="82"/>
      <c r="QPF945" s="82"/>
      <c r="QPG945" s="82"/>
      <c r="QPH945" s="82"/>
      <c r="QPI945" s="82"/>
      <c r="QPJ945" s="82"/>
      <c r="QPK945" s="82"/>
      <c r="QPL945" s="82"/>
      <c r="QPM945" s="82"/>
      <c r="QPN945" s="82"/>
      <c r="QPO945" s="82"/>
      <c r="QPP945" s="82"/>
      <c r="QPQ945" s="82"/>
      <c r="QPR945" s="82"/>
      <c r="QPS945" s="82"/>
      <c r="QPT945" s="82"/>
      <c r="QPU945" s="82"/>
      <c r="QPV945" s="82"/>
      <c r="QPW945" s="82"/>
      <c r="QPX945" s="82"/>
      <c r="QPY945" s="82"/>
      <c r="QPZ945" s="82"/>
      <c r="QQA945" s="82"/>
      <c r="QQB945" s="82"/>
      <c r="QQC945" s="82"/>
      <c r="QQD945" s="82"/>
      <c r="QQE945" s="82"/>
      <c r="QQF945" s="82"/>
      <c r="QQG945" s="82"/>
      <c r="QQH945" s="82"/>
      <c r="QQI945" s="82"/>
      <c r="QQJ945" s="82"/>
      <c r="QQK945" s="82"/>
      <c r="QQL945" s="82"/>
      <c r="QQM945" s="82"/>
      <c r="QQN945" s="82"/>
      <c r="QQO945" s="82"/>
      <c r="QQP945" s="82"/>
      <c r="QQQ945" s="82"/>
      <c r="QQR945" s="82"/>
      <c r="QQS945" s="82"/>
      <c r="QQT945" s="82"/>
      <c r="QQU945" s="82"/>
      <c r="QQV945" s="82"/>
      <c r="QQW945" s="82"/>
      <c r="QQX945" s="82"/>
      <c r="QQY945" s="82"/>
      <c r="QQZ945" s="82"/>
      <c r="QRA945" s="82"/>
      <c r="QRB945" s="82"/>
      <c r="QRC945" s="82"/>
      <c r="QRD945" s="82"/>
      <c r="QRE945" s="82"/>
      <c r="QRF945" s="82"/>
      <c r="QRG945" s="82"/>
      <c r="QRH945" s="82"/>
      <c r="QRI945" s="82"/>
      <c r="QRJ945" s="82"/>
      <c r="QRK945" s="82"/>
      <c r="QRL945" s="82"/>
      <c r="QRM945" s="82"/>
      <c r="QRN945" s="82"/>
      <c r="QRO945" s="82"/>
      <c r="QRP945" s="82"/>
      <c r="QRQ945" s="82"/>
      <c r="QRR945" s="82"/>
      <c r="QRS945" s="82"/>
      <c r="QRT945" s="82"/>
      <c r="QRU945" s="82"/>
      <c r="QRV945" s="82"/>
      <c r="QRW945" s="82"/>
      <c r="QRX945" s="82"/>
      <c r="QRY945" s="82"/>
      <c r="QRZ945" s="82"/>
      <c r="QSA945" s="82"/>
      <c r="QSB945" s="82"/>
      <c r="QSC945" s="82"/>
      <c r="QSD945" s="82"/>
      <c r="QSE945" s="82"/>
      <c r="QSF945" s="82"/>
      <c r="QSG945" s="82"/>
      <c r="QSH945" s="82"/>
      <c r="QSI945" s="82"/>
      <c r="QSJ945" s="82"/>
      <c r="QSK945" s="82"/>
      <c r="QSL945" s="82"/>
      <c r="QSM945" s="82"/>
      <c r="QSN945" s="82"/>
      <c r="QSO945" s="82"/>
      <c r="QSP945" s="82"/>
      <c r="QSQ945" s="82"/>
      <c r="QSR945" s="82"/>
      <c r="QSS945" s="82"/>
      <c r="QST945" s="82"/>
      <c r="QSU945" s="82"/>
      <c r="QSV945" s="82"/>
      <c r="QSW945" s="82"/>
      <c r="QSX945" s="82"/>
      <c r="QSY945" s="82"/>
      <c r="QSZ945" s="82"/>
      <c r="QTA945" s="82"/>
      <c r="QTB945" s="82"/>
      <c r="QTC945" s="82"/>
      <c r="QTD945" s="82"/>
      <c r="QTE945" s="82"/>
      <c r="QTF945" s="82"/>
      <c r="QTG945" s="82"/>
      <c r="QTH945" s="82"/>
      <c r="QTI945" s="82"/>
      <c r="QTJ945" s="82"/>
      <c r="QTK945" s="82"/>
      <c r="QTL945" s="82"/>
      <c r="QTM945" s="82"/>
      <c r="QTN945" s="82"/>
      <c r="QTO945" s="82"/>
      <c r="QTP945" s="82"/>
      <c r="QTQ945" s="82"/>
      <c r="QTR945" s="82"/>
      <c r="QTS945" s="82"/>
      <c r="QTT945" s="82"/>
      <c r="QTU945" s="82"/>
      <c r="QTV945" s="82"/>
      <c r="QTW945" s="82"/>
      <c r="QTX945" s="82"/>
      <c r="QTY945" s="82"/>
      <c r="QTZ945" s="82"/>
      <c r="QUA945" s="82"/>
      <c r="QUB945" s="82"/>
      <c r="QUC945" s="82"/>
      <c r="QUD945" s="82"/>
      <c r="QUE945" s="82"/>
      <c r="QUF945" s="82"/>
      <c r="QUG945" s="82"/>
      <c r="QUH945" s="82"/>
      <c r="QUI945" s="82"/>
      <c r="QUJ945" s="82"/>
      <c r="QUK945" s="82"/>
      <c r="QUL945" s="82"/>
      <c r="QUM945" s="82"/>
      <c r="QUN945" s="82"/>
      <c r="QUO945" s="82"/>
      <c r="QUP945" s="82"/>
      <c r="QUQ945" s="82"/>
      <c r="QUR945" s="82"/>
      <c r="QUS945" s="82"/>
      <c r="QUT945" s="82"/>
      <c r="QUU945" s="82"/>
      <c r="QUV945" s="82"/>
      <c r="QUW945" s="82"/>
      <c r="QUX945" s="82"/>
      <c r="QUY945" s="82"/>
      <c r="QUZ945" s="82"/>
      <c r="QVA945" s="82"/>
      <c r="QVB945" s="82"/>
      <c r="QVC945" s="82"/>
      <c r="QVD945" s="82"/>
      <c r="QVE945" s="82"/>
      <c r="QVF945" s="82"/>
      <c r="QVG945" s="82"/>
      <c r="QVH945" s="82"/>
      <c r="QVI945" s="82"/>
      <c r="QVJ945" s="82"/>
      <c r="QVK945" s="82"/>
      <c r="QVL945" s="82"/>
      <c r="QVM945" s="82"/>
      <c r="QVN945" s="82"/>
      <c r="QVO945" s="82"/>
      <c r="QVP945" s="82"/>
      <c r="QVQ945" s="82"/>
      <c r="QVR945" s="82"/>
      <c r="QVS945" s="82"/>
      <c r="QVT945" s="82"/>
      <c r="QVU945" s="82"/>
      <c r="QVV945" s="82"/>
      <c r="QVW945" s="82"/>
      <c r="QVX945" s="82"/>
      <c r="QVY945" s="82"/>
      <c r="QVZ945" s="82"/>
      <c r="QWA945" s="82"/>
      <c r="QWB945" s="82"/>
      <c r="QWC945" s="82"/>
      <c r="QWD945" s="82"/>
      <c r="QWE945" s="82"/>
      <c r="QWF945" s="82"/>
      <c r="QWG945" s="82"/>
      <c r="QWH945" s="82"/>
      <c r="QWI945" s="82"/>
      <c r="QWJ945" s="82"/>
      <c r="QWK945" s="82"/>
      <c r="QWL945" s="82"/>
      <c r="QWM945" s="82"/>
      <c r="QWN945" s="82"/>
      <c r="QWO945" s="82"/>
      <c r="QWP945" s="82"/>
      <c r="QWQ945" s="82"/>
      <c r="QWR945" s="82"/>
      <c r="QWS945" s="82"/>
      <c r="QWT945" s="82"/>
      <c r="QWU945" s="82"/>
      <c r="QWV945" s="82"/>
      <c r="QWW945" s="82"/>
      <c r="QWX945" s="82"/>
      <c r="QWY945" s="82"/>
      <c r="QWZ945" s="82"/>
      <c r="QXA945" s="82"/>
      <c r="QXB945" s="82"/>
      <c r="QXC945" s="82"/>
      <c r="QXD945" s="82"/>
      <c r="QXE945" s="82"/>
      <c r="QXF945" s="82"/>
      <c r="QXG945" s="82"/>
      <c r="QXH945" s="82"/>
      <c r="QXI945" s="82"/>
      <c r="QXJ945" s="82"/>
      <c r="QXK945" s="82"/>
      <c r="QXL945" s="82"/>
      <c r="QXM945" s="82"/>
      <c r="QXN945" s="82"/>
      <c r="QXO945" s="82"/>
      <c r="QXP945" s="82"/>
      <c r="QXQ945" s="82"/>
      <c r="QXR945" s="82"/>
      <c r="QXS945" s="82"/>
      <c r="QXT945" s="82"/>
      <c r="QXU945" s="82"/>
      <c r="QXV945" s="82"/>
      <c r="QXW945" s="82"/>
      <c r="QXX945" s="82"/>
      <c r="QXY945" s="82"/>
      <c r="QXZ945" s="82"/>
      <c r="QYA945" s="82"/>
      <c r="QYB945" s="82"/>
      <c r="QYC945" s="82"/>
      <c r="QYD945" s="82"/>
      <c r="QYE945" s="82"/>
      <c r="QYF945" s="82"/>
      <c r="QYG945" s="82"/>
      <c r="QYH945" s="82"/>
      <c r="QYI945" s="82"/>
      <c r="QYJ945" s="82"/>
      <c r="QYK945" s="82"/>
      <c r="QYL945" s="82"/>
      <c r="QYM945" s="82"/>
      <c r="QYN945" s="82"/>
      <c r="QYO945" s="82"/>
      <c r="QYP945" s="82"/>
      <c r="QYQ945" s="82"/>
      <c r="QYR945" s="82"/>
      <c r="QYS945" s="82"/>
      <c r="QYT945" s="82"/>
      <c r="QYU945" s="82"/>
      <c r="QYV945" s="82"/>
      <c r="QYW945" s="82"/>
      <c r="QYX945" s="82"/>
      <c r="QYY945" s="82"/>
      <c r="QYZ945" s="82"/>
      <c r="QZA945" s="82"/>
      <c r="QZB945" s="82"/>
      <c r="QZC945" s="82"/>
      <c r="QZD945" s="82"/>
      <c r="QZE945" s="82"/>
      <c r="QZF945" s="82"/>
      <c r="QZG945" s="82"/>
      <c r="QZH945" s="82"/>
      <c r="QZI945" s="82"/>
      <c r="QZJ945" s="82"/>
      <c r="QZK945" s="82"/>
      <c r="QZL945" s="82"/>
      <c r="QZM945" s="82"/>
      <c r="QZN945" s="82"/>
      <c r="QZO945" s="82"/>
      <c r="QZP945" s="82"/>
      <c r="QZQ945" s="82"/>
      <c r="QZR945" s="82"/>
      <c r="QZS945" s="82"/>
      <c r="QZT945" s="82"/>
      <c r="QZU945" s="82"/>
      <c r="QZV945" s="82"/>
      <c r="QZW945" s="82"/>
      <c r="QZX945" s="82"/>
      <c r="QZY945" s="82"/>
      <c r="QZZ945" s="82"/>
      <c r="RAA945" s="82"/>
      <c r="RAB945" s="82"/>
      <c r="RAC945" s="82"/>
      <c r="RAD945" s="82"/>
      <c r="RAE945" s="82"/>
      <c r="RAF945" s="82"/>
      <c r="RAG945" s="82"/>
      <c r="RAH945" s="82"/>
      <c r="RAI945" s="82"/>
      <c r="RAJ945" s="82"/>
      <c r="RAK945" s="82"/>
      <c r="RAL945" s="82"/>
      <c r="RAM945" s="82"/>
      <c r="RAN945" s="82"/>
      <c r="RAO945" s="82"/>
      <c r="RAP945" s="82"/>
      <c r="RAQ945" s="82"/>
      <c r="RAR945" s="82"/>
      <c r="RAS945" s="82"/>
      <c r="RAT945" s="82"/>
      <c r="RAU945" s="82"/>
      <c r="RAV945" s="82"/>
      <c r="RAW945" s="82"/>
      <c r="RAX945" s="82"/>
      <c r="RAY945" s="82"/>
      <c r="RAZ945" s="82"/>
      <c r="RBA945" s="82"/>
      <c r="RBB945" s="82"/>
      <c r="RBC945" s="82"/>
      <c r="RBD945" s="82"/>
      <c r="RBE945" s="82"/>
      <c r="RBF945" s="82"/>
      <c r="RBG945" s="82"/>
      <c r="RBH945" s="82"/>
      <c r="RBI945" s="82"/>
      <c r="RBJ945" s="82"/>
      <c r="RBK945" s="82"/>
      <c r="RBL945" s="82"/>
      <c r="RBM945" s="82"/>
      <c r="RBN945" s="82"/>
      <c r="RBO945" s="82"/>
      <c r="RBP945" s="82"/>
      <c r="RBQ945" s="82"/>
      <c r="RBR945" s="82"/>
      <c r="RBS945" s="82"/>
      <c r="RBT945" s="82"/>
      <c r="RBU945" s="82"/>
      <c r="RBV945" s="82"/>
      <c r="RBW945" s="82"/>
      <c r="RBX945" s="82"/>
      <c r="RBY945" s="82"/>
      <c r="RBZ945" s="82"/>
      <c r="RCA945" s="82"/>
      <c r="RCB945" s="82"/>
      <c r="RCC945" s="82"/>
      <c r="RCD945" s="82"/>
      <c r="RCE945" s="82"/>
      <c r="RCF945" s="82"/>
      <c r="RCG945" s="82"/>
      <c r="RCH945" s="82"/>
      <c r="RCI945" s="82"/>
      <c r="RCJ945" s="82"/>
      <c r="RCK945" s="82"/>
      <c r="RCL945" s="82"/>
      <c r="RCM945" s="82"/>
      <c r="RCN945" s="82"/>
      <c r="RCO945" s="82"/>
      <c r="RCP945" s="82"/>
      <c r="RCQ945" s="82"/>
      <c r="RCR945" s="82"/>
      <c r="RCS945" s="82"/>
      <c r="RCT945" s="82"/>
      <c r="RCU945" s="82"/>
      <c r="RCV945" s="82"/>
      <c r="RCW945" s="82"/>
      <c r="RCX945" s="82"/>
      <c r="RCY945" s="82"/>
      <c r="RCZ945" s="82"/>
      <c r="RDA945" s="82"/>
      <c r="RDB945" s="82"/>
      <c r="RDC945" s="82"/>
      <c r="RDD945" s="82"/>
      <c r="RDE945" s="82"/>
      <c r="RDF945" s="82"/>
      <c r="RDG945" s="82"/>
      <c r="RDH945" s="82"/>
      <c r="RDI945" s="82"/>
      <c r="RDJ945" s="82"/>
      <c r="RDK945" s="82"/>
      <c r="RDL945" s="82"/>
      <c r="RDM945" s="82"/>
      <c r="RDN945" s="82"/>
      <c r="RDO945" s="82"/>
      <c r="RDP945" s="82"/>
      <c r="RDQ945" s="82"/>
      <c r="RDR945" s="82"/>
      <c r="RDS945" s="82"/>
      <c r="RDT945" s="82"/>
      <c r="RDU945" s="82"/>
      <c r="RDV945" s="82"/>
      <c r="RDW945" s="82"/>
      <c r="RDX945" s="82"/>
      <c r="RDY945" s="82"/>
      <c r="RDZ945" s="82"/>
      <c r="REA945" s="82"/>
      <c r="REB945" s="82"/>
      <c r="REC945" s="82"/>
      <c r="RED945" s="82"/>
      <c r="REE945" s="82"/>
      <c r="REF945" s="82"/>
      <c r="REG945" s="82"/>
      <c r="REH945" s="82"/>
      <c r="REI945" s="82"/>
      <c r="REJ945" s="82"/>
      <c r="REK945" s="82"/>
      <c r="REL945" s="82"/>
      <c r="REM945" s="82"/>
      <c r="REN945" s="82"/>
      <c r="REO945" s="82"/>
      <c r="REP945" s="82"/>
      <c r="REQ945" s="82"/>
      <c r="RER945" s="82"/>
      <c r="RES945" s="82"/>
      <c r="RET945" s="82"/>
      <c r="REU945" s="82"/>
      <c r="REV945" s="82"/>
      <c r="REW945" s="82"/>
      <c r="REX945" s="82"/>
      <c r="REY945" s="82"/>
      <c r="REZ945" s="82"/>
      <c r="RFA945" s="82"/>
      <c r="RFB945" s="82"/>
      <c r="RFC945" s="82"/>
      <c r="RFD945" s="82"/>
      <c r="RFE945" s="82"/>
      <c r="RFF945" s="82"/>
      <c r="RFG945" s="82"/>
      <c r="RFH945" s="82"/>
      <c r="RFI945" s="82"/>
      <c r="RFJ945" s="82"/>
      <c r="RFK945" s="82"/>
      <c r="RFL945" s="82"/>
      <c r="RFM945" s="82"/>
      <c r="RFN945" s="82"/>
      <c r="RFO945" s="82"/>
      <c r="RFP945" s="82"/>
      <c r="RFQ945" s="82"/>
      <c r="RFR945" s="82"/>
      <c r="RFS945" s="82"/>
      <c r="RFT945" s="82"/>
      <c r="RFU945" s="82"/>
      <c r="RFV945" s="82"/>
      <c r="RFW945" s="82"/>
      <c r="RFX945" s="82"/>
      <c r="RFY945" s="82"/>
      <c r="RFZ945" s="82"/>
      <c r="RGA945" s="82"/>
      <c r="RGB945" s="82"/>
      <c r="RGC945" s="82"/>
      <c r="RGD945" s="82"/>
      <c r="RGE945" s="82"/>
      <c r="RGF945" s="82"/>
      <c r="RGG945" s="82"/>
      <c r="RGH945" s="82"/>
      <c r="RGI945" s="82"/>
      <c r="RGJ945" s="82"/>
      <c r="RGK945" s="82"/>
      <c r="RGL945" s="82"/>
      <c r="RGM945" s="82"/>
      <c r="RGN945" s="82"/>
      <c r="RGO945" s="82"/>
      <c r="RGP945" s="82"/>
      <c r="RGQ945" s="82"/>
      <c r="RGR945" s="82"/>
      <c r="RGS945" s="82"/>
      <c r="RGT945" s="82"/>
      <c r="RGU945" s="82"/>
      <c r="RGV945" s="82"/>
      <c r="RGW945" s="82"/>
      <c r="RGX945" s="82"/>
      <c r="RGY945" s="82"/>
      <c r="RGZ945" s="82"/>
      <c r="RHA945" s="82"/>
      <c r="RHB945" s="82"/>
      <c r="RHC945" s="82"/>
      <c r="RHD945" s="82"/>
      <c r="RHE945" s="82"/>
      <c r="RHF945" s="82"/>
      <c r="RHG945" s="82"/>
      <c r="RHH945" s="82"/>
      <c r="RHI945" s="82"/>
      <c r="RHJ945" s="82"/>
      <c r="RHK945" s="82"/>
      <c r="RHL945" s="82"/>
      <c r="RHM945" s="82"/>
      <c r="RHN945" s="82"/>
      <c r="RHO945" s="82"/>
      <c r="RHP945" s="82"/>
      <c r="RHQ945" s="82"/>
      <c r="RHR945" s="82"/>
      <c r="RHS945" s="82"/>
      <c r="RHT945" s="82"/>
      <c r="RHU945" s="82"/>
      <c r="RHV945" s="82"/>
      <c r="RHW945" s="82"/>
      <c r="RHX945" s="82"/>
      <c r="RHY945" s="82"/>
      <c r="RHZ945" s="82"/>
      <c r="RIA945" s="82"/>
      <c r="RIB945" s="82"/>
      <c r="RIC945" s="82"/>
      <c r="RID945" s="82"/>
      <c r="RIE945" s="82"/>
      <c r="RIF945" s="82"/>
      <c r="RIG945" s="82"/>
      <c r="RIH945" s="82"/>
      <c r="RII945" s="82"/>
      <c r="RIJ945" s="82"/>
      <c r="RIK945" s="82"/>
      <c r="RIL945" s="82"/>
      <c r="RIM945" s="82"/>
      <c r="RIN945" s="82"/>
      <c r="RIO945" s="82"/>
      <c r="RIP945" s="82"/>
      <c r="RIQ945" s="82"/>
      <c r="RIR945" s="82"/>
      <c r="RIS945" s="82"/>
      <c r="RIT945" s="82"/>
      <c r="RIU945" s="82"/>
      <c r="RIV945" s="82"/>
      <c r="RIW945" s="82"/>
      <c r="RIX945" s="82"/>
      <c r="RIY945" s="82"/>
      <c r="RIZ945" s="82"/>
      <c r="RJA945" s="82"/>
      <c r="RJB945" s="82"/>
      <c r="RJC945" s="82"/>
      <c r="RJD945" s="82"/>
      <c r="RJE945" s="82"/>
      <c r="RJF945" s="82"/>
      <c r="RJG945" s="82"/>
      <c r="RJH945" s="82"/>
      <c r="RJI945" s="82"/>
      <c r="RJJ945" s="82"/>
      <c r="RJK945" s="82"/>
      <c r="RJL945" s="82"/>
      <c r="RJM945" s="82"/>
      <c r="RJN945" s="82"/>
      <c r="RJO945" s="82"/>
      <c r="RJP945" s="82"/>
      <c r="RJQ945" s="82"/>
      <c r="RJR945" s="82"/>
      <c r="RJS945" s="82"/>
      <c r="RJT945" s="82"/>
      <c r="RJU945" s="82"/>
      <c r="RJV945" s="82"/>
      <c r="RJW945" s="82"/>
      <c r="RJX945" s="82"/>
      <c r="RJY945" s="82"/>
      <c r="RJZ945" s="82"/>
      <c r="RKA945" s="82"/>
      <c r="RKB945" s="82"/>
      <c r="RKC945" s="82"/>
      <c r="RKD945" s="82"/>
      <c r="RKE945" s="82"/>
      <c r="RKF945" s="82"/>
      <c r="RKG945" s="82"/>
      <c r="RKH945" s="82"/>
      <c r="RKI945" s="82"/>
      <c r="RKJ945" s="82"/>
      <c r="RKK945" s="82"/>
      <c r="RKL945" s="82"/>
      <c r="RKM945" s="82"/>
      <c r="RKN945" s="82"/>
      <c r="RKO945" s="82"/>
      <c r="RKP945" s="82"/>
      <c r="RKQ945" s="82"/>
      <c r="RKR945" s="82"/>
      <c r="RKS945" s="82"/>
      <c r="RKT945" s="82"/>
      <c r="RKU945" s="82"/>
      <c r="RKV945" s="82"/>
      <c r="RKW945" s="82"/>
      <c r="RKX945" s="82"/>
      <c r="RKY945" s="82"/>
      <c r="RKZ945" s="82"/>
      <c r="RLA945" s="82"/>
      <c r="RLB945" s="82"/>
      <c r="RLC945" s="82"/>
      <c r="RLD945" s="82"/>
      <c r="RLE945" s="82"/>
      <c r="RLF945" s="82"/>
      <c r="RLG945" s="82"/>
      <c r="RLH945" s="82"/>
      <c r="RLI945" s="82"/>
      <c r="RLJ945" s="82"/>
      <c r="RLK945" s="82"/>
      <c r="RLL945" s="82"/>
      <c r="RLM945" s="82"/>
      <c r="RLN945" s="82"/>
      <c r="RLO945" s="82"/>
      <c r="RLP945" s="82"/>
      <c r="RLQ945" s="82"/>
      <c r="RLR945" s="82"/>
      <c r="RLS945" s="82"/>
      <c r="RLT945" s="82"/>
      <c r="RLU945" s="82"/>
      <c r="RLV945" s="82"/>
      <c r="RLW945" s="82"/>
      <c r="RLX945" s="82"/>
      <c r="RLY945" s="82"/>
      <c r="RLZ945" s="82"/>
      <c r="RMA945" s="82"/>
      <c r="RMB945" s="82"/>
      <c r="RMC945" s="82"/>
      <c r="RMD945" s="82"/>
      <c r="RME945" s="82"/>
      <c r="RMF945" s="82"/>
      <c r="RMG945" s="82"/>
      <c r="RMH945" s="82"/>
      <c r="RMI945" s="82"/>
      <c r="RMJ945" s="82"/>
      <c r="RMK945" s="82"/>
      <c r="RML945" s="82"/>
      <c r="RMM945" s="82"/>
      <c r="RMN945" s="82"/>
      <c r="RMO945" s="82"/>
      <c r="RMP945" s="82"/>
      <c r="RMQ945" s="82"/>
      <c r="RMR945" s="82"/>
      <c r="RMS945" s="82"/>
      <c r="RMT945" s="82"/>
      <c r="RMU945" s="82"/>
      <c r="RMV945" s="82"/>
      <c r="RMW945" s="82"/>
      <c r="RMX945" s="82"/>
      <c r="RMY945" s="82"/>
      <c r="RMZ945" s="82"/>
      <c r="RNA945" s="82"/>
      <c r="RNB945" s="82"/>
      <c r="RNC945" s="82"/>
      <c r="RND945" s="82"/>
      <c r="RNE945" s="82"/>
      <c r="RNF945" s="82"/>
      <c r="RNG945" s="82"/>
      <c r="RNH945" s="82"/>
      <c r="RNI945" s="82"/>
      <c r="RNJ945" s="82"/>
      <c r="RNK945" s="82"/>
      <c r="RNL945" s="82"/>
      <c r="RNM945" s="82"/>
      <c r="RNN945" s="82"/>
      <c r="RNO945" s="82"/>
      <c r="RNP945" s="82"/>
      <c r="RNQ945" s="82"/>
      <c r="RNR945" s="82"/>
      <c r="RNS945" s="82"/>
      <c r="RNT945" s="82"/>
      <c r="RNU945" s="82"/>
      <c r="RNV945" s="82"/>
      <c r="RNW945" s="82"/>
      <c r="RNX945" s="82"/>
      <c r="RNY945" s="82"/>
      <c r="RNZ945" s="82"/>
      <c r="ROA945" s="82"/>
      <c r="ROB945" s="82"/>
      <c r="ROC945" s="82"/>
      <c r="ROD945" s="82"/>
      <c r="ROE945" s="82"/>
      <c r="ROF945" s="82"/>
      <c r="ROG945" s="82"/>
      <c r="ROH945" s="82"/>
      <c r="ROI945" s="82"/>
      <c r="ROJ945" s="82"/>
      <c r="ROK945" s="82"/>
      <c r="ROL945" s="82"/>
      <c r="ROM945" s="82"/>
      <c r="RON945" s="82"/>
      <c r="ROO945" s="82"/>
      <c r="ROP945" s="82"/>
      <c r="ROQ945" s="82"/>
      <c r="ROR945" s="82"/>
      <c r="ROS945" s="82"/>
      <c r="ROT945" s="82"/>
      <c r="ROU945" s="82"/>
      <c r="ROV945" s="82"/>
      <c r="ROW945" s="82"/>
      <c r="ROX945" s="82"/>
      <c r="ROY945" s="82"/>
      <c r="ROZ945" s="82"/>
      <c r="RPA945" s="82"/>
      <c r="RPB945" s="82"/>
      <c r="RPC945" s="82"/>
      <c r="RPD945" s="82"/>
      <c r="RPE945" s="82"/>
      <c r="RPF945" s="82"/>
      <c r="RPG945" s="82"/>
      <c r="RPH945" s="82"/>
      <c r="RPI945" s="82"/>
      <c r="RPJ945" s="82"/>
      <c r="RPK945" s="82"/>
      <c r="RPL945" s="82"/>
      <c r="RPM945" s="82"/>
      <c r="RPN945" s="82"/>
      <c r="RPO945" s="82"/>
      <c r="RPP945" s="82"/>
      <c r="RPQ945" s="82"/>
      <c r="RPR945" s="82"/>
      <c r="RPS945" s="82"/>
      <c r="RPT945" s="82"/>
      <c r="RPU945" s="82"/>
      <c r="RPV945" s="82"/>
      <c r="RPW945" s="82"/>
      <c r="RPX945" s="82"/>
      <c r="RPY945" s="82"/>
      <c r="RPZ945" s="82"/>
      <c r="RQA945" s="82"/>
      <c r="RQB945" s="82"/>
      <c r="RQC945" s="82"/>
      <c r="RQD945" s="82"/>
      <c r="RQE945" s="82"/>
      <c r="RQF945" s="82"/>
      <c r="RQG945" s="82"/>
      <c r="RQH945" s="82"/>
      <c r="RQI945" s="82"/>
      <c r="RQJ945" s="82"/>
      <c r="RQK945" s="82"/>
      <c r="RQL945" s="82"/>
      <c r="RQM945" s="82"/>
      <c r="RQN945" s="82"/>
      <c r="RQO945" s="82"/>
      <c r="RQP945" s="82"/>
      <c r="RQQ945" s="82"/>
      <c r="RQR945" s="82"/>
      <c r="RQS945" s="82"/>
      <c r="RQT945" s="82"/>
      <c r="RQU945" s="82"/>
      <c r="RQV945" s="82"/>
      <c r="RQW945" s="82"/>
      <c r="RQX945" s="82"/>
      <c r="RQY945" s="82"/>
      <c r="RQZ945" s="82"/>
      <c r="RRA945" s="82"/>
      <c r="RRB945" s="82"/>
      <c r="RRC945" s="82"/>
      <c r="RRD945" s="82"/>
      <c r="RRE945" s="82"/>
      <c r="RRF945" s="82"/>
      <c r="RRG945" s="82"/>
      <c r="RRH945" s="82"/>
      <c r="RRI945" s="82"/>
      <c r="RRJ945" s="82"/>
      <c r="RRK945" s="82"/>
      <c r="RRL945" s="82"/>
      <c r="RRM945" s="82"/>
      <c r="RRN945" s="82"/>
      <c r="RRO945" s="82"/>
      <c r="RRP945" s="82"/>
      <c r="RRQ945" s="82"/>
      <c r="RRR945" s="82"/>
      <c r="RRS945" s="82"/>
      <c r="RRT945" s="82"/>
      <c r="RRU945" s="82"/>
      <c r="RRV945" s="82"/>
      <c r="RRW945" s="82"/>
      <c r="RRX945" s="82"/>
      <c r="RRY945" s="82"/>
      <c r="RRZ945" s="82"/>
      <c r="RSA945" s="82"/>
      <c r="RSB945" s="82"/>
      <c r="RSC945" s="82"/>
      <c r="RSD945" s="82"/>
      <c r="RSE945" s="82"/>
      <c r="RSF945" s="82"/>
      <c r="RSG945" s="82"/>
      <c r="RSH945" s="82"/>
      <c r="RSI945" s="82"/>
      <c r="RSJ945" s="82"/>
      <c r="RSK945" s="82"/>
      <c r="RSL945" s="82"/>
      <c r="RSM945" s="82"/>
      <c r="RSN945" s="82"/>
      <c r="RSO945" s="82"/>
      <c r="RSP945" s="82"/>
      <c r="RSQ945" s="82"/>
      <c r="RSR945" s="82"/>
      <c r="RSS945" s="82"/>
      <c r="RST945" s="82"/>
      <c r="RSU945" s="82"/>
      <c r="RSV945" s="82"/>
      <c r="RSW945" s="82"/>
      <c r="RSX945" s="82"/>
      <c r="RSY945" s="82"/>
      <c r="RSZ945" s="82"/>
      <c r="RTA945" s="82"/>
      <c r="RTB945" s="82"/>
      <c r="RTC945" s="82"/>
      <c r="RTD945" s="82"/>
      <c r="RTE945" s="82"/>
      <c r="RTF945" s="82"/>
      <c r="RTG945" s="82"/>
      <c r="RTH945" s="82"/>
      <c r="RTI945" s="82"/>
      <c r="RTJ945" s="82"/>
      <c r="RTK945" s="82"/>
      <c r="RTL945" s="82"/>
      <c r="RTM945" s="82"/>
      <c r="RTN945" s="82"/>
      <c r="RTO945" s="82"/>
      <c r="RTP945" s="82"/>
      <c r="RTQ945" s="82"/>
      <c r="RTR945" s="82"/>
      <c r="RTS945" s="82"/>
      <c r="RTT945" s="82"/>
      <c r="RTU945" s="82"/>
      <c r="RTV945" s="82"/>
      <c r="RTW945" s="82"/>
      <c r="RTX945" s="82"/>
      <c r="RTY945" s="82"/>
      <c r="RTZ945" s="82"/>
      <c r="RUA945" s="82"/>
      <c r="RUB945" s="82"/>
      <c r="RUC945" s="82"/>
      <c r="RUD945" s="82"/>
      <c r="RUE945" s="82"/>
      <c r="RUF945" s="82"/>
      <c r="RUG945" s="82"/>
      <c r="RUH945" s="82"/>
      <c r="RUI945" s="82"/>
      <c r="RUJ945" s="82"/>
      <c r="RUK945" s="82"/>
      <c r="RUL945" s="82"/>
      <c r="RUM945" s="82"/>
      <c r="RUN945" s="82"/>
      <c r="RUO945" s="82"/>
      <c r="RUP945" s="82"/>
      <c r="RUQ945" s="82"/>
      <c r="RUR945" s="82"/>
      <c r="RUS945" s="82"/>
      <c r="RUT945" s="82"/>
      <c r="RUU945" s="82"/>
      <c r="RUV945" s="82"/>
      <c r="RUW945" s="82"/>
      <c r="RUX945" s="82"/>
      <c r="RUY945" s="82"/>
      <c r="RUZ945" s="82"/>
      <c r="RVA945" s="82"/>
      <c r="RVB945" s="82"/>
      <c r="RVC945" s="82"/>
      <c r="RVD945" s="82"/>
      <c r="RVE945" s="82"/>
      <c r="RVF945" s="82"/>
      <c r="RVG945" s="82"/>
      <c r="RVH945" s="82"/>
      <c r="RVI945" s="82"/>
      <c r="RVJ945" s="82"/>
      <c r="RVK945" s="82"/>
      <c r="RVL945" s="82"/>
      <c r="RVM945" s="82"/>
      <c r="RVN945" s="82"/>
      <c r="RVO945" s="82"/>
      <c r="RVP945" s="82"/>
      <c r="RVQ945" s="82"/>
      <c r="RVR945" s="82"/>
      <c r="RVS945" s="82"/>
      <c r="RVT945" s="82"/>
      <c r="RVU945" s="82"/>
      <c r="RVV945" s="82"/>
      <c r="RVW945" s="82"/>
      <c r="RVX945" s="82"/>
      <c r="RVY945" s="82"/>
      <c r="RVZ945" s="82"/>
      <c r="RWA945" s="82"/>
      <c r="RWB945" s="82"/>
      <c r="RWC945" s="82"/>
      <c r="RWD945" s="82"/>
      <c r="RWE945" s="82"/>
      <c r="RWF945" s="82"/>
      <c r="RWG945" s="82"/>
      <c r="RWH945" s="82"/>
      <c r="RWI945" s="82"/>
      <c r="RWJ945" s="82"/>
      <c r="RWK945" s="82"/>
      <c r="RWL945" s="82"/>
      <c r="RWM945" s="82"/>
      <c r="RWN945" s="82"/>
      <c r="RWO945" s="82"/>
      <c r="RWP945" s="82"/>
      <c r="RWQ945" s="82"/>
      <c r="RWR945" s="82"/>
      <c r="RWS945" s="82"/>
      <c r="RWT945" s="82"/>
      <c r="RWU945" s="82"/>
      <c r="RWV945" s="82"/>
      <c r="RWW945" s="82"/>
      <c r="RWX945" s="82"/>
      <c r="RWY945" s="82"/>
      <c r="RWZ945" s="82"/>
      <c r="RXA945" s="82"/>
      <c r="RXB945" s="82"/>
      <c r="RXC945" s="82"/>
      <c r="RXD945" s="82"/>
      <c r="RXE945" s="82"/>
      <c r="RXF945" s="82"/>
      <c r="RXG945" s="82"/>
      <c r="RXH945" s="82"/>
      <c r="RXI945" s="82"/>
      <c r="RXJ945" s="82"/>
      <c r="RXK945" s="82"/>
      <c r="RXL945" s="82"/>
      <c r="RXM945" s="82"/>
      <c r="RXN945" s="82"/>
      <c r="RXO945" s="82"/>
      <c r="RXP945" s="82"/>
      <c r="RXQ945" s="82"/>
      <c r="RXR945" s="82"/>
      <c r="RXS945" s="82"/>
      <c r="RXT945" s="82"/>
      <c r="RXU945" s="82"/>
      <c r="RXV945" s="82"/>
      <c r="RXW945" s="82"/>
      <c r="RXX945" s="82"/>
      <c r="RXY945" s="82"/>
      <c r="RXZ945" s="82"/>
      <c r="RYA945" s="82"/>
      <c r="RYB945" s="82"/>
      <c r="RYC945" s="82"/>
      <c r="RYD945" s="82"/>
      <c r="RYE945" s="82"/>
      <c r="RYF945" s="82"/>
      <c r="RYG945" s="82"/>
      <c r="RYH945" s="82"/>
      <c r="RYI945" s="82"/>
      <c r="RYJ945" s="82"/>
      <c r="RYK945" s="82"/>
      <c r="RYL945" s="82"/>
      <c r="RYM945" s="82"/>
      <c r="RYN945" s="82"/>
      <c r="RYO945" s="82"/>
      <c r="RYP945" s="82"/>
      <c r="RYQ945" s="82"/>
      <c r="RYR945" s="82"/>
      <c r="RYS945" s="82"/>
      <c r="RYT945" s="82"/>
      <c r="RYU945" s="82"/>
      <c r="RYV945" s="82"/>
      <c r="RYW945" s="82"/>
      <c r="RYX945" s="82"/>
      <c r="RYY945" s="82"/>
      <c r="RYZ945" s="82"/>
      <c r="RZA945" s="82"/>
      <c r="RZB945" s="82"/>
      <c r="RZC945" s="82"/>
      <c r="RZD945" s="82"/>
      <c r="RZE945" s="82"/>
      <c r="RZF945" s="82"/>
      <c r="RZG945" s="82"/>
      <c r="RZH945" s="82"/>
      <c r="RZI945" s="82"/>
      <c r="RZJ945" s="82"/>
      <c r="RZK945" s="82"/>
      <c r="RZL945" s="82"/>
      <c r="RZM945" s="82"/>
      <c r="RZN945" s="82"/>
      <c r="RZO945" s="82"/>
      <c r="RZP945" s="82"/>
      <c r="RZQ945" s="82"/>
      <c r="RZR945" s="82"/>
      <c r="RZS945" s="82"/>
      <c r="RZT945" s="82"/>
      <c r="RZU945" s="82"/>
      <c r="RZV945" s="82"/>
      <c r="RZW945" s="82"/>
      <c r="RZX945" s="82"/>
      <c r="RZY945" s="82"/>
      <c r="RZZ945" s="82"/>
      <c r="SAA945" s="82"/>
      <c r="SAB945" s="82"/>
      <c r="SAC945" s="82"/>
      <c r="SAD945" s="82"/>
      <c r="SAE945" s="82"/>
      <c r="SAF945" s="82"/>
      <c r="SAG945" s="82"/>
      <c r="SAH945" s="82"/>
      <c r="SAI945" s="82"/>
      <c r="SAJ945" s="82"/>
      <c r="SAK945" s="82"/>
      <c r="SAL945" s="82"/>
      <c r="SAM945" s="82"/>
      <c r="SAN945" s="82"/>
      <c r="SAO945" s="82"/>
      <c r="SAP945" s="82"/>
      <c r="SAQ945" s="82"/>
      <c r="SAR945" s="82"/>
      <c r="SAS945" s="82"/>
      <c r="SAT945" s="82"/>
      <c r="SAU945" s="82"/>
      <c r="SAV945" s="82"/>
      <c r="SAW945" s="82"/>
      <c r="SAX945" s="82"/>
      <c r="SAY945" s="82"/>
      <c r="SAZ945" s="82"/>
      <c r="SBA945" s="82"/>
      <c r="SBB945" s="82"/>
      <c r="SBC945" s="82"/>
      <c r="SBD945" s="82"/>
      <c r="SBE945" s="82"/>
      <c r="SBF945" s="82"/>
      <c r="SBG945" s="82"/>
      <c r="SBH945" s="82"/>
      <c r="SBI945" s="82"/>
      <c r="SBJ945" s="82"/>
      <c r="SBK945" s="82"/>
      <c r="SBL945" s="82"/>
      <c r="SBM945" s="82"/>
      <c r="SBN945" s="82"/>
      <c r="SBO945" s="82"/>
      <c r="SBP945" s="82"/>
      <c r="SBQ945" s="82"/>
      <c r="SBR945" s="82"/>
      <c r="SBS945" s="82"/>
      <c r="SBT945" s="82"/>
      <c r="SBU945" s="82"/>
      <c r="SBV945" s="82"/>
      <c r="SBW945" s="82"/>
      <c r="SBX945" s="82"/>
      <c r="SBY945" s="82"/>
      <c r="SBZ945" s="82"/>
      <c r="SCA945" s="82"/>
      <c r="SCB945" s="82"/>
      <c r="SCC945" s="82"/>
      <c r="SCD945" s="82"/>
      <c r="SCE945" s="82"/>
      <c r="SCF945" s="82"/>
      <c r="SCG945" s="82"/>
      <c r="SCH945" s="82"/>
      <c r="SCI945" s="82"/>
      <c r="SCJ945" s="82"/>
      <c r="SCK945" s="82"/>
      <c r="SCL945" s="82"/>
      <c r="SCM945" s="82"/>
      <c r="SCN945" s="82"/>
      <c r="SCO945" s="82"/>
      <c r="SCP945" s="82"/>
      <c r="SCQ945" s="82"/>
      <c r="SCR945" s="82"/>
      <c r="SCS945" s="82"/>
      <c r="SCT945" s="82"/>
      <c r="SCU945" s="82"/>
      <c r="SCV945" s="82"/>
      <c r="SCW945" s="82"/>
      <c r="SCX945" s="82"/>
      <c r="SCY945" s="82"/>
      <c r="SCZ945" s="82"/>
      <c r="SDA945" s="82"/>
      <c r="SDB945" s="82"/>
      <c r="SDC945" s="82"/>
      <c r="SDD945" s="82"/>
      <c r="SDE945" s="82"/>
      <c r="SDF945" s="82"/>
      <c r="SDG945" s="82"/>
      <c r="SDH945" s="82"/>
      <c r="SDI945" s="82"/>
      <c r="SDJ945" s="82"/>
      <c r="SDK945" s="82"/>
      <c r="SDL945" s="82"/>
      <c r="SDM945" s="82"/>
      <c r="SDN945" s="82"/>
      <c r="SDO945" s="82"/>
      <c r="SDP945" s="82"/>
      <c r="SDQ945" s="82"/>
      <c r="SDR945" s="82"/>
      <c r="SDS945" s="82"/>
      <c r="SDT945" s="82"/>
      <c r="SDU945" s="82"/>
      <c r="SDV945" s="82"/>
      <c r="SDW945" s="82"/>
      <c r="SDX945" s="82"/>
      <c r="SDY945" s="82"/>
      <c r="SDZ945" s="82"/>
      <c r="SEA945" s="82"/>
      <c r="SEB945" s="82"/>
      <c r="SEC945" s="82"/>
      <c r="SED945" s="82"/>
      <c r="SEE945" s="82"/>
      <c r="SEF945" s="82"/>
      <c r="SEG945" s="82"/>
      <c r="SEH945" s="82"/>
      <c r="SEI945" s="82"/>
      <c r="SEJ945" s="82"/>
      <c r="SEK945" s="82"/>
      <c r="SEL945" s="82"/>
      <c r="SEM945" s="82"/>
      <c r="SEN945" s="82"/>
      <c r="SEO945" s="82"/>
      <c r="SEP945" s="82"/>
      <c r="SEQ945" s="82"/>
      <c r="SER945" s="82"/>
      <c r="SES945" s="82"/>
      <c r="SET945" s="82"/>
      <c r="SEU945" s="82"/>
      <c r="SEV945" s="82"/>
      <c r="SEW945" s="82"/>
      <c r="SEX945" s="82"/>
      <c r="SEY945" s="82"/>
      <c r="SEZ945" s="82"/>
      <c r="SFA945" s="82"/>
      <c r="SFB945" s="82"/>
      <c r="SFC945" s="82"/>
      <c r="SFD945" s="82"/>
      <c r="SFE945" s="82"/>
      <c r="SFF945" s="82"/>
      <c r="SFG945" s="82"/>
      <c r="SFH945" s="82"/>
      <c r="SFI945" s="82"/>
      <c r="SFJ945" s="82"/>
      <c r="SFK945" s="82"/>
      <c r="SFL945" s="82"/>
      <c r="SFM945" s="82"/>
      <c r="SFN945" s="82"/>
      <c r="SFO945" s="82"/>
      <c r="SFP945" s="82"/>
      <c r="SFQ945" s="82"/>
      <c r="SFR945" s="82"/>
      <c r="SFS945" s="82"/>
      <c r="SFT945" s="82"/>
      <c r="SFU945" s="82"/>
      <c r="SFV945" s="82"/>
      <c r="SFW945" s="82"/>
      <c r="SFX945" s="82"/>
      <c r="SFY945" s="82"/>
      <c r="SFZ945" s="82"/>
      <c r="SGA945" s="82"/>
      <c r="SGB945" s="82"/>
      <c r="SGC945" s="82"/>
      <c r="SGD945" s="82"/>
      <c r="SGE945" s="82"/>
      <c r="SGF945" s="82"/>
      <c r="SGG945" s="82"/>
      <c r="SGH945" s="82"/>
      <c r="SGI945" s="82"/>
      <c r="SGJ945" s="82"/>
      <c r="SGK945" s="82"/>
      <c r="SGL945" s="82"/>
      <c r="SGM945" s="82"/>
      <c r="SGN945" s="82"/>
      <c r="SGO945" s="82"/>
      <c r="SGP945" s="82"/>
      <c r="SGQ945" s="82"/>
      <c r="SGR945" s="82"/>
      <c r="SGS945" s="82"/>
      <c r="SGT945" s="82"/>
      <c r="SGU945" s="82"/>
      <c r="SGV945" s="82"/>
      <c r="SGW945" s="82"/>
      <c r="SGX945" s="82"/>
      <c r="SGY945" s="82"/>
      <c r="SGZ945" s="82"/>
      <c r="SHA945" s="82"/>
      <c r="SHB945" s="82"/>
      <c r="SHC945" s="82"/>
      <c r="SHD945" s="82"/>
      <c r="SHE945" s="82"/>
      <c r="SHF945" s="82"/>
      <c r="SHG945" s="82"/>
      <c r="SHH945" s="82"/>
      <c r="SHI945" s="82"/>
      <c r="SHJ945" s="82"/>
      <c r="SHK945" s="82"/>
      <c r="SHL945" s="82"/>
      <c r="SHM945" s="82"/>
      <c r="SHN945" s="82"/>
      <c r="SHO945" s="82"/>
      <c r="SHP945" s="82"/>
      <c r="SHQ945" s="82"/>
      <c r="SHR945" s="82"/>
      <c r="SHS945" s="82"/>
      <c r="SHT945" s="82"/>
      <c r="SHU945" s="82"/>
      <c r="SHV945" s="82"/>
      <c r="SHW945" s="82"/>
      <c r="SHX945" s="82"/>
      <c r="SHY945" s="82"/>
      <c r="SHZ945" s="82"/>
      <c r="SIA945" s="82"/>
      <c r="SIB945" s="82"/>
      <c r="SIC945" s="82"/>
      <c r="SID945" s="82"/>
      <c r="SIE945" s="82"/>
      <c r="SIF945" s="82"/>
      <c r="SIG945" s="82"/>
      <c r="SIH945" s="82"/>
      <c r="SII945" s="82"/>
      <c r="SIJ945" s="82"/>
      <c r="SIK945" s="82"/>
      <c r="SIL945" s="82"/>
      <c r="SIM945" s="82"/>
      <c r="SIN945" s="82"/>
      <c r="SIO945" s="82"/>
      <c r="SIP945" s="82"/>
      <c r="SIQ945" s="82"/>
      <c r="SIR945" s="82"/>
      <c r="SIS945" s="82"/>
      <c r="SIT945" s="82"/>
      <c r="SIU945" s="82"/>
      <c r="SIV945" s="82"/>
      <c r="SIW945" s="82"/>
      <c r="SIX945" s="82"/>
      <c r="SIY945" s="82"/>
      <c r="SIZ945" s="82"/>
      <c r="SJA945" s="82"/>
      <c r="SJB945" s="82"/>
      <c r="SJC945" s="82"/>
      <c r="SJD945" s="82"/>
      <c r="SJE945" s="82"/>
      <c r="SJF945" s="82"/>
      <c r="SJG945" s="82"/>
      <c r="SJH945" s="82"/>
      <c r="SJI945" s="82"/>
      <c r="SJJ945" s="82"/>
      <c r="SJK945" s="82"/>
      <c r="SJL945" s="82"/>
      <c r="SJM945" s="82"/>
      <c r="SJN945" s="82"/>
      <c r="SJO945" s="82"/>
      <c r="SJP945" s="82"/>
      <c r="SJQ945" s="82"/>
      <c r="SJR945" s="82"/>
      <c r="SJS945" s="82"/>
      <c r="SJT945" s="82"/>
      <c r="SJU945" s="82"/>
      <c r="SJV945" s="82"/>
      <c r="SJW945" s="82"/>
      <c r="SJX945" s="82"/>
      <c r="SJY945" s="82"/>
      <c r="SJZ945" s="82"/>
      <c r="SKA945" s="82"/>
      <c r="SKB945" s="82"/>
      <c r="SKC945" s="82"/>
      <c r="SKD945" s="82"/>
      <c r="SKE945" s="82"/>
      <c r="SKF945" s="82"/>
      <c r="SKG945" s="82"/>
      <c r="SKH945" s="82"/>
      <c r="SKI945" s="82"/>
      <c r="SKJ945" s="82"/>
      <c r="SKK945" s="82"/>
      <c r="SKL945" s="82"/>
      <c r="SKM945" s="82"/>
      <c r="SKN945" s="82"/>
      <c r="SKO945" s="82"/>
      <c r="SKP945" s="82"/>
      <c r="SKQ945" s="82"/>
      <c r="SKR945" s="82"/>
      <c r="SKS945" s="82"/>
      <c r="SKT945" s="82"/>
      <c r="SKU945" s="82"/>
      <c r="SKV945" s="82"/>
      <c r="SKW945" s="82"/>
      <c r="SKX945" s="82"/>
      <c r="SKY945" s="82"/>
      <c r="SKZ945" s="82"/>
      <c r="SLA945" s="82"/>
      <c r="SLB945" s="82"/>
      <c r="SLC945" s="82"/>
      <c r="SLD945" s="82"/>
      <c r="SLE945" s="82"/>
      <c r="SLF945" s="82"/>
      <c r="SLG945" s="82"/>
      <c r="SLH945" s="82"/>
      <c r="SLI945" s="82"/>
      <c r="SLJ945" s="82"/>
      <c r="SLK945" s="82"/>
      <c r="SLL945" s="82"/>
      <c r="SLM945" s="82"/>
      <c r="SLN945" s="82"/>
      <c r="SLO945" s="82"/>
      <c r="SLP945" s="82"/>
      <c r="SLQ945" s="82"/>
      <c r="SLR945" s="82"/>
      <c r="SLS945" s="82"/>
      <c r="SLT945" s="82"/>
      <c r="SLU945" s="82"/>
      <c r="SLV945" s="82"/>
      <c r="SLW945" s="82"/>
      <c r="SLX945" s="82"/>
      <c r="SLY945" s="82"/>
      <c r="SLZ945" s="82"/>
      <c r="SMA945" s="82"/>
      <c r="SMB945" s="82"/>
      <c r="SMC945" s="82"/>
      <c r="SMD945" s="82"/>
      <c r="SME945" s="82"/>
      <c r="SMF945" s="82"/>
      <c r="SMG945" s="82"/>
      <c r="SMH945" s="82"/>
      <c r="SMI945" s="82"/>
      <c r="SMJ945" s="82"/>
      <c r="SMK945" s="82"/>
      <c r="SML945" s="82"/>
      <c r="SMM945" s="82"/>
      <c r="SMN945" s="82"/>
      <c r="SMO945" s="82"/>
      <c r="SMP945" s="82"/>
      <c r="SMQ945" s="82"/>
      <c r="SMR945" s="82"/>
      <c r="SMS945" s="82"/>
      <c r="SMT945" s="82"/>
      <c r="SMU945" s="82"/>
      <c r="SMV945" s="82"/>
      <c r="SMW945" s="82"/>
      <c r="SMX945" s="82"/>
      <c r="SMY945" s="82"/>
      <c r="SMZ945" s="82"/>
      <c r="SNA945" s="82"/>
      <c r="SNB945" s="82"/>
      <c r="SNC945" s="82"/>
      <c r="SND945" s="82"/>
      <c r="SNE945" s="82"/>
      <c r="SNF945" s="82"/>
      <c r="SNG945" s="82"/>
      <c r="SNH945" s="82"/>
      <c r="SNI945" s="82"/>
      <c r="SNJ945" s="82"/>
      <c r="SNK945" s="82"/>
      <c r="SNL945" s="82"/>
      <c r="SNM945" s="82"/>
      <c r="SNN945" s="82"/>
      <c r="SNO945" s="82"/>
      <c r="SNP945" s="82"/>
      <c r="SNQ945" s="82"/>
      <c r="SNR945" s="82"/>
      <c r="SNS945" s="82"/>
      <c r="SNT945" s="82"/>
      <c r="SNU945" s="82"/>
      <c r="SNV945" s="82"/>
      <c r="SNW945" s="82"/>
      <c r="SNX945" s="82"/>
      <c r="SNY945" s="82"/>
      <c r="SNZ945" s="82"/>
      <c r="SOA945" s="82"/>
      <c r="SOB945" s="82"/>
      <c r="SOC945" s="82"/>
      <c r="SOD945" s="82"/>
      <c r="SOE945" s="82"/>
      <c r="SOF945" s="82"/>
      <c r="SOG945" s="82"/>
      <c r="SOH945" s="82"/>
      <c r="SOI945" s="82"/>
      <c r="SOJ945" s="82"/>
      <c r="SOK945" s="82"/>
      <c r="SOL945" s="82"/>
      <c r="SOM945" s="82"/>
      <c r="SON945" s="82"/>
      <c r="SOO945" s="82"/>
      <c r="SOP945" s="82"/>
      <c r="SOQ945" s="82"/>
      <c r="SOR945" s="82"/>
      <c r="SOS945" s="82"/>
      <c r="SOT945" s="82"/>
      <c r="SOU945" s="82"/>
      <c r="SOV945" s="82"/>
      <c r="SOW945" s="82"/>
      <c r="SOX945" s="82"/>
      <c r="SOY945" s="82"/>
      <c r="SOZ945" s="82"/>
      <c r="SPA945" s="82"/>
      <c r="SPB945" s="82"/>
      <c r="SPC945" s="82"/>
      <c r="SPD945" s="82"/>
      <c r="SPE945" s="82"/>
      <c r="SPF945" s="82"/>
      <c r="SPG945" s="82"/>
      <c r="SPH945" s="82"/>
      <c r="SPI945" s="82"/>
      <c r="SPJ945" s="82"/>
      <c r="SPK945" s="82"/>
      <c r="SPL945" s="82"/>
      <c r="SPM945" s="82"/>
      <c r="SPN945" s="82"/>
      <c r="SPO945" s="82"/>
      <c r="SPP945" s="82"/>
      <c r="SPQ945" s="82"/>
      <c r="SPR945" s="82"/>
      <c r="SPS945" s="82"/>
      <c r="SPT945" s="82"/>
      <c r="SPU945" s="82"/>
      <c r="SPV945" s="82"/>
      <c r="SPW945" s="82"/>
      <c r="SPX945" s="82"/>
      <c r="SPY945" s="82"/>
      <c r="SPZ945" s="82"/>
      <c r="SQA945" s="82"/>
      <c r="SQB945" s="82"/>
      <c r="SQC945" s="82"/>
      <c r="SQD945" s="82"/>
      <c r="SQE945" s="82"/>
      <c r="SQF945" s="82"/>
      <c r="SQG945" s="82"/>
      <c r="SQH945" s="82"/>
      <c r="SQI945" s="82"/>
      <c r="SQJ945" s="82"/>
      <c r="SQK945" s="82"/>
      <c r="SQL945" s="82"/>
      <c r="SQM945" s="82"/>
      <c r="SQN945" s="82"/>
      <c r="SQO945" s="82"/>
      <c r="SQP945" s="82"/>
      <c r="SQQ945" s="82"/>
      <c r="SQR945" s="82"/>
      <c r="SQS945" s="82"/>
      <c r="SQT945" s="82"/>
      <c r="SQU945" s="82"/>
      <c r="SQV945" s="82"/>
      <c r="SQW945" s="82"/>
      <c r="SQX945" s="82"/>
      <c r="SQY945" s="82"/>
      <c r="SQZ945" s="82"/>
      <c r="SRA945" s="82"/>
      <c r="SRB945" s="82"/>
      <c r="SRC945" s="82"/>
      <c r="SRD945" s="82"/>
      <c r="SRE945" s="82"/>
      <c r="SRF945" s="82"/>
      <c r="SRG945" s="82"/>
      <c r="SRH945" s="82"/>
      <c r="SRI945" s="82"/>
      <c r="SRJ945" s="82"/>
      <c r="SRK945" s="82"/>
      <c r="SRL945" s="82"/>
      <c r="SRM945" s="82"/>
      <c r="SRN945" s="82"/>
      <c r="SRO945" s="82"/>
      <c r="SRP945" s="82"/>
      <c r="SRQ945" s="82"/>
      <c r="SRR945" s="82"/>
      <c r="SRS945" s="82"/>
      <c r="SRT945" s="82"/>
      <c r="SRU945" s="82"/>
      <c r="SRV945" s="82"/>
      <c r="SRW945" s="82"/>
      <c r="SRX945" s="82"/>
      <c r="SRY945" s="82"/>
      <c r="SRZ945" s="82"/>
      <c r="SSA945" s="82"/>
      <c r="SSB945" s="82"/>
      <c r="SSC945" s="82"/>
      <c r="SSD945" s="82"/>
      <c r="SSE945" s="82"/>
      <c r="SSF945" s="82"/>
      <c r="SSG945" s="82"/>
      <c r="SSH945" s="82"/>
      <c r="SSI945" s="82"/>
      <c r="SSJ945" s="82"/>
      <c r="SSK945" s="82"/>
      <c r="SSL945" s="82"/>
      <c r="SSM945" s="82"/>
      <c r="SSN945" s="82"/>
      <c r="SSO945" s="82"/>
      <c r="SSP945" s="82"/>
      <c r="SSQ945" s="82"/>
      <c r="SSR945" s="82"/>
      <c r="SSS945" s="82"/>
      <c r="SST945" s="82"/>
      <c r="SSU945" s="82"/>
      <c r="SSV945" s="82"/>
      <c r="SSW945" s="82"/>
      <c r="SSX945" s="82"/>
      <c r="SSY945" s="82"/>
      <c r="SSZ945" s="82"/>
      <c r="STA945" s="82"/>
      <c r="STB945" s="82"/>
      <c r="STC945" s="82"/>
      <c r="STD945" s="82"/>
      <c r="STE945" s="82"/>
      <c r="STF945" s="82"/>
      <c r="STG945" s="82"/>
      <c r="STH945" s="82"/>
      <c r="STI945" s="82"/>
      <c r="STJ945" s="82"/>
      <c r="STK945" s="82"/>
      <c r="STL945" s="82"/>
      <c r="STM945" s="82"/>
      <c r="STN945" s="82"/>
      <c r="STO945" s="82"/>
      <c r="STP945" s="82"/>
      <c r="STQ945" s="82"/>
      <c r="STR945" s="82"/>
      <c r="STS945" s="82"/>
      <c r="STT945" s="82"/>
      <c r="STU945" s="82"/>
      <c r="STV945" s="82"/>
      <c r="STW945" s="82"/>
      <c r="STX945" s="82"/>
      <c r="STY945" s="82"/>
      <c r="STZ945" s="82"/>
      <c r="SUA945" s="82"/>
      <c r="SUB945" s="82"/>
      <c r="SUC945" s="82"/>
      <c r="SUD945" s="82"/>
      <c r="SUE945" s="82"/>
      <c r="SUF945" s="82"/>
      <c r="SUG945" s="82"/>
      <c r="SUH945" s="82"/>
      <c r="SUI945" s="82"/>
      <c r="SUJ945" s="82"/>
      <c r="SUK945" s="82"/>
      <c r="SUL945" s="82"/>
      <c r="SUM945" s="82"/>
      <c r="SUN945" s="82"/>
      <c r="SUO945" s="82"/>
      <c r="SUP945" s="82"/>
      <c r="SUQ945" s="82"/>
      <c r="SUR945" s="82"/>
      <c r="SUS945" s="82"/>
      <c r="SUT945" s="82"/>
      <c r="SUU945" s="82"/>
      <c r="SUV945" s="82"/>
      <c r="SUW945" s="82"/>
      <c r="SUX945" s="82"/>
      <c r="SUY945" s="82"/>
      <c r="SUZ945" s="82"/>
      <c r="SVA945" s="82"/>
      <c r="SVB945" s="82"/>
      <c r="SVC945" s="82"/>
      <c r="SVD945" s="82"/>
      <c r="SVE945" s="82"/>
      <c r="SVF945" s="82"/>
      <c r="SVG945" s="82"/>
      <c r="SVH945" s="82"/>
      <c r="SVI945" s="82"/>
      <c r="SVJ945" s="82"/>
      <c r="SVK945" s="82"/>
      <c r="SVL945" s="82"/>
      <c r="SVM945" s="82"/>
      <c r="SVN945" s="82"/>
      <c r="SVO945" s="82"/>
      <c r="SVP945" s="82"/>
      <c r="SVQ945" s="82"/>
      <c r="SVR945" s="82"/>
      <c r="SVS945" s="82"/>
      <c r="SVT945" s="82"/>
      <c r="SVU945" s="82"/>
      <c r="SVV945" s="82"/>
      <c r="SVW945" s="82"/>
      <c r="SVX945" s="82"/>
      <c r="SVY945" s="82"/>
      <c r="SVZ945" s="82"/>
      <c r="SWA945" s="82"/>
      <c r="SWB945" s="82"/>
      <c r="SWC945" s="82"/>
      <c r="SWD945" s="82"/>
      <c r="SWE945" s="82"/>
      <c r="SWF945" s="82"/>
      <c r="SWG945" s="82"/>
      <c r="SWH945" s="82"/>
      <c r="SWI945" s="82"/>
      <c r="SWJ945" s="82"/>
      <c r="SWK945" s="82"/>
      <c r="SWL945" s="82"/>
      <c r="SWM945" s="82"/>
      <c r="SWN945" s="82"/>
      <c r="SWO945" s="82"/>
      <c r="SWP945" s="82"/>
      <c r="SWQ945" s="82"/>
      <c r="SWR945" s="82"/>
      <c r="SWS945" s="82"/>
      <c r="SWT945" s="82"/>
      <c r="SWU945" s="82"/>
      <c r="SWV945" s="82"/>
      <c r="SWW945" s="82"/>
      <c r="SWX945" s="82"/>
      <c r="SWY945" s="82"/>
      <c r="SWZ945" s="82"/>
      <c r="SXA945" s="82"/>
      <c r="SXB945" s="82"/>
      <c r="SXC945" s="82"/>
      <c r="SXD945" s="82"/>
      <c r="SXE945" s="82"/>
      <c r="SXF945" s="82"/>
      <c r="SXG945" s="82"/>
      <c r="SXH945" s="82"/>
      <c r="SXI945" s="82"/>
      <c r="SXJ945" s="82"/>
      <c r="SXK945" s="82"/>
      <c r="SXL945" s="82"/>
      <c r="SXM945" s="82"/>
      <c r="SXN945" s="82"/>
      <c r="SXO945" s="82"/>
      <c r="SXP945" s="82"/>
      <c r="SXQ945" s="82"/>
      <c r="SXR945" s="82"/>
      <c r="SXS945" s="82"/>
      <c r="SXT945" s="82"/>
      <c r="SXU945" s="82"/>
      <c r="SXV945" s="82"/>
      <c r="SXW945" s="82"/>
      <c r="SXX945" s="82"/>
      <c r="SXY945" s="82"/>
      <c r="SXZ945" s="82"/>
      <c r="SYA945" s="82"/>
      <c r="SYB945" s="82"/>
      <c r="SYC945" s="82"/>
      <c r="SYD945" s="82"/>
      <c r="SYE945" s="82"/>
      <c r="SYF945" s="82"/>
      <c r="SYG945" s="82"/>
      <c r="SYH945" s="82"/>
      <c r="SYI945" s="82"/>
      <c r="SYJ945" s="82"/>
      <c r="SYK945" s="82"/>
      <c r="SYL945" s="82"/>
      <c r="SYM945" s="82"/>
      <c r="SYN945" s="82"/>
      <c r="SYO945" s="82"/>
      <c r="SYP945" s="82"/>
      <c r="SYQ945" s="82"/>
      <c r="SYR945" s="82"/>
      <c r="SYS945" s="82"/>
      <c r="SYT945" s="82"/>
      <c r="SYU945" s="82"/>
      <c r="SYV945" s="82"/>
      <c r="SYW945" s="82"/>
      <c r="SYX945" s="82"/>
      <c r="SYY945" s="82"/>
      <c r="SYZ945" s="82"/>
      <c r="SZA945" s="82"/>
      <c r="SZB945" s="82"/>
      <c r="SZC945" s="82"/>
      <c r="SZD945" s="82"/>
      <c r="SZE945" s="82"/>
      <c r="SZF945" s="82"/>
      <c r="SZG945" s="82"/>
      <c r="SZH945" s="82"/>
      <c r="SZI945" s="82"/>
      <c r="SZJ945" s="82"/>
      <c r="SZK945" s="82"/>
      <c r="SZL945" s="82"/>
      <c r="SZM945" s="82"/>
      <c r="SZN945" s="82"/>
      <c r="SZO945" s="82"/>
      <c r="SZP945" s="82"/>
      <c r="SZQ945" s="82"/>
      <c r="SZR945" s="82"/>
      <c r="SZS945" s="82"/>
      <c r="SZT945" s="82"/>
      <c r="SZU945" s="82"/>
      <c r="SZV945" s="82"/>
      <c r="SZW945" s="82"/>
      <c r="SZX945" s="82"/>
      <c r="SZY945" s="82"/>
      <c r="SZZ945" s="82"/>
      <c r="TAA945" s="82"/>
      <c r="TAB945" s="82"/>
      <c r="TAC945" s="82"/>
      <c r="TAD945" s="82"/>
      <c r="TAE945" s="82"/>
      <c r="TAF945" s="82"/>
      <c r="TAG945" s="82"/>
      <c r="TAH945" s="82"/>
      <c r="TAI945" s="82"/>
      <c r="TAJ945" s="82"/>
      <c r="TAK945" s="82"/>
      <c r="TAL945" s="82"/>
      <c r="TAM945" s="82"/>
      <c r="TAN945" s="82"/>
      <c r="TAO945" s="82"/>
      <c r="TAP945" s="82"/>
      <c r="TAQ945" s="82"/>
      <c r="TAR945" s="82"/>
      <c r="TAS945" s="82"/>
      <c r="TAT945" s="82"/>
      <c r="TAU945" s="82"/>
      <c r="TAV945" s="82"/>
      <c r="TAW945" s="82"/>
      <c r="TAX945" s="82"/>
      <c r="TAY945" s="82"/>
      <c r="TAZ945" s="82"/>
      <c r="TBA945" s="82"/>
      <c r="TBB945" s="82"/>
      <c r="TBC945" s="82"/>
      <c r="TBD945" s="82"/>
      <c r="TBE945" s="82"/>
      <c r="TBF945" s="82"/>
      <c r="TBG945" s="82"/>
      <c r="TBH945" s="82"/>
      <c r="TBI945" s="82"/>
      <c r="TBJ945" s="82"/>
      <c r="TBK945" s="82"/>
      <c r="TBL945" s="82"/>
      <c r="TBM945" s="82"/>
      <c r="TBN945" s="82"/>
      <c r="TBO945" s="82"/>
      <c r="TBP945" s="82"/>
      <c r="TBQ945" s="82"/>
      <c r="TBR945" s="82"/>
      <c r="TBS945" s="82"/>
      <c r="TBT945" s="82"/>
      <c r="TBU945" s="82"/>
      <c r="TBV945" s="82"/>
      <c r="TBW945" s="82"/>
      <c r="TBX945" s="82"/>
      <c r="TBY945" s="82"/>
      <c r="TBZ945" s="82"/>
      <c r="TCA945" s="82"/>
      <c r="TCB945" s="82"/>
      <c r="TCC945" s="82"/>
      <c r="TCD945" s="82"/>
      <c r="TCE945" s="82"/>
      <c r="TCF945" s="82"/>
      <c r="TCG945" s="82"/>
      <c r="TCH945" s="82"/>
      <c r="TCI945" s="82"/>
      <c r="TCJ945" s="82"/>
      <c r="TCK945" s="82"/>
      <c r="TCL945" s="82"/>
      <c r="TCM945" s="82"/>
      <c r="TCN945" s="82"/>
      <c r="TCO945" s="82"/>
      <c r="TCP945" s="82"/>
      <c r="TCQ945" s="82"/>
      <c r="TCR945" s="82"/>
      <c r="TCS945" s="82"/>
      <c r="TCT945" s="82"/>
      <c r="TCU945" s="82"/>
      <c r="TCV945" s="82"/>
      <c r="TCW945" s="82"/>
      <c r="TCX945" s="82"/>
      <c r="TCY945" s="82"/>
      <c r="TCZ945" s="82"/>
      <c r="TDA945" s="82"/>
      <c r="TDB945" s="82"/>
      <c r="TDC945" s="82"/>
      <c r="TDD945" s="82"/>
      <c r="TDE945" s="82"/>
      <c r="TDF945" s="82"/>
      <c r="TDG945" s="82"/>
      <c r="TDH945" s="82"/>
      <c r="TDI945" s="82"/>
      <c r="TDJ945" s="82"/>
      <c r="TDK945" s="82"/>
      <c r="TDL945" s="82"/>
      <c r="TDM945" s="82"/>
      <c r="TDN945" s="82"/>
      <c r="TDO945" s="82"/>
      <c r="TDP945" s="82"/>
      <c r="TDQ945" s="82"/>
      <c r="TDR945" s="82"/>
      <c r="TDS945" s="82"/>
      <c r="TDT945" s="82"/>
      <c r="TDU945" s="82"/>
      <c r="TDV945" s="82"/>
      <c r="TDW945" s="82"/>
      <c r="TDX945" s="82"/>
      <c r="TDY945" s="82"/>
      <c r="TDZ945" s="82"/>
      <c r="TEA945" s="82"/>
      <c r="TEB945" s="82"/>
      <c r="TEC945" s="82"/>
      <c r="TED945" s="82"/>
      <c r="TEE945" s="82"/>
      <c r="TEF945" s="82"/>
      <c r="TEG945" s="82"/>
      <c r="TEH945" s="82"/>
      <c r="TEI945" s="82"/>
      <c r="TEJ945" s="82"/>
      <c r="TEK945" s="82"/>
      <c r="TEL945" s="82"/>
      <c r="TEM945" s="82"/>
      <c r="TEN945" s="82"/>
      <c r="TEO945" s="82"/>
      <c r="TEP945" s="82"/>
      <c r="TEQ945" s="82"/>
      <c r="TER945" s="82"/>
      <c r="TES945" s="82"/>
      <c r="TET945" s="82"/>
      <c r="TEU945" s="82"/>
      <c r="TEV945" s="82"/>
      <c r="TEW945" s="82"/>
      <c r="TEX945" s="82"/>
      <c r="TEY945" s="82"/>
      <c r="TEZ945" s="82"/>
      <c r="TFA945" s="82"/>
      <c r="TFB945" s="82"/>
      <c r="TFC945" s="82"/>
      <c r="TFD945" s="82"/>
      <c r="TFE945" s="82"/>
      <c r="TFF945" s="82"/>
      <c r="TFG945" s="82"/>
      <c r="TFH945" s="82"/>
      <c r="TFI945" s="82"/>
      <c r="TFJ945" s="82"/>
      <c r="TFK945" s="82"/>
      <c r="TFL945" s="82"/>
      <c r="TFM945" s="82"/>
      <c r="TFN945" s="82"/>
      <c r="TFO945" s="82"/>
      <c r="TFP945" s="82"/>
      <c r="TFQ945" s="82"/>
      <c r="TFR945" s="82"/>
      <c r="TFS945" s="82"/>
      <c r="TFT945" s="82"/>
      <c r="TFU945" s="82"/>
      <c r="TFV945" s="82"/>
      <c r="TFW945" s="82"/>
      <c r="TFX945" s="82"/>
      <c r="TFY945" s="82"/>
      <c r="TFZ945" s="82"/>
      <c r="TGA945" s="82"/>
      <c r="TGB945" s="82"/>
      <c r="TGC945" s="82"/>
      <c r="TGD945" s="82"/>
      <c r="TGE945" s="82"/>
      <c r="TGF945" s="82"/>
      <c r="TGG945" s="82"/>
      <c r="TGH945" s="82"/>
      <c r="TGI945" s="82"/>
      <c r="TGJ945" s="82"/>
      <c r="TGK945" s="82"/>
      <c r="TGL945" s="82"/>
      <c r="TGM945" s="82"/>
      <c r="TGN945" s="82"/>
      <c r="TGO945" s="82"/>
      <c r="TGP945" s="82"/>
      <c r="TGQ945" s="82"/>
      <c r="TGR945" s="82"/>
      <c r="TGS945" s="82"/>
      <c r="TGT945" s="82"/>
      <c r="TGU945" s="82"/>
      <c r="TGV945" s="82"/>
      <c r="TGW945" s="82"/>
      <c r="TGX945" s="82"/>
      <c r="TGY945" s="82"/>
      <c r="TGZ945" s="82"/>
      <c r="THA945" s="82"/>
      <c r="THB945" s="82"/>
      <c r="THC945" s="82"/>
      <c r="THD945" s="82"/>
      <c r="THE945" s="82"/>
      <c r="THF945" s="82"/>
      <c r="THG945" s="82"/>
      <c r="THH945" s="82"/>
      <c r="THI945" s="82"/>
      <c r="THJ945" s="82"/>
      <c r="THK945" s="82"/>
      <c r="THL945" s="82"/>
      <c r="THM945" s="82"/>
      <c r="THN945" s="82"/>
      <c r="THO945" s="82"/>
      <c r="THP945" s="82"/>
      <c r="THQ945" s="82"/>
      <c r="THR945" s="82"/>
      <c r="THS945" s="82"/>
      <c r="THT945" s="82"/>
      <c r="THU945" s="82"/>
      <c r="THV945" s="82"/>
      <c r="THW945" s="82"/>
      <c r="THX945" s="82"/>
      <c r="THY945" s="82"/>
      <c r="THZ945" s="82"/>
      <c r="TIA945" s="82"/>
      <c r="TIB945" s="82"/>
      <c r="TIC945" s="82"/>
      <c r="TID945" s="82"/>
      <c r="TIE945" s="82"/>
      <c r="TIF945" s="82"/>
      <c r="TIG945" s="82"/>
      <c r="TIH945" s="82"/>
      <c r="TII945" s="82"/>
      <c r="TIJ945" s="82"/>
      <c r="TIK945" s="82"/>
      <c r="TIL945" s="82"/>
      <c r="TIM945" s="82"/>
      <c r="TIN945" s="82"/>
      <c r="TIO945" s="82"/>
      <c r="TIP945" s="82"/>
      <c r="TIQ945" s="82"/>
      <c r="TIR945" s="82"/>
      <c r="TIS945" s="82"/>
      <c r="TIT945" s="82"/>
      <c r="TIU945" s="82"/>
      <c r="TIV945" s="82"/>
      <c r="TIW945" s="82"/>
      <c r="TIX945" s="82"/>
      <c r="TIY945" s="82"/>
      <c r="TIZ945" s="82"/>
      <c r="TJA945" s="82"/>
      <c r="TJB945" s="82"/>
      <c r="TJC945" s="82"/>
      <c r="TJD945" s="82"/>
      <c r="TJE945" s="82"/>
      <c r="TJF945" s="82"/>
      <c r="TJG945" s="82"/>
      <c r="TJH945" s="82"/>
      <c r="TJI945" s="82"/>
      <c r="TJJ945" s="82"/>
      <c r="TJK945" s="82"/>
      <c r="TJL945" s="82"/>
      <c r="TJM945" s="82"/>
      <c r="TJN945" s="82"/>
      <c r="TJO945" s="82"/>
      <c r="TJP945" s="82"/>
      <c r="TJQ945" s="82"/>
      <c r="TJR945" s="82"/>
      <c r="TJS945" s="82"/>
      <c r="TJT945" s="82"/>
      <c r="TJU945" s="82"/>
      <c r="TJV945" s="82"/>
      <c r="TJW945" s="82"/>
      <c r="TJX945" s="82"/>
      <c r="TJY945" s="82"/>
      <c r="TJZ945" s="82"/>
      <c r="TKA945" s="82"/>
      <c r="TKB945" s="82"/>
      <c r="TKC945" s="82"/>
      <c r="TKD945" s="82"/>
      <c r="TKE945" s="82"/>
      <c r="TKF945" s="82"/>
      <c r="TKG945" s="82"/>
      <c r="TKH945" s="82"/>
      <c r="TKI945" s="82"/>
      <c r="TKJ945" s="82"/>
      <c r="TKK945" s="82"/>
      <c r="TKL945" s="82"/>
      <c r="TKM945" s="82"/>
      <c r="TKN945" s="82"/>
      <c r="TKO945" s="82"/>
      <c r="TKP945" s="82"/>
      <c r="TKQ945" s="82"/>
      <c r="TKR945" s="82"/>
      <c r="TKS945" s="82"/>
      <c r="TKT945" s="82"/>
      <c r="TKU945" s="82"/>
      <c r="TKV945" s="82"/>
      <c r="TKW945" s="82"/>
      <c r="TKX945" s="82"/>
      <c r="TKY945" s="82"/>
      <c r="TKZ945" s="82"/>
      <c r="TLA945" s="82"/>
      <c r="TLB945" s="82"/>
      <c r="TLC945" s="82"/>
      <c r="TLD945" s="82"/>
      <c r="TLE945" s="82"/>
      <c r="TLF945" s="82"/>
      <c r="TLG945" s="82"/>
      <c r="TLH945" s="82"/>
      <c r="TLI945" s="82"/>
      <c r="TLJ945" s="82"/>
      <c r="TLK945" s="82"/>
      <c r="TLL945" s="82"/>
      <c r="TLM945" s="82"/>
      <c r="TLN945" s="82"/>
      <c r="TLO945" s="82"/>
      <c r="TLP945" s="82"/>
      <c r="TLQ945" s="82"/>
      <c r="TLR945" s="82"/>
      <c r="TLS945" s="82"/>
      <c r="TLT945" s="82"/>
      <c r="TLU945" s="82"/>
      <c r="TLV945" s="82"/>
      <c r="TLW945" s="82"/>
      <c r="TLX945" s="82"/>
      <c r="TLY945" s="82"/>
      <c r="TLZ945" s="82"/>
      <c r="TMA945" s="82"/>
      <c r="TMB945" s="82"/>
      <c r="TMC945" s="82"/>
      <c r="TMD945" s="82"/>
      <c r="TME945" s="82"/>
      <c r="TMF945" s="82"/>
      <c r="TMG945" s="82"/>
      <c r="TMH945" s="82"/>
      <c r="TMI945" s="82"/>
      <c r="TMJ945" s="82"/>
      <c r="TMK945" s="82"/>
      <c r="TML945" s="82"/>
      <c r="TMM945" s="82"/>
      <c r="TMN945" s="82"/>
      <c r="TMO945" s="82"/>
      <c r="TMP945" s="82"/>
      <c r="TMQ945" s="82"/>
      <c r="TMR945" s="82"/>
      <c r="TMS945" s="82"/>
      <c r="TMT945" s="82"/>
      <c r="TMU945" s="82"/>
      <c r="TMV945" s="82"/>
      <c r="TMW945" s="82"/>
      <c r="TMX945" s="82"/>
      <c r="TMY945" s="82"/>
      <c r="TMZ945" s="82"/>
      <c r="TNA945" s="82"/>
      <c r="TNB945" s="82"/>
      <c r="TNC945" s="82"/>
      <c r="TND945" s="82"/>
      <c r="TNE945" s="82"/>
      <c r="TNF945" s="82"/>
      <c r="TNG945" s="82"/>
      <c r="TNH945" s="82"/>
      <c r="TNI945" s="82"/>
      <c r="TNJ945" s="82"/>
      <c r="TNK945" s="82"/>
      <c r="TNL945" s="82"/>
      <c r="TNM945" s="82"/>
      <c r="TNN945" s="82"/>
      <c r="TNO945" s="82"/>
      <c r="TNP945" s="82"/>
      <c r="TNQ945" s="82"/>
      <c r="TNR945" s="82"/>
      <c r="TNS945" s="82"/>
      <c r="TNT945" s="82"/>
      <c r="TNU945" s="82"/>
      <c r="TNV945" s="82"/>
      <c r="TNW945" s="82"/>
      <c r="TNX945" s="82"/>
      <c r="TNY945" s="82"/>
      <c r="TNZ945" s="82"/>
      <c r="TOA945" s="82"/>
      <c r="TOB945" s="82"/>
      <c r="TOC945" s="82"/>
      <c r="TOD945" s="82"/>
      <c r="TOE945" s="82"/>
      <c r="TOF945" s="82"/>
      <c r="TOG945" s="82"/>
      <c r="TOH945" s="82"/>
      <c r="TOI945" s="82"/>
      <c r="TOJ945" s="82"/>
      <c r="TOK945" s="82"/>
      <c r="TOL945" s="82"/>
      <c r="TOM945" s="82"/>
      <c r="TON945" s="82"/>
      <c r="TOO945" s="82"/>
      <c r="TOP945" s="82"/>
      <c r="TOQ945" s="82"/>
      <c r="TOR945" s="82"/>
      <c r="TOS945" s="82"/>
      <c r="TOT945" s="82"/>
      <c r="TOU945" s="82"/>
      <c r="TOV945" s="82"/>
      <c r="TOW945" s="82"/>
      <c r="TOX945" s="82"/>
      <c r="TOY945" s="82"/>
      <c r="TOZ945" s="82"/>
      <c r="TPA945" s="82"/>
      <c r="TPB945" s="82"/>
      <c r="TPC945" s="82"/>
      <c r="TPD945" s="82"/>
      <c r="TPE945" s="82"/>
      <c r="TPF945" s="82"/>
      <c r="TPG945" s="82"/>
      <c r="TPH945" s="82"/>
      <c r="TPI945" s="82"/>
      <c r="TPJ945" s="82"/>
      <c r="TPK945" s="82"/>
      <c r="TPL945" s="82"/>
      <c r="TPM945" s="82"/>
      <c r="TPN945" s="82"/>
      <c r="TPO945" s="82"/>
      <c r="TPP945" s="82"/>
      <c r="TPQ945" s="82"/>
      <c r="TPR945" s="82"/>
      <c r="TPS945" s="82"/>
      <c r="TPT945" s="82"/>
      <c r="TPU945" s="82"/>
      <c r="TPV945" s="82"/>
      <c r="TPW945" s="82"/>
      <c r="TPX945" s="82"/>
      <c r="TPY945" s="82"/>
      <c r="TPZ945" s="82"/>
      <c r="TQA945" s="82"/>
      <c r="TQB945" s="82"/>
      <c r="TQC945" s="82"/>
      <c r="TQD945" s="82"/>
      <c r="TQE945" s="82"/>
      <c r="TQF945" s="82"/>
      <c r="TQG945" s="82"/>
      <c r="TQH945" s="82"/>
      <c r="TQI945" s="82"/>
      <c r="TQJ945" s="82"/>
      <c r="TQK945" s="82"/>
      <c r="TQL945" s="82"/>
      <c r="TQM945" s="82"/>
      <c r="TQN945" s="82"/>
      <c r="TQO945" s="82"/>
      <c r="TQP945" s="82"/>
      <c r="TQQ945" s="82"/>
      <c r="TQR945" s="82"/>
      <c r="TQS945" s="82"/>
      <c r="TQT945" s="82"/>
      <c r="TQU945" s="82"/>
      <c r="TQV945" s="82"/>
      <c r="TQW945" s="82"/>
      <c r="TQX945" s="82"/>
      <c r="TQY945" s="82"/>
      <c r="TQZ945" s="82"/>
      <c r="TRA945" s="82"/>
      <c r="TRB945" s="82"/>
      <c r="TRC945" s="82"/>
      <c r="TRD945" s="82"/>
      <c r="TRE945" s="82"/>
      <c r="TRF945" s="82"/>
      <c r="TRG945" s="82"/>
      <c r="TRH945" s="82"/>
      <c r="TRI945" s="82"/>
      <c r="TRJ945" s="82"/>
      <c r="TRK945" s="82"/>
      <c r="TRL945" s="82"/>
      <c r="TRM945" s="82"/>
      <c r="TRN945" s="82"/>
      <c r="TRO945" s="82"/>
      <c r="TRP945" s="82"/>
      <c r="TRQ945" s="82"/>
      <c r="TRR945" s="82"/>
      <c r="TRS945" s="82"/>
      <c r="TRT945" s="82"/>
      <c r="TRU945" s="82"/>
      <c r="TRV945" s="82"/>
      <c r="TRW945" s="82"/>
      <c r="TRX945" s="82"/>
      <c r="TRY945" s="82"/>
      <c r="TRZ945" s="82"/>
      <c r="TSA945" s="82"/>
      <c r="TSB945" s="82"/>
      <c r="TSC945" s="82"/>
      <c r="TSD945" s="82"/>
      <c r="TSE945" s="82"/>
      <c r="TSF945" s="82"/>
      <c r="TSG945" s="82"/>
      <c r="TSH945" s="82"/>
      <c r="TSI945" s="82"/>
      <c r="TSJ945" s="82"/>
      <c r="TSK945" s="82"/>
      <c r="TSL945" s="82"/>
      <c r="TSM945" s="82"/>
      <c r="TSN945" s="82"/>
      <c r="TSO945" s="82"/>
      <c r="TSP945" s="82"/>
      <c r="TSQ945" s="82"/>
      <c r="TSR945" s="82"/>
      <c r="TSS945" s="82"/>
      <c r="TST945" s="82"/>
      <c r="TSU945" s="82"/>
      <c r="TSV945" s="82"/>
      <c r="TSW945" s="82"/>
      <c r="TSX945" s="82"/>
      <c r="TSY945" s="82"/>
      <c r="TSZ945" s="82"/>
      <c r="TTA945" s="82"/>
      <c r="TTB945" s="82"/>
      <c r="TTC945" s="82"/>
      <c r="TTD945" s="82"/>
      <c r="TTE945" s="82"/>
      <c r="TTF945" s="82"/>
      <c r="TTG945" s="82"/>
      <c r="TTH945" s="82"/>
      <c r="TTI945" s="82"/>
      <c r="TTJ945" s="82"/>
      <c r="TTK945" s="82"/>
      <c r="TTL945" s="82"/>
      <c r="TTM945" s="82"/>
      <c r="TTN945" s="82"/>
      <c r="TTO945" s="82"/>
      <c r="TTP945" s="82"/>
      <c r="TTQ945" s="82"/>
      <c r="TTR945" s="82"/>
      <c r="TTS945" s="82"/>
      <c r="TTT945" s="82"/>
      <c r="TTU945" s="82"/>
      <c r="TTV945" s="82"/>
      <c r="TTW945" s="82"/>
      <c r="TTX945" s="82"/>
      <c r="TTY945" s="82"/>
      <c r="TTZ945" s="82"/>
      <c r="TUA945" s="82"/>
      <c r="TUB945" s="82"/>
      <c r="TUC945" s="82"/>
      <c r="TUD945" s="82"/>
      <c r="TUE945" s="82"/>
      <c r="TUF945" s="82"/>
      <c r="TUG945" s="82"/>
      <c r="TUH945" s="82"/>
      <c r="TUI945" s="82"/>
      <c r="TUJ945" s="82"/>
      <c r="TUK945" s="82"/>
      <c r="TUL945" s="82"/>
      <c r="TUM945" s="82"/>
      <c r="TUN945" s="82"/>
      <c r="TUO945" s="82"/>
      <c r="TUP945" s="82"/>
      <c r="TUQ945" s="82"/>
      <c r="TUR945" s="82"/>
      <c r="TUS945" s="82"/>
      <c r="TUT945" s="82"/>
      <c r="TUU945" s="82"/>
      <c r="TUV945" s="82"/>
      <c r="TUW945" s="82"/>
      <c r="TUX945" s="82"/>
      <c r="TUY945" s="82"/>
      <c r="TUZ945" s="82"/>
      <c r="TVA945" s="82"/>
      <c r="TVB945" s="82"/>
      <c r="TVC945" s="82"/>
      <c r="TVD945" s="82"/>
      <c r="TVE945" s="82"/>
      <c r="TVF945" s="82"/>
      <c r="TVG945" s="82"/>
      <c r="TVH945" s="82"/>
      <c r="TVI945" s="82"/>
      <c r="TVJ945" s="82"/>
      <c r="TVK945" s="82"/>
      <c r="TVL945" s="82"/>
      <c r="TVM945" s="82"/>
      <c r="TVN945" s="82"/>
      <c r="TVO945" s="82"/>
      <c r="TVP945" s="82"/>
      <c r="TVQ945" s="82"/>
      <c r="TVR945" s="82"/>
      <c r="TVS945" s="82"/>
      <c r="TVT945" s="82"/>
      <c r="TVU945" s="82"/>
      <c r="TVV945" s="82"/>
      <c r="TVW945" s="82"/>
      <c r="TVX945" s="82"/>
      <c r="TVY945" s="82"/>
      <c r="TVZ945" s="82"/>
      <c r="TWA945" s="82"/>
      <c r="TWB945" s="82"/>
      <c r="TWC945" s="82"/>
      <c r="TWD945" s="82"/>
      <c r="TWE945" s="82"/>
      <c r="TWF945" s="82"/>
      <c r="TWG945" s="82"/>
      <c r="TWH945" s="82"/>
      <c r="TWI945" s="82"/>
      <c r="TWJ945" s="82"/>
      <c r="TWK945" s="82"/>
      <c r="TWL945" s="82"/>
      <c r="TWM945" s="82"/>
      <c r="TWN945" s="82"/>
      <c r="TWO945" s="82"/>
      <c r="TWP945" s="82"/>
      <c r="TWQ945" s="82"/>
      <c r="TWR945" s="82"/>
      <c r="TWS945" s="82"/>
      <c r="TWT945" s="82"/>
      <c r="TWU945" s="82"/>
      <c r="TWV945" s="82"/>
      <c r="TWW945" s="82"/>
      <c r="TWX945" s="82"/>
      <c r="TWY945" s="82"/>
      <c r="TWZ945" s="82"/>
      <c r="TXA945" s="82"/>
      <c r="TXB945" s="82"/>
      <c r="TXC945" s="82"/>
      <c r="TXD945" s="82"/>
      <c r="TXE945" s="82"/>
      <c r="TXF945" s="82"/>
      <c r="TXG945" s="82"/>
      <c r="TXH945" s="82"/>
      <c r="TXI945" s="82"/>
      <c r="TXJ945" s="82"/>
      <c r="TXK945" s="82"/>
      <c r="TXL945" s="82"/>
      <c r="TXM945" s="82"/>
      <c r="TXN945" s="82"/>
      <c r="TXO945" s="82"/>
      <c r="TXP945" s="82"/>
      <c r="TXQ945" s="82"/>
      <c r="TXR945" s="82"/>
      <c r="TXS945" s="82"/>
      <c r="TXT945" s="82"/>
      <c r="TXU945" s="82"/>
      <c r="TXV945" s="82"/>
      <c r="TXW945" s="82"/>
      <c r="TXX945" s="82"/>
      <c r="TXY945" s="82"/>
      <c r="TXZ945" s="82"/>
      <c r="TYA945" s="82"/>
      <c r="TYB945" s="82"/>
      <c r="TYC945" s="82"/>
      <c r="TYD945" s="82"/>
      <c r="TYE945" s="82"/>
      <c r="TYF945" s="82"/>
      <c r="TYG945" s="82"/>
      <c r="TYH945" s="82"/>
      <c r="TYI945" s="82"/>
      <c r="TYJ945" s="82"/>
      <c r="TYK945" s="82"/>
      <c r="TYL945" s="82"/>
      <c r="TYM945" s="82"/>
      <c r="TYN945" s="82"/>
      <c r="TYO945" s="82"/>
      <c r="TYP945" s="82"/>
      <c r="TYQ945" s="82"/>
      <c r="TYR945" s="82"/>
      <c r="TYS945" s="82"/>
      <c r="TYT945" s="82"/>
      <c r="TYU945" s="82"/>
      <c r="TYV945" s="82"/>
      <c r="TYW945" s="82"/>
      <c r="TYX945" s="82"/>
      <c r="TYY945" s="82"/>
      <c r="TYZ945" s="82"/>
      <c r="TZA945" s="82"/>
      <c r="TZB945" s="82"/>
      <c r="TZC945" s="82"/>
      <c r="TZD945" s="82"/>
      <c r="TZE945" s="82"/>
      <c r="TZF945" s="82"/>
      <c r="TZG945" s="82"/>
      <c r="TZH945" s="82"/>
      <c r="TZI945" s="82"/>
      <c r="TZJ945" s="82"/>
      <c r="TZK945" s="82"/>
      <c r="TZL945" s="82"/>
      <c r="TZM945" s="82"/>
      <c r="TZN945" s="82"/>
      <c r="TZO945" s="82"/>
      <c r="TZP945" s="82"/>
      <c r="TZQ945" s="82"/>
      <c r="TZR945" s="82"/>
      <c r="TZS945" s="82"/>
      <c r="TZT945" s="82"/>
      <c r="TZU945" s="82"/>
      <c r="TZV945" s="82"/>
      <c r="TZW945" s="82"/>
      <c r="TZX945" s="82"/>
      <c r="TZY945" s="82"/>
      <c r="TZZ945" s="82"/>
      <c r="UAA945" s="82"/>
      <c r="UAB945" s="82"/>
      <c r="UAC945" s="82"/>
      <c r="UAD945" s="82"/>
      <c r="UAE945" s="82"/>
      <c r="UAF945" s="82"/>
      <c r="UAG945" s="82"/>
      <c r="UAH945" s="82"/>
      <c r="UAI945" s="82"/>
      <c r="UAJ945" s="82"/>
      <c r="UAK945" s="82"/>
      <c r="UAL945" s="82"/>
      <c r="UAM945" s="82"/>
      <c r="UAN945" s="82"/>
      <c r="UAO945" s="82"/>
      <c r="UAP945" s="82"/>
      <c r="UAQ945" s="82"/>
      <c r="UAR945" s="82"/>
      <c r="UAS945" s="82"/>
      <c r="UAT945" s="82"/>
      <c r="UAU945" s="82"/>
      <c r="UAV945" s="82"/>
      <c r="UAW945" s="82"/>
      <c r="UAX945" s="82"/>
      <c r="UAY945" s="82"/>
      <c r="UAZ945" s="82"/>
      <c r="UBA945" s="82"/>
      <c r="UBB945" s="82"/>
      <c r="UBC945" s="82"/>
      <c r="UBD945" s="82"/>
      <c r="UBE945" s="82"/>
      <c r="UBF945" s="82"/>
      <c r="UBG945" s="82"/>
      <c r="UBH945" s="82"/>
      <c r="UBI945" s="82"/>
      <c r="UBJ945" s="82"/>
      <c r="UBK945" s="82"/>
      <c r="UBL945" s="82"/>
      <c r="UBM945" s="82"/>
      <c r="UBN945" s="82"/>
      <c r="UBO945" s="82"/>
      <c r="UBP945" s="82"/>
      <c r="UBQ945" s="82"/>
      <c r="UBR945" s="82"/>
      <c r="UBS945" s="82"/>
      <c r="UBT945" s="82"/>
      <c r="UBU945" s="82"/>
      <c r="UBV945" s="82"/>
      <c r="UBW945" s="82"/>
      <c r="UBX945" s="82"/>
      <c r="UBY945" s="82"/>
      <c r="UBZ945" s="82"/>
      <c r="UCA945" s="82"/>
      <c r="UCB945" s="82"/>
      <c r="UCC945" s="82"/>
      <c r="UCD945" s="82"/>
      <c r="UCE945" s="82"/>
      <c r="UCF945" s="82"/>
      <c r="UCG945" s="82"/>
      <c r="UCH945" s="82"/>
      <c r="UCI945" s="82"/>
      <c r="UCJ945" s="82"/>
      <c r="UCK945" s="82"/>
      <c r="UCL945" s="82"/>
      <c r="UCM945" s="82"/>
      <c r="UCN945" s="82"/>
      <c r="UCO945" s="82"/>
      <c r="UCP945" s="82"/>
      <c r="UCQ945" s="82"/>
      <c r="UCR945" s="82"/>
      <c r="UCS945" s="82"/>
      <c r="UCT945" s="82"/>
      <c r="UCU945" s="82"/>
      <c r="UCV945" s="82"/>
      <c r="UCW945" s="82"/>
      <c r="UCX945" s="82"/>
      <c r="UCY945" s="82"/>
      <c r="UCZ945" s="82"/>
      <c r="UDA945" s="82"/>
      <c r="UDB945" s="82"/>
      <c r="UDC945" s="82"/>
      <c r="UDD945" s="82"/>
      <c r="UDE945" s="82"/>
      <c r="UDF945" s="82"/>
      <c r="UDG945" s="82"/>
      <c r="UDH945" s="82"/>
      <c r="UDI945" s="82"/>
      <c r="UDJ945" s="82"/>
      <c r="UDK945" s="82"/>
      <c r="UDL945" s="82"/>
      <c r="UDM945" s="82"/>
      <c r="UDN945" s="82"/>
      <c r="UDO945" s="82"/>
      <c r="UDP945" s="82"/>
      <c r="UDQ945" s="82"/>
      <c r="UDR945" s="82"/>
      <c r="UDS945" s="82"/>
      <c r="UDT945" s="82"/>
      <c r="UDU945" s="82"/>
      <c r="UDV945" s="82"/>
      <c r="UDW945" s="82"/>
      <c r="UDX945" s="82"/>
      <c r="UDY945" s="82"/>
      <c r="UDZ945" s="82"/>
      <c r="UEA945" s="82"/>
      <c r="UEB945" s="82"/>
      <c r="UEC945" s="82"/>
      <c r="UED945" s="82"/>
      <c r="UEE945" s="82"/>
      <c r="UEF945" s="82"/>
      <c r="UEG945" s="82"/>
      <c r="UEH945" s="82"/>
      <c r="UEI945" s="82"/>
      <c r="UEJ945" s="82"/>
      <c r="UEK945" s="82"/>
      <c r="UEL945" s="82"/>
      <c r="UEM945" s="82"/>
      <c r="UEN945" s="82"/>
      <c r="UEO945" s="82"/>
      <c r="UEP945" s="82"/>
      <c r="UEQ945" s="82"/>
      <c r="UER945" s="82"/>
      <c r="UES945" s="82"/>
      <c r="UET945" s="82"/>
      <c r="UEU945" s="82"/>
      <c r="UEV945" s="82"/>
      <c r="UEW945" s="82"/>
      <c r="UEX945" s="82"/>
      <c r="UEY945" s="82"/>
      <c r="UEZ945" s="82"/>
      <c r="UFA945" s="82"/>
      <c r="UFB945" s="82"/>
      <c r="UFC945" s="82"/>
      <c r="UFD945" s="82"/>
      <c r="UFE945" s="82"/>
      <c r="UFF945" s="82"/>
      <c r="UFG945" s="82"/>
      <c r="UFH945" s="82"/>
      <c r="UFI945" s="82"/>
      <c r="UFJ945" s="82"/>
      <c r="UFK945" s="82"/>
      <c r="UFL945" s="82"/>
      <c r="UFM945" s="82"/>
      <c r="UFN945" s="82"/>
      <c r="UFO945" s="82"/>
      <c r="UFP945" s="82"/>
      <c r="UFQ945" s="82"/>
      <c r="UFR945" s="82"/>
      <c r="UFS945" s="82"/>
      <c r="UFT945" s="82"/>
      <c r="UFU945" s="82"/>
      <c r="UFV945" s="82"/>
      <c r="UFW945" s="82"/>
      <c r="UFX945" s="82"/>
      <c r="UFY945" s="82"/>
      <c r="UFZ945" s="82"/>
      <c r="UGA945" s="82"/>
      <c r="UGB945" s="82"/>
      <c r="UGC945" s="82"/>
      <c r="UGD945" s="82"/>
      <c r="UGE945" s="82"/>
      <c r="UGF945" s="82"/>
      <c r="UGG945" s="82"/>
      <c r="UGH945" s="82"/>
      <c r="UGI945" s="82"/>
      <c r="UGJ945" s="82"/>
      <c r="UGK945" s="82"/>
      <c r="UGL945" s="82"/>
      <c r="UGM945" s="82"/>
      <c r="UGN945" s="82"/>
      <c r="UGO945" s="82"/>
      <c r="UGP945" s="82"/>
      <c r="UGQ945" s="82"/>
      <c r="UGR945" s="82"/>
      <c r="UGS945" s="82"/>
      <c r="UGT945" s="82"/>
      <c r="UGU945" s="82"/>
      <c r="UGV945" s="82"/>
      <c r="UGW945" s="82"/>
      <c r="UGX945" s="82"/>
      <c r="UGY945" s="82"/>
      <c r="UGZ945" s="82"/>
      <c r="UHA945" s="82"/>
      <c r="UHB945" s="82"/>
      <c r="UHC945" s="82"/>
      <c r="UHD945" s="82"/>
      <c r="UHE945" s="82"/>
      <c r="UHF945" s="82"/>
      <c r="UHG945" s="82"/>
      <c r="UHH945" s="82"/>
      <c r="UHI945" s="82"/>
      <c r="UHJ945" s="82"/>
      <c r="UHK945" s="82"/>
      <c r="UHL945" s="82"/>
      <c r="UHM945" s="82"/>
      <c r="UHN945" s="82"/>
      <c r="UHO945" s="82"/>
      <c r="UHP945" s="82"/>
      <c r="UHQ945" s="82"/>
      <c r="UHR945" s="82"/>
      <c r="UHS945" s="82"/>
      <c r="UHT945" s="82"/>
      <c r="UHU945" s="82"/>
      <c r="UHV945" s="82"/>
      <c r="UHW945" s="82"/>
      <c r="UHX945" s="82"/>
      <c r="UHY945" s="82"/>
      <c r="UHZ945" s="82"/>
      <c r="UIA945" s="82"/>
      <c r="UIB945" s="82"/>
      <c r="UIC945" s="82"/>
      <c r="UID945" s="82"/>
      <c r="UIE945" s="82"/>
      <c r="UIF945" s="82"/>
      <c r="UIG945" s="82"/>
      <c r="UIH945" s="82"/>
      <c r="UII945" s="82"/>
      <c r="UIJ945" s="82"/>
      <c r="UIK945" s="82"/>
      <c r="UIL945" s="82"/>
      <c r="UIM945" s="82"/>
      <c r="UIN945" s="82"/>
      <c r="UIO945" s="82"/>
      <c r="UIP945" s="82"/>
      <c r="UIQ945" s="82"/>
      <c r="UIR945" s="82"/>
      <c r="UIS945" s="82"/>
      <c r="UIT945" s="82"/>
      <c r="UIU945" s="82"/>
      <c r="UIV945" s="82"/>
      <c r="UIW945" s="82"/>
      <c r="UIX945" s="82"/>
      <c r="UIY945" s="82"/>
      <c r="UIZ945" s="82"/>
      <c r="UJA945" s="82"/>
      <c r="UJB945" s="82"/>
      <c r="UJC945" s="82"/>
      <c r="UJD945" s="82"/>
      <c r="UJE945" s="82"/>
      <c r="UJF945" s="82"/>
      <c r="UJG945" s="82"/>
      <c r="UJH945" s="82"/>
      <c r="UJI945" s="82"/>
      <c r="UJJ945" s="82"/>
      <c r="UJK945" s="82"/>
      <c r="UJL945" s="82"/>
      <c r="UJM945" s="82"/>
      <c r="UJN945" s="82"/>
      <c r="UJO945" s="82"/>
      <c r="UJP945" s="82"/>
      <c r="UJQ945" s="82"/>
      <c r="UJR945" s="82"/>
      <c r="UJS945" s="82"/>
      <c r="UJT945" s="82"/>
      <c r="UJU945" s="82"/>
      <c r="UJV945" s="82"/>
      <c r="UJW945" s="82"/>
      <c r="UJX945" s="82"/>
      <c r="UJY945" s="82"/>
      <c r="UJZ945" s="82"/>
      <c r="UKA945" s="82"/>
      <c r="UKB945" s="82"/>
      <c r="UKC945" s="82"/>
      <c r="UKD945" s="82"/>
      <c r="UKE945" s="82"/>
      <c r="UKF945" s="82"/>
      <c r="UKG945" s="82"/>
      <c r="UKH945" s="82"/>
      <c r="UKI945" s="82"/>
      <c r="UKJ945" s="82"/>
      <c r="UKK945" s="82"/>
      <c r="UKL945" s="82"/>
      <c r="UKM945" s="82"/>
      <c r="UKN945" s="82"/>
      <c r="UKO945" s="82"/>
      <c r="UKP945" s="82"/>
      <c r="UKQ945" s="82"/>
      <c r="UKR945" s="82"/>
      <c r="UKS945" s="82"/>
      <c r="UKT945" s="82"/>
      <c r="UKU945" s="82"/>
      <c r="UKV945" s="82"/>
      <c r="UKW945" s="82"/>
      <c r="UKX945" s="82"/>
      <c r="UKY945" s="82"/>
      <c r="UKZ945" s="82"/>
      <c r="ULA945" s="82"/>
      <c r="ULB945" s="82"/>
      <c r="ULC945" s="82"/>
      <c r="ULD945" s="82"/>
      <c r="ULE945" s="82"/>
      <c r="ULF945" s="82"/>
      <c r="ULG945" s="82"/>
      <c r="ULH945" s="82"/>
      <c r="ULI945" s="82"/>
      <c r="ULJ945" s="82"/>
      <c r="ULK945" s="82"/>
      <c r="ULL945" s="82"/>
      <c r="ULM945" s="82"/>
      <c r="ULN945" s="82"/>
      <c r="ULO945" s="82"/>
      <c r="ULP945" s="82"/>
      <c r="ULQ945" s="82"/>
      <c r="ULR945" s="82"/>
      <c r="ULS945" s="82"/>
      <c r="ULT945" s="82"/>
      <c r="ULU945" s="82"/>
      <c r="ULV945" s="82"/>
      <c r="ULW945" s="82"/>
      <c r="ULX945" s="82"/>
      <c r="ULY945" s="82"/>
      <c r="ULZ945" s="82"/>
      <c r="UMA945" s="82"/>
      <c r="UMB945" s="82"/>
      <c r="UMC945" s="82"/>
      <c r="UMD945" s="82"/>
      <c r="UME945" s="82"/>
      <c r="UMF945" s="82"/>
      <c r="UMG945" s="82"/>
      <c r="UMH945" s="82"/>
      <c r="UMI945" s="82"/>
      <c r="UMJ945" s="82"/>
      <c r="UMK945" s="82"/>
      <c r="UML945" s="82"/>
      <c r="UMM945" s="82"/>
      <c r="UMN945" s="82"/>
      <c r="UMO945" s="82"/>
      <c r="UMP945" s="82"/>
      <c r="UMQ945" s="82"/>
      <c r="UMR945" s="82"/>
      <c r="UMS945" s="82"/>
      <c r="UMT945" s="82"/>
      <c r="UMU945" s="82"/>
      <c r="UMV945" s="82"/>
      <c r="UMW945" s="82"/>
      <c r="UMX945" s="82"/>
      <c r="UMY945" s="82"/>
      <c r="UMZ945" s="82"/>
      <c r="UNA945" s="82"/>
      <c r="UNB945" s="82"/>
      <c r="UNC945" s="82"/>
      <c r="UND945" s="82"/>
      <c r="UNE945" s="82"/>
      <c r="UNF945" s="82"/>
      <c r="UNG945" s="82"/>
      <c r="UNH945" s="82"/>
      <c r="UNI945" s="82"/>
      <c r="UNJ945" s="82"/>
      <c r="UNK945" s="82"/>
      <c r="UNL945" s="82"/>
      <c r="UNM945" s="82"/>
      <c r="UNN945" s="82"/>
      <c r="UNO945" s="82"/>
      <c r="UNP945" s="82"/>
      <c r="UNQ945" s="82"/>
      <c r="UNR945" s="82"/>
      <c r="UNS945" s="82"/>
      <c r="UNT945" s="82"/>
      <c r="UNU945" s="82"/>
      <c r="UNV945" s="82"/>
      <c r="UNW945" s="82"/>
      <c r="UNX945" s="82"/>
      <c r="UNY945" s="82"/>
      <c r="UNZ945" s="82"/>
      <c r="UOA945" s="82"/>
      <c r="UOB945" s="82"/>
      <c r="UOC945" s="82"/>
      <c r="UOD945" s="82"/>
      <c r="UOE945" s="82"/>
      <c r="UOF945" s="82"/>
      <c r="UOG945" s="82"/>
      <c r="UOH945" s="82"/>
      <c r="UOI945" s="82"/>
      <c r="UOJ945" s="82"/>
      <c r="UOK945" s="82"/>
      <c r="UOL945" s="82"/>
      <c r="UOM945" s="82"/>
      <c r="UON945" s="82"/>
      <c r="UOO945" s="82"/>
      <c r="UOP945" s="82"/>
      <c r="UOQ945" s="82"/>
      <c r="UOR945" s="82"/>
      <c r="UOS945" s="82"/>
      <c r="UOT945" s="82"/>
      <c r="UOU945" s="82"/>
      <c r="UOV945" s="82"/>
      <c r="UOW945" s="82"/>
      <c r="UOX945" s="82"/>
      <c r="UOY945" s="82"/>
      <c r="UOZ945" s="82"/>
      <c r="UPA945" s="82"/>
      <c r="UPB945" s="82"/>
      <c r="UPC945" s="82"/>
      <c r="UPD945" s="82"/>
      <c r="UPE945" s="82"/>
      <c r="UPF945" s="82"/>
      <c r="UPG945" s="82"/>
      <c r="UPH945" s="82"/>
      <c r="UPI945" s="82"/>
      <c r="UPJ945" s="82"/>
      <c r="UPK945" s="82"/>
      <c r="UPL945" s="82"/>
      <c r="UPM945" s="82"/>
      <c r="UPN945" s="82"/>
      <c r="UPO945" s="82"/>
      <c r="UPP945" s="82"/>
      <c r="UPQ945" s="82"/>
      <c r="UPR945" s="82"/>
      <c r="UPS945" s="82"/>
      <c r="UPT945" s="82"/>
      <c r="UPU945" s="82"/>
      <c r="UPV945" s="82"/>
      <c r="UPW945" s="82"/>
      <c r="UPX945" s="82"/>
      <c r="UPY945" s="82"/>
      <c r="UPZ945" s="82"/>
      <c r="UQA945" s="82"/>
      <c r="UQB945" s="82"/>
      <c r="UQC945" s="82"/>
      <c r="UQD945" s="82"/>
      <c r="UQE945" s="82"/>
      <c r="UQF945" s="82"/>
      <c r="UQG945" s="82"/>
      <c r="UQH945" s="82"/>
      <c r="UQI945" s="82"/>
      <c r="UQJ945" s="82"/>
      <c r="UQK945" s="82"/>
      <c r="UQL945" s="82"/>
      <c r="UQM945" s="82"/>
      <c r="UQN945" s="82"/>
      <c r="UQO945" s="82"/>
      <c r="UQP945" s="82"/>
      <c r="UQQ945" s="82"/>
      <c r="UQR945" s="82"/>
      <c r="UQS945" s="82"/>
      <c r="UQT945" s="82"/>
      <c r="UQU945" s="82"/>
      <c r="UQV945" s="82"/>
      <c r="UQW945" s="82"/>
      <c r="UQX945" s="82"/>
      <c r="UQY945" s="82"/>
      <c r="UQZ945" s="82"/>
      <c r="URA945" s="82"/>
      <c r="URB945" s="82"/>
      <c r="URC945" s="82"/>
      <c r="URD945" s="82"/>
      <c r="URE945" s="82"/>
      <c r="URF945" s="82"/>
      <c r="URG945" s="82"/>
      <c r="URH945" s="82"/>
      <c r="URI945" s="82"/>
      <c r="URJ945" s="82"/>
      <c r="URK945" s="82"/>
      <c r="URL945" s="82"/>
      <c r="URM945" s="82"/>
      <c r="URN945" s="82"/>
      <c r="URO945" s="82"/>
      <c r="URP945" s="82"/>
      <c r="URQ945" s="82"/>
      <c r="URR945" s="82"/>
      <c r="URS945" s="82"/>
      <c r="URT945" s="82"/>
      <c r="URU945" s="82"/>
      <c r="URV945" s="82"/>
      <c r="URW945" s="82"/>
      <c r="URX945" s="82"/>
      <c r="URY945" s="82"/>
      <c r="URZ945" s="82"/>
      <c r="USA945" s="82"/>
      <c r="USB945" s="82"/>
      <c r="USC945" s="82"/>
      <c r="USD945" s="82"/>
      <c r="USE945" s="82"/>
      <c r="USF945" s="82"/>
      <c r="USG945" s="82"/>
      <c r="USH945" s="82"/>
      <c r="USI945" s="82"/>
      <c r="USJ945" s="82"/>
      <c r="USK945" s="82"/>
      <c r="USL945" s="82"/>
      <c r="USM945" s="82"/>
      <c r="USN945" s="82"/>
      <c r="USO945" s="82"/>
      <c r="USP945" s="82"/>
      <c r="USQ945" s="82"/>
      <c r="USR945" s="82"/>
      <c r="USS945" s="82"/>
      <c r="UST945" s="82"/>
      <c r="USU945" s="82"/>
      <c r="USV945" s="82"/>
      <c r="USW945" s="82"/>
      <c r="USX945" s="82"/>
      <c r="USY945" s="82"/>
      <c r="USZ945" s="82"/>
      <c r="UTA945" s="82"/>
      <c r="UTB945" s="82"/>
      <c r="UTC945" s="82"/>
      <c r="UTD945" s="82"/>
      <c r="UTE945" s="82"/>
      <c r="UTF945" s="82"/>
      <c r="UTG945" s="82"/>
      <c r="UTH945" s="82"/>
      <c r="UTI945" s="82"/>
      <c r="UTJ945" s="82"/>
      <c r="UTK945" s="82"/>
      <c r="UTL945" s="82"/>
      <c r="UTM945" s="82"/>
      <c r="UTN945" s="82"/>
      <c r="UTO945" s="82"/>
      <c r="UTP945" s="82"/>
      <c r="UTQ945" s="82"/>
      <c r="UTR945" s="82"/>
      <c r="UTS945" s="82"/>
      <c r="UTT945" s="82"/>
      <c r="UTU945" s="82"/>
      <c r="UTV945" s="82"/>
      <c r="UTW945" s="82"/>
      <c r="UTX945" s="82"/>
      <c r="UTY945" s="82"/>
      <c r="UTZ945" s="82"/>
      <c r="UUA945" s="82"/>
      <c r="UUB945" s="82"/>
      <c r="UUC945" s="82"/>
      <c r="UUD945" s="82"/>
      <c r="UUE945" s="82"/>
      <c r="UUF945" s="82"/>
      <c r="UUG945" s="82"/>
      <c r="UUH945" s="82"/>
      <c r="UUI945" s="82"/>
      <c r="UUJ945" s="82"/>
      <c r="UUK945" s="82"/>
      <c r="UUL945" s="82"/>
      <c r="UUM945" s="82"/>
      <c r="UUN945" s="82"/>
      <c r="UUO945" s="82"/>
      <c r="UUP945" s="82"/>
      <c r="UUQ945" s="82"/>
      <c r="UUR945" s="82"/>
      <c r="UUS945" s="82"/>
      <c r="UUT945" s="82"/>
      <c r="UUU945" s="82"/>
      <c r="UUV945" s="82"/>
      <c r="UUW945" s="82"/>
      <c r="UUX945" s="82"/>
      <c r="UUY945" s="82"/>
      <c r="UUZ945" s="82"/>
      <c r="UVA945" s="82"/>
      <c r="UVB945" s="82"/>
      <c r="UVC945" s="82"/>
      <c r="UVD945" s="82"/>
      <c r="UVE945" s="82"/>
      <c r="UVF945" s="82"/>
      <c r="UVG945" s="82"/>
      <c r="UVH945" s="82"/>
      <c r="UVI945" s="82"/>
      <c r="UVJ945" s="82"/>
      <c r="UVK945" s="82"/>
      <c r="UVL945" s="82"/>
      <c r="UVM945" s="82"/>
      <c r="UVN945" s="82"/>
      <c r="UVO945" s="82"/>
      <c r="UVP945" s="82"/>
      <c r="UVQ945" s="82"/>
      <c r="UVR945" s="82"/>
      <c r="UVS945" s="82"/>
      <c r="UVT945" s="82"/>
      <c r="UVU945" s="82"/>
      <c r="UVV945" s="82"/>
      <c r="UVW945" s="82"/>
      <c r="UVX945" s="82"/>
      <c r="UVY945" s="82"/>
      <c r="UVZ945" s="82"/>
      <c r="UWA945" s="82"/>
      <c r="UWB945" s="82"/>
      <c r="UWC945" s="82"/>
      <c r="UWD945" s="82"/>
      <c r="UWE945" s="82"/>
      <c r="UWF945" s="82"/>
      <c r="UWG945" s="82"/>
      <c r="UWH945" s="82"/>
      <c r="UWI945" s="82"/>
      <c r="UWJ945" s="82"/>
      <c r="UWK945" s="82"/>
      <c r="UWL945" s="82"/>
      <c r="UWM945" s="82"/>
      <c r="UWN945" s="82"/>
      <c r="UWO945" s="82"/>
      <c r="UWP945" s="82"/>
      <c r="UWQ945" s="82"/>
      <c r="UWR945" s="82"/>
      <c r="UWS945" s="82"/>
      <c r="UWT945" s="82"/>
      <c r="UWU945" s="82"/>
      <c r="UWV945" s="82"/>
      <c r="UWW945" s="82"/>
      <c r="UWX945" s="82"/>
      <c r="UWY945" s="82"/>
      <c r="UWZ945" s="82"/>
      <c r="UXA945" s="82"/>
      <c r="UXB945" s="82"/>
      <c r="UXC945" s="82"/>
      <c r="UXD945" s="82"/>
      <c r="UXE945" s="82"/>
      <c r="UXF945" s="82"/>
      <c r="UXG945" s="82"/>
      <c r="UXH945" s="82"/>
      <c r="UXI945" s="82"/>
      <c r="UXJ945" s="82"/>
      <c r="UXK945" s="82"/>
      <c r="UXL945" s="82"/>
      <c r="UXM945" s="82"/>
      <c r="UXN945" s="82"/>
      <c r="UXO945" s="82"/>
      <c r="UXP945" s="82"/>
      <c r="UXQ945" s="82"/>
      <c r="UXR945" s="82"/>
      <c r="UXS945" s="82"/>
      <c r="UXT945" s="82"/>
      <c r="UXU945" s="82"/>
      <c r="UXV945" s="82"/>
      <c r="UXW945" s="82"/>
      <c r="UXX945" s="82"/>
      <c r="UXY945" s="82"/>
      <c r="UXZ945" s="82"/>
      <c r="UYA945" s="82"/>
      <c r="UYB945" s="82"/>
      <c r="UYC945" s="82"/>
      <c r="UYD945" s="82"/>
      <c r="UYE945" s="82"/>
      <c r="UYF945" s="82"/>
      <c r="UYG945" s="82"/>
      <c r="UYH945" s="82"/>
      <c r="UYI945" s="82"/>
      <c r="UYJ945" s="82"/>
      <c r="UYK945" s="82"/>
      <c r="UYL945" s="82"/>
      <c r="UYM945" s="82"/>
      <c r="UYN945" s="82"/>
      <c r="UYO945" s="82"/>
      <c r="UYP945" s="82"/>
      <c r="UYQ945" s="82"/>
      <c r="UYR945" s="82"/>
      <c r="UYS945" s="82"/>
      <c r="UYT945" s="82"/>
      <c r="UYU945" s="82"/>
      <c r="UYV945" s="82"/>
      <c r="UYW945" s="82"/>
      <c r="UYX945" s="82"/>
      <c r="UYY945" s="82"/>
      <c r="UYZ945" s="82"/>
      <c r="UZA945" s="82"/>
      <c r="UZB945" s="82"/>
      <c r="UZC945" s="82"/>
      <c r="UZD945" s="82"/>
      <c r="UZE945" s="82"/>
      <c r="UZF945" s="82"/>
      <c r="UZG945" s="82"/>
      <c r="UZH945" s="82"/>
      <c r="UZI945" s="82"/>
      <c r="UZJ945" s="82"/>
      <c r="UZK945" s="82"/>
      <c r="UZL945" s="82"/>
      <c r="UZM945" s="82"/>
      <c r="UZN945" s="82"/>
      <c r="UZO945" s="82"/>
      <c r="UZP945" s="82"/>
      <c r="UZQ945" s="82"/>
      <c r="UZR945" s="82"/>
      <c r="UZS945" s="82"/>
      <c r="UZT945" s="82"/>
      <c r="UZU945" s="82"/>
      <c r="UZV945" s="82"/>
      <c r="UZW945" s="82"/>
      <c r="UZX945" s="82"/>
      <c r="UZY945" s="82"/>
      <c r="UZZ945" s="82"/>
      <c r="VAA945" s="82"/>
      <c r="VAB945" s="82"/>
      <c r="VAC945" s="82"/>
      <c r="VAD945" s="82"/>
      <c r="VAE945" s="82"/>
      <c r="VAF945" s="82"/>
      <c r="VAG945" s="82"/>
      <c r="VAH945" s="82"/>
      <c r="VAI945" s="82"/>
      <c r="VAJ945" s="82"/>
      <c r="VAK945" s="82"/>
      <c r="VAL945" s="82"/>
      <c r="VAM945" s="82"/>
      <c r="VAN945" s="82"/>
      <c r="VAO945" s="82"/>
      <c r="VAP945" s="82"/>
      <c r="VAQ945" s="82"/>
      <c r="VAR945" s="82"/>
      <c r="VAS945" s="82"/>
      <c r="VAT945" s="82"/>
      <c r="VAU945" s="82"/>
      <c r="VAV945" s="82"/>
      <c r="VAW945" s="82"/>
      <c r="VAX945" s="82"/>
      <c r="VAY945" s="82"/>
      <c r="VAZ945" s="82"/>
      <c r="VBA945" s="82"/>
      <c r="VBB945" s="82"/>
      <c r="VBC945" s="82"/>
      <c r="VBD945" s="82"/>
      <c r="VBE945" s="82"/>
      <c r="VBF945" s="82"/>
      <c r="VBG945" s="82"/>
      <c r="VBH945" s="82"/>
      <c r="VBI945" s="82"/>
      <c r="VBJ945" s="82"/>
      <c r="VBK945" s="82"/>
      <c r="VBL945" s="82"/>
      <c r="VBM945" s="82"/>
      <c r="VBN945" s="82"/>
      <c r="VBO945" s="82"/>
      <c r="VBP945" s="82"/>
      <c r="VBQ945" s="82"/>
      <c r="VBR945" s="82"/>
      <c r="VBS945" s="82"/>
      <c r="VBT945" s="82"/>
      <c r="VBU945" s="82"/>
      <c r="VBV945" s="82"/>
      <c r="VBW945" s="82"/>
      <c r="VBX945" s="82"/>
      <c r="VBY945" s="82"/>
      <c r="VBZ945" s="82"/>
      <c r="VCA945" s="82"/>
      <c r="VCB945" s="82"/>
      <c r="VCC945" s="82"/>
      <c r="VCD945" s="82"/>
      <c r="VCE945" s="82"/>
      <c r="VCF945" s="82"/>
      <c r="VCG945" s="82"/>
      <c r="VCH945" s="82"/>
      <c r="VCI945" s="82"/>
      <c r="VCJ945" s="82"/>
      <c r="VCK945" s="82"/>
      <c r="VCL945" s="82"/>
      <c r="VCM945" s="82"/>
      <c r="VCN945" s="82"/>
      <c r="VCO945" s="82"/>
      <c r="VCP945" s="82"/>
      <c r="VCQ945" s="82"/>
      <c r="VCR945" s="82"/>
      <c r="VCS945" s="82"/>
      <c r="VCT945" s="82"/>
      <c r="VCU945" s="82"/>
      <c r="VCV945" s="82"/>
      <c r="VCW945" s="82"/>
      <c r="VCX945" s="82"/>
      <c r="VCY945" s="82"/>
      <c r="VCZ945" s="82"/>
      <c r="VDA945" s="82"/>
      <c r="VDB945" s="82"/>
      <c r="VDC945" s="82"/>
      <c r="VDD945" s="82"/>
      <c r="VDE945" s="82"/>
      <c r="VDF945" s="82"/>
      <c r="VDG945" s="82"/>
      <c r="VDH945" s="82"/>
      <c r="VDI945" s="82"/>
      <c r="VDJ945" s="82"/>
      <c r="VDK945" s="82"/>
      <c r="VDL945" s="82"/>
      <c r="VDM945" s="82"/>
      <c r="VDN945" s="82"/>
      <c r="VDO945" s="82"/>
      <c r="VDP945" s="82"/>
      <c r="VDQ945" s="82"/>
      <c r="VDR945" s="82"/>
      <c r="VDS945" s="82"/>
      <c r="VDT945" s="82"/>
      <c r="VDU945" s="82"/>
      <c r="VDV945" s="82"/>
      <c r="VDW945" s="82"/>
      <c r="VDX945" s="82"/>
      <c r="VDY945" s="82"/>
      <c r="VDZ945" s="82"/>
      <c r="VEA945" s="82"/>
      <c r="VEB945" s="82"/>
      <c r="VEC945" s="82"/>
      <c r="VED945" s="82"/>
      <c r="VEE945" s="82"/>
      <c r="VEF945" s="82"/>
      <c r="VEG945" s="82"/>
      <c r="VEH945" s="82"/>
      <c r="VEI945" s="82"/>
      <c r="VEJ945" s="82"/>
      <c r="VEK945" s="82"/>
      <c r="VEL945" s="82"/>
      <c r="VEM945" s="82"/>
      <c r="VEN945" s="82"/>
      <c r="VEO945" s="82"/>
      <c r="VEP945" s="82"/>
      <c r="VEQ945" s="82"/>
      <c r="VER945" s="82"/>
      <c r="VES945" s="82"/>
      <c r="VET945" s="82"/>
      <c r="VEU945" s="82"/>
      <c r="VEV945" s="82"/>
      <c r="VEW945" s="82"/>
      <c r="VEX945" s="82"/>
      <c r="VEY945" s="82"/>
      <c r="VEZ945" s="82"/>
      <c r="VFA945" s="82"/>
      <c r="VFB945" s="82"/>
      <c r="VFC945" s="82"/>
      <c r="VFD945" s="82"/>
      <c r="VFE945" s="82"/>
      <c r="VFF945" s="82"/>
      <c r="VFG945" s="82"/>
      <c r="VFH945" s="82"/>
      <c r="VFI945" s="82"/>
      <c r="VFJ945" s="82"/>
      <c r="VFK945" s="82"/>
      <c r="VFL945" s="82"/>
      <c r="VFM945" s="82"/>
      <c r="VFN945" s="82"/>
      <c r="VFO945" s="82"/>
      <c r="VFP945" s="82"/>
      <c r="VFQ945" s="82"/>
      <c r="VFR945" s="82"/>
      <c r="VFS945" s="82"/>
      <c r="VFT945" s="82"/>
      <c r="VFU945" s="82"/>
      <c r="VFV945" s="82"/>
      <c r="VFW945" s="82"/>
      <c r="VFX945" s="82"/>
      <c r="VFY945" s="82"/>
      <c r="VFZ945" s="82"/>
      <c r="VGA945" s="82"/>
      <c r="VGB945" s="82"/>
      <c r="VGC945" s="82"/>
      <c r="VGD945" s="82"/>
      <c r="VGE945" s="82"/>
      <c r="VGF945" s="82"/>
      <c r="VGG945" s="82"/>
      <c r="VGH945" s="82"/>
      <c r="VGI945" s="82"/>
      <c r="VGJ945" s="82"/>
      <c r="VGK945" s="82"/>
      <c r="VGL945" s="82"/>
      <c r="VGM945" s="82"/>
      <c r="VGN945" s="82"/>
      <c r="VGO945" s="82"/>
      <c r="VGP945" s="82"/>
      <c r="VGQ945" s="82"/>
      <c r="VGR945" s="82"/>
      <c r="VGS945" s="82"/>
      <c r="VGT945" s="82"/>
      <c r="VGU945" s="82"/>
      <c r="VGV945" s="82"/>
      <c r="VGW945" s="82"/>
      <c r="VGX945" s="82"/>
      <c r="VGY945" s="82"/>
      <c r="VGZ945" s="82"/>
      <c r="VHA945" s="82"/>
      <c r="VHB945" s="82"/>
      <c r="VHC945" s="82"/>
      <c r="VHD945" s="82"/>
      <c r="VHE945" s="82"/>
      <c r="VHF945" s="82"/>
      <c r="VHG945" s="82"/>
      <c r="VHH945" s="82"/>
      <c r="VHI945" s="82"/>
      <c r="VHJ945" s="82"/>
      <c r="VHK945" s="82"/>
      <c r="VHL945" s="82"/>
      <c r="VHM945" s="82"/>
      <c r="VHN945" s="82"/>
      <c r="VHO945" s="82"/>
      <c r="VHP945" s="82"/>
      <c r="VHQ945" s="82"/>
      <c r="VHR945" s="82"/>
      <c r="VHS945" s="82"/>
      <c r="VHT945" s="82"/>
      <c r="VHU945" s="82"/>
      <c r="VHV945" s="82"/>
      <c r="VHW945" s="82"/>
      <c r="VHX945" s="82"/>
      <c r="VHY945" s="82"/>
      <c r="VHZ945" s="82"/>
      <c r="VIA945" s="82"/>
      <c r="VIB945" s="82"/>
      <c r="VIC945" s="82"/>
      <c r="VID945" s="82"/>
      <c r="VIE945" s="82"/>
      <c r="VIF945" s="82"/>
      <c r="VIG945" s="82"/>
      <c r="VIH945" s="82"/>
      <c r="VII945" s="82"/>
      <c r="VIJ945" s="82"/>
      <c r="VIK945" s="82"/>
      <c r="VIL945" s="82"/>
      <c r="VIM945" s="82"/>
      <c r="VIN945" s="82"/>
      <c r="VIO945" s="82"/>
      <c r="VIP945" s="82"/>
      <c r="VIQ945" s="82"/>
      <c r="VIR945" s="82"/>
      <c r="VIS945" s="82"/>
      <c r="VIT945" s="82"/>
      <c r="VIU945" s="82"/>
      <c r="VIV945" s="82"/>
      <c r="VIW945" s="82"/>
      <c r="VIX945" s="82"/>
      <c r="VIY945" s="82"/>
      <c r="VIZ945" s="82"/>
      <c r="VJA945" s="82"/>
      <c r="VJB945" s="82"/>
      <c r="VJC945" s="82"/>
      <c r="VJD945" s="82"/>
      <c r="VJE945" s="82"/>
      <c r="VJF945" s="82"/>
      <c r="VJG945" s="82"/>
      <c r="VJH945" s="82"/>
      <c r="VJI945" s="82"/>
      <c r="VJJ945" s="82"/>
      <c r="VJK945" s="82"/>
      <c r="VJL945" s="82"/>
      <c r="VJM945" s="82"/>
      <c r="VJN945" s="82"/>
      <c r="VJO945" s="82"/>
      <c r="VJP945" s="82"/>
      <c r="VJQ945" s="82"/>
      <c r="VJR945" s="82"/>
      <c r="VJS945" s="82"/>
      <c r="VJT945" s="82"/>
      <c r="VJU945" s="82"/>
      <c r="VJV945" s="82"/>
      <c r="VJW945" s="82"/>
      <c r="VJX945" s="82"/>
      <c r="VJY945" s="82"/>
      <c r="VJZ945" s="82"/>
      <c r="VKA945" s="82"/>
      <c r="VKB945" s="82"/>
      <c r="VKC945" s="82"/>
      <c r="VKD945" s="82"/>
      <c r="VKE945" s="82"/>
      <c r="VKF945" s="82"/>
      <c r="VKG945" s="82"/>
      <c r="VKH945" s="82"/>
      <c r="VKI945" s="82"/>
      <c r="VKJ945" s="82"/>
      <c r="VKK945" s="82"/>
      <c r="VKL945" s="82"/>
      <c r="VKM945" s="82"/>
      <c r="VKN945" s="82"/>
      <c r="VKO945" s="82"/>
      <c r="VKP945" s="82"/>
      <c r="VKQ945" s="82"/>
      <c r="VKR945" s="82"/>
      <c r="VKS945" s="82"/>
      <c r="VKT945" s="82"/>
      <c r="VKU945" s="82"/>
      <c r="VKV945" s="82"/>
      <c r="VKW945" s="82"/>
      <c r="VKX945" s="82"/>
      <c r="VKY945" s="82"/>
      <c r="VKZ945" s="82"/>
      <c r="VLA945" s="82"/>
      <c r="VLB945" s="82"/>
      <c r="VLC945" s="82"/>
      <c r="VLD945" s="82"/>
      <c r="VLE945" s="82"/>
      <c r="VLF945" s="82"/>
      <c r="VLG945" s="82"/>
      <c r="VLH945" s="82"/>
      <c r="VLI945" s="82"/>
      <c r="VLJ945" s="82"/>
      <c r="VLK945" s="82"/>
      <c r="VLL945" s="82"/>
      <c r="VLM945" s="82"/>
      <c r="VLN945" s="82"/>
      <c r="VLO945" s="82"/>
      <c r="VLP945" s="82"/>
      <c r="VLQ945" s="82"/>
      <c r="VLR945" s="82"/>
      <c r="VLS945" s="82"/>
      <c r="VLT945" s="82"/>
      <c r="VLU945" s="82"/>
      <c r="VLV945" s="82"/>
      <c r="VLW945" s="82"/>
      <c r="VLX945" s="82"/>
      <c r="VLY945" s="82"/>
      <c r="VLZ945" s="82"/>
      <c r="VMA945" s="82"/>
      <c r="VMB945" s="82"/>
      <c r="VMC945" s="82"/>
      <c r="VMD945" s="82"/>
      <c r="VME945" s="82"/>
      <c r="VMF945" s="82"/>
      <c r="VMG945" s="82"/>
      <c r="VMH945" s="82"/>
      <c r="VMI945" s="82"/>
      <c r="VMJ945" s="82"/>
      <c r="VMK945" s="82"/>
      <c r="VML945" s="82"/>
      <c r="VMM945" s="82"/>
      <c r="VMN945" s="82"/>
      <c r="VMO945" s="82"/>
      <c r="VMP945" s="82"/>
      <c r="VMQ945" s="82"/>
      <c r="VMR945" s="82"/>
      <c r="VMS945" s="82"/>
      <c r="VMT945" s="82"/>
      <c r="VMU945" s="82"/>
      <c r="VMV945" s="82"/>
      <c r="VMW945" s="82"/>
      <c r="VMX945" s="82"/>
      <c r="VMY945" s="82"/>
      <c r="VMZ945" s="82"/>
      <c r="VNA945" s="82"/>
      <c r="VNB945" s="82"/>
      <c r="VNC945" s="82"/>
      <c r="VND945" s="82"/>
      <c r="VNE945" s="82"/>
      <c r="VNF945" s="82"/>
      <c r="VNG945" s="82"/>
      <c r="VNH945" s="82"/>
      <c r="VNI945" s="82"/>
      <c r="VNJ945" s="82"/>
      <c r="VNK945" s="82"/>
      <c r="VNL945" s="82"/>
      <c r="VNM945" s="82"/>
      <c r="VNN945" s="82"/>
      <c r="VNO945" s="82"/>
      <c r="VNP945" s="82"/>
      <c r="VNQ945" s="82"/>
      <c r="VNR945" s="82"/>
      <c r="VNS945" s="82"/>
      <c r="VNT945" s="82"/>
      <c r="VNU945" s="82"/>
      <c r="VNV945" s="82"/>
      <c r="VNW945" s="82"/>
      <c r="VNX945" s="82"/>
      <c r="VNY945" s="82"/>
      <c r="VNZ945" s="82"/>
      <c r="VOA945" s="82"/>
      <c r="VOB945" s="82"/>
      <c r="VOC945" s="82"/>
      <c r="VOD945" s="82"/>
      <c r="VOE945" s="82"/>
      <c r="VOF945" s="82"/>
      <c r="VOG945" s="82"/>
      <c r="VOH945" s="82"/>
      <c r="VOI945" s="82"/>
      <c r="VOJ945" s="82"/>
      <c r="VOK945" s="82"/>
      <c r="VOL945" s="82"/>
      <c r="VOM945" s="82"/>
      <c r="VON945" s="82"/>
      <c r="VOO945" s="82"/>
      <c r="VOP945" s="82"/>
      <c r="VOQ945" s="82"/>
      <c r="VOR945" s="82"/>
      <c r="VOS945" s="82"/>
      <c r="VOT945" s="82"/>
      <c r="VOU945" s="82"/>
      <c r="VOV945" s="82"/>
      <c r="VOW945" s="82"/>
      <c r="VOX945" s="82"/>
      <c r="VOY945" s="82"/>
      <c r="VOZ945" s="82"/>
      <c r="VPA945" s="82"/>
      <c r="VPB945" s="82"/>
      <c r="VPC945" s="82"/>
      <c r="VPD945" s="82"/>
      <c r="VPE945" s="82"/>
      <c r="VPF945" s="82"/>
      <c r="VPG945" s="82"/>
      <c r="VPH945" s="82"/>
      <c r="VPI945" s="82"/>
      <c r="VPJ945" s="82"/>
      <c r="VPK945" s="82"/>
      <c r="VPL945" s="82"/>
      <c r="VPM945" s="82"/>
      <c r="VPN945" s="82"/>
      <c r="VPO945" s="82"/>
      <c r="VPP945" s="82"/>
      <c r="VPQ945" s="82"/>
      <c r="VPR945" s="82"/>
      <c r="VPS945" s="82"/>
      <c r="VPT945" s="82"/>
      <c r="VPU945" s="82"/>
      <c r="VPV945" s="82"/>
      <c r="VPW945" s="82"/>
      <c r="VPX945" s="82"/>
      <c r="VPY945" s="82"/>
      <c r="VPZ945" s="82"/>
      <c r="VQA945" s="82"/>
      <c r="VQB945" s="82"/>
      <c r="VQC945" s="82"/>
      <c r="VQD945" s="82"/>
      <c r="VQE945" s="82"/>
      <c r="VQF945" s="82"/>
      <c r="VQG945" s="82"/>
      <c r="VQH945" s="82"/>
      <c r="VQI945" s="82"/>
      <c r="VQJ945" s="82"/>
      <c r="VQK945" s="82"/>
      <c r="VQL945" s="82"/>
      <c r="VQM945" s="82"/>
      <c r="VQN945" s="82"/>
      <c r="VQO945" s="82"/>
      <c r="VQP945" s="82"/>
      <c r="VQQ945" s="82"/>
      <c r="VQR945" s="82"/>
      <c r="VQS945" s="82"/>
      <c r="VQT945" s="82"/>
      <c r="VQU945" s="82"/>
      <c r="VQV945" s="82"/>
      <c r="VQW945" s="82"/>
      <c r="VQX945" s="82"/>
      <c r="VQY945" s="82"/>
      <c r="VQZ945" s="82"/>
      <c r="VRA945" s="82"/>
      <c r="VRB945" s="82"/>
      <c r="VRC945" s="82"/>
      <c r="VRD945" s="82"/>
      <c r="VRE945" s="82"/>
      <c r="VRF945" s="82"/>
      <c r="VRG945" s="82"/>
      <c r="VRH945" s="82"/>
      <c r="VRI945" s="82"/>
      <c r="VRJ945" s="82"/>
      <c r="VRK945" s="82"/>
      <c r="VRL945" s="82"/>
      <c r="VRM945" s="82"/>
      <c r="VRN945" s="82"/>
      <c r="VRO945" s="82"/>
      <c r="VRP945" s="82"/>
      <c r="VRQ945" s="82"/>
      <c r="VRR945" s="82"/>
      <c r="VRS945" s="82"/>
      <c r="VRT945" s="82"/>
      <c r="VRU945" s="82"/>
      <c r="VRV945" s="82"/>
      <c r="VRW945" s="82"/>
      <c r="VRX945" s="82"/>
      <c r="VRY945" s="82"/>
      <c r="VRZ945" s="82"/>
      <c r="VSA945" s="82"/>
      <c r="VSB945" s="82"/>
      <c r="VSC945" s="82"/>
      <c r="VSD945" s="82"/>
      <c r="VSE945" s="82"/>
      <c r="VSF945" s="82"/>
      <c r="VSG945" s="82"/>
      <c r="VSH945" s="82"/>
      <c r="VSI945" s="82"/>
      <c r="VSJ945" s="82"/>
      <c r="VSK945" s="82"/>
      <c r="VSL945" s="82"/>
      <c r="VSM945" s="82"/>
      <c r="VSN945" s="82"/>
      <c r="VSO945" s="82"/>
      <c r="VSP945" s="82"/>
      <c r="VSQ945" s="82"/>
      <c r="VSR945" s="82"/>
      <c r="VSS945" s="82"/>
      <c r="VST945" s="82"/>
      <c r="VSU945" s="82"/>
      <c r="VSV945" s="82"/>
      <c r="VSW945" s="82"/>
      <c r="VSX945" s="82"/>
      <c r="VSY945" s="82"/>
      <c r="VSZ945" s="82"/>
      <c r="VTA945" s="82"/>
      <c r="VTB945" s="82"/>
      <c r="VTC945" s="82"/>
      <c r="VTD945" s="82"/>
      <c r="VTE945" s="82"/>
      <c r="VTF945" s="82"/>
      <c r="VTG945" s="82"/>
      <c r="VTH945" s="82"/>
      <c r="VTI945" s="82"/>
      <c r="VTJ945" s="82"/>
      <c r="VTK945" s="82"/>
      <c r="VTL945" s="82"/>
      <c r="VTM945" s="82"/>
      <c r="VTN945" s="82"/>
      <c r="VTO945" s="82"/>
      <c r="VTP945" s="82"/>
      <c r="VTQ945" s="82"/>
      <c r="VTR945" s="82"/>
      <c r="VTS945" s="82"/>
      <c r="VTT945" s="82"/>
      <c r="VTU945" s="82"/>
      <c r="VTV945" s="82"/>
      <c r="VTW945" s="82"/>
      <c r="VTX945" s="82"/>
      <c r="VTY945" s="82"/>
      <c r="VTZ945" s="82"/>
      <c r="VUA945" s="82"/>
      <c r="VUB945" s="82"/>
      <c r="VUC945" s="82"/>
      <c r="VUD945" s="82"/>
      <c r="VUE945" s="82"/>
      <c r="VUF945" s="82"/>
      <c r="VUG945" s="82"/>
      <c r="VUH945" s="82"/>
      <c r="VUI945" s="82"/>
      <c r="VUJ945" s="82"/>
      <c r="VUK945" s="82"/>
      <c r="VUL945" s="82"/>
      <c r="VUM945" s="82"/>
      <c r="VUN945" s="82"/>
      <c r="VUO945" s="82"/>
      <c r="VUP945" s="82"/>
      <c r="VUQ945" s="82"/>
      <c r="VUR945" s="82"/>
      <c r="VUS945" s="82"/>
      <c r="VUT945" s="82"/>
      <c r="VUU945" s="82"/>
      <c r="VUV945" s="82"/>
      <c r="VUW945" s="82"/>
      <c r="VUX945" s="82"/>
      <c r="VUY945" s="82"/>
      <c r="VUZ945" s="82"/>
      <c r="VVA945" s="82"/>
      <c r="VVB945" s="82"/>
      <c r="VVC945" s="82"/>
      <c r="VVD945" s="82"/>
      <c r="VVE945" s="82"/>
      <c r="VVF945" s="82"/>
      <c r="VVG945" s="82"/>
      <c r="VVH945" s="82"/>
      <c r="VVI945" s="82"/>
      <c r="VVJ945" s="82"/>
      <c r="VVK945" s="82"/>
      <c r="VVL945" s="82"/>
      <c r="VVM945" s="82"/>
      <c r="VVN945" s="82"/>
      <c r="VVO945" s="82"/>
      <c r="VVP945" s="82"/>
      <c r="VVQ945" s="82"/>
      <c r="VVR945" s="82"/>
      <c r="VVS945" s="82"/>
      <c r="VVT945" s="82"/>
      <c r="VVU945" s="82"/>
      <c r="VVV945" s="82"/>
      <c r="VVW945" s="82"/>
      <c r="VVX945" s="82"/>
      <c r="VVY945" s="82"/>
      <c r="VVZ945" s="82"/>
      <c r="VWA945" s="82"/>
      <c r="VWB945" s="82"/>
      <c r="VWC945" s="82"/>
      <c r="VWD945" s="82"/>
      <c r="VWE945" s="82"/>
      <c r="VWF945" s="82"/>
      <c r="VWG945" s="82"/>
      <c r="VWH945" s="82"/>
      <c r="VWI945" s="82"/>
      <c r="VWJ945" s="82"/>
      <c r="VWK945" s="82"/>
      <c r="VWL945" s="82"/>
      <c r="VWM945" s="82"/>
      <c r="VWN945" s="82"/>
      <c r="VWO945" s="82"/>
      <c r="VWP945" s="82"/>
      <c r="VWQ945" s="82"/>
      <c r="VWR945" s="82"/>
      <c r="VWS945" s="82"/>
      <c r="VWT945" s="82"/>
      <c r="VWU945" s="82"/>
      <c r="VWV945" s="82"/>
      <c r="VWW945" s="82"/>
      <c r="VWX945" s="82"/>
      <c r="VWY945" s="82"/>
      <c r="VWZ945" s="82"/>
      <c r="VXA945" s="82"/>
      <c r="VXB945" s="82"/>
      <c r="VXC945" s="82"/>
      <c r="VXD945" s="82"/>
      <c r="VXE945" s="82"/>
      <c r="VXF945" s="82"/>
      <c r="VXG945" s="82"/>
      <c r="VXH945" s="82"/>
      <c r="VXI945" s="82"/>
      <c r="VXJ945" s="82"/>
      <c r="VXK945" s="82"/>
      <c r="VXL945" s="82"/>
      <c r="VXM945" s="82"/>
      <c r="VXN945" s="82"/>
      <c r="VXO945" s="82"/>
      <c r="VXP945" s="82"/>
      <c r="VXQ945" s="82"/>
      <c r="VXR945" s="82"/>
      <c r="VXS945" s="82"/>
      <c r="VXT945" s="82"/>
      <c r="VXU945" s="82"/>
      <c r="VXV945" s="82"/>
      <c r="VXW945" s="82"/>
      <c r="VXX945" s="82"/>
      <c r="VXY945" s="82"/>
      <c r="VXZ945" s="82"/>
      <c r="VYA945" s="82"/>
      <c r="VYB945" s="82"/>
      <c r="VYC945" s="82"/>
      <c r="VYD945" s="82"/>
      <c r="VYE945" s="82"/>
      <c r="VYF945" s="82"/>
      <c r="VYG945" s="82"/>
      <c r="VYH945" s="82"/>
      <c r="VYI945" s="82"/>
      <c r="VYJ945" s="82"/>
      <c r="VYK945" s="82"/>
      <c r="VYL945" s="82"/>
      <c r="VYM945" s="82"/>
      <c r="VYN945" s="82"/>
      <c r="VYO945" s="82"/>
      <c r="VYP945" s="82"/>
      <c r="VYQ945" s="82"/>
      <c r="VYR945" s="82"/>
      <c r="VYS945" s="82"/>
      <c r="VYT945" s="82"/>
      <c r="VYU945" s="82"/>
      <c r="VYV945" s="82"/>
      <c r="VYW945" s="82"/>
      <c r="VYX945" s="82"/>
      <c r="VYY945" s="82"/>
      <c r="VYZ945" s="82"/>
      <c r="VZA945" s="82"/>
      <c r="VZB945" s="82"/>
      <c r="VZC945" s="82"/>
      <c r="VZD945" s="82"/>
      <c r="VZE945" s="82"/>
      <c r="VZF945" s="82"/>
      <c r="VZG945" s="82"/>
      <c r="VZH945" s="82"/>
      <c r="VZI945" s="82"/>
      <c r="VZJ945" s="82"/>
      <c r="VZK945" s="82"/>
      <c r="VZL945" s="82"/>
      <c r="VZM945" s="82"/>
      <c r="VZN945" s="82"/>
      <c r="VZO945" s="82"/>
      <c r="VZP945" s="82"/>
      <c r="VZQ945" s="82"/>
      <c r="VZR945" s="82"/>
      <c r="VZS945" s="82"/>
      <c r="VZT945" s="82"/>
      <c r="VZU945" s="82"/>
      <c r="VZV945" s="82"/>
      <c r="VZW945" s="82"/>
      <c r="VZX945" s="82"/>
      <c r="VZY945" s="82"/>
      <c r="VZZ945" s="82"/>
      <c r="WAA945" s="82"/>
      <c r="WAB945" s="82"/>
      <c r="WAC945" s="82"/>
      <c r="WAD945" s="82"/>
      <c r="WAE945" s="82"/>
      <c r="WAF945" s="82"/>
      <c r="WAG945" s="82"/>
      <c r="WAH945" s="82"/>
      <c r="WAI945" s="82"/>
      <c r="WAJ945" s="82"/>
      <c r="WAK945" s="82"/>
      <c r="WAL945" s="82"/>
      <c r="WAM945" s="82"/>
      <c r="WAN945" s="82"/>
      <c r="WAO945" s="82"/>
      <c r="WAP945" s="82"/>
      <c r="WAQ945" s="82"/>
      <c r="WAR945" s="82"/>
      <c r="WAS945" s="82"/>
      <c r="WAT945" s="82"/>
      <c r="WAU945" s="82"/>
      <c r="WAV945" s="82"/>
      <c r="WAW945" s="82"/>
      <c r="WAX945" s="82"/>
      <c r="WAY945" s="82"/>
      <c r="WAZ945" s="82"/>
      <c r="WBA945" s="82"/>
      <c r="WBB945" s="82"/>
      <c r="WBC945" s="82"/>
      <c r="WBD945" s="82"/>
      <c r="WBE945" s="82"/>
      <c r="WBF945" s="82"/>
      <c r="WBG945" s="82"/>
      <c r="WBH945" s="82"/>
      <c r="WBI945" s="82"/>
      <c r="WBJ945" s="82"/>
      <c r="WBK945" s="82"/>
      <c r="WBL945" s="82"/>
      <c r="WBM945" s="82"/>
      <c r="WBN945" s="82"/>
      <c r="WBO945" s="82"/>
      <c r="WBP945" s="82"/>
      <c r="WBQ945" s="82"/>
      <c r="WBR945" s="82"/>
      <c r="WBS945" s="82"/>
      <c r="WBT945" s="82"/>
      <c r="WBU945" s="82"/>
      <c r="WBV945" s="82"/>
      <c r="WBW945" s="82"/>
      <c r="WBX945" s="82"/>
      <c r="WBY945" s="82"/>
      <c r="WBZ945" s="82"/>
      <c r="WCA945" s="82"/>
      <c r="WCB945" s="82"/>
      <c r="WCC945" s="82"/>
      <c r="WCD945" s="82"/>
      <c r="WCE945" s="82"/>
      <c r="WCF945" s="82"/>
      <c r="WCG945" s="82"/>
      <c r="WCH945" s="82"/>
      <c r="WCI945" s="82"/>
      <c r="WCJ945" s="82"/>
      <c r="WCK945" s="82"/>
      <c r="WCL945" s="82"/>
      <c r="WCM945" s="82"/>
      <c r="WCN945" s="82"/>
      <c r="WCO945" s="82"/>
      <c r="WCP945" s="82"/>
      <c r="WCQ945" s="82"/>
      <c r="WCR945" s="82"/>
      <c r="WCS945" s="82"/>
      <c r="WCT945" s="82"/>
      <c r="WCU945" s="82"/>
      <c r="WCV945" s="82"/>
      <c r="WCW945" s="82"/>
      <c r="WCX945" s="82"/>
      <c r="WCY945" s="82"/>
      <c r="WCZ945" s="82"/>
      <c r="WDA945" s="82"/>
      <c r="WDB945" s="82"/>
      <c r="WDC945" s="82"/>
      <c r="WDD945" s="82"/>
      <c r="WDE945" s="82"/>
      <c r="WDF945" s="82"/>
      <c r="WDG945" s="82"/>
      <c r="WDH945" s="82"/>
      <c r="WDI945" s="82"/>
      <c r="WDJ945" s="82"/>
      <c r="WDK945" s="82"/>
      <c r="WDL945" s="82"/>
      <c r="WDM945" s="82"/>
      <c r="WDN945" s="82"/>
      <c r="WDO945" s="82"/>
      <c r="WDP945" s="82"/>
      <c r="WDQ945" s="82"/>
      <c r="WDR945" s="82"/>
      <c r="WDS945" s="82"/>
      <c r="WDT945" s="82"/>
      <c r="WDU945" s="82"/>
      <c r="WDV945" s="82"/>
      <c r="WDW945" s="82"/>
      <c r="WDX945" s="82"/>
      <c r="WDY945" s="82"/>
      <c r="WDZ945" s="82"/>
      <c r="WEA945" s="82"/>
      <c r="WEB945" s="82"/>
      <c r="WEC945" s="82"/>
      <c r="WED945" s="82"/>
      <c r="WEE945" s="82"/>
      <c r="WEF945" s="82"/>
      <c r="WEG945" s="82"/>
      <c r="WEH945" s="82"/>
      <c r="WEI945" s="82"/>
      <c r="WEJ945" s="82"/>
      <c r="WEK945" s="82"/>
      <c r="WEL945" s="82"/>
      <c r="WEM945" s="82"/>
      <c r="WEN945" s="82"/>
      <c r="WEO945" s="82"/>
      <c r="WEP945" s="82"/>
      <c r="WEQ945" s="82"/>
      <c r="WER945" s="82"/>
      <c r="WES945" s="82"/>
      <c r="WET945" s="82"/>
      <c r="WEU945" s="82"/>
      <c r="WEV945" s="82"/>
      <c r="WEW945" s="82"/>
      <c r="WEX945" s="82"/>
      <c r="WEY945" s="82"/>
      <c r="WEZ945" s="82"/>
      <c r="WFA945" s="82"/>
      <c r="WFB945" s="82"/>
      <c r="WFC945" s="82"/>
      <c r="WFD945" s="82"/>
      <c r="WFE945" s="82"/>
      <c r="WFF945" s="82"/>
      <c r="WFG945" s="82"/>
      <c r="WFH945" s="82"/>
      <c r="WFI945" s="82"/>
      <c r="WFJ945" s="82"/>
      <c r="WFK945" s="82"/>
      <c r="WFL945" s="82"/>
      <c r="WFM945" s="82"/>
      <c r="WFN945" s="82"/>
      <c r="WFO945" s="82"/>
      <c r="WFP945" s="82"/>
      <c r="WFQ945" s="82"/>
      <c r="WFR945" s="82"/>
      <c r="WFS945" s="82"/>
      <c r="WFT945" s="82"/>
      <c r="WFU945" s="82"/>
      <c r="WFV945" s="82"/>
      <c r="WFW945" s="82"/>
      <c r="WFX945" s="82"/>
      <c r="WFY945" s="82"/>
      <c r="WFZ945" s="82"/>
      <c r="WGA945" s="82"/>
      <c r="WGB945" s="82"/>
      <c r="WGC945" s="82"/>
      <c r="WGD945" s="82"/>
      <c r="WGE945" s="82"/>
      <c r="WGF945" s="82"/>
      <c r="WGG945" s="82"/>
      <c r="WGH945" s="82"/>
      <c r="WGI945" s="82"/>
      <c r="WGJ945" s="82"/>
      <c r="WGK945" s="82"/>
      <c r="WGL945" s="82"/>
      <c r="WGM945" s="82"/>
      <c r="WGN945" s="82"/>
      <c r="WGO945" s="82"/>
      <c r="WGP945" s="82"/>
      <c r="WGQ945" s="82"/>
      <c r="WGR945" s="82"/>
      <c r="WGS945" s="82"/>
      <c r="WGT945" s="82"/>
      <c r="WGU945" s="82"/>
      <c r="WGV945" s="82"/>
      <c r="WGW945" s="82"/>
      <c r="WGX945" s="82"/>
      <c r="WGY945" s="82"/>
      <c r="WGZ945" s="82"/>
      <c r="WHA945" s="82"/>
      <c r="WHB945" s="82"/>
      <c r="WHC945" s="82"/>
      <c r="WHD945" s="82"/>
      <c r="WHE945" s="82"/>
      <c r="WHF945" s="82"/>
      <c r="WHG945" s="82"/>
      <c r="WHH945" s="82"/>
      <c r="WHI945" s="82"/>
      <c r="WHJ945" s="82"/>
      <c r="WHK945" s="82"/>
      <c r="WHL945" s="82"/>
      <c r="WHM945" s="82"/>
      <c r="WHN945" s="82"/>
      <c r="WHO945" s="82"/>
      <c r="WHP945" s="82"/>
      <c r="WHQ945" s="82"/>
      <c r="WHR945" s="82"/>
      <c r="WHS945" s="82"/>
      <c r="WHT945" s="82"/>
      <c r="WHU945" s="82"/>
      <c r="WHV945" s="82"/>
      <c r="WHW945" s="82"/>
      <c r="WHX945" s="82"/>
      <c r="WHY945" s="82"/>
      <c r="WHZ945" s="82"/>
      <c r="WIA945" s="82"/>
      <c r="WIB945" s="82"/>
      <c r="WIC945" s="82"/>
      <c r="WID945" s="82"/>
      <c r="WIE945" s="82"/>
      <c r="WIF945" s="82"/>
      <c r="WIG945" s="82"/>
      <c r="WIH945" s="82"/>
      <c r="WII945" s="82"/>
      <c r="WIJ945" s="82"/>
      <c r="WIK945" s="82"/>
      <c r="WIL945" s="82"/>
      <c r="WIM945" s="82"/>
      <c r="WIN945" s="82"/>
      <c r="WIO945" s="82"/>
      <c r="WIP945" s="82"/>
      <c r="WIQ945" s="82"/>
      <c r="WIR945" s="82"/>
      <c r="WIS945" s="82"/>
      <c r="WIT945" s="82"/>
      <c r="WIU945" s="82"/>
      <c r="WIV945" s="82"/>
      <c r="WIW945" s="82"/>
      <c r="WIX945" s="82"/>
      <c r="WIY945" s="82"/>
      <c r="WIZ945" s="82"/>
      <c r="WJA945" s="82"/>
      <c r="WJB945" s="82"/>
      <c r="WJC945" s="82"/>
      <c r="WJD945" s="82"/>
      <c r="WJE945" s="82"/>
      <c r="WJF945" s="82"/>
      <c r="WJG945" s="82"/>
      <c r="WJH945" s="82"/>
      <c r="WJI945" s="82"/>
      <c r="WJJ945" s="82"/>
      <c r="WJK945" s="82"/>
      <c r="WJL945" s="82"/>
      <c r="WJM945" s="82"/>
      <c r="WJN945" s="82"/>
      <c r="WJO945" s="82"/>
      <c r="WJP945" s="82"/>
      <c r="WJQ945" s="82"/>
      <c r="WJR945" s="82"/>
      <c r="WJS945" s="82"/>
      <c r="WJT945" s="82"/>
      <c r="WJU945" s="82"/>
      <c r="WJV945" s="82"/>
      <c r="WJW945" s="82"/>
      <c r="WJX945" s="82"/>
      <c r="WJY945" s="82"/>
      <c r="WJZ945" s="82"/>
      <c r="WKA945" s="82"/>
      <c r="WKB945" s="82"/>
      <c r="WKC945" s="82"/>
      <c r="WKD945" s="82"/>
      <c r="WKE945" s="82"/>
      <c r="WKF945" s="82"/>
      <c r="WKG945" s="82"/>
      <c r="WKH945" s="82"/>
      <c r="WKI945" s="82"/>
      <c r="WKJ945" s="82"/>
      <c r="WKK945" s="82"/>
      <c r="WKL945" s="82"/>
      <c r="WKM945" s="82"/>
      <c r="WKN945" s="82"/>
      <c r="WKO945" s="82"/>
      <c r="WKP945" s="82"/>
      <c r="WKQ945" s="82"/>
      <c r="WKR945" s="82"/>
      <c r="WKS945" s="82"/>
      <c r="WKT945" s="82"/>
      <c r="WKU945" s="82"/>
      <c r="WKV945" s="82"/>
      <c r="WKW945" s="82"/>
      <c r="WKX945" s="82"/>
      <c r="WKY945" s="82"/>
      <c r="WKZ945" s="82"/>
      <c r="WLA945" s="82"/>
      <c r="WLB945" s="82"/>
      <c r="WLC945" s="82"/>
      <c r="WLD945" s="82"/>
      <c r="WLE945" s="82"/>
      <c r="WLF945" s="82"/>
      <c r="WLG945" s="82"/>
      <c r="WLH945" s="82"/>
      <c r="WLI945" s="82"/>
      <c r="WLJ945" s="82"/>
      <c r="WLK945" s="82"/>
      <c r="WLL945" s="82"/>
      <c r="WLM945" s="82"/>
      <c r="WLN945" s="82"/>
      <c r="WLO945" s="82"/>
      <c r="WLP945" s="82"/>
      <c r="WLQ945" s="82"/>
      <c r="WLR945" s="82"/>
      <c r="WLS945" s="82"/>
      <c r="WLT945" s="82"/>
      <c r="WLU945" s="82"/>
      <c r="WLV945" s="82"/>
      <c r="WLW945" s="82"/>
      <c r="WLX945" s="82"/>
      <c r="WLY945" s="82"/>
      <c r="WLZ945" s="82"/>
      <c r="WMA945" s="82"/>
      <c r="WMB945" s="82"/>
      <c r="WMC945" s="82"/>
      <c r="WMD945" s="82"/>
      <c r="WME945" s="82"/>
      <c r="WMF945" s="82"/>
      <c r="WMG945" s="82"/>
      <c r="WMH945" s="82"/>
      <c r="WMI945" s="82"/>
      <c r="WMJ945" s="82"/>
      <c r="WMK945" s="82"/>
      <c r="WML945" s="82"/>
      <c r="WMM945" s="82"/>
      <c r="WMN945" s="82"/>
      <c r="WMO945" s="82"/>
      <c r="WMP945" s="82"/>
      <c r="WMQ945" s="82"/>
      <c r="WMR945" s="82"/>
      <c r="WMS945" s="82"/>
      <c r="WMT945" s="82"/>
      <c r="WMU945" s="82"/>
      <c r="WMV945" s="82"/>
      <c r="WMW945" s="82"/>
      <c r="WMX945" s="82"/>
      <c r="WMY945" s="82"/>
      <c r="WMZ945" s="82"/>
      <c r="WNA945" s="82"/>
      <c r="WNB945" s="82"/>
      <c r="WNC945" s="82"/>
      <c r="WND945" s="82"/>
      <c r="WNE945" s="82"/>
      <c r="WNF945" s="82"/>
      <c r="WNG945" s="82"/>
      <c r="WNH945" s="82"/>
      <c r="WNI945" s="82"/>
      <c r="WNJ945" s="82"/>
      <c r="WNK945" s="82"/>
      <c r="WNL945" s="82"/>
      <c r="WNM945" s="82"/>
      <c r="WNN945" s="82"/>
      <c r="WNO945" s="82"/>
      <c r="WNP945" s="82"/>
      <c r="WNQ945" s="82"/>
      <c r="WNR945" s="82"/>
      <c r="WNS945" s="82"/>
      <c r="WNT945" s="82"/>
      <c r="WNU945" s="82"/>
      <c r="WNV945" s="82"/>
      <c r="WNW945" s="82"/>
      <c r="WNX945" s="82"/>
      <c r="WNY945" s="82"/>
      <c r="WNZ945" s="82"/>
      <c r="WOA945" s="82"/>
      <c r="WOB945" s="82"/>
      <c r="WOC945" s="82"/>
      <c r="WOD945" s="82"/>
      <c r="WOE945" s="82"/>
      <c r="WOF945" s="82"/>
      <c r="WOG945" s="82"/>
      <c r="WOH945" s="82"/>
      <c r="WOI945" s="82"/>
      <c r="WOJ945" s="82"/>
      <c r="WOK945" s="82"/>
      <c r="WOL945" s="82"/>
      <c r="WOM945" s="82"/>
      <c r="WON945" s="82"/>
      <c r="WOO945" s="82"/>
      <c r="WOP945" s="82"/>
      <c r="WOQ945" s="82"/>
      <c r="WOR945" s="82"/>
      <c r="WOS945" s="82"/>
      <c r="WOT945" s="82"/>
      <c r="WOU945" s="82"/>
      <c r="WOV945" s="82"/>
      <c r="WOW945" s="82"/>
      <c r="WOX945" s="82"/>
      <c r="WOY945" s="82"/>
      <c r="WOZ945" s="82"/>
      <c r="WPA945" s="82"/>
      <c r="WPB945" s="82"/>
      <c r="WPC945" s="82"/>
      <c r="WPD945" s="82"/>
      <c r="WPE945" s="82"/>
      <c r="WPF945" s="82"/>
      <c r="WPG945" s="82"/>
      <c r="WPH945" s="82"/>
      <c r="WPI945" s="82"/>
      <c r="WPJ945" s="82"/>
      <c r="WPK945" s="82"/>
      <c r="WPL945" s="82"/>
      <c r="WPM945" s="82"/>
      <c r="WPN945" s="82"/>
      <c r="WPO945" s="82"/>
      <c r="WPP945" s="82"/>
      <c r="WPQ945" s="82"/>
      <c r="WPR945" s="82"/>
      <c r="WPS945" s="82"/>
      <c r="WPT945" s="82"/>
      <c r="WPU945" s="82"/>
      <c r="WPV945" s="82"/>
      <c r="WPW945" s="82"/>
      <c r="WPX945" s="82"/>
      <c r="WPY945" s="82"/>
      <c r="WPZ945" s="82"/>
      <c r="WQA945" s="82"/>
      <c r="WQB945" s="82"/>
      <c r="WQC945" s="82"/>
      <c r="WQD945" s="82"/>
      <c r="WQE945" s="82"/>
      <c r="WQF945" s="82"/>
      <c r="WQG945" s="82"/>
      <c r="WQH945" s="82"/>
      <c r="WQI945" s="82"/>
      <c r="WQJ945" s="82"/>
      <c r="WQK945" s="82"/>
      <c r="WQL945" s="82"/>
      <c r="WQM945" s="82"/>
      <c r="WQN945" s="82"/>
      <c r="WQO945" s="82"/>
      <c r="WQP945" s="82"/>
      <c r="WQQ945" s="82"/>
      <c r="WQR945" s="82"/>
      <c r="WQS945" s="82"/>
      <c r="WQT945" s="82"/>
      <c r="WQU945" s="82"/>
      <c r="WQV945" s="82"/>
      <c r="WQW945" s="82"/>
      <c r="WQX945" s="82"/>
      <c r="WQY945" s="82"/>
      <c r="WQZ945" s="82"/>
      <c r="WRA945" s="82"/>
      <c r="WRB945" s="82"/>
      <c r="WRC945" s="82"/>
      <c r="WRD945" s="82"/>
      <c r="WRE945" s="82"/>
      <c r="WRF945" s="82"/>
      <c r="WRG945" s="82"/>
      <c r="WRH945" s="82"/>
      <c r="WRI945" s="82"/>
      <c r="WRJ945" s="82"/>
      <c r="WRK945" s="82"/>
      <c r="WRL945" s="82"/>
      <c r="WRM945" s="82"/>
      <c r="WRN945" s="82"/>
      <c r="WRO945" s="82"/>
      <c r="WRP945" s="82"/>
      <c r="WRQ945" s="82"/>
      <c r="WRR945" s="82"/>
      <c r="WRS945" s="82"/>
      <c r="WRT945" s="82"/>
      <c r="WRU945" s="82"/>
      <c r="WRV945" s="82"/>
      <c r="WRW945" s="82"/>
      <c r="WRX945" s="82"/>
      <c r="WRY945" s="82"/>
      <c r="WRZ945" s="82"/>
      <c r="WSA945" s="82"/>
      <c r="WSB945" s="82"/>
      <c r="WSC945" s="82"/>
      <c r="WSD945" s="82"/>
      <c r="WSE945" s="82"/>
      <c r="WSF945" s="82"/>
      <c r="WSG945" s="82"/>
      <c r="WSH945" s="82"/>
      <c r="WSI945" s="82"/>
      <c r="WSJ945" s="82"/>
      <c r="WSK945" s="82"/>
      <c r="WSL945" s="82"/>
      <c r="WSM945" s="82"/>
      <c r="WSN945" s="82"/>
      <c r="WSO945" s="82"/>
      <c r="WSP945" s="82"/>
      <c r="WSQ945" s="82"/>
      <c r="WSR945" s="82"/>
      <c r="WSS945" s="82"/>
      <c r="WST945" s="82"/>
      <c r="WSU945" s="82"/>
      <c r="WSV945" s="82"/>
      <c r="WSW945" s="82"/>
      <c r="WSX945" s="82"/>
      <c r="WSY945" s="82"/>
      <c r="WSZ945" s="82"/>
      <c r="WTA945" s="82"/>
      <c r="WTB945" s="82"/>
      <c r="WTC945" s="82"/>
      <c r="WTD945" s="82"/>
      <c r="WTE945" s="82"/>
      <c r="WTF945" s="82"/>
      <c r="WTG945" s="82"/>
      <c r="WTH945" s="82"/>
      <c r="WTI945" s="82"/>
      <c r="WTJ945" s="82"/>
      <c r="WTK945" s="82"/>
      <c r="WTL945" s="82"/>
      <c r="WTM945" s="82"/>
      <c r="WTN945" s="82"/>
      <c r="WTO945" s="82"/>
      <c r="WTP945" s="82"/>
      <c r="WTQ945" s="82"/>
      <c r="WTR945" s="82"/>
      <c r="WTS945" s="82"/>
      <c r="WTT945" s="82"/>
      <c r="WTU945" s="82"/>
      <c r="WTV945" s="82"/>
      <c r="WTW945" s="82"/>
      <c r="WTX945" s="82"/>
      <c r="WTY945" s="82"/>
      <c r="WTZ945" s="82"/>
      <c r="WUA945" s="82"/>
      <c r="WUB945" s="82"/>
      <c r="WUC945" s="82"/>
      <c r="WUD945" s="82"/>
      <c r="WUE945" s="82"/>
      <c r="WUF945" s="82"/>
      <c r="WUG945" s="82"/>
      <c r="WUH945" s="82"/>
      <c r="WUI945" s="82"/>
      <c r="WUJ945" s="82"/>
      <c r="WUK945" s="82"/>
      <c r="WUL945" s="82"/>
      <c r="WUM945" s="82"/>
      <c r="WUN945" s="82"/>
      <c r="WUO945" s="82"/>
      <c r="WUP945" s="82"/>
      <c r="WUQ945" s="82"/>
      <c r="WUR945" s="82"/>
      <c r="WUS945" s="82"/>
      <c r="WUT945" s="82"/>
      <c r="WUU945" s="82"/>
      <c r="WUV945" s="82"/>
      <c r="WUW945" s="82"/>
      <c r="WUX945" s="82"/>
      <c r="WUY945" s="82"/>
      <c r="WUZ945" s="82"/>
      <c r="WVA945" s="82"/>
      <c r="WVB945" s="82"/>
      <c r="WVC945" s="82"/>
      <c r="WVD945" s="82"/>
      <c r="WVE945" s="82"/>
      <c r="WVF945" s="82"/>
      <c r="WVG945" s="82"/>
      <c r="WVH945" s="82"/>
      <c r="WVI945" s="82"/>
      <c r="WVJ945" s="82"/>
      <c r="WVK945" s="82"/>
      <c r="WVL945" s="82"/>
      <c r="WVM945" s="82"/>
      <c r="WVN945" s="82"/>
      <c r="WVO945" s="82"/>
      <c r="WVP945" s="82"/>
      <c r="WVQ945" s="82"/>
      <c r="WVR945" s="82"/>
      <c r="WVS945" s="82"/>
      <c r="WVT945" s="82"/>
      <c r="WVU945" s="82"/>
      <c r="WVV945" s="82"/>
      <c r="WVW945" s="82"/>
      <c r="WVX945" s="82"/>
      <c r="WVY945" s="82"/>
      <c r="WVZ945" s="82"/>
      <c r="WWA945" s="82"/>
      <c r="WWB945" s="82"/>
      <c r="WWC945" s="82"/>
      <c r="WWD945" s="82"/>
      <c r="WWE945" s="82"/>
      <c r="WWF945" s="82"/>
      <c r="WWG945" s="82"/>
      <c r="WWH945" s="82"/>
      <c r="WWI945" s="82"/>
      <c r="WWJ945" s="82"/>
      <c r="WWK945" s="82"/>
      <c r="WWL945" s="82"/>
      <c r="WWM945" s="82"/>
      <c r="WWN945" s="82"/>
      <c r="WWO945" s="82"/>
      <c r="WWP945" s="82"/>
      <c r="WWQ945" s="82"/>
      <c r="WWR945" s="82"/>
      <c r="WWS945" s="82"/>
      <c r="WWT945" s="82"/>
      <c r="WWU945" s="82"/>
      <c r="WWV945" s="82"/>
      <c r="WWW945" s="82"/>
      <c r="WWX945" s="82"/>
      <c r="WWY945" s="82"/>
      <c r="WWZ945" s="82"/>
      <c r="WXA945" s="82"/>
      <c r="WXB945" s="82"/>
      <c r="WXC945" s="82"/>
      <c r="WXD945" s="82"/>
      <c r="WXE945" s="82"/>
      <c r="WXF945" s="82"/>
      <c r="WXG945" s="82"/>
      <c r="WXH945" s="82"/>
      <c r="WXI945" s="82"/>
      <c r="WXJ945" s="82"/>
      <c r="WXK945" s="82"/>
      <c r="WXL945" s="82"/>
      <c r="WXM945" s="82"/>
      <c r="WXN945" s="82"/>
      <c r="WXO945" s="82"/>
      <c r="WXP945" s="82"/>
      <c r="WXQ945" s="82"/>
      <c r="WXR945" s="82"/>
      <c r="WXS945" s="82"/>
      <c r="WXT945" s="82"/>
      <c r="WXU945" s="82"/>
      <c r="WXV945" s="82"/>
      <c r="WXW945" s="82"/>
      <c r="WXX945" s="82"/>
      <c r="WXY945" s="82"/>
      <c r="WXZ945" s="82"/>
      <c r="WYA945" s="82"/>
      <c r="WYB945" s="82"/>
      <c r="WYC945" s="82"/>
      <c r="WYD945" s="82"/>
      <c r="WYE945" s="82"/>
      <c r="WYF945" s="82"/>
      <c r="WYG945" s="82"/>
      <c r="WYH945" s="82"/>
      <c r="WYI945" s="82"/>
      <c r="WYJ945" s="82"/>
      <c r="WYK945" s="82"/>
      <c r="WYL945" s="82"/>
      <c r="WYM945" s="82"/>
      <c r="WYN945" s="82"/>
      <c r="WYO945" s="82"/>
      <c r="WYP945" s="82"/>
      <c r="WYQ945" s="82"/>
      <c r="WYR945" s="82"/>
      <c r="WYS945" s="82"/>
      <c r="WYT945" s="82"/>
      <c r="WYU945" s="82"/>
      <c r="WYV945" s="82"/>
      <c r="WYW945" s="82"/>
      <c r="WYX945" s="82"/>
      <c r="WYY945" s="82"/>
      <c r="WYZ945" s="82"/>
      <c r="WZA945" s="82"/>
      <c r="WZB945" s="82"/>
      <c r="WZC945" s="82"/>
      <c r="WZD945" s="82"/>
      <c r="WZE945" s="82"/>
      <c r="WZF945" s="82"/>
      <c r="WZG945" s="82"/>
      <c r="WZH945" s="82"/>
      <c r="WZI945" s="82"/>
      <c r="WZJ945" s="82"/>
      <c r="WZK945" s="82"/>
      <c r="WZL945" s="82"/>
      <c r="WZM945" s="82"/>
      <c r="WZN945" s="82"/>
      <c r="WZO945" s="82"/>
      <c r="WZP945" s="82"/>
      <c r="WZQ945" s="82"/>
      <c r="WZR945" s="82"/>
      <c r="WZS945" s="82"/>
      <c r="WZT945" s="82"/>
      <c r="WZU945" s="82"/>
      <c r="WZV945" s="82"/>
      <c r="WZW945" s="82"/>
      <c r="WZX945" s="82"/>
      <c r="WZY945" s="82"/>
      <c r="WZZ945" s="82"/>
      <c r="XAA945" s="82"/>
      <c r="XAB945" s="82"/>
      <c r="XAC945" s="82"/>
      <c r="XAD945" s="82"/>
      <c r="XAE945" s="82"/>
      <c r="XAF945" s="82"/>
      <c r="XAG945" s="82"/>
      <c r="XAH945" s="82"/>
      <c r="XAI945" s="82"/>
      <c r="XAJ945" s="82"/>
      <c r="XAK945" s="82"/>
      <c r="XAL945" s="82"/>
      <c r="XAM945" s="82"/>
      <c r="XAN945" s="82"/>
      <c r="XAO945" s="82"/>
      <c r="XAP945" s="82"/>
      <c r="XAQ945" s="82"/>
      <c r="XAR945" s="82"/>
      <c r="XAS945" s="82"/>
      <c r="XAT945" s="82"/>
      <c r="XAU945" s="82"/>
      <c r="XAV945" s="82"/>
      <c r="XAW945" s="82"/>
      <c r="XAX945" s="82"/>
      <c r="XAY945" s="82"/>
      <c r="XAZ945" s="82"/>
      <c r="XBA945" s="82"/>
      <c r="XBB945" s="82"/>
      <c r="XBC945" s="82"/>
      <c r="XBD945" s="82"/>
      <c r="XBE945" s="82"/>
      <c r="XBF945" s="82"/>
      <c r="XBG945" s="82"/>
      <c r="XBH945" s="82"/>
      <c r="XBI945" s="82"/>
      <c r="XBJ945" s="82"/>
      <c r="XBK945" s="82"/>
      <c r="XBL945" s="82"/>
      <c r="XBM945" s="82"/>
      <c r="XBN945" s="82"/>
      <c r="XBO945" s="82"/>
      <c r="XBP945" s="82"/>
      <c r="XBQ945" s="82"/>
      <c r="XBR945" s="82"/>
      <c r="XBS945" s="82"/>
      <c r="XBT945" s="82"/>
      <c r="XBU945" s="82"/>
      <c r="XBV945" s="82"/>
      <c r="XBW945" s="82"/>
      <c r="XBX945" s="82"/>
      <c r="XBY945" s="82"/>
      <c r="XBZ945" s="82"/>
      <c r="XCA945" s="82"/>
      <c r="XCB945" s="82"/>
      <c r="XCC945" s="82"/>
      <c r="XCD945" s="82"/>
      <c r="XCE945" s="82"/>
      <c r="XCF945" s="82"/>
      <c r="XCG945" s="82"/>
      <c r="XCH945" s="82"/>
      <c r="XCI945" s="82"/>
      <c r="XCJ945" s="82"/>
      <c r="XCK945" s="82"/>
      <c r="XCL945" s="82"/>
      <c r="XCM945" s="82"/>
      <c r="XCN945" s="82"/>
      <c r="XCO945" s="82"/>
      <c r="XCP945" s="82"/>
      <c r="XCQ945" s="82"/>
      <c r="XCR945" s="82"/>
      <c r="XCS945" s="82"/>
      <c r="XCT945" s="82"/>
      <c r="XCU945" s="82"/>
      <c r="XCV945" s="82"/>
      <c r="XCW945" s="82"/>
      <c r="XCX945" s="82"/>
      <c r="XCY945" s="82"/>
      <c r="XCZ945" s="82"/>
      <c r="XDA945" s="82"/>
      <c r="XDB945" s="82"/>
      <c r="XDC945" s="82"/>
      <c r="XDD945" s="82"/>
      <c r="XDE945" s="82"/>
      <c r="XDF945" s="82"/>
      <c r="XDG945" s="82"/>
      <c r="XDH945" s="82"/>
      <c r="XDI945" s="82"/>
      <c r="XDJ945" s="82"/>
      <c r="XDK945" s="82"/>
      <c r="XDL945" s="82"/>
      <c r="XDM945" s="82"/>
      <c r="XDN945" s="82"/>
      <c r="XDO945" s="82"/>
      <c r="XDP945" s="82"/>
    </row>
    <row r="946" spans="1:16344" s="28" customFormat="1" ht="15.75" customHeight="1">
      <c r="A946" s="181">
        <v>11</v>
      </c>
      <c r="B946" s="89" t="str">
        <f>МКД!A503</f>
        <v>Щербинки-1 мкр. д.9</v>
      </c>
      <c r="C946" s="228" t="s">
        <v>540</v>
      </c>
      <c r="D946" s="92" t="s">
        <v>1380</v>
      </c>
      <c r="E946" s="1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  <c r="AJ946" s="82"/>
      <c r="AK946" s="82"/>
      <c r="AL946" s="82"/>
      <c r="AM946" s="82"/>
      <c r="AN946" s="82"/>
      <c r="AO946" s="82"/>
      <c r="AP946" s="82"/>
      <c r="AQ946" s="82"/>
      <c r="AR946" s="82"/>
      <c r="AS946" s="82"/>
      <c r="AT946" s="82"/>
      <c r="AU946" s="82"/>
      <c r="AV946" s="82"/>
      <c r="AW946" s="82"/>
      <c r="AX946" s="82"/>
      <c r="AY946" s="82"/>
      <c r="AZ946" s="82"/>
      <c r="BA946" s="82"/>
      <c r="BB946" s="82"/>
      <c r="BC946" s="82"/>
      <c r="BD946" s="82"/>
      <c r="BE946" s="82"/>
      <c r="BF946" s="82"/>
      <c r="BG946" s="82"/>
      <c r="BH946" s="82"/>
      <c r="BI946" s="82"/>
      <c r="BJ946" s="82"/>
      <c r="BK946" s="82"/>
      <c r="BL946" s="82"/>
      <c r="BM946" s="82"/>
      <c r="BN946" s="82"/>
      <c r="BO946" s="82"/>
      <c r="BP946" s="82"/>
      <c r="BQ946" s="82"/>
      <c r="BR946" s="82"/>
      <c r="BS946" s="82"/>
      <c r="BT946" s="82"/>
      <c r="BU946" s="82"/>
      <c r="BV946" s="82"/>
      <c r="BW946" s="82"/>
      <c r="BX946" s="82"/>
      <c r="BY946" s="82"/>
      <c r="BZ946" s="82"/>
      <c r="CA946" s="82"/>
      <c r="CB946" s="82"/>
      <c r="CC946" s="82"/>
      <c r="CD946" s="82"/>
      <c r="CE946" s="82"/>
      <c r="CF946" s="82"/>
      <c r="CG946" s="82"/>
      <c r="CH946" s="82"/>
      <c r="CI946" s="82"/>
      <c r="CJ946" s="82"/>
      <c r="CK946" s="82"/>
      <c r="CL946" s="82"/>
      <c r="CM946" s="82"/>
      <c r="CN946" s="82"/>
      <c r="CO946" s="82"/>
      <c r="CP946" s="82"/>
      <c r="CQ946" s="82"/>
      <c r="CR946" s="82"/>
      <c r="CS946" s="82"/>
      <c r="CT946" s="82"/>
      <c r="CU946" s="82"/>
      <c r="CV946" s="82"/>
      <c r="CW946" s="82"/>
      <c r="CX946" s="82"/>
      <c r="CY946" s="82"/>
      <c r="CZ946" s="82"/>
      <c r="DA946" s="82"/>
      <c r="DB946" s="82"/>
      <c r="DC946" s="82"/>
      <c r="DD946" s="82"/>
      <c r="DE946" s="82"/>
      <c r="DF946" s="82"/>
      <c r="DG946" s="82"/>
      <c r="DH946" s="82"/>
      <c r="DI946" s="82"/>
      <c r="DJ946" s="82"/>
      <c r="DK946" s="82"/>
      <c r="DL946" s="82"/>
      <c r="DM946" s="82"/>
      <c r="DN946" s="82"/>
      <c r="DO946" s="82"/>
      <c r="DP946" s="82"/>
      <c r="DQ946" s="82"/>
      <c r="DR946" s="82"/>
      <c r="DS946" s="82"/>
      <c r="DT946" s="82"/>
      <c r="DU946" s="82"/>
      <c r="DV946" s="82"/>
      <c r="DW946" s="82"/>
      <c r="DX946" s="82"/>
      <c r="DY946" s="82"/>
      <c r="DZ946" s="82"/>
      <c r="EA946" s="82"/>
      <c r="EB946" s="82"/>
      <c r="EC946" s="82"/>
      <c r="ED946" s="82"/>
      <c r="EE946" s="82"/>
      <c r="EF946" s="82"/>
      <c r="EG946" s="82"/>
      <c r="EH946" s="82"/>
      <c r="EI946" s="82"/>
      <c r="EJ946" s="82"/>
      <c r="EK946" s="82"/>
      <c r="EL946" s="82"/>
      <c r="EM946" s="82"/>
      <c r="EN946" s="82"/>
      <c r="EO946" s="82"/>
      <c r="EP946" s="82"/>
      <c r="EQ946" s="82"/>
      <c r="ER946" s="82"/>
      <c r="ES946" s="82"/>
      <c r="ET946" s="82"/>
      <c r="EU946" s="82"/>
      <c r="EV946" s="82"/>
      <c r="EW946" s="82"/>
      <c r="EX946" s="82"/>
      <c r="EY946" s="82"/>
      <c r="EZ946" s="82"/>
      <c r="FA946" s="82"/>
      <c r="FB946" s="82"/>
      <c r="FC946" s="82"/>
      <c r="FD946" s="82"/>
      <c r="FE946" s="82"/>
      <c r="FF946" s="82"/>
      <c r="FG946" s="82"/>
      <c r="FH946" s="82"/>
      <c r="FI946" s="82"/>
      <c r="FJ946" s="82"/>
      <c r="FK946" s="82"/>
      <c r="FL946" s="82"/>
      <c r="FM946" s="82"/>
      <c r="FN946" s="82"/>
      <c r="FO946" s="82"/>
      <c r="FP946" s="82"/>
      <c r="FQ946" s="82"/>
      <c r="FR946" s="82"/>
      <c r="FS946" s="82"/>
      <c r="FT946" s="82"/>
      <c r="FU946" s="82"/>
      <c r="FV946" s="82"/>
      <c r="FW946" s="82"/>
      <c r="FX946" s="82"/>
      <c r="FY946" s="82"/>
      <c r="FZ946" s="82"/>
      <c r="GA946" s="82"/>
      <c r="GB946" s="82"/>
      <c r="GC946" s="82"/>
      <c r="GD946" s="82"/>
      <c r="GE946" s="82"/>
      <c r="GF946" s="82"/>
      <c r="GG946" s="82"/>
      <c r="GH946" s="82"/>
      <c r="GI946" s="82"/>
      <c r="GJ946" s="82"/>
      <c r="GK946" s="82"/>
      <c r="GL946" s="82"/>
      <c r="GM946" s="82"/>
      <c r="GN946" s="82"/>
      <c r="GO946" s="82"/>
      <c r="GP946" s="82"/>
      <c r="GQ946" s="82"/>
      <c r="GR946" s="82"/>
      <c r="GS946" s="82"/>
      <c r="GT946" s="82"/>
      <c r="GU946" s="82"/>
      <c r="GV946" s="82"/>
      <c r="GW946" s="82"/>
      <c r="GX946" s="82"/>
      <c r="GY946" s="82"/>
      <c r="GZ946" s="82"/>
      <c r="HA946" s="82"/>
      <c r="HB946" s="82"/>
      <c r="HC946" s="82"/>
      <c r="HD946" s="82"/>
      <c r="HE946" s="82"/>
      <c r="HF946" s="82"/>
      <c r="HG946" s="82"/>
      <c r="HH946" s="82"/>
      <c r="HI946" s="82"/>
      <c r="HJ946" s="82"/>
      <c r="HK946" s="82"/>
      <c r="HL946" s="82"/>
      <c r="HM946" s="82"/>
      <c r="HN946" s="82"/>
      <c r="HO946" s="82"/>
      <c r="HP946" s="82"/>
      <c r="HQ946" s="82"/>
      <c r="HR946" s="82"/>
      <c r="HS946" s="82"/>
      <c r="HT946" s="82"/>
      <c r="HU946" s="82"/>
      <c r="HV946" s="82"/>
      <c r="HW946" s="82"/>
      <c r="HX946" s="82"/>
      <c r="HY946" s="82"/>
      <c r="HZ946" s="82"/>
      <c r="IA946" s="82"/>
      <c r="IB946" s="82"/>
      <c r="IC946" s="82"/>
      <c r="ID946" s="82"/>
      <c r="IE946" s="82"/>
      <c r="IF946" s="82"/>
      <c r="IG946" s="82"/>
      <c r="IH946" s="82"/>
      <c r="II946" s="82"/>
      <c r="IJ946" s="82"/>
      <c r="IK946" s="82"/>
      <c r="IL946" s="82"/>
      <c r="IM946" s="82"/>
      <c r="IN946" s="82"/>
      <c r="IO946" s="82"/>
      <c r="IP946" s="82"/>
      <c r="IQ946" s="82"/>
      <c r="IR946" s="82"/>
      <c r="IS946" s="82"/>
      <c r="IT946" s="82"/>
      <c r="IU946" s="82"/>
      <c r="IV946" s="82"/>
      <c r="IW946" s="82"/>
      <c r="IX946" s="82"/>
      <c r="IY946" s="82"/>
      <c r="IZ946" s="82"/>
      <c r="JA946" s="82"/>
      <c r="JB946" s="82"/>
      <c r="JC946" s="82"/>
      <c r="JD946" s="82"/>
      <c r="JE946" s="82"/>
      <c r="JF946" s="82"/>
      <c r="JG946" s="82"/>
      <c r="JH946" s="82"/>
      <c r="JI946" s="82"/>
      <c r="JJ946" s="82"/>
      <c r="JK946" s="82"/>
      <c r="JL946" s="82"/>
      <c r="JM946" s="82"/>
      <c r="JN946" s="82"/>
      <c r="JO946" s="82"/>
      <c r="JP946" s="82"/>
      <c r="JQ946" s="82"/>
      <c r="JR946" s="82"/>
      <c r="JS946" s="82"/>
      <c r="JT946" s="82"/>
      <c r="JU946" s="82"/>
      <c r="JV946" s="82"/>
      <c r="JW946" s="82"/>
      <c r="JX946" s="82"/>
      <c r="JY946" s="82"/>
      <c r="JZ946" s="82"/>
      <c r="KA946" s="82"/>
      <c r="KB946" s="82"/>
      <c r="KC946" s="82"/>
      <c r="KD946" s="82"/>
      <c r="KE946" s="82"/>
      <c r="KF946" s="82"/>
      <c r="KG946" s="82"/>
      <c r="KH946" s="82"/>
      <c r="KI946" s="82"/>
      <c r="KJ946" s="82"/>
      <c r="KK946" s="82"/>
      <c r="KL946" s="82"/>
      <c r="KM946" s="82"/>
      <c r="KN946" s="82"/>
      <c r="KO946" s="82"/>
      <c r="KP946" s="82"/>
      <c r="KQ946" s="82"/>
      <c r="KR946" s="82"/>
      <c r="KS946" s="82"/>
      <c r="KT946" s="82"/>
      <c r="KU946" s="82"/>
      <c r="KV946" s="82"/>
      <c r="KW946" s="82"/>
      <c r="KX946" s="82"/>
      <c r="KY946" s="82"/>
      <c r="KZ946" s="82"/>
      <c r="LA946" s="82"/>
      <c r="LB946" s="82"/>
      <c r="LC946" s="82"/>
      <c r="LD946" s="82"/>
      <c r="LE946" s="82"/>
      <c r="LF946" s="82"/>
      <c r="LG946" s="82"/>
      <c r="LH946" s="82"/>
      <c r="LI946" s="82"/>
      <c r="LJ946" s="82"/>
      <c r="LK946" s="82"/>
      <c r="LL946" s="82"/>
      <c r="LM946" s="82"/>
      <c r="LN946" s="82"/>
      <c r="LO946" s="82"/>
      <c r="LP946" s="82"/>
      <c r="LQ946" s="82"/>
      <c r="LR946" s="82"/>
      <c r="LS946" s="82"/>
      <c r="LT946" s="82"/>
      <c r="LU946" s="82"/>
      <c r="LV946" s="82"/>
      <c r="LW946" s="82"/>
      <c r="LX946" s="82"/>
      <c r="LY946" s="82"/>
      <c r="LZ946" s="82"/>
      <c r="MA946" s="82"/>
      <c r="MB946" s="82"/>
      <c r="MC946" s="82"/>
      <c r="MD946" s="82"/>
      <c r="ME946" s="82"/>
      <c r="MF946" s="82"/>
      <c r="MG946" s="82"/>
      <c r="MH946" s="82"/>
      <c r="MI946" s="82"/>
      <c r="MJ946" s="82"/>
      <c r="MK946" s="82"/>
      <c r="ML946" s="82"/>
      <c r="MM946" s="82"/>
      <c r="MN946" s="82"/>
      <c r="MO946" s="82"/>
      <c r="MP946" s="82"/>
      <c r="MQ946" s="82"/>
      <c r="MR946" s="82"/>
      <c r="MS946" s="82"/>
      <c r="MT946" s="82"/>
      <c r="MU946" s="82"/>
      <c r="MV946" s="82"/>
      <c r="MW946" s="82"/>
      <c r="MX946" s="82"/>
      <c r="MY946" s="82"/>
      <c r="MZ946" s="82"/>
      <c r="NA946" s="82"/>
      <c r="NB946" s="82"/>
      <c r="NC946" s="82"/>
      <c r="ND946" s="82"/>
      <c r="NE946" s="82"/>
      <c r="NF946" s="82"/>
      <c r="NG946" s="82"/>
      <c r="NH946" s="82"/>
      <c r="NI946" s="82"/>
      <c r="NJ946" s="82"/>
      <c r="NK946" s="82"/>
      <c r="NL946" s="82"/>
      <c r="NM946" s="82"/>
      <c r="NN946" s="82"/>
      <c r="NO946" s="82"/>
      <c r="NP946" s="82"/>
      <c r="NQ946" s="82"/>
      <c r="NR946" s="82"/>
      <c r="NS946" s="82"/>
      <c r="NT946" s="82"/>
      <c r="NU946" s="82"/>
      <c r="NV946" s="82"/>
      <c r="NW946" s="82"/>
      <c r="NX946" s="82"/>
      <c r="NY946" s="82"/>
      <c r="NZ946" s="82"/>
      <c r="OA946" s="82"/>
      <c r="OB946" s="82"/>
      <c r="OC946" s="82"/>
      <c r="OD946" s="82"/>
      <c r="OE946" s="82"/>
      <c r="OF946" s="82"/>
      <c r="OG946" s="82"/>
      <c r="OH946" s="82"/>
      <c r="OI946" s="82"/>
      <c r="OJ946" s="82"/>
      <c r="OK946" s="82"/>
      <c r="OL946" s="82"/>
      <c r="OM946" s="82"/>
      <c r="ON946" s="82"/>
      <c r="OO946" s="82"/>
      <c r="OP946" s="82"/>
      <c r="OQ946" s="82"/>
      <c r="OR946" s="82"/>
      <c r="OS946" s="82"/>
      <c r="OT946" s="82"/>
      <c r="OU946" s="82"/>
      <c r="OV946" s="82"/>
      <c r="OW946" s="82"/>
      <c r="OX946" s="82"/>
      <c r="OY946" s="82"/>
      <c r="OZ946" s="82"/>
      <c r="PA946" s="82"/>
      <c r="PB946" s="82"/>
      <c r="PC946" s="82"/>
      <c r="PD946" s="82"/>
      <c r="PE946" s="82"/>
      <c r="PF946" s="82"/>
      <c r="PG946" s="82"/>
      <c r="PH946" s="82"/>
      <c r="PI946" s="82"/>
      <c r="PJ946" s="82"/>
      <c r="PK946" s="82"/>
      <c r="PL946" s="82"/>
      <c r="PM946" s="82"/>
      <c r="PN946" s="82"/>
      <c r="PO946" s="82"/>
      <c r="PP946" s="82"/>
      <c r="PQ946" s="82"/>
      <c r="PR946" s="82"/>
      <c r="PS946" s="82"/>
      <c r="PT946" s="82"/>
      <c r="PU946" s="82"/>
      <c r="PV946" s="82"/>
      <c r="PW946" s="82"/>
      <c r="PX946" s="82"/>
      <c r="PY946" s="82"/>
      <c r="PZ946" s="82"/>
      <c r="QA946" s="82"/>
      <c r="QB946" s="82"/>
      <c r="QC946" s="82"/>
      <c r="QD946" s="82"/>
      <c r="QE946" s="82"/>
      <c r="QF946" s="82"/>
      <c r="QG946" s="82"/>
      <c r="QH946" s="82"/>
      <c r="QI946" s="82"/>
      <c r="QJ946" s="82"/>
      <c r="QK946" s="82"/>
      <c r="QL946" s="82"/>
      <c r="QM946" s="82"/>
      <c r="QN946" s="82"/>
      <c r="QO946" s="82"/>
      <c r="QP946" s="82"/>
      <c r="QQ946" s="82"/>
      <c r="QR946" s="82"/>
      <c r="QS946" s="82"/>
      <c r="QT946" s="82"/>
      <c r="QU946" s="82"/>
      <c r="QV946" s="82"/>
      <c r="QW946" s="82"/>
      <c r="QX946" s="82"/>
      <c r="QY946" s="82"/>
      <c r="QZ946" s="82"/>
      <c r="RA946" s="82"/>
      <c r="RB946" s="82"/>
      <c r="RC946" s="82"/>
      <c r="RD946" s="82"/>
      <c r="RE946" s="82"/>
      <c r="RF946" s="82"/>
      <c r="RG946" s="82"/>
      <c r="RH946" s="82"/>
      <c r="RI946" s="82"/>
      <c r="RJ946" s="82"/>
      <c r="RK946" s="82"/>
      <c r="RL946" s="82"/>
      <c r="RM946" s="82"/>
      <c r="RN946" s="82"/>
      <c r="RO946" s="82"/>
      <c r="RP946" s="82"/>
      <c r="RQ946" s="82"/>
      <c r="RR946" s="82"/>
      <c r="RS946" s="82"/>
      <c r="RT946" s="82"/>
      <c r="RU946" s="82"/>
      <c r="RV946" s="82"/>
      <c r="RW946" s="82"/>
      <c r="RX946" s="82"/>
      <c r="RY946" s="82"/>
      <c r="RZ946" s="82"/>
      <c r="SA946" s="82"/>
      <c r="SB946" s="82"/>
      <c r="SC946" s="82"/>
      <c r="SD946" s="82"/>
      <c r="SE946" s="82"/>
      <c r="SF946" s="82"/>
      <c r="SG946" s="82"/>
      <c r="SH946" s="82"/>
      <c r="SI946" s="82"/>
      <c r="SJ946" s="82"/>
      <c r="SK946" s="82"/>
      <c r="SL946" s="82"/>
      <c r="SM946" s="82"/>
      <c r="SN946" s="82"/>
      <c r="SO946" s="82"/>
      <c r="SP946" s="82"/>
      <c r="SQ946" s="82"/>
      <c r="SR946" s="82"/>
      <c r="SS946" s="82"/>
      <c r="ST946" s="82"/>
      <c r="SU946" s="82"/>
      <c r="SV946" s="82"/>
      <c r="SW946" s="82"/>
      <c r="SX946" s="82"/>
      <c r="SY946" s="82"/>
      <c r="SZ946" s="82"/>
      <c r="TA946" s="82"/>
      <c r="TB946" s="82"/>
      <c r="TC946" s="82"/>
      <c r="TD946" s="82"/>
      <c r="TE946" s="82"/>
      <c r="TF946" s="82"/>
      <c r="TG946" s="82"/>
      <c r="TH946" s="82"/>
      <c r="TI946" s="82"/>
      <c r="TJ946" s="82"/>
      <c r="TK946" s="82"/>
      <c r="TL946" s="82"/>
      <c r="TM946" s="82"/>
      <c r="TN946" s="82"/>
      <c r="TO946" s="82"/>
      <c r="TP946" s="82"/>
      <c r="TQ946" s="82"/>
      <c r="TR946" s="82"/>
      <c r="TS946" s="82"/>
      <c r="TT946" s="82"/>
      <c r="TU946" s="82"/>
      <c r="TV946" s="82"/>
      <c r="TW946" s="82"/>
      <c r="TX946" s="82"/>
      <c r="TY946" s="82"/>
      <c r="TZ946" s="82"/>
      <c r="UA946" s="82"/>
      <c r="UB946" s="82"/>
      <c r="UC946" s="82"/>
      <c r="UD946" s="82"/>
      <c r="UE946" s="82"/>
      <c r="UF946" s="82"/>
      <c r="UG946" s="82"/>
      <c r="UH946" s="82"/>
      <c r="UI946" s="82"/>
      <c r="UJ946" s="82"/>
      <c r="UK946" s="82"/>
      <c r="UL946" s="82"/>
      <c r="UM946" s="82"/>
      <c r="UN946" s="82"/>
      <c r="UO946" s="82"/>
      <c r="UP946" s="82"/>
      <c r="UQ946" s="82"/>
      <c r="UR946" s="82"/>
      <c r="US946" s="82"/>
      <c r="UT946" s="82"/>
      <c r="UU946" s="82"/>
      <c r="UV946" s="82"/>
      <c r="UW946" s="82"/>
      <c r="UX946" s="82"/>
      <c r="UY946" s="82"/>
      <c r="UZ946" s="82"/>
      <c r="VA946" s="82"/>
      <c r="VB946" s="82"/>
      <c r="VC946" s="82"/>
      <c r="VD946" s="82"/>
      <c r="VE946" s="82"/>
      <c r="VF946" s="82"/>
      <c r="VG946" s="82"/>
      <c r="VH946" s="82"/>
      <c r="VI946" s="82"/>
      <c r="VJ946" s="82"/>
      <c r="VK946" s="82"/>
      <c r="VL946" s="82"/>
      <c r="VM946" s="82"/>
      <c r="VN946" s="82"/>
      <c r="VO946" s="82"/>
      <c r="VP946" s="82"/>
      <c r="VQ946" s="82"/>
      <c r="VR946" s="82"/>
      <c r="VS946" s="82"/>
      <c r="VT946" s="82"/>
      <c r="VU946" s="82"/>
      <c r="VV946" s="82"/>
      <c r="VW946" s="82"/>
      <c r="VX946" s="82"/>
      <c r="VY946" s="82"/>
      <c r="VZ946" s="82"/>
      <c r="WA946" s="82"/>
      <c r="WB946" s="82"/>
      <c r="WC946" s="82"/>
      <c r="WD946" s="82"/>
      <c r="WE946" s="82"/>
      <c r="WF946" s="82"/>
      <c r="WG946" s="82"/>
      <c r="WH946" s="82"/>
      <c r="WI946" s="82"/>
      <c r="WJ946" s="82"/>
      <c r="WK946" s="82"/>
      <c r="WL946" s="82"/>
      <c r="WM946" s="82"/>
      <c r="WN946" s="82"/>
      <c r="WO946" s="82"/>
      <c r="WP946" s="82"/>
      <c r="WQ946" s="82"/>
      <c r="WR946" s="82"/>
      <c r="WS946" s="82"/>
      <c r="WT946" s="82"/>
      <c r="WU946" s="82"/>
      <c r="WV946" s="82"/>
      <c r="WW946" s="82"/>
      <c r="WX946" s="82"/>
      <c r="WY946" s="82"/>
      <c r="WZ946" s="82"/>
      <c r="XA946" s="82"/>
      <c r="XB946" s="82"/>
      <c r="XC946" s="82"/>
      <c r="XD946" s="82"/>
      <c r="XE946" s="82"/>
      <c r="XF946" s="82"/>
      <c r="XG946" s="82"/>
      <c r="XH946" s="82"/>
      <c r="XI946" s="82"/>
      <c r="XJ946" s="82"/>
      <c r="XK946" s="82"/>
      <c r="XL946" s="82"/>
      <c r="XM946" s="82"/>
      <c r="XN946" s="82"/>
      <c r="XO946" s="82"/>
      <c r="XP946" s="82"/>
      <c r="XQ946" s="82"/>
      <c r="XR946" s="82"/>
      <c r="XS946" s="82"/>
      <c r="XT946" s="82"/>
      <c r="XU946" s="82"/>
      <c r="XV946" s="82"/>
      <c r="XW946" s="82"/>
      <c r="XX946" s="82"/>
      <c r="XY946" s="82"/>
      <c r="XZ946" s="82"/>
      <c r="YA946" s="82"/>
      <c r="YB946" s="82"/>
      <c r="YC946" s="82"/>
      <c r="YD946" s="82"/>
      <c r="YE946" s="82"/>
      <c r="YF946" s="82"/>
      <c r="YG946" s="82"/>
      <c r="YH946" s="82"/>
      <c r="YI946" s="82"/>
      <c r="YJ946" s="82"/>
      <c r="YK946" s="82"/>
      <c r="YL946" s="82"/>
      <c r="YM946" s="82"/>
      <c r="YN946" s="82"/>
      <c r="YO946" s="82"/>
      <c r="YP946" s="82"/>
      <c r="YQ946" s="82"/>
      <c r="YR946" s="82"/>
      <c r="YS946" s="82"/>
      <c r="YT946" s="82"/>
      <c r="YU946" s="82"/>
      <c r="YV946" s="82"/>
      <c r="YW946" s="82"/>
      <c r="YX946" s="82"/>
      <c r="YY946" s="82"/>
      <c r="YZ946" s="82"/>
      <c r="ZA946" s="82"/>
      <c r="ZB946" s="82"/>
      <c r="ZC946" s="82"/>
      <c r="ZD946" s="82"/>
      <c r="ZE946" s="82"/>
      <c r="ZF946" s="82"/>
      <c r="ZG946" s="82"/>
      <c r="ZH946" s="82"/>
      <c r="ZI946" s="82"/>
      <c r="ZJ946" s="82"/>
      <c r="ZK946" s="82"/>
      <c r="ZL946" s="82"/>
      <c r="ZM946" s="82"/>
      <c r="ZN946" s="82"/>
      <c r="ZO946" s="82"/>
      <c r="ZP946" s="82"/>
      <c r="ZQ946" s="82"/>
      <c r="ZR946" s="82"/>
      <c r="ZS946" s="82"/>
      <c r="ZT946" s="82"/>
      <c r="ZU946" s="82"/>
      <c r="ZV946" s="82"/>
      <c r="ZW946" s="82"/>
      <c r="ZX946" s="82"/>
      <c r="ZY946" s="82"/>
      <c r="ZZ946" s="82"/>
      <c r="AAA946" s="82"/>
      <c r="AAB946" s="82"/>
      <c r="AAC946" s="82"/>
      <c r="AAD946" s="82"/>
      <c r="AAE946" s="82"/>
      <c r="AAF946" s="82"/>
      <c r="AAG946" s="82"/>
      <c r="AAH946" s="82"/>
      <c r="AAI946" s="82"/>
      <c r="AAJ946" s="82"/>
      <c r="AAK946" s="82"/>
      <c r="AAL946" s="82"/>
      <c r="AAM946" s="82"/>
      <c r="AAN946" s="82"/>
      <c r="AAO946" s="82"/>
      <c r="AAP946" s="82"/>
      <c r="AAQ946" s="82"/>
      <c r="AAR946" s="82"/>
      <c r="AAS946" s="82"/>
      <c r="AAT946" s="82"/>
      <c r="AAU946" s="82"/>
      <c r="AAV946" s="82"/>
      <c r="AAW946" s="82"/>
      <c r="AAX946" s="82"/>
      <c r="AAY946" s="82"/>
      <c r="AAZ946" s="82"/>
      <c r="ABA946" s="82"/>
      <c r="ABB946" s="82"/>
      <c r="ABC946" s="82"/>
      <c r="ABD946" s="82"/>
      <c r="ABE946" s="82"/>
      <c r="ABF946" s="82"/>
      <c r="ABG946" s="82"/>
      <c r="ABH946" s="82"/>
      <c r="ABI946" s="82"/>
      <c r="ABJ946" s="82"/>
      <c r="ABK946" s="82"/>
      <c r="ABL946" s="82"/>
      <c r="ABM946" s="82"/>
      <c r="ABN946" s="82"/>
      <c r="ABO946" s="82"/>
      <c r="ABP946" s="82"/>
      <c r="ABQ946" s="82"/>
      <c r="ABR946" s="82"/>
      <c r="ABS946" s="82"/>
      <c r="ABT946" s="82"/>
      <c r="ABU946" s="82"/>
      <c r="ABV946" s="82"/>
      <c r="ABW946" s="82"/>
      <c r="ABX946" s="82"/>
      <c r="ABY946" s="82"/>
      <c r="ABZ946" s="82"/>
      <c r="ACA946" s="82"/>
      <c r="ACB946" s="82"/>
      <c r="ACC946" s="82"/>
      <c r="ACD946" s="82"/>
      <c r="ACE946" s="82"/>
      <c r="ACF946" s="82"/>
      <c r="ACG946" s="82"/>
      <c r="ACH946" s="82"/>
      <c r="ACI946" s="82"/>
      <c r="ACJ946" s="82"/>
      <c r="ACK946" s="82"/>
      <c r="ACL946" s="82"/>
      <c r="ACM946" s="82"/>
      <c r="ACN946" s="82"/>
      <c r="ACO946" s="82"/>
      <c r="ACP946" s="82"/>
      <c r="ACQ946" s="82"/>
      <c r="ACR946" s="82"/>
      <c r="ACS946" s="82"/>
      <c r="ACT946" s="82"/>
      <c r="ACU946" s="82"/>
      <c r="ACV946" s="82"/>
      <c r="ACW946" s="82"/>
      <c r="ACX946" s="82"/>
      <c r="ACY946" s="82"/>
      <c r="ACZ946" s="82"/>
      <c r="ADA946" s="82"/>
      <c r="ADB946" s="82"/>
      <c r="ADC946" s="82"/>
      <c r="ADD946" s="82"/>
      <c r="ADE946" s="82"/>
      <c r="ADF946" s="82"/>
      <c r="ADG946" s="82"/>
      <c r="ADH946" s="82"/>
      <c r="ADI946" s="82"/>
      <c r="ADJ946" s="82"/>
      <c r="ADK946" s="82"/>
      <c r="ADL946" s="82"/>
      <c r="ADM946" s="82"/>
      <c r="ADN946" s="82"/>
      <c r="ADO946" s="82"/>
      <c r="ADP946" s="82"/>
      <c r="ADQ946" s="82"/>
      <c r="ADR946" s="82"/>
      <c r="ADS946" s="82"/>
      <c r="ADT946" s="82"/>
      <c r="ADU946" s="82"/>
      <c r="ADV946" s="82"/>
      <c r="ADW946" s="82"/>
      <c r="ADX946" s="82"/>
      <c r="ADY946" s="82"/>
      <c r="ADZ946" s="82"/>
      <c r="AEA946" s="82"/>
      <c r="AEB946" s="82"/>
      <c r="AEC946" s="82"/>
      <c r="AED946" s="82"/>
      <c r="AEE946" s="82"/>
      <c r="AEF946" s="82"/>
      <c r="AEG946" s="82"/>
      <c r="AEH946" s="82"/>
      <c r="AEI946" s="82"/>
      <c r="AEJ946" s="82"/>
      <c r="AEK946" s="82"/>
      <c r="AEL946" s="82"/>
      <c r="AEM946" s="82"/>
      <c r="AEN946" s="82"/>
      <c r="AEO946" s="82"/>
      <c r="AEP946" s="82"/>
      <c r="AEQ946" s="82"/>
      <c r="AER946" s="82"/>
      <c r="AES946" s="82"/>
      <c r="AET946" s="82"/>
      <c r="AEU946" s="82"/>
      <c r="AEV946" s="82"/>
      <c r="AEW946" s="82"/>
      <c r="AEX946" s="82"/>
      <c r="AEY946" s="82"/>
      <c r="AEZ946" s="82"/>
      <c r="AFA946" s="82"/>
      <c r="AFB946" s="82"/>
      <c r="AFC946" s="82"/>
      <c r="AFD946" s="82"/>
      <c r="AFE946" s="82"/>
      <c r="AFF946" s="82"/>
      <c r="AFG946" s="82"/>
      <c r="AFH946" s="82"/>
      <c r="AFI946" s="82"/>
      <c r="AFJ946" s="82"/>
      <c r="AFK946" s="82"/>
      <c r="AFL946" s="82"/>
      <c r="AFM946" s="82"/>
      <c r="AFN946" s="82"/>
      <c r="AFO946" s="82"/>
      <c r="AFP946" s="82"/>
      <c r="AFQ946" s="82"/>
      <c r="AFR946" s="82"/>
      <c r="AFS946" s="82"/>
      <c r="AFT946" s="82"/>
      <c r="AFU946" s="82"/>
      <c r="AFV946" s="82"/>
      <c r="AFW946" s="82"/>
      <c r="AFX946" s="82"/>
      <c r="AFY946" s="82"/>
      <c r="AFZ946" s="82"/>
      <c r="AGA946" s="82"/>
      <c r="AGB946" s="82"/>
      <c r="AGC946" s="82"/>
      <c r="AGD946" s="82"/>
      <c r="AGE946" s="82"/>
      <c r="AGF946" s="82"/>
      <c r="AGG946" s="82"/>
      <c r="AGH946" s="82"/>
      <c r="AGI946" s="82"/>
      <c r="AGJ946" s="82"/>
      <c r="AGK946" s="82"/>
      <c r="AGL946" s="82"/>
      <c r="AGM946" s="82"/>
      <c r="AGN946" s="82"/>
      <c r="AGO946" s="82"/>
      <c r="AGP946" s="82"/>
      <c r="AGQ946" s="82"/>
      <c r="AGR946" s="82"/>
      <c r="AGS946" s="82"/>
      <c r="AGT946" s="82"/>
      <c r="AGU946" s="82"/>
      <c r="AGV946" s="82"/>
      <c r="AGW946" s="82"/>
      <c r="AGX946" s="82"/>
      <c r="AGY946" s="82"/>
      <c r="AGZ946" s="82"/>
      <c r="AHA946" s="82"/>
      <c r="AHB946" s="82"/>
      <c r="AHC946" s="82"/>
      <c r="AHD946" s="82"/>
      <c r="AHE946" s="82"/>
      <c r="AHF946" s="82"/>
      <c r="AHG946" s="82"/>
      <c r="AHH946" s="82"/>
      <c r="AHI946" s="82"/>
      <c r="AHJ946" s="82"/>
      <c r="AHK946" s="82"/>
      <c r="AHL946" s="82"/>
      <c r="AHM946" s="82"/>
      <c r="AHN946" s="82"/>
      <c r="AHO946" s="82"/>
      <c r="AHP946" s="82"/>
      <c r="AHQ946" s="82"/>
      <c r="AHR946" s="82"/>
      <c r="AHS946" s="82"/>
      <c r="AHT946" s="82"/>
      <c r="AHU946" s="82"/>
      <c r="AHV946" s="82"/>
      <c r="AHW946" s="82"/>
      <c r="AHX946" s="82"/>
      <c r="AHY946" s="82"/>
      <c r="AHZ946" s="82"/>
      <c r="AIA946" s="82"/>
      <c r="AIB946" s="82"/>
      <c r="AIC946" s="82"/>
      <c r="AID946" s="82"/>
      <c r="AIE946" s="82"/>
      <c r="AIF946" s="82"/>
      <c r="AIG946" s="82"/>
      <c r="AIH946" s="82"/>
      <c r="AII946" s="82"/>
      <c r="AIJ946" s="82"/>
      <c r="AIK946" s="82"/>
      <c r="AIL946" s="82"/>
      <c r="AIM946" s="82"/>
      <c r="AIN946" s="82"/>
      <c r="AIO946" s="82"/>
      <c r="AIP946" s="82"/>
      <c r="AIQ946" s="82"/>
      <c r="AIR946" s="82"/>
      <c r="AIS946" s="82"/>
      <c r="AIT946" s="82"/>
      <c r="AIU946" s="82"/>
      <c r="AIV946" s="82"/>
      <c r="AIW946" s="82"/>
      <c r="AIX946" s="82"/>
      <c r="AIY946" s="82"/>
      <c r="AIZ946" s="82"/>
      <c r="AJA946" s="82"/>
      <c r="AJB946" s="82"/>
      <c r="AJC946" s="82"/>
      <c r="AJD946" s="82"/>
      <c r="AJE946" s="82"/>
      <c r="AJF946" s="82"/>
      <c r="AJG946" s="82"/>
      <c r="AJH946" s="82"/>
      <c r="AJI946" s="82"/>
      <c r="AJJ946" s="82"/>
      <c r="AJK946" s="82"/>
      <c r="AJL946" s="82"/>
      <c r="AJM946" s="82"/>
      <c r="AJN946" s="82"/>
      <c r="AJO946" s="82"/>
      <c r="AJP946" s="82"/>
      <c r="AJQ946" s="82"/>
      <c r="AJR946" s="82"/>
      <c r="AJS946" s="82"/>
      <c r="AJT946" s="82"/>
      <c r="AJU946" s="82"/>
      <c r="AJV946" s="82"/>
      <c r="AJW946" s="82"/>
      <c r="AJX946" s="82"/>
      <c r="AJY946" s="82"/>
      <c r="AJZ946" s="82"/>
      <c r="AKA946" s="82"/>
      <c r="AKB946" s="82"/>
      <c r="AKC946" s="82"/>
      <c r="AKD946" s="82"/>
      <c r="AKE946" s="82"/>
      <c r="AKF946" s="82"/>
      <c r="AKG946" s="82"/>
      <c r="AKH946" s="82"/>
      <c r="AKI946" s="82"/>
      <c r="AKJ946" s="82"/>
      <c r="AKK946" s="82"/>
      <c r="AKL946" s="82"/>
      <c r="AKM946" s="82"/>
      <c r="AKN946" s="82"/>
      <c r="AKO946" s="82"/>
      <c r="AKP946" s="82"/>
      <c r="AKQ946" s="82"/>
      <c r="AKR946" s="82"/>
      <c r="AKS946" s="82"/>
      <c r="AKT946" s="82"/>
      <c r="AKU946" s="82"/>
      <c r="AKV946" s="82"/>
      <c r="AKW946" s="82"/>
      <c r="AKX946" s="82"/>
      <c r="AKY946" s="82"/>
      <c r="AKZ946" s="82"/>
      <c r="ALA946" s="82"/>
      <c r="ALB946" s="82"/>
      <c r="ALC946" s="82"/>
      <c r="ALD946" s="82"/>
      <c r="ALE946" s="82"/>
      <c r="ALF946" s="82"/>
      <c r="ALG946" s="82"/>
      <c r="ALH946" s="82"/>
      <c r="ALI946" s="82"/>
      <c r="ALJ946" s="82"/>
      <c r="ALK946" s="82"/>
      <c r="ALL946" s="82"/>
      <c r="ALM946" s="82"/>
      <c r="ALN946" s="82"/>
      <c r="ALO946" s="82"/>
      <c r="ALP946" s="82"/>
      <c r="ALQ946" s="82"/>
      <c r="ALR946" s="82"/>
      <c r="ALS946" s="82"/>
      <c r="ALT946" s="82"/>
      <c r="ALU946" s="82"/>
      <c r="ALV946" s="82"/>
      <c r="ALW946" s="82"/>
      <c r="ALX946" s="82"/>
      <c r="ALY946" s="82"/>
      <c r="ALZ946" s="82"/>
      <c r="AMA946" s="82"/>
      <c r="AMB946" s="82"/>
      <c r="AMC946" s="82"/>
      <c r="AMD946" s="82"/>
      <c r="AME946" s="82"/>
      <c r="AMF946" s="82"/>
      <c r="AMG946" s="82"/>
      <c r="AMH946" s="82"/>
      <c r="AMI946" s="82"/>
      <c r="AMJ946" s="82"/>
      <c r="AMK946" s="82"/>
      <c r="AML946" s="82"/>
      <c r="AMM946" s="82"/>
      <c r="AMN946" s="82"/>
      <c r="AMO946" s="82"/>
      <c r="AMP946" s="82"/>
      <c r="AMQ946" s="82"/>
      <c r="AMR946" s="82"/>
      <c r="AMS946" s="82"/>
      <c r="AMT946" s="82"/>
      <c r="AMU946" s="82"/>
      <c r="AMV946" s="82"/>
      <c r="AMW946" s="82"/>
      <c r="AMX946" s="82"/>
      <c r="AMY946" s="82"/>
      <c r="AMZ946" s="82"/>
      <c r="ANA946" s="82"/>
      <c r="ANB946" s="82"/>
      <c r="ANC946" s="82"/>
      <c r="AND946" s="82"/>
      <c r="ANE946" s="82"/>
      <c r="ANF946" s="82"/>
      <c r="ANG946" s="82"/>
      <c r="ANH946" s="82"/>
      <c r="ANI946" s="82"/>
      <c r="ANJ946" s="82"/>
      <c r="ANK946" s="82"/>
      <c r="ANL946" s="82"/>
      <c r="ANM946" s="82"/>
      <c r="ANN946" s="82"/>
      <c r="ANO946" s="82"/>
      <c r="ANP946" s="82"/>
      <c r="ANQ946" s="82"/>
      <c r="ANR946" s="82"/>
      <c r="ANS946" s="82"/>
      <c r="ANT946" s="82"/>
      <c r="ANU946" s="82"/>
      <c r="ANV946" s="82"/>
      <c r="ANW946" s="82"/>
      <c r="ANX946" s="82"/>
      <c r="ANY946" s="82"/>
      <c r="ANZ946" s="82"/>
      <c r="AOA946" s="82"/>
      <c r="AOB946" s="82"/>
      <c r="AOC946" s="82"/>
      <c r="AOD946" s="82"/>
      <c r="AOE946" s="82"/>
      <c r="AOF946" s="82"/>
      <c r="AOG946" s="82"/>
      <c r="AOH946" s="82"/>
      <c r="AOI946" s="82"/>
      <c r="AOJ946" s="82"/>
      <c r="AOK946" s="82"/>
      <c r="AOL946" s="82"/>
      <c r="AOM946" s="82"/>
      <c r="AON946" s="82"/>
      <c r="AOO946" s="82"/>
      <c r="AOP946" s="82"/>
      <c r="AOQ946" s="82"/>
      <c r="AOR946" s="82"/>
      <c r="AOS946" s="82"/>
      <c r="AOT946" s="82"/>
      <c r="AOU946" s="82"/>
      <c r="AOV946" s="82"/>
      <c r="AOW946" s="82"/>
      <c r="AOX946" s="82"/>
      <c r="AOY946" s="82"/>
      <c r="AOZ946" s="82"/>
      <c r="APA946" s="82"/>
      <c r="APB946" s="82"/>
      <c r="APC946" s="82"/>
      <c r="APD946" s="82"/>
      <c r="APE946" s="82"/>
      <c r="APF946" s="82"/>
      <c r="APG946" s="82"/>
      <c r="APH946" s="82"/>
      <c r="API946" s="82"/>
      <c r="APJ946" s="82"/>
      <c r="APK946" s="82"/>
      <c r="APL946" s="82"/>
      <c r="APM946" s="82"/>
      <c r="APN946" s="82"/>
      <c r="APO946" s="82"/>
      <c r="APP946" s="82"/>
      <c r="APQ946" s="82"/>
      <c r="APR946" s="82"/>
      <c r="APS946" s="82"/>
      <c r="APT946" s="82"/>
      <c r="APU946" s="82"/>
      <c r="APV946" s="82"/>
      <c r="APW946" s="82"/>
      <c r="APX946" s="82"/>
      <c r="APY946" s="82"/>
      <c r="APZ946" s="82"/>
      <c r="AQA946" s="82"/>
      <c r="AQB946" s="82"/>
      <c r="AQC946" s="82"/>
      <c r="AQD946" s="82"/>
      <c r="AQE946" s="82"/>
      <c r="AQF946" s="82"/>
      <c r="AQG946" s="82"/>
      <c r="AQH946" s="82"/>
      <c r="AQI946" s="82"/>
      <c r="AQJ946" s="82"/>
      <c r="AQK946" s="82"/>
      <c r="AQL946" s="82"/>
      <c r="AQM946" s="82"/>
      <c r="AQN946" s="82"/>
      <c r="AQO946" s="82"/>
      <c r="AQP946" s="82"/>
      <c r="AQQ946" s="82"/>
      <c r="AQR946" s="82"/>
      <c r="AQS946" s="82"/>
      <c r="AQT946" s="82"/>
      <c r="AQU946" s="82"/>
      <c r="AQV946" s="82"/>
      <c r="AQW946" s="82"/>
      <c r="AQX946" s="82"/>
      <c r="AQY946" s="82"/>
      <c r="AQZ946" s="82"/>
      <c r="ARA946" s="82"/>
      <c r="ARB946" s="82"/>
      <c r="ARC946" s="82"/>
      <c r="ARD946" s="82"/>
      <c r="ARE946" s="82"/>
      <c r="ARF946" s="82"/>
      <c r="ARG946" s="82"/>
      <c r="ARH946" s="82"/>
      <c r="ARI946" s="82"/>
      <c r="ARJ946" s="82"/>
      <c r="ARK946" s="82"/>
      <c r="ARL946" s="82"/>
      <c r="ARM946" s="82"/>
      <c r="ARN946" s="82"/>
      <c r="ARO946" s="82"/>
      <c r="ARP946" s="82"/>
      <c r="ARQ946" s="82"/>
      <c r="ARR946" s="82"/>
      <c r="ARS946" s="82"/>
      <c r="ART946" s="82"/>
      <c r="ARU946" s="82"/>
      <c r="ARV946" s="82"/>
      <c r="ARW946" s="82"/>
      <c r="ARX946" s="82"/>
      <c r="ARY946" s="82"/>
      <c r="ARZ946" s="82"/>
      <c r="ASA946" s="82"/>
      <c r="ASB946" s="82"/>
      <c r="ASC946" s="82"/>
      <c r="ASD946" s="82"/>
      <c r="ASE946" s="82"/>
      <c r="ASF946" s="82"/>
      <c r="ASG946" s="82"/>
      <c r="ASH946" s="82"/>
      <c r="ASI946" s="82"/>
      <c r="ASJ946" s="82"/>
      <c r="ASK946" s="82"/>
      <c r="ASL946" s="82"/>
      <c r="ASM946" s="82"/>
      <c r="ASN946" s="82"/>
      <c r="ASO946" s="82"/>
      <c r="ASP946" s="82"/>
      <c r="ASQ946" s="82"/>
      <c r="ASR946" s="82"/>
      <c r="ASS946" s="82"/>
      <c r="AST946" s="82"/>
      <c r="ASU946" s="82"/>
      <c r="ASV946" s="82"/>
      <c r="ASW946" s="82"/>
      <c r="ASX946" s="82"/>
      <c r="ASY946" s="82"/>
      <c r="ASZ946" s="82"/>
      <c r="ATA946" s="82"/>
      <c r="ATB946" s="82"/>
      <c r="ATC946" s="82"/>
      <c r="ATD946" s="82"/>
      <c r="ATE946" s="82"/>
      <c r="ATF946" s="82"/>
      <c r="ATG946" s="82"/>
      <c r="ATH946" s="82"/>
      <c r="ATI946" s="82"/>
      <c r="ATJ946" s="82"/>
      <c r="ATK946" s="82"/>
      <c r="ATL946" s="82"/>
      <c r="ATM946" s="82"/>
      <c r="ATN946" s="82"/>
      <c r="ATO946" s="82"/>
      <c r="ATP946" s="82"/>
      <c r="ATQ946" s="82"/>
      <c r="ATR946" s="82"/>
      <c r="ATS946" s="82"/>
      <c r="ATT946" s="82"/>
      <c r="ATU946" s="82"/>
      <c r="ATV946" s="82"/>
      <c r="ATW946" s="82"/>
      <c r="ATX946" s="82"/>
      <c r="ATY946" s="82"/>
      <c r="ATZ946" s="82"/>
      <c r="AUA946" s="82"/>
      <c r="AUB946" s="82"/>
      <c r="AUC946" s="82"/>
      <c r="AUD946" s="82"/>
      <c r="AUE946" s="82"/>
      <c r="AUF946" s="82"/>
      <c r="AUG946" s="82"/>
      <c r="AUH946" s="82"/>
      <c r="AUI946" s="82"/>
      <c r="AUJ946" s="82"/>
      <c r="AUK946" s="82"/>
      <c r="AUL946" s="82"/>
      <c r="AUM946" s="82"/>
      <c r="AUN946" s="82"/>
      <c r="AUO946" s="82"/>
      <c r="AUP946" s="82"/>
      <c r="AUQ946" s="82"/>
      <c r="AUR946" s="82"/>
      <c r="AUS946" s="82"/>
      <c r="AUT946" s="82"/>
      <c r="AUU946" s="82"/>
      <c r="AUV946" s="82"/>
      <c r="AUW946" s="82"/>
      <c r="AUX946" s="82"/>
      <c r="AUY946" s="82"/>
      <c r="AUZ946" s="82"/>
      <c r="AVA946" s="82"/>
      <c r="AVB946" s="82"/>
      <c r="AVC946" s="82"/>
      <c r="AVD946" s="82"/>
      <c r="AVE946" s="82"/>
      <c r="AVF946" s="82"/>
      <c r="AVG946" s="82"/>
      <c r="AVH946" s="82"/>
      <c r="AVI946" s="82"/>
      <c r="AVJ946" s="82"/>
      <c r="AVK946" s="82"/>
      <c r="AVL946" s="82"/>
      <c r="AVM946" s="82"/>
      <c r="AVN946" s="82"/>
      <c r="AVO946" s="82"/>
      <c r="AVP946" s="82"/>
      <c r="AVQ946" s="82"/>
      <c r="AVR946" s="82"/>
      <c r="AVS946" s="82"/>
      <c r="AVT946" s="82"/>
      <c r="AVU946" s="82"/>
      <c r="AVV946" s="82"/>
      <c r="AVW946" s="82"/>
      <c r="AVX946" s="82"/>
      <c r="AVY946" s="82"/>
      <c r="AVZ946" s="82"/>
      <c r="AWA946" s="82"/>
      <c r="AWB946" s="82"/>
      <c r="AWC946" s="82"/>
      <c r="AWD946" s="82"/>
      <c r="AWE946" s="82"/>
      <c r="AWF946" s="82"/>
      <c r="AWG946" s="82"/>
      <c r="AWH946" s="82"/>
      <c r="AWI946" s="82"/>
      <c r="AWJ946" s="82"/>
      <c r="AWK946" s="82"/>
      <c r="AWL946" s="82"/>
      <c r="AWM946" s="82"/>
      <c r="AWN946" s="82"/>
      <c r="AWO946" s="82"/>
      <c r="AWP946" s="82"/>
      <c r="AWQ946" s="82"/>
      <c r="AWR946" s="82"/>
      <c r="AWS946" s="82"/>
      <c r="AWT946" s="82"/>
      <c r="AWU946" s="82"/>
      <c r="AWV946" s="82"/>
      <c r="AWW946" s="82"/>
      <c r="AWX946" s="82"/>
      <c r="AWY946" s="82"/>
      <c r="AWZ946" s="82"/>
      <c r="AXA946" s="82"/>
      <c r="AXB946" s="82"/>
      <c r="AXC946" s="82"/>
      <c r="AXD946" s="82"/>
      <c r="AXE946" s="82"/>
      <c r="AXF946" s="82"/>
      <c r="AXG946" s="82"/>
      <c r="AXH946" s="82"/>
      <c r="AXI946" s="82"/>
      <c r="AXJ946" s="82"/>
      <c r="AXK946" s="82"/>
      <c r="AXL946" s="82"/>
      <c r="AXM946" s="82"/>
      <c r="AXN946" s="82"/>
      <c r="AXO946" s="82"/>
      <c r="AXP946" s="82"/>
      <c r="AXQ946" s="82"/>
      <c r="AXR946" s="82"/>
      <c r="AXS946" s="82"/>
      <c r="AXT946" s="82"/>
      <c r="AXU946" s="82"/>
      <c r="AXV946" s="82"/>
      <c r="AXW946" s="82"/>
      <c r="AXX946" s="82"/>
      <c r="AXY946" s="82"/>
      <c r="AXZ946" s="82"/>
      <c r="AYA946" s="82"/>
      <c r="AYB946" s="82"/>
      <c r="AYC946" s="82"/>
      <c r="AYD946" s="82"/>
      <c r="AYE946" s="82"/>
      <c r="AYF946" s="82"/>
      <c r="AYG946" s="82"/>
      <c r="AYH946" s="82"/>
      <c r="AYI946" s="82"/>
      <c r="AYJ946" s="82"/>
      <c r="AYK946" s="82"/>
      <c r="AYL946" s="82"/>
      <c r="AYM946" s="82"/>
      <c r="AYN946" s="82"/>
      <c r="AYO946" s="82"/>
      <c r="AYP946" s="82"/>
      <c r="AYQ946" s="82"/>
      <c r="AYR946" s="82"/>
      <c r="AYS946" s="82"/>
      <c r="AYT946" s="82"/>
      <c r="AYU946" s="82"/>
      <c r="AYV946" s="82"/>
      <c r="AYW946" s="82"/>
      <c r="AYX946" s="82"/>
      <c r="AYY946" s="82"/>
      <c r="AYZ946" s="82"/>
      <c r="AZA946" s="82"/>
      <c r="AZB946" s="82"/>
      <c r="AZC946" s="82"/>
      <c r="AZD946" s="82"/>
      <c r="AZE946" s="82"/>
      <c r="AZF946" s="82"/>
      <c r="AZG946" s="82"/>
      <c r="AZH946" s="82"/>
      <c r="AZI946" s="82"/>
      <c r="AZJ946" s="82"/>
      <c r="AZK946" s="82"/>
      <c r="AZL946" s="82"/>
      <c r="AZM946" s="82"/>
      <c r="AZN946" s="82"/>
      <c r="AZO946" s="82"/>
      <c r="AZP946" s="82"/>
      <c r="AZQ946" s="82"/>
      <c r="AZR946" s="82"/>
      <c r="AZS946" s="82"/>
      <c r="AZT946" s="82"/>
      <c r="AZU946" s="82"/>
      <c r="AZV946" s="82"/>
      <c r="AZW946" s="82"/>
      <c r="AZX946" s="82"/>
      <c r="AZY946" s="82"/>
      <c r="AZZ946" s="82"/>
      <c r="BAA946" s="82"/>
      <c r="BAB946" s="82"/>
      <c r="BAC946" s="82"/>
      <c r="BAD946" s="82"/>
      <c r="BAE946" s="82"/>
      <c r="BAF946" s="82"/>
      <c r="BAG946" s="82"/>
      <c r="BAH946" s="82"/>
      <c r="BAI946" s="82"/>
      <c r="BAJ946" s="82"/>
      <c r="BAK946" s="82"/>
      <c r="BAL946" s="82"/>
      <c r="BAM946" s="82"/>
      <c r="BAN946" s="82"/>
      <c r="BAO946" s="82"/>
      <c r="BAP946" s="82"/>
      <c r="BAQ946" s="82"/>
      <c r="BAR946" s="82"/>
      <c r="BAS946" s="82"/>
      <c r="BAT946" s="82"/>
      <c r="BAU946" s="82"/>
      <c r="BAV946" s="82"/>
      <c r="BAW946" s="82"/>
      <c r="BAX946" s="82"/>
      <c r="BAY946" s="82"/>
      <c r="BAZ946" s="82"/>
      <c r="BBA946" s="82"/>
      <c r="BBB946" s="82"/>
      <c r="BBC946" s="82"/>
      <c r="BBD946" s="82"/>
      <c r="BBE946" s="82"/>
      <c r="BBF946" s="82"/>
      <c r="BBG946" s="82"/>
      <c r="BBH946" s="82"/>
      <c r="BBI946" s="82"/>
      <c r="BBJ946" s="82"/>
      <c r="BBK946" s="82"/>
      <c r="BBL946" s="82"/>
      <c r="BBM946" s="82"/>
      <c r="BBN946" s="82"/>
      <c r="BBO946" s="82"/>
      <c r="BBP946" s="82"/>
      <c r="BBQ946" s="82"/>
      <c r="BBR946" s="82"/>
      <c r="BBS946" s="82"/>
      <c r="BBT946" s="82"/>
      <c r="BBU946" s="82"/>
      <c r="BBV946" s="82"/>
      <c r="BBW946" s="82"/>
      <c r="BBX946" s="82"/>
      <c r="BBY946" s="82"/>
      <c r="BBZ946" s="82"/>
      <c r="BCA946" s="82"/>
      <c r="BCB946" s="82"/>
      <c r="BCC946" s="82"/>
      <c r="BCD946" s="82"/>
      <c r="BCE946" s="82"/>
      <c r="BCF946" s="82"/>
      <c r="BCG946" s="82"/>
      <c r="BCH946" s="82"/>
      <c r="BCI946" s="82"/>
      <c r="BCJ946" s="82"/>
      <c r="BCK946" s="82"/>
      <c r="BCL946" s="82"/>
      <c r="BCM946" s="82"/>
      <c r="BCN946" s="82"/>
      <c r="BCO946" s="82"/>
      <c r="BCP946" s="82"/>
      <c r="BCQ946" s="82"/>
      <c r="BCR946" s="82"/>
      <c r="BCS946" s="82"/>
      <c r="BCT946" s="82"/>
      <c r="BCU946" s="82"/>
      <c r="BCV946" s="82"/>
      <c r="BCW946" s="82"/>
      <c r="BCX946" s="82"/>
      <c r="BCY946" s="82"/>
      <c r="BCZ946" s="82"/>
      <c r="BDA946" s="82"/>
      <c r="BDB946" s="82"/>
      <c r="BDC946" s="82"/>
      <c r="BDD946" s="82"/>
      <c r="BDE946" s="82"/>
      <c r="BDF946" s="82"/>
      <c r="BDG946" s="82"/>
      <c r="BDH946" s="82"/>
      <c r="BDI946" s="82"/>
      <c r="BDJ946" s="82"/>
      <c r="BDK946" s="82"/>
      <c r="BDL946" s="82"/>
      <c r="BDM946" s="82"/>
      <c r="BDN946" s="82"/>
      <c r="BDO946" s="82"/>
      <c r="BDP946" s="82"/>
      <c r="BDQ946" s="82"/>
      <c r="BDR946" s="82"/>
      <c r="BDS946" s="82"/>
      <c r="BDT946" s="82"/>
      <c r="BDU946" s="82"/>
      <c r="BDV946" s="82"/>
      <c r="BDW946" s="82"/>
      <c r="BDX946" s="82"/>
      <c r="BDY946" s="82"/>
      <c r="BDZ946" s="82"/>
      <c r="BEA946" s="82"/>
      <c r="BEB946" s="82"/>
      <c r="BEC946" s="82"/>
      <c r="BED946" s="82"/>
      <c r="BEE946" s="82"/>
      <c r="BEF946" s="82"/>
      <c r="BEG946" s="82"/>
      <c r="BEH946" s="82"/>
      <c r="BEI946" s="82"/>
      <c r="BEJ946" s="82"/>
      <c r="BEK946" s="82"/>
      <c r="BEL946" s="82"/>
      <c r="BEM946" s="82"/>
      <c r="BEN946" s="82"/>
      <c r="BEO946" s="82"/>
      <c r="BEP946" s="82"/>
      <c r="BEQ946" s="82"/>
      <c r="BER946" s="82"/>
      <c r="BES946" s="82"/>
      <c r="BET946" s="82"/>
      <c r="BEU946" s="82"/>
      <c r="BEV946" s="82"/>
      <c r="BEW946" s="82"/>
      <c r="BEX946" s="82"/>
      <c r="BEY946" s="82"/>
      <c r="BEZ946" s="82"/>
      <c r="BFA946" s="82"/>
      <c r="BFB946" s="82"/>
      <c r="BFC946" s="82"/>
      <c r="BFD946" s="82"/>
      <c r="BFE946" s="82"/>
      <c r="BFF946" s="82"/>
      <c r="BFG946" s="82"/>
      <c r="BFH946" s="82"/>
      <c r="BFI946" s="82"/>
      <c r="BFJ946" s="82"/>
      <c r="BFK946" s="82"/>
      <c r="BFL946" s="82"/>
      <c r="BFM946" s="82"/>
      <c r="BFN946" s="82"/>
      <c r="BFO946" s="82"/>
      <c r="BFP946" s="82"/>
      <c r="BFQ946" s="82"/>
      <c r="BFR946" s="82"/>
      <c r="BFS946" s="82"/>
      <c r="BFT946" s="82"/>
      <c r="BFU946" s="82"/>
      <c r="BFV946" s="82"/>
      <c r="BFW946" s="82"/>
      <c r="BFX946" s="82"/>
      <c r="BFY946" s="82"/>
      <c r="BFZ946" s="82"/>
      <c r="BGA946" s="82"/>
      <c r="BGB946" s="82"/>
      <c r="BGC946" s="82"/>
      <c r="BGD946" s="82"/>
      <c r="BGE946" s="82"/>
      <c r="BGF946" s="82"/>
      <c r="BGG946" s="82"/>
      <c r="BGH946" s="82"/>
      <c r="BGI946" s="82"/>
      <c r="BGJ946" s="82"/>
      <c r="BGK946" s="82"/>
      <c r="BGL946" s="82"/>
      <c r="BGM946" s="82"/>
      <c r="BGN946" s="82"/>
      <c r="BGO946" s="82"/>
      <c r="BGP946" s="82"/>
      <c r="BGQ946" s="82"/>
      <c r="BGR946" s="82"/>
      <c r="BGS946" s="82"/>
      <c r="BGT946" s="82"/>
      <c r="BGU946" s="82"/>
      <c r="BGV946" s="82"/>
      <c r="BGW946" s="82"/>
      <c r="BGX946" s="82"/>
      <c r="BGY946" s="82"/>
      <c r="BGZ946" s="82"/>
      <c r="BHA946" s="82"/>
      <c r="BHB946" s="82"/>
      <c r="BHC946" s="82"/>
      <c r="BHD946" s="82"/>
      <c r="BHE946" s="82"/>
      <c r="BHF946" s="82"/>
      <c r="BHG946" s="82"/>
      <c r="BHH946" s="82"/>
      <c r="BHI946" s="82"/>
      <c r="BHJ946" s="82"/>
      <c r="BHK946" s="82"/>
      <c r="BHL946" s="82"/>
      <c r="BHM946" s="82"/>
      <c r="BHN946" s="82"/>
      <c r="BHO946" s="82"/>
      <c r="BHP946" s="82"/>
      <c r="BHQ946" s="82"/>
      <c r="BHR946" s="82"/>
      <c r="BHS946" s="82"/>
      <c r="BHT946" s="82"/>
      <c r="BHU946" s="82"/>
      <c r="BHV946" s="82"/>
      <c r="BHW946" s="82"/>
      <c r="BHX946" s="82"/>
      <c r="BHY946" s="82"/>
      <c r="BHZ946" s="82"/>
      <c r="BIA946" s="82"/>
      <c r="BIB946" s="82"/>
      <c r="BIC946" s="82"/>
      <c r="BID946" s="82"/>
      <c r="BIE946" s="82"/>
      <c r="BIF946" s="82"/>
      <c r="BIG946" s="82"/>
      <c r="BIH946" s="82"/>
      <c r="BII946" s="82"/>
      <c r="BIJ946" s="82"/>
      <c r="BIK946" s="82"/>
      <c r="BIL946" s="82"/>
      <c r="BIM946" s="82"/>
      <c r="BIN946" s="82"/>
      <c r="BIO946" s="82"/>
      <c r="BIP946" s="82"/>
      <c r="BIQ946" s="82"/>
      <c r="BIR946" s="82"/>
      <c r="BIS946" s="82"/>
      <c r="BIT946" s="82"/>
      <c r="BIU946" s="82"/>
      <c r="BIV946" s="82"/>
      <c r="BIW946" s="82"/>
      <c r="BIX946" s="82"/>
      <c r="BIY946" s="82"/>
      <c r="BIZ946" s="82"/>
      <c r="BJA946" s="82"/>
      <c r="BJB946" s="82"/>
      <c r="BJC946" s="82"/>
      <c r="BJD946" s="82"/>
      <c r="BJE946" s="82"/>
      <c r="BJF946" s="82"/>
      <c r="BJG946" s="82"/>
      <c r="BJH946" s="82"/>
      <c r="BJI946" s="82"/>
      <c r="BJJ946" s="82"/>
      <c r="BJK946" s="82"/>
      <c r="BJL946" s="82"/>
      <c r="BJM946" s="82"/>
      <c r="BJN946" s="82"/>
      <c r="BJO946" s="82"/>
      <c r="BJP946" s="82"/>
      <c r="BJQ946" s="82"/>
      <c r="BJR946" s="82"/>
      <c r="BJS946" s="82"/>
      <c r="BJT946" s="82"/>
      <c r="BJU946" s="82"/>
      <c r="BJV946" s="82"/>
      <c r="BJW946" s="82"/>
      <c r="BJX946" s="82"/>
      <c r="BJY946" s="82"/>
      <c r="BJZ946" s="82"/>
      <c r="BKA946" s="82"/>
      <c r="BKB946" s="82"/>
      <c r="BKC946" s="82"/>
      <c r="BKD946" s="82"/>
      <c r="BKE946" s="82"/>
      <c r="BKF946" s="82"/>
      <c r="BKG946" s="82"/>
      <c r="BKH946" s="82"/>
      <c r="BKI946" s="82"/>
      <c r="BKJ946" s="82"/>
      <c r="BKK946" s="82"/>
      <c r="BKL946" s="82"/>
      <c r="BKM946" s="82"/>
      <c r="BKN946" s="82"/>
      <c r="BKO946" s="82"/>
      <c r="BKP946" s="82"/>
      <c r="BKQ946" s="82"/>
      <c r="BKR946" s="82"/>
      <c r="BKS946" s="82"/>
      <c r="BKT946" s="82"/>
      <c r="BKU946" s="82"/>
      <c r="BKV946" s="82"/>
      <c r="BKW946" s="82"/>
      <c r="BKX946" s="82"/>
      <c r="BKY946" s="82"/>
      <c r="BKZ946" s="82"/>
      <c r="BLA946" s="82"/>
      <c r="BLB946" s="82"/>
      <c r="BLC946" s="82"/>
      <c r="BLD946" s="82"/>
      <c r="BLE946" s="82"/>
      <c r="BLF946" s="82"/>
      <c r="BLG946" s="82"/>
      <c r="BLH946" s="82"/>
      <c r="BLI946" s="82"/>
      <c r="BLJ946" s="82"/>
      <c r="BLK946" s="82"/>
      <c r="BLL946" s="82"/>
      <c r="BLM946" s="82"/>
      <c r="BLN946" s="82"/>
      <c r="BLO946" s="82"/>
      <c r="BLP946" s="82"/>
      <c r="BLQ946" s="82"/>
      <c r="BLR946" s="82"/>
      <c r="BLS946" s="82"/>
      <c r="BLT946" s="82"/>
      <c r="BLU946" s="82"/>
      <c r="BLV946" s="82"/>
      <c r="BLW946" s="82"/>
      <c r="BLX946" s="82"/>
      <c r="BLY946" s="82"/>
      <c r="BLZ946" s="82"/>
      <c r="BMA946" s="82"/>
      <c r="BMB946" s="82"/>
      <c r="BMC946" s="82"/>
      <c r="BMD946" s="82"/>
      <c r="BME946" s="82"/>
      <c r="BMF946" s="82"/>
      <c r="BMG946" s="82"/>
      <c r="BMH946" s="82"/>
      <c r="BMI946" s="82"/>
      <c r="BMJ946" s="82"/>
      <c r="BMK946" s="82"/>
      <c r="BML946" s="82"/>
      <c r="BMM946" s="82"/>
      <c r="BMN946" s="82"/>
      <c r="BMO946" s="82"/>
      <c r="BMP946" s="82"/>
      <c r="BMQ946" s="82"/>
      <c r="BMR946" s="82"/>
      <c r="BMS946" s="82"/>
      <c r="BMT946" s="82"/>
      <c r="BMU946" s="82"/>
      <c r="BMV946" s="82"/>
      <c r="BMW946" s="82"/>
      <c r="BMX946" s="82"/>
      <c r="BMY946" s="82"/>
      <c r="BMZ946" s="82"/>
      <c r="BNA946" s="82"/>
      <c r="BNB946" s="82"/>
      <c r="BNC946" s="82"/>
      <c r="BND946" s="82"/>
      <c r="BNE946" s="82"/>
      <c r="BNF946" s="82"/>
      <c r="BNG946" s="82"/>
      <c r="BNH946" s="82"/>
      <c r="BNI946" s="82"/>
      <c r="BNJ946" s="82"/>
      <c r="BNK946" s="82"/>
      <c r="BNL946" s="82"/>
      <c r="BNM946" s="82"/>
      <c r="BNN946" s="82"/>
      <c r="BNO946" s="82"/>
      <c r="BNP946" s="82"/>
      <c r="BNQ946" s="82"/>
      <c r="BNR946" s="82"/>
      <c r="BNS946" s="82"/>
      <c r="BNT946" s="82"/>
      <c r="BNU946" s="82"/>
      <c r="BNV946" s="82"/>
      <c r="BNW946" s="82"/>
      <c r="BNX946" s="82"/>
      <c r="BNY946" s="82"/>
      <c r="BNZ946" s="82"/>
      <c r="BOA946" s="82"/>
      <c r="BOB946" s="82"/>
      <c r="BOC946" s="82"/>
      <c r="BOD946" s="82"/>
      <c r="BOE946" s="82"/>
      <c r="BOF946" s="82"/>
      <c r="BOG946" s="82"/>
      <c r="BOH946" s="82"/>
      <c r="BOI946" s="82"/>
      <c r="BOJ946" s="82"/>
      <c r="BOK946" s="82"/>
      <c r="BOL946" s="82"/>
      <c r="BOM946" s="82"/>
      <c r="BON946" s="82"/>
      <c r="BOO946" s="82"/>
      <c r="BOP946" s="82"/>
      <c r="BOQ946" s="82"/>
      <c r="BOR946" s="82"/>
      <c r="BOS946" s="82"/>
      <c r="BOT946" s="82"/>
      <c r="BOU946" s="82"/>
      <c r="BOV946" s="82"/>
      <c r="BOW946" s="82"/>
      <c r="BOX946" s="82"/>
      <c r="BOY946" s="82"/>
      <c r="BOZ946" s="82"/>
      <c r="BPA946" s="82"/>
      <c r="BPB946" s="82"/>
      <c r="BPC946" s="82"/>
      <c r="BPD946" s="82"/>
      <c r="BPE946" s="82"/>
      <c r="BPF946" s="82"/>
      <c r="BPG946" s="82"/>
      <c r="BPH946" s="82"/>
      <c r="BPI946" s="82"/>
      <c r="BPJ946" s="82"/>
      <c r="BPK946" s="82"/>
      <c r="BPL946" s="82"/>
      <c r="BPM946" s="82"/>
      <c r="BPN946" s="82"/>
      <c r="BPO946" s="82"/>
      <c r="BPP946" s="82"/>
      <c r="BPQ946" s="82"/>
      <c r="BPR946" s="82"/>
      <c r="BPS946" s="82"/>
      <c r="BPT946" s="82"/>
      <c r="BPU946" s="82"/>
      <c r="BPV946" s="82"/>
      <c r="BPW946" s="82"/>
      <c r="BPX946" s="82"/>
      <c r="BPY946" s="82"/>
      <c r="BPZ946" s="82"/>
      <c r="BQA946" s="82"/>
      <c r="BQB946" s="82"/>
      <c r="BQC946" s="82"/>
      <c r="BQD946" s="82"/>
      <c r="BQE946" s="82"/>
      <c r="BQF946" s="82"/>
      <c r="BQG946" s="82"/>
      <c r="BQH946" s="82"/>
      <c r="BQI946" s="82"/>
      <c r="BQJ946" s="82"/>
      <c r="BQK946" s="82"/>
      <c r="BQL946" s="82"/>
      <c r="BQM946" s="82"/>
      <c r="BQN946" s="82"/>
      <c r="BQO946" s="82"/>
      <c r="BQP946" s="82"/>
      <c r="BQQ946" s="82"/>
      <c r="BQR946" s="82"/>
      <c r="BQS946" s="82"/>
      <c r="BQT946" s="82"/>
      <c r="BQU946" s="82"/>
      <c r="BQV946" s="82"/>
      <c r="BQW946" s="82"/>
      <c r="BQX946" s="82"/>
      <c r="BQY946" s="82"/>
      <c r="BQZ946" s="82"/>
      <c r="BRA946" s="82"/>
      <c r="BRB946" s="82"/>
      <c r="BRC946" s="82"/>
      <c r="BRD946" s="82"/>
      <c r="BRE946" s="82"/>
      <c r="BRF946" s="82"/>
      <c r="BRG946" s="82"/>
      <c r="BRH946" s="82"/>
      <c r="BRI946" s="82"/>
      <c r="BRJ946" s="82"/>
      <c r="BRK946" s="82"/>
      <c r="BRL946" s="82"/>
      <c r="BRM946" s="82"/>
      <c r="BRN946" s="82"/>
      <c r="BRO946" s="82"/>
      <c r="BRP946" s="82"/>
      <c r="BRQ946" s="82"/>
      <c r="BRR946" s="82"/>
      <c r="BRS946" s="82"/>
      <c r="BRT946" s="82"/>
      <c r="BRU946" s="82"/>
      <c r="BRV946" s="82"/>
      <c r="BRW946" s="82"/>
      <c r="BRX946" s="82"/>
      <c r="BRY946" s="82"/>
      <c r="BRZ946" s="82"/>
      <c r="BSA946" s="82"/>
      <c r="BSB946" s="82"/>
      <c r="BSC946" s="82"/>
      <c r="BSD946" s="82"/>
      <c r="BSE946" s="82"/>
      <c r="BSF946" s="82"/>
      <c r="BSG946" s="82"/>
      <c r="BSH946" s="82"/>
      <c r="BSI946" s="82"/>
      <c r="BSJ946" s="82"/>
      <c r="BSK946" s="82"/>
      <c r="BSL946" s="82"/>
      <c r="BSM946" s="82"/>
      <c r="BSN946" s="82"/>
      <c r="BSO946" s="82"/>
      <c r="BSP946" s="82"/>
      <c r="BSQ946" s="82"/>
      <c r="BSR946" s="82"/>
      <c r="BSS946" s="82"/>
      <c r="BST946" s="82"/>
      <c r="BSU946" s="82"/>
      <c r="BSV946" s="82"/>
      <c r="BSW946" s="82"/>
      <c r="BSX946" s="82"/>
      <c r="BSY946" s="82"/>
      <c r="BSZ946" s="82"/>
      <c r="BTA946" s="82"/>
      <c r="BTB946" s="82"/>
      <c r="BTC946" s="82"/>
      <c r="BTD946" s="82"/>
      <c r="BTE946" s="82"/>
      <c r="BTF946" s="82"/>
      <c r="BTG946" s="82"/>
      <c r="BTH946" s="82"/>
      <c r="BTI946" s="82"/>
      <c r="BTJ946" s="82"/>
      <c r="BTK946" s="82"/>
      <c r="BTL946" s="82"/>
      <c r="BTM946" s="82"/>
      <c r="BTN946" s="82"/>
      <c r="BTO946" s="82"/>
      <c r="BTP946" s="82"/>
      <c r="BTQ946" s="82"/>
      <c r="BTR946" s="82"/>
      <c r="BTS946" s="82"/>
      <c r="BTT946" s="82"/>
      <c r="BTU946" s="82"/>
      <c r="BTV946" s="82"/>
      <c r="BTW946" s="82"/>
      <c r="BTX946" s="82"/>
      <c r="BTY946" s="82"/>
      <c r="BTZ946" s="82"/>
      <c r="BUA946" s="82"/>
      <c r="BUB946" s="82"/>
      <c r="BUC946" s="82"/>
      <c r="BUD946" s="82"/>
      <c r="BUE946" s="82"/>
      <c r="BUF946" s="82"/>
      <c r="BUG946" s="82"/>
      <c r="BUH946" s="82"/>
      <c r="BUI946" s="82"/>
      <c r="BUJ946" s="82"/>
      <c r="BUK946" s="82"/>
      <c r="BUL946" s="82"/>
      <c r="BUM946" s="82"/>
      <c r="BUN946" s="82"/>
      <c r="BUO946" s="82"/>
      <c r="BUP946" s="82"/>
      <c r="BUQ946" s="82"/>
      <c r="BUR946" s="82"/>
      <c r="BUS946" s="82"/>
      <c r="BUT946" s="82"/>
      <c r="BUU946" s="82"/>
      <c r="BUV946" s="82"/>
      <c r="BUW946" s="82"/>
      <c r="BUX946" s="82"/>
      <c r="BUY946" s="82"/>
      <c r="BUZ946" s="82"/>
      <c r="BVA946" s="82"/>
      <c r="BVB946" s="82"/>
      <c r="BVC946" s="82"/>
      <c r="BVD946" s="82"/>
      <c r="BVE946" s="82"/>
      <c r="BVF946" s="82"/>
      <c r="BVG946" s="82"/>
      <c r="BVH946" s="82"/>
      <c r="BVI946" s="82"/>
      <c r="BVJ946" s="82"/>
      <c r="BVK946" s="82"/>
      <c r="BVL946" s="82"/>
      <c r="BVM946" s="82"/>
      <c r="BVN946" s="82"/>
      <c r="BVO946" s="82"/>
      <c r="BVP946" s="82"/>
      <c r="BVQ946" s="82"/>
      <c r="BVR946" s="82"/>
      <c r="BVS946" s="82"/>
      <c r="BVT946" s="82"/>
      <c r="BVU946" s="82"/>
      <c r="BVV946" s="82"/>
      <c r="BVW946" s="82"/>
      <c r="BVX946" s="82"/>
      <c r="BVY946" s="82"/>
      <c r="BVZ946" s="82"/>
      <c r="BWA946" s="82"/>
      <c r="BWB946" s="82"/>
      <c r="BWC946" s="82"/>
      <c r="BWD946" s="82"/>
      <c r="BWE946" s="82"/>
      <c r="BWF946" s="82"/>
      <c r="BWG946" s="82"/>
      <c r="BWH946" s="82"/>
      <c r="BWI946" s="82"/>
      <c r="BWJ946" s="82"/>
      <c r="BWK946" s="82"/>
      <c r="BWL946" s="82"/>
      <c r="BWM946" s="82"/>
      <c r="BWN946" s="82"/>
      <c r="BWO946" s="82"/>
      <c r="BWP946" s="82"/>
      <c r="BWQ946" s="82"/>
      <c r="BWR946" s="82"/>
      <c r="BWS946" s="82"/>
      <c r="BWT946" s="82"/>
      <c r="BWU946" s="82"/>
      <c r="BWV946" s="82"/>
      <c r="BWW946" s="82"/>
      <c r="BWX946" s="82"/>
      <c r="BWY946" s="82"/>
      <c r="BWZ946" s="82"/>
      <c r="BXA946" s="82"/>
      <c r="BXB946" s="82"/>
      <c r="BXC946" s="82"/>
      <c r="BXD946" s="82"/>
      <c r="BXE946" s="82"/>
      <c r="BXF946" s="82"/>
      <c r="BXG946" s="82"/>
      <c r="BXH946" s="82"/>
      <c r="BXI946" s="82"/>
      <c r="BXJ946" s="82"/>
      <c r="BXK946" s="82"/>
      <c r="BXL946" s="82"/>
      <c r="BXM946" s="82"/>
      <c r="BXN946" s="82"/>
      <c r="BXO946" s="82"/>
      <c r="BXP946" s="82"/>
      <c r="BXQ946" s="82"/>
      <c r="BXR946" s="82"/>
      <c r="BXS946" s="82"/>
      <c r="BXT946" s="82"/>
      <c r="BXU946" s="82"/>
      <c r="BXV946" s="82"/>
      <c r="BXW946" s="82"/>
      <c r="BXX946" s="82"/>
      <c r="BXY946" s="82"/>
      <c r="BXZ946" s="82"/>
      <c r="BYA946" s="82"/>
      <c r="BYB946" s="82"/>
      <c r="BYC946" s="82"/>
      <c r="BYD946" s="82"/>
      <c r="BYE946" s="82"/>
      <c r="BYF946" s="82"/>
      <c r="BYG946" s="82"/>
      <c r="BYH946" s="82"/>
      <c r="BYI946" s="82"/>
      <c r="BYJ946" s="82"/>
      <c r="BYK946" s="82"/>
      <c r="BYL946" s="82"/>
      <c r="BYM946" s="82"/>
      <c r="BYN946" s="82"/>
      <c r="BYO946" s="82"/>
      <c r="BYP946" s="82"/>
      <c r="BYQ946" s="82"/>
      <c r="BYR946" s="82"/>
      <c r="BYS946" s="82"/>
      <c r="BYT946" s="82"/>
      <c r="BYU946" s="82"/>
      <c r="BYV946" s="82"/>
      <c r="BYW946" s="82"/>
      <c r="BYX946" s="82"/>
      <c r="BYY946" s="82"/>
      <c r="BYZ946" s="82"/>
      <c r="BZA946" s="82"/>
      <c r="BZB946" s="82"/>
      <c r="BZC946" s="82"/>
      <c r="BZD946" s="82"/>
      <c r="BZE946" s="82"/>
      <c r="BZF946" s="82"/>
      <c r="BZG946" s="82"/>
      <c r="BZH946" s="82"/>
      <c r="BZI946" s="82"/>
      <c r="BZJ946" s="82"/>
      <c r="BZK946" s="82"/>
      <c r="BZL946" s="82"/>
      <c r="BZM946" s="82"/>
      <c r="BZN946" s="82"/>
      <c r="BZO946" s="82"/>
      <c r="BZP946" s="82"/>
      <c r="BZQ946" s="82"/>
      <c r="BZR946" s="82"/>
      <c r="BZS946" s="82"/>
      <c r="BZT946" s="82"/>
      <c r="BZU946" s="82"/>
      <c r="BZV946" s="82"/>
      <c r="BZW946" s="82"/>
      <c r="BZX946" s="82"/>
      <c r="BZY946" s="82"/>
      <c r="BZZ946" s="82"/>
      <c r="CAA946" s="82"/>
      <c r="CAB946" s="82"/>
      <c r="CAC946" s="82"/>
      <c r="CAD946" s="82"/>
      <c r="CAE946" s="82"/>
      <c r="CAF946" s="82"/>
      <c r="CAG946" s="82"/>
      <c r="CAH946" s="82"/>
      <c r="CAI946" s="82"/>
      <c r="CAJ946" s="82"/>
      <c r="CAK946" s="82"/>
      <c r="CAL946" s="82"/>
      <c r="CAM946" s="82"/>
      <c r="CAN946" s="82"/>
      <c r="CAO946" s="82"/>
      <c r="CAP946" s="82"/>
      <c r="CAQ946" s="82"/>
      <c r="CAR946" s="82"/>
      <c r="CAS946" s="82"/>
      <c r="CAT946" s="82"/>
      <c r="CAU946" s="82"/>
      <c r="CAV946" s="82"/>
      <c r="CAW946" s="82"/>
      <c r="CAX946" s="82"/>
      <c r="CAY946" s="82"/>
      <c r="CAZ946" s="82"/>
      <c r="CBA946" s="82"/>
      <c r="CBB946" s="82"/>
      <c r="CBC946" s="82"/>
      <c r="CBD946" s="82"/>
      <c r="CBE946" s="82"/>
      <c r="CBF946" s="82"/>
      <c r="CBG946" s="82"/>
      <c r="CBH946" s="82"/>
      <c r="CBI946" s="82"/>
      <c r="CBJ946" s="82"/>
      <c r="CBK946" s="82"/>
      <c r="CBL946" s="82"/>
      <c r="CBM946" s="82"/>
      <c r="CBN946" s="82"/>
      <c r="CBO946" s="82"/>
      <c r="CBP946" s="82"/>
      <c r="CBQ946" s="82"/>
      <c r="CBR946" s="82"/>
      <c r="CBS946" s="82"/>
      <c r="CBT946" s="82"/>
      <c r="CBU946" s="82"/>
      <c r="CBV946" s="82"/>
      <c r="CBW946" s="82"/>
      <c r="CBX946" s="82"/>
      <c r="CBY946" s="82"/>
      <c r="CBZ946" s="82"/>
      <c r="CCA946" s="82"/>
      <c r="CCB946" s="82"/>
      <c r="CCC946" s="82"/>
      <c r="CCD946" s="82"/>
      <c r="CCE946" s="82"/>
      <c r="CCF946" s="82"/>
      <c r="CCG946" s="82"/>
      <c r="CCH946" s="82"/>
      <c r="CCI946" s="82"/>
      <c r="CCJ946" s="82"/>
      <c r="CCK946" s="82"/>
      <c r="CCL946" s="82"/>
      <c r="CCM946" s="82"/>
      <c r="CCN946" s="82"/>
      <c r="CCO946" s="82"/>
      <c r="CCP946" s="82"/>
      <c r="CCQ946" s="82"/>
      <c r="CCR946" s="82"/>
      <c r="CCS946" s="82"/>
      <c r="CCT946" s="82"/>
      <c r="CCU946" s="82"/>
      <c r="CCV946" s="82"/>
      <c r="CCW946" s="82"/>
      <c r="CCX946" s="82"/>
      <c r="CCY946" s="82"/>
      <c r="CCZ946" s="82"/>
      <c r="CDA946" s="82"/>
      <c r="CDB946" s="82"/>
      <c r="CDC946" s="82"/>
      <c r="CDD946" s="82"/>
      <c r="CDE946" s="82"/>
      <c r="CDF946" s="82"/>
      <c r="CDG946" s="82"/>
      <c r="CDH946" s="82"/>
      <c r="CDI946" s="82"/>
      <c r="CDJ946" s="82"/>
      <c r="CDK946" s="82"/>
      <c r="CDL946" s="82"/>
      <c r="CDM946" s="82"/>
      <c r="CDN946" s="82"/>
      <c r="CDO946" s="82"/>
      <c r="CDP946" s="82"/>
      <c r="CDQ946" s="82"/>
      <c r="CDR946" s="82"/>
      <c r="CDS946" s="82"/>
      <c r="CDT946" s="82"/>
      <c r="CDU946" s="82"/>
      <c r="CDV946" s="82"/>
      <c r="CDW946" s="82"/>
      <c r="CDX946" s="82"/>
      <c r="CDY946" s="82"/>
      <c r="CDZ946" s="82"/>
      <c r="CEA946" s="82"/>
      <c r="CEB946" s="82"/>
      <c r="CEC946" s="82"/>
      <c r="CED946" s="82"/>
      <c r="CEE946" s="82"/>
      <c r="CEF946" s="82"/>
      <c r="CEG946" s="82"/>
      <c r="CEH946" s="82"/>
      <c r="CEI946" s="82"/>
      <c r="CEJ946" s="82"/>
      <c r="CEK946" s="82"/>
      <c r="CEL946" s="82"/>
      <c r="CEM946" s="82"/>
      <c r="CEN946" s="82"/>
      <c r="CEO946" s="82"/>
      <c r="CEP946" s="82"/>
      <c r="CEQ946" s="82"/>
      <c r="CER946" s="82"/>
      <c r="CES946" s="82"/>
      <c r="CET946" s="82"/>
      <c r="CEU946" s="82"/>
      <c r="CEV946" s="82"/>
      <c r="CEW946" s="82"/>
      <c r="CEX946" s="82"/>
      <c r="CEY946" s="82"/>
      <c r="CEZ946" s="82"/>
      <c r="CFA946" s="82"/>
      <c r="CFB946" s="82"/>
      <c r="CFC946" s="82"/>
      <c r="CFD946" s="82"/>
      <c r="CFE946" s="82"/>
      <c r="CFF946" s="82"/>
      <c r="CFG946" s="82"/>
      <c r="CFH946" s="82"/>
      <c r="CFI946" s="82"/>
      <c r="CFJ946" s="82"/>
      <c r="CFK946" s="82"/>
      <c r="CFL946" s="82"/>
      <c r="CFM946" s="82"/>
      <c r="CFN946" s="82"/>
      <c r="CFO946" s="82"/>
      <c r="CFP946" s="82"/>
      <c r="CFQ946" s="82"/>
      <c r="CFR946" s="82"/>
      <c r="CFS946" s="82"/>
      <c r="CFT946" s="82"/>
      <c r="CFU946" s="82"/>
      <c r="CFV946" s="82"/>
      <c r="CFW946" s="82"/>
      <c r="CFX946" s="82"/>
      <c r="CFY946" s="82"/>
      <c r="CFZ946" s="82"/>
      <c r="CGA946" s="82"/>
      <c r="CGB946" s="82"/>
      <c r="CGC946" s="82"/>
      <c r="CGD946" s="82"/>
      <c r="CGE946" s="82"/>
      <c r="CGF946" s="82"/>
      <c r="CGG946" s="82"/>
      <c r="CGH946" s="82"/>
      <c r="CGI946" s="82"/>
      <c r="CGJ946" s="82"/>
      <c r="CGK946" s="82"/>
      <c r="CGL946" s="82"/>
      <c r="CGM946" s="82"/>
      <c r="CGN946" s="82"/>
      <c r="CGO946" s="82"/>
      <c r="CGP946" s="82"/>
      <c r="CGQ946" s="82"/>
      <c r="CGR946" s="82"/>
      <c r="CGS946" s="82"/>
      <c r="CGT946" s="82"/>
      <c r="CGU946" s="82"/>
      <c r="CGV946" s="82"/>
      <c r="CGW946" s="82"/>
      <c r="CGX946" s="82"/>
      <c r="CGY946" s="82"/>
      <c r="CGZ946" s="82"/>
      <c r="CHA946" s="82"/>
      <c r="CHB946" s="82"/>
      <c r="CHC946" s="82"/>
      <c r="CHD946" s="82"/>
      <c r="CHE946" s="82"/>
      <c r="CHF946" s="82"/>
      <c r="CHG946" s="82"/>
      <c r="CHH946" s="82"/>
      <c r="CHI946" s="82"/>
      <c r="CHJ946" s="82"/>
      <c r="CHK946" s="82"/>
      <c r="CHL946" s="82"/>
      <c r="CHM946" s="82"/>
      <c r="CHN946" s="82"/>
      <c r="CHO946" s="82"/>
      <c r="CHP946" s="82"/>
      <c r="CHQ946" s="82"/>
      <c r="CHR946" s="82"/>
      <c r="CHS946" s="82"/>
      <c r="CHT946" s="82"/>
      <c r="CHU946" s="82"/>
      <c r="CHV946" s="82"/>
      <c r="CHW946" s="82"/>
      <c r="CHX946" s="82"/>
      <c r="CHY946" s="82"/>
      <c r="CHZ946" s="82"/>
      <c r="CIA946" s="82"/>
      <c r="CIB946" s="82"/>
      <c r="CIC946" s="82"/>
      <c r="CID946" s="82"/>
      <c r="CIE946" s="82"/>
      <c r="CIF946" s="82"/>
      <c r="CIG946" s="82"/>
      <c r="CIH946" s="82"/>
      <c r="CII946" s="82"/>
      <c r="CIJ946" s="82"/>
      <c r="CIK946" s="82"/>
      <c r="CIL946" s="82"/>
      <c r="CIM946" s="82"/>
      <c r="CIN946" s="82"/>
      <c r="CIO946" s="82"/>
      <c r="CIP946" s="82"/>
      <c r="CIQ946" s="82"/>
      <c r="CIR946" s="82"/>
      <c r="CIS946" s="82"/>
      <c r="CIT946" s="82"/>
      <c r="CIU946" s="82"/>
      <c r="CIV946" s="82"/>
      <c r="CIW946" s="82"/>
      <c r="CIX946" s="82"/>
      <c r="CIY946" s="82"/>
      <c r="CIZ946" s="82"/>
      <c r="CJA946" s="82"/>
      <c r="CJB946" s="82"/>
      <c r="CJC946" s="82"/>
      <c r="CJD946" s="82"/>
      <c r="CJE946" s="82"/>
      <c r="CJF946" s="82"/>
      <c r="CJG946" s="82"/>
      <c r="CJH946" s="82"/>
      <c r="CJI946" s="82"/>
      <c r="CJJ946" s="82"/>
      <c r="CJK946" s="82"/>
      <c r="CJL946" s="82"/>
      <c r="CJM946" s="82"/>
      <c r="CJN946" s="82"/>
      <c r="CJO946" s="82"/>
      <c r="CJP946" s="82"/>
      <c r="CJQ946" s="82"/>
      <c r="CJR946" s="82"/>
      <c r="CJS946" s="82"/>
      <c r="CJT946" s="82"/>
      <c r="CJU946" s="82"/>
      <c r="CJV946" s="82"/>
      <c r="CJW946" s="82"/>
      <c r="CJX946" s="82"/>
      <c r="CJY946" s="82"/>
      <c r="CJZ946" s="82"/>
      <c r="CKA946" s="82"/>
      <c r="CKB946" s="82"/>
      <c r="CKC946" s="82"/>
      <c r="CKD946" s="82"/>
      <c r="CKE946" s="82"/>
      <c r="CKF946" s="82"/>
      <c r="CKG946" s="82"/>
      <c r="CKH946" s="82"/>
      <c r="CKI946" s="82"/>
      <c r="CKJ946" s="82"/>
      <c r="CKK946" s="82"/>
      <c r="CKL946" s="82"/>
      <c r="CKM946" s="82"/>
      <c r="CKN946" s="82"/>
      <c r="CKO946" s="82"/>
      <c r="CKP946" s="82"/>
      <c r="CKQ946" s="82"/>
      <c r="CKR946" s="82"/>
      <c r="CKS946" s="82"/>
      <c r="CKT946" s="82"/>
      <c r="CKU946" s="82"/>
      <c r="CKV946" s="82"/>
      <c r="CKW946" s="82"/>
      <c r="CKX946" s="82"/>
      <c r="CKY946" s="82"/>
      <c r="CKZ946" s="82"/>
      <c r="CLA946" s="82"/>
      <c r="CLB946" s="82"/>
      <c r="CLC946" s="82"/>
      <c r="CLD946" s="82"/>
      <c r="CLE946" s="82"/>
      <c r="CLF946" s="82"/>
      <c r="CLG946" s="82"/>
      <c r="CLH946" s="82"/>
      <c r="CLI946" s="82"/>
      <c r="CLJ946" s="82"/>
      <c r="CLK946" s="82"/>
      <c r="CLL946" s="82"/>
      <c r="CLM946" s="82"/>
      <c r="CLN946" s="82"/>
      <c r="CLO946" s="82"/>
      <c r="CLP946" s="82"/>
      <c r="CLQ946" s="82"/>
      <c r="CLR946" s="82"/>
      <c r="CLS946" s="82"/>
      <c r="CLT946" s="82"/>
      <c r="CLU946" s="82"/>
      <c r="CLV946" s="82"/>
      <c r="CLW946" s="82"/>
      <c r="CLX946" s="82"/>
      <c r="CLY946" s="82"/>
      <c r="CLZ946" s="82"/>
      <c r="CMA946" s="82"/>
      <c r="CMB946" s="82"/>
      <c r="CMC946" s="82"/>
      <c r="CMD946" s="82"/>
      <c r="CME946" s="82"/>
      <c r="CMF946" s="82"/>
      <c r="CMG946" s="82"/>
      <c r="CMH946" s="82"/>
      <c r="CMI946" s="82"/>
      <c r="CMJ946" s="82"/>
      <c r="CMK946" s="82"/>
      <c r="CML946" s="82"/>
      <c r="CMM946" s="82"/>
      <c r="CMN946" s="82"/>
      <c r="CMO946" s="82"/>
      <c r="CMP946" s="82"/>
      <c r="CMQ946" s="82"/>
      <c r="CMR946" s="82"/>
      <c r="CMS946" s="82"/>
      <c r="CMT946" s="82"/>
      <c r="CMU946" s="82"/>
      <c r="CMV946" s="82"/>
      <c r="CMW946" s="82"/>
      <c r="CMX946" s="82"/>
      <c r="CMY946" s="82"/>
      <c r="CMZ946" s="82"/>
      <c r="CNA946" s="82"/>
      <c r="CNB946" s="82"/>
      <c r="CNC946" s="82"/>
      <c r="CND946" s="82"/>
      <c r="CNE946" s="82"/>
      <c r="CNF946" s="82"/>
      <c r="CNG946" s="82"/>
      <c r="CNH946" s="82"/>
      <c r="CNI946" s="82"/>
      <c r="CNJ946" s="82"/>
      <c r="CNK946" s="82"/>
      <c r="CNL946" s="82"/>
      <c r="CNM946" s="82"/>
      <c r="CNN946" s="82"/>
      <c r="CNO946" s="82"/>
      <c r="CNP946" s="82"/>
      <c r="CNQ946" s="82"/>
      <c r="CNR946" s="82"/>
      <c r="CNS946" s="82"/>
      <c r="CNT946" s="82"/>
      <c r="CNU946" s="82"/>
      <c r="CNV946" s="82"/>
      <c r="CNW946" s="82"/>
      <c r="CNX946" s="82"/>
      <c r="CNY946" s="82"/>
      <c r="CNZ946" s="82"/>
      <c r="COA946" s="82"/>
      <c r="COB946" s="82"/>
      <c r="COC946" s="82"/>
      <c r="COD946" s="82"/>
      <c r="COE946" s="82"/>
      <c r="COF946" s="82"/>
      <c r="COG946" s="82"/>
      <c r="COH946" s="82"/>
      <c r="COI946" s="82"/>
      <c r="COJ946" s="82"/>
      <c r="COK946" s="82"/>
      <c r="COL946" s="82"/>
      <c r="COM946" s="82"/>
      <c r="CON946" s="82"/>
      <c r="COO946" s="82"/>
      <c r="COP946" s="82"/>
      <c r="COQ946" s="82"/>
      <c r="COR946" s="82"/>
      <c r="COS946" s="82"/>
      <c r="COT946" s="82"/>
      <c r="COU946" s="82"/>
      <c r="COV946" s="82"/>
      <c r="COW946" s="82"/>
      <c r="COX946" s="82"/>
      <c r="COY946" s="82"/>
      <c r="COZ946" s="82"/>
      <c r="CPA946" s="82"/>
      <c r="CPB946" s="82"/>
      <c r="CPC946" s="82"/>
      <c r="CPD946" s="82"/>
      <c r="CPE946" s="82"/>
      <c r="CPF946" s="82"/>
      <c r="CPG946" s="82"/>
      <c r="CPH946" s="82"/>
      <c r="CPI946" s="82"/>
      <c r="CPJ946" s="82"/>
      <c r="CPK946" s="82"/>
      <c r="CPL946" s="82"/>
      <c r="CPM946" s="82"/>
      <c r="CPN946" s="82"/>
      <c r="CPO946" s="82"/>
      <c r="CPP946" s="82"/>
      <c r="CPQ946" s="82"/>
      <c r="CPR946" s="82"/>
      <c r="CPS946" s="82"/>
      <c r="CPT946" s="82"/>
      <c r="CPU946" s="82"/>
      <c r="CPV946" s="82"/>
      <c r="CPW946" s="82"/>
      <c r="CPX946" s="82"/>
      <c r="CPY946" s="82"/>
      <c r="CPZ946" s="82"/>
      <c r="CQA946" s="82"/>
      <c r="CQB946" s="82"/>
      <c r="CQC946" s="82"/>
      <c r="CQD946" s="82"/>
      <c r="CQE946" s="82"/>
      <c r="CQF946" s="82"/>
      <c r="CQG946" s="82"/>
      <c r="CQH946" s="82"/>
      <c r="CQI946" s="82"/>
      <c r="CQJ946" s="82"/>
      <c r="CQK946" s="82"/>
      <c r="CQL946" s="82"/>
      <c r="CQM946" s="82"/>
      <c r="CQN946" s="82"/>
      <c r="CQO946" s="82"/>
      <c r="CQP946" s="82"/>
      <c r="CQQ946" s="82"/>
      <c r="CQR946" s="82"/>
      <c r="CQS946" s="82"/>
      <c r="CQT946" s="82"/>
      <c r="CQU946" s="82"/>
      <c r="CQV946" s="82"/>
      <c r="CQW946" s="82"/>
      <c r="CQX946" s="82"/>
      <c r="CQY946" s="82"/>
      <c r="CQZ946" s="82"/>
      <c r="CRA946" s="82"/>
      <c r="CRB946" s="82"/>
      <c r="CRC946" s="82"/>
      <c r="CRD946" s="82"/>
      <c r="CRE946" s="82"/>
      <c r="CRF946" s="82"/>
      <c r="CRG946" s="82"/>
      <c r="CRH946" s="82"/>
      <c r="CRI946" s="82"/>
      <c r="CRJ946" s="82"/>
      <c r="CRK946" s="82"/>
      <c r="CRL946" s="82"/>
      <c r="CRM946" s="82"/>
      <c r="CRN946" s="82"/>
      <c r="CRO946" s="82"/>
      <c r="CRP946" s="82"/>
      <c r="CRQ946" s="82"/>
      <c r="CRR946" s="82"/>
      <c r="CRS946" s="82"/>
      <c r="CRT946" s="82"/>
      <c r="CRU946" s="82"/>
      <c r="CRV946" s="82"/>
      <c r="CRW946" s="82"/>
      <c r="CRX946" s="82"/>
      <c r="CRY946" s="82"/>
      <c r="CRZ946" s="82"/>
      <c r="CSA946" s="82"/>
      <c r="CSB946" s="82"/>
      <c r="CSC946" s="82"/>
      <c r="CSD946" s="82"/>
      <c r="CSE946" s="82"/>
      <c r="CSF946" s="82"/>
      <c r="CSG946" s="82"/>
      <c r="CSH946" s="82"/>
      <c r="CSI946" s="82"/>
      <c r="CSJ946" s="82"/>
      <c r="CSK946" s="82"/>
      <c r="CSL946" s="82"/>
      <c r="CSM946" s="82"/>
      <c r="CSN946" s="82"/>
      <c r="CSO946" s="82"/>
      <c r="CSP946" s="82"/>
      <c r="CSQ946" s="82"/>
      <c r="CSR946" s="82"/>
      <c r="CSS946" s="82"/>
      <c r="CST946" s="82"/>
      <c r="CSU946" s="82"/>
      <c r="CSV946" s="82"/>
      <c r="CSW946" s="82"/>
      <c r="CSX946" s="82"/>
      <c r="CSY946" s="82"/>
      <c r="CSZ946" s="82"/>
      <c r="CTA946" s="82"/>
      <c r="CTB946" s="82"/>
      <c r="CTC946" s="82"/>
      <c r="CTD946" s="82"/>
      <c r="CTE946" s="82"/>
      <c r="CTF946" s="82"/>
      <c r="CTG946" s="82"/>
      <c r="CTH946" s="82"/>
      <c r="CTI946" s="82"/>
      <c r="CTJ946" s="82"/>
      <c r="CTK946" s="82"/>
      <c r="CTL946" s="82"/>
      <c r="CTM946" s="82"/>
      <c r="CTN946" s="82"/>
      <c r="CTO946" s="82"/>
      <c r="CTP946" s="82"/>
      <c r="CTQ946" s="82"/>
      <c r="CTR946" s="82"/>
      <c r="CTS946" s="82"/>
      <c r="CTT946" s="82"/>
      <c r="CTU946" s="82"/>
      <c r="CTV946" s="82"/>
      <c r="CTW946" s="82"/>
      <c r="CTX946" s="82"/>
      <c r="CTY946" s="82"/>
      <c r="CTZ946" s="82"/>
      <c r="CUA946" s="82"/>
      <c r="CUB946" s="82"/>
      <c r="CUC946" s="82"/>
      <c r="CUD946" s="82"/>
      <c r="CUE946" s="82"/>
      <c r="CUF946" s="82"/>
      <c r="CUG946" s="82"/>
      <c r="CUH946" s="82"/>
      <c r="CUI946" s="82"/>
      <c r="CUJ946" s="82"/>
      <c r="CUK946" s="82"/>
      <c r="CUL946" s="82"/>
      <c r="CUM946" s="82"/>
      <c r="CUN946" s="82"/>
      <c r="CUO946" s="82"/>
      <c r="CUP946" s="82"/>
      <c r="CUQ946" s="82"/>
      <c r="CUR946" s="82"/>
      <c r="CUS946" s="82"/>
      <c r="CUT946" s="82"/>
      <c r="CUU946" s="82"/>
      <c r="CUV946" s="82"/>
      <c r="CUW946" s="82"/>
      <c r="CUX946" s="82"/>
      <c r="CUY946" s="82"/>
      <c r="CUZ946" s="82"/>
      <c r="CVA946" s="82"/>
      <c r="CVB946" s="82"/>
      <c r="CVC946" s="82"/>
      <c r="CVD946" s="82"/>
      <c r="CVE946" s="82"/>
      <c r="CVF946" s="82"/>
      <c r="CVG946" s="82"/>
      <c r="CVH946" s="82"/>
      <c r="CVI946" s="82"/>
      <c r="CVJ946" s="82"/>
      <c r="CVK946" s="82"/>
      <c r="CVL946" s="82"/>
      <c r="CVM946" s="82"/>
      <c r="CVN946" s="82"/>
      <c r="CVO946" s="82"/>
      <c r="CVP946" s="82"/>
      <c r="CVQ946" s="82"/>
      <c r="CVR946" s="82"/>
      <c r="CVS946" s="82"/>
      <c r="CVT946" s="82"/>
      <c r="CVU946" s="82"/>
      <c r="CVV946" s="82"/>
      <c r="CVW946" s="82"/>
      <c r="CVX946" s="82"/>
      <c r="CVY946" s="82"/>
      <c r="CVZ946" s="82"/>
      <c r="CWA946" s="82"/>
      <c r="CWB946" s="82"/>
      <c r="CWC946" s="82"/>
      <c r="CWD946" s="82"/>
      <c r="CWE946" s="82"/>
      <c r="CWF946" s="82"/>
      <c r="CWG946" s="82"/>
      <c r="CWH946" s="82"/>
      <c r="CWI946" s="82"/>
      <c r="CWJ946" s="82"/>
      <c r="CWK946" s="82"/>
      <c r="CWL946" s="82"/>
      <c r="CWM946" s="82"/>
      <c r="CWN946" s="82"/>
      <c r="CWO946" s="82"/>
      <c r="CWP946" s="82"/>
      <c r="CWQ946" s="82"/>
      <c r="CWR946" s="82"/>
      <c r="CWS946" s="82"/>
      <c r="CWT946" s="82"/>
      <c r="CWU946" s="82"/>
      <c r="CWV946" s="82"/>
      <c r="CWW946" s="82"/>
      <c r="CWX946" s="82"/>
      <c r="CWY946" s="82"/>
      <c r="CWZ946" s="82"/>
      <c r="CXA946" s="82"/>
      <c r="CXB946" s="82"/>
      <c r="CXC946" s="82"/>
      <c r="CXD946" s="82"/>
      <c r="CXE946" s="82"/>
      <c r="CXF946" s="82"/>
      <c r="CXG946" s="82"/>
      <c r="CXH946" s="82"/>
      <c r="CXI946" s="82"/>
      <c r="CXJ946" s="82"/>
      <c r="CXK946" s="82"/>
      <c r="CXL946" s="82"/>
      <c r="CXM946" s="82"/>
      <c r="CXN946" s="82"/>
      <c r="CXO946" s="82"/>
      <c r="CXP946" s="82"/>
      <c r="CXQ946" s="82"/>
      <c r="CXR946" s="82"/>
      <c r="CXS946" s="82"/>
      <c r="CXT946" s="82"/>
      <c r="CXU946" s="82"/>
      <c r="CXV946" s="82"/>
      <c r="CXW946" s="82"/>
      <c r="CXX946" s="82"/>
      <c r="CXY946" s="82"/>
      <c r="CXZ946" s="82"/>
      <c r="CYA946" s="82"/>
      <c r="CYB946" s="82"/>
      <c r="CYC946" s="82"/>
      <c r="CYD946" s="82"/>
      <c r="CYE946" s="82"/>
      <c r="CYF946" s="82"/>
      <c r="CYG946" s="82"/>
      <c r="CYH946" s="82"/>
      <c r="CYI946" s="82"/>
      <c r="CYJ946" s="82"/>
      <c r="CYK946" s="82"/>
      <c r="CYL946" s="82"/>
      <c r="CYM946" s="82"/>
      <c r="CYN946" s="82"/>
      <c r="CYO946" s="82"/>
      <c r="CYP946" s="82"/>
      <c r="CYQ946" s="82"/>
      <c r="CYR946" s="82"/>
      <c r="CYS946" s="82"/>
      <c r="CYT946" s="82"/>
      <c r="CYU946" s="82"/>
      <c r="CYV946" s="82"/>
      <c r="CYW946" s="82"/>
      <c r="CYX946" s="82"/>
      <c r="CYY946" s="82"/>
      <c r="CYZ946" s="82"/>
      <c r="CZA946" s="82"/>
      <c r="CZB946" s="82"/>
      <c r="CZC946" s="82"/>
      <c r="CZD946" s="82"/>
      <c r="CZE946" s="82"/>
      <c r="CZF946" s="82"/>
      <c r="CZG946" s="82"/>
      <c r="CZH946" s="82"/>
      <c r="CZI946" s="82"/>
      <c r="CZJ946" s="82"/>
      <c r="CZK946" s="82"/>
      <c r="CZL946" s="82"/>
      <c r="CZM946" s="82"/>
      <c r="CZN946" s="82"/>
      <c r="CZO946" s="82"/>
      <c r="CZP946" s="82"/>
      <c r="CZQ946" s="82"/>
      <c r="CZR946" s="82"/>
      <c r="CZS946" s="82"/>
      <c r="CZT946" s="82"/>
      <c r="CZU946" s="82"/>
      <c r="CZV946" s="82"/>
      <c r="CZW946" s="82"/>
      <c r="CZX946" s="82"/>
      <c r="CZY946" s="82"/>
      <c r="CZZ946" s="82"/>
      <c r="DAA946" s="82"/>
      <c r="DAB946" s="82"/>
      <c r="DAC946" s="82"/>
      <c r="DAD946" s="82"/>
      <c r="DAE946" s="82"/>
      <c r="DAF946" s="82"/>
      <c r="DAG946" s="82"/>
      <c r="DAH946" s="82"/>
      <c r="DAI946" s="82"/>
      <c r="DAJ946" s="82"/>
      <c r="DAK946" s="82"/>
      <c r="DAL946" s="82"/>
      <c r="DAM946" s="82"/>
      <c r="DAN946" s="82"/>
      <c r="DAO946" s="82"/>
      <c r="DAP946" s="82"/>
      <c r="DAQ946" s="82"/>
      <c r="DAR946" s="82"/>
      <c r="DAS946" s="82"/>
      <c r="DAT946" s="82"/>
      <c r="DAU946" s="82"/>
      <c r="DAV946" s="82"/>
      <c r="DAW946" s="82"/>
      <c r="DAX946" s="82"/>
      <c r="DAY946" s="82"/>
      <c r="DAZ946" s="82"/>
      <c r="DBA946" s="82"/>
      <c r="DBB946" s="82"/>
      <c r="DBC946" s="82"/>
      <c r="DBD946" s="82"/>
      <c r="DBE946" s="82"/>
      <c r="DBF946" s="82"/>
      <c r="DBG946" s="82"/>
      <c r="DBH946" s="82"/>
      <c r="DBI946" s="82"/>
      <c r="DBJ946" s="82"/>
      <c r="DBK946" s="82"/>
      <c r="DBL946" s="82"/>
      <c r="DBM946" s="82"/>
      <c r="DBN946" s="82"/>
      <c r="DBO946" s="82"/>
      <c r="DBP946" s="82"/>
      <c r="DBQ946" s="82"/>
      <c r="DBR946" s="82"/>
      <c r="DBS946" s="82"/>
      <c r="DBT946" s="82"/>
      <c r="DBU946" s="82"/>
      <c r="DBV946" s="82"/>
      <c r="DBW946" s="82"/>
      <c r="DBX946" s="82"/>
      <c r="DBY946" s="82"/>
      <c r="DBZ946" s="82"/>
      <c r="DCA946" s="82"/>
      <c r="DCB946" s="82"/>
      <c r="DCC946" s="82"/>
      <c r="DCD946" s="82"/>
      <c r="DCE946" s="82"/>
      <c r="DCF946" s="82"/>
      <c r="DCG946" s="82"/>
      <c r="DCH946" s="82"/>
      <c r="DCI946" s="82"/>
      <c r="DCJ946" s="82"/>
      <c r="DCK946" s="82"/>
      <c r="DCL946" s="82"/>
      <c r="DCM946" s="82"/>
      <c r="DCN946" s="82"/>
      <c r="DCO946" s="82"/>
      <c r="DCP946" s="82"/>
      <c r="DCQ946" s="82"/>
      <c r="DCR946" s="82"/>
      <c r="DCS946" s="82"/>
      <c r="DCT946" s="82"/>
      <c r="DCU946" s="82"/>
      <c r="DCV946" s="82"/>
      <c r="DCW946" s="82"/>
      <c r="DCX946" s="82"/>
      <c r="DCY946" s="82"/>
      <c r="DCZ946" s="82"/>
      <c r="DDA946" s="82"/>
      <c r="DDB946" s="82"/>
      <c r="DDC946" s="82"/>
      <c r="DDD946" s="82"/>
      <c r="DDE946" s="82"/>
      <c r="DDF946" s="82"/>
      <c r="DDG946" s="82"/>
      <c r="DDH946" s="82"/>
      <c r="DDI946" s="82"/>
      <c r="DDJ946" s="82"/>
      <c r="DDK946" s="82"/>
      <c r="DDL946" s="82"/>
      <c r="DDM946" s="82"/>
      <c r="DDN946" s="82"/>
      <c r="DDO946" s="82"/>
      <c r="DDP946" s="82"/>
      <c r="DDQ946" s="82"/>
      <c r="DDR946" s="82"/>
      <c r="DDS946" s="82"/>
      <c r="DDT946" s="82"/>
      <c r="DDU946" s="82"/>
      <c r="DDV946" s="82"/>
      <c r="DDW946" s="82"/>
      <c r="DDX946" s="82"/>
      <c r="DDY946" s="82"/>
      <c r="DDZ946" s="82"/>
      <c r="DEA946" s="82"/>
      <c r="DEB946" s="82"/>
      <c r="DEC946" s="82"/>
      <c r="DED946" s="82"/>
      <c r="DEE946" s="82"/>
      <c r="DEF946" s="82"/>
      <c r="DEG946" s="82"/>
      <c r="DEH946" s="82"/>
      <c r="DEI946" s="82"/>
      <c r="DEJ946" s="82"/>
      <c r="DEK946" s="82"/>
      <c r="DEL946" s="82"/>
      <c r="DEM946" s="82"/>
      <c r="DEN946" s="82"/>
      <c r="DEO946" s="82"/>
      <c r="DEP946" s="82"/>
      <c r="DEQ946" s="82"/>
      <c r="DER946" s="82"/>
      <c r="DES946" s="82"/>
      <c r="DET946" s="82"/>
      <c r="DEU946" s="82"/>
      <c r="DEV946" s="82"/>
      <c r="DEW946" s="82"/>
      <c r="DEX946" s="82"/>
      <c r="DEY946" s="82"/>
      <c r="DEZ946" s="82"/>
      <c r="DFA946" s="82"/>
      <c r="DFB946" s="82"/>
      <c r="DFC946" s="82"/>
      <c r="DFD946" s="82"/>
      <c r="DFE946" s="82"/>
      <c r="DFF946" s="82"/>
      <c r="DFG946" s="82"/>
      <c r="DFH946" s="82"/>
      <c r="DFI946" s="82"/>
      <c r="DFJ946" s="82"/>
      <c r="DFK946" s="82"/>
      <c r="DFL946" s="82"/>
      <c r="DFM946" s="82"/>
      <c r="DFN946" s="82"/>
      <c r="DFO946" s="82"/>
      <c r="DFP946" s="82"/>
      <c r="DFQ946" s="82"/>
      <c r="DFR946" s="82"/>
      <c r="DFS946" s="82"/>
      <c r="DFT946" s="82"/>
      <c r="DFU946" s="82"/>
      <c r="DFV946" s="82"/>
      <c r="DFW946" s="82"/>
      <c r="DFX946" s="82"/>
      <c r="DFY946" s="82"/>
      <c r="DFZ946" s="82"/>
      <c r="DGA946" s="82"/>
      <c r="DGB946" s="82"/>
      <c r="DGC946" s="82"/>
      <c r="DGD946" s="82"/>
      <c r="DGE946" s="82"/>
      <c r="DGF946" s="82"/>
      <c r="DGG946" s="82"/>
      <c r="DGH946" s="82"/>
      <c r="DGI946" s="82"/>
      <c r="DGJ946" s="82"/>
      <c r="DGK946" s="82"/>
      <c r="DGL946" s="82"/>
      <c r="DGM946" s="82"/>
      <c r="DGN946" s="82"/>
      <c r="DGO946" s="82"/>
      <c r="DGP946" s="82"/>
      <c r="DGQ946" s="82"/>
      <c r="DGR946" s="82"/>
      <c r="DGS946" s="82"/>
      <c r="DGT946" s="82"/>
      <c r="DGU946" s="82"/>
      <c r="DGV946" s="82"/>
      <c r="DGW946" s="82"/>
      <c r="DGX946" s="82"/>
      <c r="DGY946" s="82"/>
      <c r="DGZ946" s="82"/>
      <c r="DHA946" s="82"/>
      <c r="DHB946" s="82"/>
      <c r="DHC946" s="82"/>
      <c r="DHD946" s="82"/>
      <c r="DHE946" s="82"/>
      <c r="DHF946" s="82"/>
      <c r="DHG946" s="82"/>
      <c r="DHH946" s="82"/>
      <c r="DHI946" s="82"/>
      <c r="DHJ946" s="82"/>
      <c r="DHK946" s="82"/>
      <c r="DHL946" s="82"/>
      <c r="DHM946" s="82"/>
      <c r="DHN946" s="82"/>
      <c r="DHO946" s="82"/>
      <c r="DHP946" s="82"/>
      <c r="DHQ946" s="82"/>
      <c r="DHR946" s="82"/>
      <c r="DHS946" s="82"/>
      <c r="DHT946" s="82"/>
      <c r="DHU946" s="82"/>
      <c r="DHV946" s="82"/>
      <c r="DHW946" s="82"/>
      <c r="DHX946" s="82"/>
      <c r="DHY946" s="82"/>
      <c r="DHZ946" s="82"/>
      <c r="DIA946" s="82"/>
      <c r="DIB946" s="82"/>
      <c r="DIC946" s="82"/>
      <c r="DID946" s="82"/>
      <c r="DIE946" s="82"/>
      <c r="DIF946" s="82"/>
      <c r="DIG946" s="82"/>
      <c r="DIH946" s="82"/>
      <c r="DII946" s="82"/>
      <c r="DIJ946" s="82"/>
      <c r="DIK946" s="82"/>
      <c r="DIL946" s="82"/>
      <c r="DIM946" s="82"/>
      <c r="DIN946" s="82"/>
      <c r="DIO946" s="82"/>
      <c r="DIP946" s="82"/>
      <c r="DIQ946" s="82"/>
      <c r="DIR946" s="82"/>
      <c r="DIS946" s="82"/>
      <c r="DIT946" s="82"/>
      <c r="DIU946" s="82"/>
      <c r="DIV946" s="82"/>
      <c r="DIW946" s="82"/>
      <c r="DIX946" s="82"/>
      <c r="DIY946" s="82"/>
      <c r="DIZ946" s="82"/>
      <c r="DJA946" s="82"/>
      <c r="DJB946" s="82"/>
      <c r="DJC946" s="82"/>
      <c r="DJD946" s="82"/>
      <c r="DJE946" s="82"/>
      <c r="DJF946" s="82"/>
      <c r="DJG946" s="82"/>
      <c r="DJH946" s="82"/>
      <c r="DJI946" s="82"/>
      <c r="DJJ946" s="82"/>
      <c r="DJK946" s="82"/>
      <c r="DJL946" s="82"/>
      <c r="DJM946" s="82"/>
      <c r="DJN946" s="82"/>
      <c r="DJO946" s="82"/>
      <c r="DJP946" s="82"/>
      <c r="DJQ946" s="82"/>
      <c r="DJR946" s="82"/>
      <c r="DJS946" s="82"/>
      <c r="DJT946" s="82"/>
      <c r="DJU946" s="82"/>
      <c r="DJV946" s="82"/>
      <c r="DJW946" s="82"/>
      <c r="DJX946" s="82"/>
      <c r="DJY946" s="82"/>
      <c r="DJZ946" s="82"/>
      <c r="DKA946" s="82"/>
      <c r="DKB946" s="82"/>
      <c r="DKC946" s="82"/>
      <c r="DKD946" s="82"/>
      <c r="DKE946" s="82"/>
      <c r="DKF946" s="82"/>
      <c r="DKG946" s="82"/>
      <c r="DKH946" s="82"/>
      <c r="DKI946" s="82"/>
      <c r="DKJ946" s="82"/>
      <c r="DKK946" s="82"/>
      <c r="DKL946" s="82"/>
      <c r="DKM946" s="82"/>
      <c r="DKN946" s="82"/>
      <c r="DKO946" s="82"/>
      <c r="DKP946" s="82"/>
      <c r="DKQ946" s="82"/>
      <c r="DKR946" s="82"/>
      <c r="DKS946" s="82"/>
      <c r="DKT946" s="82"/>
      <c r="DKU946" s="82"/>
      <c r="DKV946" s="82"/>
      <c r="DKW946" s="82"/>
      <c r="DKX946" s="82"/>
      <c r="DKY946" s="82"/>
      <c r="DKZ946" s="82"/>
      <c r="DLA946" s="82"/>
      <c r="DLB946" s="82"/>
      <c r="DLC946" s="82"/>
      <c r="DLD946" s="82"/>
      <c r="DLE946" s="82"/>
      <c r="DLF946" s="82"/>
      <c r="DLG946" s="82"/>
      <c r="DLH946" s="82"/>
      <c r="DLI946" s="82"/>
      <c r="DLJ946" s="82"/>
      <c r="DLK946" s="82"/>
      <c r="DLL946" s="82"/>
      <c r="DLM946" s="82"/>
      <c r="DLN946" s="82"/>
      <c r="DLO946" s="82"/>
      <c r="DLP946" s="82"/>
      <c r="DLQ946" s="82"/>
      <c r="DLR946" s="82"/>
      <c r="DLS946" s="82"/>
      <c r="DLT946" s="82"/>
      <c r="DLU946" s="82"/>
      <c r="DLV946" s="82"/>
      <c r="DLW946" s="82"/>
      <c r="DLX946" s="82"/>
      <c r="DLY946" s="82"/>
      <c r="DLZ946" s="82"/>
      <c r="DMA946" s="82"/>
      <c r="DMB946" s="82"/>
      <c r="DMC946" s="82"/>
      <c r="DMD946" s="82"/>
      <c r="DME946" s="82"/>
      <c r="DMF946" s="82"/>
      <c r="DMG946" s="82"/>
      <c r="DMH946" s="82"/>
      <c r="DMI946" s="82"/>
      <c r="DMJ946" s="82"/>
      <c r="DMK946" s="82"/>
      <c r="DML946" s="82"/>
      <c r="DMM946" s="82"/>
      <c r="DMN946" s="82"/>
      <c r="DMO946" s="82"/>
      <c r="DMP946" s="82"/>
      <c r="DMQ946" s="82"/>
      <c r="DMR946" s="82"/>
      <c r="DMS946" s="82"/>
      <c r="DMT946" s="82"/>
      <c r="DMU946" s="82"/>
      <c r="DMV946" s="82"/>
      <c r="DMW946" s="82"/>
      <c r="DMX946" s="82"/>
      <c r="DMY946" s="82"/>
      <c r="DMZ946" s="82"/>
      <c r="DNA946" s="82"/>
      <c r="DNB946" s="82"/>
      <c r="DNC946" s="82"/>
      <c r="DND946" s="82"/>
      <c r="DNE946" s="82"/>
      <c r="DNF946" s="82"/>
      <c r="DNG946" s="82"/>
      <c r="DNH946" s="82"/>
      <c r="DNI946" s="82"/>
      <c r="DNJ946" s="82"/>
      <c r="DNK946" s="82"/>
      <c r="DNL946" s="82"/>
      <c r="DNM946" s="82"/>
      <c r="DNN946" s="82"/>
      <c r="DNO946" s="82"/>
      <c r="DNP946" s="82"/>
      <c r="DNQ946" s="82"/>
      <c r="DNR946" s="82"/>
      <c r="DNS946" s="82"/>
      <c r="DNT946" s="82"/>
      <c r="DNU946" s="82"/>
      <c r="DNV946" s="82"/>
      <c r="DNW946" s="82"/>
      <c r="DNX946" s="82"/>
      <c r="DNY946" s="82"/>
      <c r="DNZ946" s="82"/>
      <c r="DOA946" s="82"/>
      <c r="DOB946" s="82"/>
      <c r="DOC946" s="82"/>
      <c r="DOD946" s="82"/>
      <c r="DOE946" s="82"/>
      <c r="DOF946" s="82"/>
      <c r="DOG946" s="82"/>
      <c r="DOH946" s="82"/>
      <c r="DOI946" s="82"/>
      <c r="DOJ946" s="82"/>
      <c r="DOK946" s="82"/>
      <c r="DOL946" s="82"/>
      <c r="DOM946" s="82"/>
      <c r="DON946" s="82"/>
      <c r="DOO946" s="82"/>
      <c r="DOP946" s="82"/>
      <c r="DOQ946" s="82"/>
      <c r="DOR946" s="82"/>
      <c r="DOS946" s="82"/>
      <c r="DOT946" s="82"/>
      <c r="DOU946" s="82"/>
      <c r="DOV946" s="82"/>
      <c r="DOW946" s="82"/>
      <c r="DOX946" s="82"/>
      <c r="DOY946" s="82"/>
      <c r="DOZ946" s="82"/>
      <c r="DPA946" s="82"/>
      <c r="DPB946" s="82"/>
      <c r="DPC946" s="82"/>
      <c r="DPD946" s="82"/>
      <c r="DPE946" s="82"/>
      <c r="DPF946" s="82"/>
      <c r="DPG946" s="82"/>
      <c r="DPH946" s="82"/>
      <c r="DPI946" s="82"/>
      <c r="DPJ946" s="82"/>
      <c r="DPK946" s="82"/>
      <c r="DPL946" s="82"/>
      <c r="DPM946" s="82"/>
      <c r="DPN946" s="82"/>
      <c r="DPO946" s="82"/>
      <c r="DPP946" s="82"/>
      <c r="DPQ946" s="82"/>
      <c r="DPR946" s="82"/>
      <c r="DPS946" s="82"/>
      <c r="DPT946" s="82"/>
      <c r="DPU946" s="82"/>
      <c r="DPV946" s="82"/>
      <c r="DPW946" s="82"/>
      <c r="DPX946" s="82"/>
      <c r="DPY946" s="82"/>
      <c r="DPZ946" s="82"/>
      <c r="DQA946" s="82"/>
      <c r="DQB946" s="82"/>
      <c r="DQC946" s="82"/>
      <c r="DQD946" s="82"/>
      <c r="DQE946" s="82"/>
      <c r="DQF946" s="82"/>
      <c r="DQG946" s="82"/>
      <c r="DQH946" s="82"/>
      <c r="DQI946" s="82"/>
      <c r="DQJ946" s="82"/>
      <c r="DQK946" s="82"/>
      <c r="DQL946" s="82"/>
      <c r="DQM946" s="82"/>
      <c r="DQN946" s="82"/>
      <c r="DQO946" s="82"/>
      <c r="DQP946" s="82"/>
      <c r="DQQ946" s="82"/>
      <c r="DQR946" s="82"/>
      <c r="DQS946" s="82"/>
      <c r="DQT946" s="82"/>
      <c r="DQU946" s="82"/>
      <c r="DQV946" s="82"/>
      <c r="DQW946" s="82"/>
      <c r="DQX946" s="82"/>
      <c r="DQY946" s="82"/>
      <c r="DQZ946" s="82"/>
      <c r="DRA946" s="82"/>
      <c r="DRB946" s="82"/>
      <c r="DRC946" s="82"/>
      <c r="DRD946" s="82"/>
      <c r="DRE946" s="82"/>
      <c r="DRF946" s="82"/>
      <c r="DRG946" s="82"/>
      <c r="DRH946" s="82"/>
      <c r="DRI946" s="82"/>
      <c r="DRJ946" s="82"/>
      <c r="DRK946" s="82"/>
      <c r="DRL946" s="82"/>
      <c r="DRM946" s="82"/>
      <c r="DRN946" s="82"/>
      <c r="DRO946" s="82"/>
      <c r="DRP946" s="82"/>
      <c r="DRQ946" s="82"/>
      <c r="DRR946" s="82"/>
      <c r="DRS946" s="82"/>
      <c r="DRT946" s="82"/>
      <c r="DRU946" s="82"/>
      <c r="DRV946" s="82"/>
      <c r="DRW946" s="82"/>
      <c r="DRX946" s="82"/>
      <c r="DRY946" s="82"/>
      <c r="DRZ946" s="82"/>
      <c r="DSA946" s="82"/>
      <c r="DSB946" s="82"/>
      <c r="DSC946" s="82"/>
      <c r="DSD946" s="82"/>
      <c r="DSE946" s="82"/>
      <c r="DSF946" s="82"/>
      <c r="DSG946" s="82"/>
      <c r="DSH946" s="82"/>
      <c r="DSI946" s="82"/>
      <c r="DSJ946" s="82"/>
      <c r="DSK946" s="82"/>
      <c r="DSL946" s="82"/>
      <c r="DSM946" s="82"/>
      <c r="DSN946" s="82"/>
      <c r="DSO946" s="82"/>
      <c r="DSP946" s="82"/>
      <c r="DSQ946" s="82"/>
      <c r="DSR946" s="82"/>
      <c r="DSS946" s="82"/>
      <c r="DST946" s="82"/>
      <c r="DSU946" s="82"/>
      <c r="DSV946" s="82"/>
      <c r="DSW946" s="82"/>
      <c r="DSX946" s="82"/>
      <c r="DSY946" s="82"/>
      <c r="DSZ946" s="82"/>
      <c r="DTA946" s="82"/>
      <c r="DTB946" s="82"/>
      <c r="DTC946" s="82"/>
      <c r="DTD946" s="82"/>
      <c r="DTE946" s="82"/>
      <c r="DTF946" s="82"/>
      <c r="DTG946" s="82"/>
      <c r="DTH946" s="82"/>
      <c r="DTI946" s="82"/>
      <c r="DTJ946" s="82"/>
      <c r="DTK946" s="82"/>
      <c r="DTL946" s="82"/>
      <c r="DTM946" s="82"/>
      <c r="DTN946" s="82"/>
      <c r="DTO946" s="82"/>
      <c r="DTP946" s="82"/>
      <c r="DTQ946" s="82"/>
      <c r="DTR946" s="82"/>
      <c r="DTS946" s="82"/>
      <c r="DTT946" s="82"/>
      <c r="DTU946" s="82"/>
      <c r="DTV946" s="82"/>
      <c r="DTW946" s="82"/>
      <c r="DTX946" s="82"/>
      <c r="DTY946" s="82"/>
      <c r="DTZ946" s="82"/>
      <c r="DUA946" s="82"/>
      <c r="DUB946" s="82"/>
      <c r="DUC946" s="82"/>
      <c r="DUD946" s="82"/>
      <c r="DUE946" s="82"/>
      <c r="DUF946" s="82"/>
      <c r="DUG946" s="82"/>
      <c r="DUH946" s="82"/>
      <c r="DUI946" s="82"/>
      <c r="DUJ946" s="82"/>
      <c r="DUK946" s="82"/>
      <c r="DUL946" s="82"/>
      <c r="DUM946" s="82"/>
      <c r="DUN946" s="82"/>
      <c r="DUO946" s="82"/>
      <c r="DUP946" s="82"/>
      <c r="DUQ946" s="82"/>
      <c r="DUR946" s="82"/>
      <c r="DUS946" s="82"/>
      <c r="DUT946" s="82"/>
      <c r="DUU946" s="82"/>
      <c r="DUV946" s="82"/>
      <c r="DUW946" s="82"/>
      <c r="DUX946" s="82"/>
      <c r="DUY946" s="82"/>
      <c r="DUZ946" s="82"/>
      <c r="DVA946" s="82"/>
      <c r="DVB946" s="82"/>
      <c r="DVC946" s="82"/>
      <c r="DVD946" s="82"/>
      <c r="DVE946" s="82"/>
      <c r="DVF946" s="82"/>
      <c r="DVG946" s="82"/>
      <c r="DVH946" s="82"/>
      <c r="DVI946" s="82"/>
      <c r="DVJ946" s="82"/>
      <c r="DVK946" s="82"/>
      <c r="DVL946" s="82"/>
      <c r="DVM946" s="82"/>
      <c r="DVN946" s="82"/>
      <c r="DVO946" s="82"/>
      <c r="DVP946" s="82"/>
      <c r="DVQ946" s="82"/>
      <c r="DVR946" s="82"/>
      <c r="DVS946" s="82"/>
      <c r="DVT946" s="82"/>
      <c r="DVU946" s="82"/>
      <c r="DVV946" s="82"/>
      <c r="DVW946" s="82"/>
      <c r="DVX946" s="82"/>
      <c r="DVY946" s="82"/>
      <c r="DVZ946" s="82"/>
      <c r="DWA946" s="82"/>
      <c r="DWB946" s="82"/>
      <c r="DWC946" s="82"/>
      <c r="DWD946" s="82"/>
      <c r="DWE946" s="82"/>
      <c r="DWF946" s="82"/>
      <c r="DWG946" s="82"/>
      <c r="DWH946" s="82"/>
      <c r="DWI946" s="82"/>
      <c r="DWJ946" s="82"/>
      <c r="DWK946" s="82"/>
      <c r="DWL946" s="82"/>
      <c r="DWM946" s="82"/>
      <c r="DWN946" s="82"/>
      <c r="DWO946" s="82"/>
      <c r="DWP946" s="82"/>
      <c r="DWQ946" s="82"/>
      <c r="DWR946" s="82"/>
      <c r="DWS946" s="82"/>
      <c r="DWT946" s="82"/>
      <c r="DWU946" s="82"/>
      <c r="DWV946" s="82"/>
      <c r="DWW946" s="82"/>
      <c r="DWX946" s="82"/>
      <c r="DWY946" s="82"/>
      <c r="DWZ946" s="82"/>
      <c r="DXA946" s="82"/>
      <c r="DXB946" s="82"/>
      <c r="DXC946" s="82"/>
      <c r="DXD946" s="82"/>
      <c r="DXE946" s="82"/>
      <c r="DXF946" s="82"/>
      <c r="DXG946" s="82"/>
      <c r="DXH946" s="82"/>
      <c r="DXI946" s="82"/>
      <c r="DXJ946" s="82"/>
      <c r="DXK946" s="82"/>
      <c r="DXL946" s="82"/>
      <c r="DXM946" s="82"/>
      <c r="DXN946" s="82"/>
      <c r="DXO946" s="82"/>
      <c r="DXP946" s="82"/>
      <c r="DXQ946" s="82"/>
      <c r="DXR946" s="82"/>
      <c r="DXS946" s="82"/>
      <c r="DXT946" s="82"/>
      <c r="DXU946" s="82"/>
      <c r="DXV946" s="82"/>
      <c r="DXW946" s="82"/>
      <c r="DXX946" s="82"/>
      <c r="DXY946" s="82"/>
      <c r="DXZ946" s="82"/>
      <c r="DYA946" s="82"/>
      <c r="DYB946" s="82"/>
      <c r="DYC946" s="82"/>
      <c r="DYD946" s="82"/>
      <c r="DYE946" s="82"/>
      <c r="DYF946" s="82"/>
      <c r="DYG946" s="82"/>
      <c r="DYH946" s="82"/>
      <c r="DYI946" s="82"/>
      <c r="DYJ946" s="82"/>
      <c r="DYK946" s="82"/>
      <c r="DYL946" s="82"/>
      <c r="DYM946" s="82"/>
      <c r="DYN946" s="82"/>
      <c r="DYO946" s="82"/>
      <c r="DYP946" s="82"/>
      <c r="DYQ946" s="82"/>
      <c r="DYR946" s="82"/>
      <c r="DYS946" s="82"/>
      <c r="DYT946" s="82"/>
      <c r="DYU946" s="82"/>
      <c r="DYV946" s="82"/>
      <c r="DYW946" s="82"/>
      <c r="DYX946" s="82"/>
      <c r="DYY946" s="82"/>
      <c r="DYZ946" s="82"/>
      <c r="DZA946" s="82"/>
      <c r="DZB946" s="82"/>
      <c r="DZC946" s="82"/>
      <c r="DZD946" s="82"/>
      <c r="DZE946" s="82"/>
      <c r="DZF946" s="82"/>
      <c r="DZG946" s="82"/>
      <c r="DZH946" s="82"/>
      <c r="DZI946" s="82"/>
      <c r="DZJ946" s="82"/>
      <c r="DZK946" s="82"/>
      <c r="DZL946" s="82"/>
      <c r="DZM946" s="82"/>
      <c r="DZN946" s="82"/>
      <c r="DZO946" s="82"/>
      <c r="DZP946" s="82"/>
      <c r="DZQ946" s="82"/>
      <c r="DZR946" s="82"/>
      <c r="DZS946" s="82"/>
      <c r="DZT946" s="82"/>
      <c r="DZU946" s="82"/>
      <c r="DZV946" s="82"/>
      <c r="DZW946" s="82"/>
      <c r="DZX946" s="82"/>
      <c r="DZY946" s="82"/>
      <c r="DZZ946" s="82"/>
      <c r="EAA946" s="82"/>
      <c r="EAB946" s="82"/>
      <c r="EAC946" s="82"/>
      <c r="EAD946" s="82"/>
      <c r="EAE946" s="82"/>
      <c r="EAF946" s="82"/>
      <c r="EAG946" s="82"/>
      <c r="EAH946" s="82"/>
      <c r="EAI946" s="82"/>
      <c r="EAJ946" s="82"/>
      <c r="EAK946" s="82"/>
      <c r="EAL946" s="82"/>
      <c r="EAM946" s="82"/>
      <c r="EAN946" s="82"/>
      <c r="EAO946" s="82"/>
      <c r="EAP946" s="82"/>
      <c r="EAQ946" s="82"/>
      <c r="EAR946" s="82"/>
      <c r="EAS946" s="82"/>
      <c r="EAT946" s="82"/>
      <c r="EAU946" s="82"/>
      <c r="EAV946" s="82"/>
      <c r="EAW946" s="82"/>
      <c r="EAX946" s="82"/>
      <c r="EAY946" s="82"/>
      <c r="EAZ946" s="82"/>
      <c r="EBA946" s="82"/>
      <c r="EBB946" s="82"/>
      <c r="EBC946" s="82"/>
      <c r="EBD946" s="82"/>
      <c r="EBE946" s="82"/>
      <c r="EBF946" s="82"/>
      <c r="EBG946" s="82"/>
      <c r="EBH946" s="82"/>
      <c r="EBI946" s="82"/>
      <c r="EBJ946" s="82"/>
      <c r="EBK946" s="82"/>
      <c r="EBL946" s="82"/>
      <c r="EBM946" s="82"/>
      <c r="EBN946" s="82"/>
      <c r="EBO946" s="82"/>
      <c r="EBP946" s="82"/>
      <c r="EBQ946" s="82"/>
      <c r="EBR946" s="82"/>
      <c r="EBS946" s="82"/>
      <c r="EBT946" s="82"/>
      <c r="EBU946" s="82"/>
      <c r="EBV946" s="82"/>
      <c r="EBW946" s="82"/>
      <c r="EBX946" s="82"/>
      <c r="EBY946" s="82"/>
      <c r="EBZ946" s="82"/>
      <c r="ECA946" s="82"/>
      <c r="ECB946" s="82"/>
      <c r="ECC946" s="82"/>
      <c r="ECD946" s="82"/>
      <c r="ECE946" s="82"/>
      <c r="ECF946" s="82"/>
      <c r="ECG946" s="82"/>
      <c r="ECH946" s="82"/>
      <c r="ECI946" s="82"/>
      <c r="ECJ946" s="82"/>
      <c r="ECK946" s="82"/>
      <c r="ECL946" s="82"/>
      <c r="ECM946" s="82"/>
      <c r="ECN946" s="82"/>
      <c r="ECO946" s="82"/>
      <c r="ECP946" s="82"/>
      <c r="ECQ946" s="82"/>
      <c r="ECR946" s="82"/>
      <c r="ECS946" s="82"/>
      <c r="ECT946" s="82"/>
      <c r="ECU946" s="82"/>
      <c r="ECV946" s="82"/>
      <c r="ECW946" s="82"/>
      <c r="ECX946" s="82"/>
      <c r="ECY946" s="82"/>
      <c r="ECZ946" s="82"/>
      <c r="EDA946" s="82"/>
      <c r="EDB946" s="82"/>
      <c r="EDC946" s="82"/>
      <c r="EDD946" s="82"/>
      <c r="EDE946" s="82"/>
      <c r="EDF946" s="82"/>
      <c r="EDG946" s="82"/>
      <c r="EDH946" s="82"/>
      <c r="EDI946" s="82"/>
      <c r="EDJ946" s="82"/>
      <c r="EDK946" s="82"/>
      <c r="EDL946" s="82"/>
      <c r="EDM946" s="82"/>
      <c r="EDN946" s="82"/>
      <c r="EDO946" s="82"/>
      <c r="EDP946" s="82"/>
      <c r="EDQ946" s="82"/>
      <c r="EDR946" s="82"/>
      <c r="EDS946" s="82"/>
      <c r="EDT946" s="82"/>
      <c r="EDU946" s="82"/>
      <c r="EDV946" s="82"/>
      <c r="EDW946" s="82"/>
      <c r="EDX946" s="82"/>
      <c r="EDY946" s="82"/>
      <c r="EDZ946" s="82"/>
      <c r="EEA946" s="82"/>
      <c r="EEB946" s="82"/>
      <c r="EEC946" s="82"/>
      <c r="EED946" s="82"/>
      <c r="EEE946" s="82"/>
      <c r="EEF946" s="82"/>
      <c r="EEG946" s="82"/>
      <c r="EEH946" s="82"/>
      <c r="EEI946" s="82"/>
      <c r="EEJ946" s="82"/>
      <c r="EEK946" s="82"/>
      <c r="EEL946" s="82"/>
      <c r="EEM946" s="82"/>
      <c r="EEN946" s="82"/>
      <c r="EEO946" s="82"/>
      <c r="EEP946" s="82"/>
      <c r="EEQ946" s="82"/>
      <c r="EER946" s="82"/>
      <c r="EES946" s="82"/>
      <c r="EET946" s="82"/>
      <c r="EEU946" s="82"/>
      <c r="EEV946" s="82"/>
      <c r="EEW946" s="82"/>
      <c r="EEX946" s="82"/>
      <c r="EEY946" s="82"/>
      <c r="EEZ946" s="82"/>
      <c r="EFA946" s="82"/>
      <c r="EFB946" s="82"/>
      <c r="EFC946" s="82"/>
      <c r="EFD946" s="82"/>
      <c r="EFE946" s="82"/>
      <c r="EFF946" s="82"/>
      <c r="EFG946" s="82"/>
      <c r="EFH946" s="82"/>
      <c r="EFI946" s="82"/>
      <c r="EFJ946" s="82"/>
      <c r="EFK946" s="82"/>
      <c r="EFL946" s="82"/>
      <c r="EFM946" s="82"/>
      <c r="EFN946" s="82"/>
      <c r="EFO946" s="82"/>
      <c r="EFP946" s="82"/>
      <c r="EFQ946" s="82"/>
      <c r="EFR946" s="82"/>
      <c r="EFS946" s="82"/>
      <c r="EFT946" s="82"/>
      <c r="EFU946" s="82"/>
      <c r="EFV946" s="82"/>
      <c r="EFW946" s="82"/>
      <c r="EFX946" s="82"/>
      <c r="EFY946" s="82"/>
      <c r="EFZ946" s="82"/>
      <c r="EGA946" s="82"/>
      <c r="EGB946" s="82"/>
      <c r="EGC946" s="82"/>
      <c r="EGD946" s="82"/>
      <c r="EGE946" s="82"/>
      <c r="EGF946" s="82"/>
      <c r="EGG946" s="82"/>
      <c r="EGH946" s="82"/>
      <c r="EGI946" s="82"/>
      <c r="EGJ946" s="82"/>
      <c r="EGK946" s="82"/>
      <c r="EGL946" s="82"/>
      <c r="EGM946" s="82"/>
      <c r="EGN946" s="82"/>
      <c r="EGO946" s="82"/>
      <c r="EGP946" s="82"/>
      <c r="EGQ946" s="82"/>
      <c r="EGR946" s="82"/>
      <c r="EGS946" s="82"/>
      <c r="EGT946" s="82"/>
      <c r="EGU946" s="82"/>
      <c r="EGV946" s="82"/>
      <c r="EGW946" s="82"/>
      <c r="EGX946" s="82"/>
      <c r="EGY946" s="82"/>
      <c r="EGZ946" s="82"/>
      <c r="EHA946" s="82"/>
      <c r="EHB946" s="82"/>
      <c r="EHC946" s="82"/>
      <c r="EHD946" s="82"/>
      <c r="EHE946" s="82"/>
      <c r="EHF946" s="82"/>
      <c r="EHG946" s="82"/>
      <c r="EHH946" s="82"/>
      <c r="EHI946" s="82"/>
      <c r="EHJ946" s="82"/>
      <c r="EHK946" s="82"/>
      <c r="EHL946" s="82"/>
      <c r="EHM946" s="82"/>
      <c r="EHN946" s="82"/>
      <c r="EHO946" s="82"/>
      <c r="EHP946" s="82"/>
      <c r="EHQ946" s="82"/>
      <c r="EHR946" s="82"/>
      <c r="EHS946" s="82"/>
      <c r="EHT946" s="82"/>
      <c r="EHU946" s="82"/>
      <c r="EHV946" s="82"/>
      <c r="EHW946" s="82"/>
      <c r="EHX946" s="82"/>
      <c r="EHY946" s="82"/>
      <c r="EHZ946" s="82"/>
      <c r="EIA946" s="82"/>
      <c r="EIB946" s="82"/>
      <c r="EIC946" s="82"/>
      <c r="EID946" s="82"/>
      <c r="EIE946" s="82"/>
      <c r="EIF946" s="82"/>
      <c r="EIG946" s="82"/>
      <c r="EIH946" s="82"/>
      <c r="EII946" s="82"/>
      <c r="EIJ946" s="82"/>
      <c r="EIK946" s="82"/>
      <c r="EIL946" s="82"/>
      <c r="EIM946" s="82"/>
      <c r="EIN946" s="82"/>
      <c r="EIO946" s="82"/>
      <c r="EIP946" s="82"/>
      <c r="EIQ946" s="82"/>
      <c r="EIR946" s="82"/>
      <c r="EIS946" s="82"/>
      <c r="EIT946" s="82"/>
      <c r="EIU946" s="82"/>
      <c r="EIV946" s="82"/>
      <c r="EIW946" s="82"/>
      <c r="EIX946" s="82"/>
      <c r="EIY946" s="82"/>
      <c r="EIZ946" s="82"/>
      <c r="EJA946" s="82"/>
      <c r="EJB946" s="82"/>
      <c r="EJC946" s="82"/>
      <c r="EJD946" s="82"/>
      <c r="EJE946" s="82"/>
      <c r="EJF946" s="82"/>
      <c r="EJG946" s="82"/>
      <c r="EJH946" s="82"/>
      <c r="EJI946" s="82"/>
      <c r="EJJ946" s="82"/>
      <c r="EJK946" s="82"/>
      <c r="EJL946" s="82"/>
      <c r="EJM946" s="82"/>
      <c r="EJN946" s="82"/>
      <c r="EJO946" s="82"/>
      <c r="EJP946" s="82"/>
      <c r="EJQ946" s="82"/>
      <c r="EJR946" s="82"/>
      <c r="EJS946" s="82"/>
      <c r="EJT946" s="82"/>
      <c r="EJU946" s="82"/>
      <c r="EJV946" s="82"/>
      <c r="EJW946" s="82"/>
      <c r="EJX946" s="82"/>
      <c r="EJY946" s="82"/>
      <c r="EJZ946" s="82"/>
      <c r="EKA946" s="82"/>
      <c r="EKB946" s="82"/>
      <c r="EKC946" s="82"/>
      <c r="EKD946" s="82"/>
      <c r="EKE946" s="82"/>
      <c r="EKF946" s="82"/>
      <c r="EKG946" s="82"/>
      <c r="EKH946" s="82"/>
      <c r="EKI946" s="82"/>
      <c r="EKJ946" s="82"/>
      <c r="EKK946" s="82"/>
      <c r="EKL946" s="82"/>
      <c r="EKM946" s="82"/>
      <c r="EKN946" s="82"/>
      <c r="EKO946" s="82"/>
      <c r="EKP946" s="82"/>
      <c r="EKQ946" s="82"/>
      <c r="EKR946" s="82"/>
      <c r="EKS946" s="82"/>
      <c r="EKT946" s="82"/>
      <c r="EKU946" s="82"/>
      <c r="EKV946" s="82"/>
      <c r="EKW946" s="82"/>
      <c r="EKX946" s="82"/>
      <c r="EKY946" s="82"/>
      <c r="EKZ946" s="82"/>
      <c r="ELA946" s="82"/>
      <c r="ELB946" s="82"/>
      <c r="ELC946" s="82"/>
      <c r="ELD946" s="82"/>
      <c r="ELE946" s="82"/>
      <c r="ELF946" s="82"/>
      <c r="ELG946" s="82"/>
      <c r="ELH946" s="82"/>
      <c r="ELI946" s="82"/>
      <c r="ELJ946" s="82"/>
      <c r="ELK946" s="82"/>
      <c r="ELL946" s="82"/>
      <c r="ELM946" s="82"/>
      <c r="ELN946" s="82"/>
      <c r="ELO946" s="82"/>
      <c r="ELP946" s="82"/>
      <c r="ELQ946" s="82"/>
      <c r="ELR946" s="82"/>
      <c r="ELS946" s="82"/>
      <c r="ELT946" s="82"/>
      <c r="ELU946" s="82"/>
      <c r="ELV946" s="82"/>
      <c r="ELW946" s="82"/>
      <c r="ELX946" s="82"/>
      <c r="ELY946" s="82"/>
      <c r="ELZ946" s="82"/>
      <c r="EMA946" s="82"/>
      <c r="EMB946" s="82"/>
      <c r="EMC946" s="82"/>
      <c r="EMD946" s="82"/>
      <c r="EME946" s="82"/>
      <c r="EMF946" s="82"/>
      <c r="EMG946" s="82"/>
      <c r="EMH946" s="82"/>
      <c r="EMI946" s="82"/>
      <c r="EMJ946" s="82"/>
      <c r="EMK946" s="82"/>
      <c r="EML946" s="82"/>
      <c r="EMM946" s="82"/>
      <c r="EMN946" s="82"/>
      <c r="EMO946" s="82"/>
      <c r="EMP946" s="82"/>
      <c r="EMQ946" s="82"/>
      <c r="EMR946" s="82"/>
      <c r="EMS946" s="82"/>
      <c r="EMT946" s="82"/>
      <c r="EMU946" s="82"/>
      <c r="EMV946" s="82"/>
      <c r="EMW946" s="82"/>
      <c r="EMX946" s="82"/>
      <c r="EMY946" s="82"/>
      <c r="EMZ946" s="82"/>
      <c r="ENA946" s="82"/>
      <c r="ENB946" s="82"/>
      <c r="ENC946" s="82"/>
      <c r="END946" s="82"/>
      <c r="ENE946" s="82"/>
      <c r="ENF946" s="82"/>
      <c r="ENG946" s="82"/>
      <c r="ENH946" s="82"/>
      <c r="ENI946" s="82"/>
      <c r="ENJ946" s="82"/>
      <c r="ENK946" s="82"/>
      <c r="ENL946" s="82"/>
      <c r="ENM946" s="82"/>
      <c r="ENN946" s="82"/>
      <c r="ENO946" s="82"/>
      <c r="ENP946" s="82"/>
      <c r="ENQ946" s="82"/>
      <c r="ENR946" s="82"/>
      <c r="ENS946" s="82"/>
      <c r="ENT946" s="82"/>
      <c r="ENU946" s="82"/>
      <c r="ENV946" s="82"/>
      <c r="ENW946" s="82"/>
      <c r="ENX946" s="82"/>
      <c r="ENY946" s="82"/>
      <c r="ENZ946" s="82"/>
      <c r="EOA946" s="82"/>
      <c r="EOB946" s="82"/>
      <c r="EOC946" s="82"/>
      <c r="EOD946" s="82"/>
      <c r="EOE946" s="82"/>
      <c r="EOF946" s="82"/>
      <c r="EOG946" s="82"/>
      <c r="EOH946" s="82"/>
      <c r="EOI946" s="82"/>
      <c r="EOJ946" s="82"/>
      <c r="EOK946" s="82"/>
      <c r="EOL946" s="82"/>
      <c r="EOM946" s="82"/>
      <c r="EON946" s="82"/>
      <c r="EOO946" s="82"/>
      <c r="EOP946" s="82"/>
      <c r="EOQ946" s="82"/>
      <c r="EOR946" s="82"/>
      <c r="EOS946" s="82"/>
      <c r="EOT946" s="82"/>
      <c r="EOU946" s="82"/>
      <c r="EOV946" s="82"/>
      <c r="EOW946" s="82"/>
      <c r="EOX946" s="82"/>
      <c r="EOY946" s="82"/>
      <c r="EOZ946" s="82"/>
      <c r="EPA946" s="82"/>
      <c r="EPB946" s="82"/>
      <c r="EPC946" s="82"/>
      <c r="EPD946" s="82"/>
      <c r="EPE946" s="82"/>
      <c r="EPF946" s="82"/>
      <c r="EPG946" s="82"/>
      <c r="EPH946" s="82"/>
      <c r="EPI946" s="82"/>
      <c r="EPJ946" s="82"/>
      <c r="EPK946" s="82"/>
      <c r="EPL946" s="82"/>
      <c r="EPM946" s="82"/>
      <c r="EPN946" s="82"/>
      <c r="EPO946" s="82"/>
      <c r="EPP946" s="82"/>
      <c r="EPQ946" s="82"/>
      <c r="EPR946" s="82"/>
      <c r="EPS946" s="82"/>
      <c r="EPT946" s="82"/>
      <c r="EPU946" s="82"/>
      <c r="EPV946" s="82"/>
      <c r="EPW946" s="82"/>
      <c r="EPX946" s="82"/>
      <c r="EPY946" s="82"/>
      <c r="EPZ946" s="82"/>
      <c r="EQA946" s="82"/>
      <c r="EQB946" s="82"/>
      <c r="EQC946" s="82"/>
      <c r="EQD946" s="82"/>
      <c r="EQE946" s="82"/>
      <c r="EQF946" s="82"/>
      <c r="EQG946" s="82"/>
      <c r="EQH946" s="82"/>
      <c r="EQI946" s="82"/>
      <c r="EQJ946" s="82"/>
      <c r="EQK946" s="82"/>
      <c r="EQL946" s="82"/>
      <c r="EQM946" s="82"/>
      <c r="EQN946" s="82"/>
      <c r="EQO946" s="82"/>
      <c r="EQP946" s="82"/>
      <c r="EQQ946" s="82"/>
      <c r="EQR946" s="82"/>
      <c r="EQS946" s="82"/>
      <c r="EQT946" s="82"/>
      <c r="EQU946" s="82"/>
      <c r="EQV946" s="82"/>
      <c r="EQW946" s="82"/>
      <c r="EQX946" s="82"/>
      <c r="EQY946" s="82"/>
      <c r="EQZ946" s="82"/>
      <c r="ERA946" s="82"/>
      <c r="ERB946" s="82"/>
      <c r="ERC946" s="82"/>
      <c r="ERD946" s="82"/>
      <c r="ERE946" s="82"/>
      <c r="ERF946" s="82"/>
      <c r="ERG946" s="82"/>
      <c r="ERH946" s="82"/>
      <c r="ERI946" s="82"/>
      <c r="ERJ946" s="82"/>
      <c r="ERK946" s="82"/>
      <c r="ERL946" s="82"/>
      <c r="ERM946" s="82"/>
      <c r="ERN946" s="82"/>
      <c r="ERO946" s="82"/>
      <c r="ERP946" s="82"/>
      <c r="ERQ946" s="82"/>
      <c r="ERR946" s="82"/>
      <c r="ERS946" s="82"/>
      <c r="ERT946" s="82"/>
      <c r="ERU946" s="82"/>
      <c r="ERV946" s="82"/>
      <c r="ERW946" s="82"/>
      <c r="ERX946" s="82"/>
      <c r="ERY946" s="82"/>
      <c r="ERZ946" s="82"/>
      <c r="ESA946" s="82"/>
      <c r="ESB946" s="82"/>
      <c r="ESC946" s="82"/>
      <c r="ESD946" s="82"/>
      <c r="ESE946" s="82"/>
      <c r="ESF946" s="82"/>
      <c r="ESG946" s="82"/>
      <c r="ESH946" s="82"/>
      <c r="ESI946" s="82"/>
      <c r="ESJ946" s="82"/>
      <c r="ESK946" s="82"/>
      <c r="ESL946" s="82"/>
      <c r="ESM946" s="82"/>
      <c r="ESN946" s="82"/>
      <c r="ESO946" s="82"/>
      <c r="ESP946" s="82"/>
      <c r="ESQ946" s="82"/>
      <c r="ESR946" s="82"/>
      <c r="ESS946" s="82"/>
      <c r="EST946" s="82"/>
      <c r="ESU946" s="82"/>
      <c r="ESV946" s="82"/>
      <c r="ESW946" s="82"/>
      <c r="ESX946" s="82"/>
      <c r="ESY946" s="82"/>
      <c r="ESZ946" s="82"/>
      <c r="ETA946" s="82"/>
      <c r="ETB946" s="82"/>
      <c r="ETC946" s="82"/>
      <c r="ETD946" s="82"/>
      <c r="ETE946" s="82"/>
      <c r="ETF946" s="82"/>
      <c r="ETG946" s="82"/>
      <c r="ETH946" s="82"/>
      <c r="ETI946" s="82"/>
      <c r="ETJ946" s="82"/>
      <c r="ETK946" s="82"/>
      <c r="ETL946" s="82"/>
      <c r="ETM946" s="82"/>
      <c r="ETN946" s="82"/>
      <c r="ETO946" s="82"/>
      <c r="ETP946" s="82"/>
      <c r="ETQ946" s="82"/>
      <c r="ETR946" s="82"/>
      <c r="ETS946" s="82"/>
      <c r="ETT946" s="82"/>
      <c r="ETU946" s="82"/>
      <c r="ETV946" s="82"/>
      <c r="ETW946" s="82"/>
      <c r="ETX946" s="82"/>
      <c r="ETY946" s="82"/>
      <c r="ETZ946" s="82"/>
      <c r="EUA946" s="82"/>
      <c r="EUB946" s="82"/>
      <c r="EUC946" s="82"/>
      <c r="EUD946" s="82"/>
      <c r="EUE946" s="82"/>
      <c r="EUF946" s="82"/>
      <c r="EUG946" s="82"/>
      <c r="EUH946" s="82"/>
      <c r="EUI946" s="82"/>
      <c r="EUJ946" s="82"/>
      <c r="EUK946" s="82"/>
      <c r="EUL946" s="82"/>
      <c r="EUM946" s="82"/>
      <c r="EUN946" s="82"/>
      <c r="EUO946" s="82"/>
      <c r="EUP946" s="82"/>
      <c r="EUQ946" s="82"/>
      <c r="EUR946" s="82"/>
      <c r="EUS946" s="82"/>
      <c r="EUT946" s="82"/>
      <c r="EUU946" s="82"/>
      <c r="EUV946" s="82"/>
      <c r="EUW946" s="82"/>
      <c r="EUX946" s="82"/>
      <c r="EUY946" s="82"/>
      <c r="EUZ946" s="82"/>
      <c r="EVA946" s="82"/>
      <c r="EVB946" s="82"/>
      <c r="EVC946" s="82"/>
      <c r="EVD946" s="82"/>
      <c r="EVE946" s="82"/>
      <c r="EVF946" s="82"/>
      <c r="EVG946" s="82"/>
      <c r="EVH946" s="82"/>
      <c r="EVI946" s="82"/>
      <c r="EVJ946" s="82"/>
      <c r="EVK946" s="82"/>
      <c r="EVL946" s="82"/>
      <c r="EVM946" s="82"/>
      <c r="EVN946" s="82"/>
      <c r="EVO946" s="82"/>
      <c r="EVP946" s="82"/>
      <c r="EVQ946" s="82"/>
      <c r="EVR946" s="82"/>
      <c r="EVS946" s="82"/>
      <c r="EVT946" s="82"/>
      <c r="EVU946" s="82"/>
      <c r="EVV946" s="82"/>
      <c r="EVW946" s="82"/>
      <c r="EVX946" s="82"/>
      <c r="EVY946" s="82"/>
      <c r="EVZ946" s="82"/>
      <c r="EWA946" s="82"/>
      <c r="EWB946" s="82"/>
      <c r="EWC946" s="82"/>
      <c r="EWD946" s="82"/>
      <c r="EWE946" s="82"/>
      <c r="EWF946" s="82"/>
      <c r="EWG946" s="82"/>
      <c r="EWH946" s="82"/>
      <c r="EWI946" s="82"/>
      <c r="EWJ946" s="82"/>
      <c r="EWK946" s="82"/>
      <c r="EWL946" s="82"/>
      <c r="EWM946" s="82"/>
      <c r="EWN946" s="82"/>
      <c r="EWO946" s="82"/>
      <c r="EWP946" s="82"/>
      <c r="EWQ946" s="82"/>
      <c r="EWR946" s="82"/>
      <c r="EWS946" s="82"/>
      <c r="EWT946" s="82"/>
      <c r="EWU946" s="82"/>
      <c r="EWV946" s="82"/>
      <c r="EWW946" s="82"/>
      <c r="EWX946" s="82"/>
      <c r="EWY946" s="82"/>
      <c r="EWZ946" s="82"/>
      <c r="EXA946" s="82"/>
      <c r="EXB946" s="82"/>
      <c r="EXC946" s="82"/>
      <c r="EXD946" s="82"/>
      <c r="EXE946" s="82"/>
      <c r="EXF946" s="82"/>
      <c r="EXG946" s="82"/>
      <c r="EXH946" s="82"/>
      <c r="EXI946" s="82"/>
      <c r="EXJ946" s="82"/>
      <c r="EXK946" s="82"/>
      <c r="EXL946" s="82"/>
      <c r="EXM946" s="82"/>
      <c r="EXN946" s="82"/>
      <c r="EXO946" s="82"/>
      <c r="EXP946" s="82"/>
      <c r="EXQ946" s="82"/>
      <c r="EXR946" s="82"/>
      <c r="EXS946" s="82"/>
      <c r="EXT946" s="82"/>
      <c r="EXU946" s="82"/>
      <c r="EXV946" s="82"/>
      <c r="EXW946" s="82"/>
      <c r="EXX946" s="82"/>
      <c r="EXY946" s="82"/>
      <c r="EXZ946" s="82"/>
      <c r="EYA946" s="82"/>
      <c r="EYB946" s="82"/>
      <c r="EYC946" s="82"/>
      <c r="EYD946" s="82"/>
      <c r="EYE946" s="82"/>
      <c r="EYF946" s="82"/>
      <c r="EYG946" s="82"/>
      <c r="EYH946" s="82"/>
      <c r="EYI946" s="82"/>
      <c r="EYJ946" s="82"/>
      <c r="EYK946" s="82"/>
      <c r="EYL946" s="82"/>
      <c r="EYM946" s="82"/>
      <c r="EYN946" s="82"/>
      <c r="EYO946" s="82"/>
      <c r="EYP946" s="82"/>
      <c r="EYQ946" s="82"/>
      <c r="EYR946" s="82"/>
      <c r="EYS946" s="82"/>
      <c r="EYT946" s="82"/>
      <c r="EYU946" s="82"/>
      <c r="EYV946" s="82"/>
      <c r="EYW946" s="82"/>
      <c r="EYX946" s="82"/>
      <c r="EYY946" s="82"/>
      <c r="EYZ946" s="82"/>
      <c r="EZA946" s="82"/>
      <c r="EZB946" s="82"/>
      <c r="EZC946" s="82"/>
      <c r="EZD946" s="82"/>
      <c r="EZE946" s="82"/>
      <c r="EZF946" s="82"/>
      <c r="EZG946" s="82"/>
      <c r="EZH946" s="82"/>
      <c r="EZI946" s="82"/>
      <c r="EZJ946" s="82"/>
      <c r="EZK946" s="82"/>
      <c r="EZL946" s="82"/>
      <c r="EZM946" s="82"/>
      <c r="EZN946" s="82"/>
      <c r="EZO946" s="82"/>
      <c r="EZP946" s="82"/>
      <c r="EZQ946" s="82"/>
      <c r="EZR946" s="82"/>
      <c r="EZS946" s="82"/>
      <c r="EZT946" s="82"/>
      <c r="EZU946" s="82"/>
      <c r="EZV946" s="82"/>
      <c r="EZW946" s="82"/>
      <c r="EZX946" s="82"/>
      <c r="EZY946" s="82"/>
      <c r="EZZ946" s="82"/>
      <c r="FAA946" s="82"/>
      <c r="FAB946" s="82"/>
      <c r="FAC946" s="82"/>
      <c r="FAD946" s="82"/>
      <c r="FAE946" s="82"/>
      <c r="FAF946" s="82"/>
      <c r="FAG946" s="82"/>
      <c r="FAH946" s="82"/>
      <c r="FAI946" s="82"/>
      <c r="FAJ946" s="82"/>
      <c r="FAK946" s="82"/>
      <c r="FAL946" s="82"/>
      <c r="FAM946" s="82"/>
      <c r="FAN946" s="82"/>
      <c r="FAO946" s="82"/>
      <c r="FAP946" s="82"/>
      <c r="FAQ946" s="82"/>
      <c r="FAR946" s="82"/>
      <c r="FAS946" s="82"/>
      <c r="FAT946" s="82"/>
      <c r="FAU946" s="82"/>
      <c r="FAV946" s="82"/>
      <c r="FAW946" s="82"/>
      <c r="FAX946" s="82"/>
      <c r="FAY946" s="82"/>
      <c r="FAZ946" s="82"/>
      <c r="FBA946" s="82"/>
      <c r="FBB946" s="82"/>
      <c r="FBC946" s="82"/>
      <c r="FBD946" s="82"/>
      <c r="FBE946" s="82"/>
      <c r="FBF946" s="82"/>
      <c r="FBG946" s="82"/>
      <c r="FBH946" s="82"/>
      <c r="FBI946" s="82"/>
      <c r="FBJ946" s="82"/>
      <c r="FBK946" s="82"/>
      <c r="FBL946" s="82"/>
      <c r="FBM946" s="82"/>
      <c r="FBN946" s="82"/>
      <c r="FBO946" s="82"/>
      <c r="FBP946" s="82"/>
      <c r="FBQ946" s="82"/>
      <c r="FBR946" s="82"/>
      <c r="FBS946" s="82"/>
      <c r="FBT946" s="82"/>
      <c r="FBU946" s="82"/>
      <c r="FBV946" s="82"/>
      <c r="FBW946" s="82"/>
      <c r="FBX946" s="82"/>
      <c r="FBY946" s="82"/>
      <c r="FBZ946" s="82"/>
      <c r="FCA946" s="82"/>
      <c r="FCB946" s="82"/>
      <c r="FCC946" s="82"/>
      <c r="FCD946" s="82"/>
      <c r="FCE946" s="82"/>
      <c r="FCF946" s="82"/>
      <c r="FCG946" s="82"/>
      <c r="FCH946" s="82"/>
      <c r="FCI946" s="82"/>
      <c r="FCJ946" s="82"/>
      <c r="FCK946" s="82"/>
      <c r="FCL946" s="82"/>
      <c r="FCM946" s="82"/>
      <c r="FCN946" s="82"/>
      <c r="FCO946" s="82"/>
      <c r="FCP946" s="82"/>
      <c r="FCQ946" s="82"/>
      <c r="FCR946" s="82"/>
      <c r="FCS946" s="82"/>
      <c r="FCT946" s="82"/>
      <c r="FCU946" s="82"/>
      <c r="FCV946" s="82"/>
      <c r="FCW946" s="82"/>
      <c r="FCX946" s="82"/>
      <c r="FCY946" s="82"/>
      <c r="FCZ946" s="82"/>
      <c r="FDA946" s="82"/>
      <c r="FDB946" s="82"/>
      <c r="FDC946" s="82"/>
      <c r="FDD946" s="82"/>
      <c r="FDE946" s="82"/>
      <c r="FDF946" s="82"/>
      <c r="FDG946" s="82"/>
      <c r="FDH946" s="82"/>
      <c r="FDI946" s="82"/>
      <c r="FDJ946" s="82"/>
      <c r="FDK946" s="82"/>
      <c r="FDL946" s="82"/>
      <c r="FDM946" s="82"/>
      <c r="FDN946" s="82"/>
      <c r="FDO946" s="82"/>
      <c r="FDP946" s="82"/>
      <c r="FDQ946" s="82"/>
      <c r="FDR946" s="82"/>
      <c r="FDS946" s="82"/>
      <c r="FDT946" s="82"/>
      <c r="FDU946" s="82"/>
      <c r="FDV946" s="82"/>
      <c r="FDW946" s="82"/>
      <c r="FDX946" s="82"/>
      <c r="FDY946" s="82"/>
      <c r="FDZ946" s="82"/>
      <c r="FEA946" s="82"/>
      <c r="FEB946" s="82"/>
      <c r="FEC946" s="82"/>
      <c r="FED946" s="82"/>
      <c r="FEE946" s="82"/>
      <c r="FEF946" s="82"/>
      <c r="FEG946" s="82"/>
      <c r="FEH946" s="82"/>
      <c r="FEI946" s="82"/>
      <c r="FEJ946" s="82"/>
      <c r="FEK946" s="82"/>
      <c r="FEL946" s="82"/>
      <c r="FEM946" s="82"/>
      <c r="FEN946" s="82"/>
      <c r="FEO946" s="82"/>
      <c r="FEP946" s="82"/>
      <c r="FEQ946" s="82"/>
      <c r="FER946" s="82"/>
      <c r="FES946" s="82"/>
      <c r="FET946" s="82"/>
      <c r="FEU946" s="82"/>
      <c r="FEV946" s="82"/>
      <c r="FEW946" s="82"/>
      <c r="FEX946" s="82"/>
      <c r="FEY946" s="82"/>
      <c r="FEZ946" s="82"/>
      <c r="FFA946" s="82"/>
      <c r="FFB946" s="82"/>
      <c r="FFC946" s="82"/>
      <c r="FFD946" s="82"/>
      <c r="FFE946" s="82"/>
      <c r="FFF946" s="82"/>
      <c r="FFG946" s="82"/>
      <c r="FFH946" s="82"/>
      <c r="FFI946" s="82"/>
      <c r="FFJ946" s="82"/>
      <c r="FFK946" s="82"/>
      <c r="FFL946" s="82"/>
      <c r="FFM946" s="82"/>
      <c r="FFN946" s="82"/>
      <c r="FFO946" s="82"/>
      <c r="FFP946" s="82"/>
      <c r="FFQ946" s="82"/>
      <c r="FFR946" s="82"/>
      <c r="FFS946" s="82"/>
      <c r="FFT946" s="82"/>
      <c r="FFU946" s="82"/>
      <c r="FFV946" s="82"/>
      <c r="FFW946" s="82"/>
      <c r="FFX946" s="82"/>
      <c r="FFY946" s="82"/>
      <c r="FFZ946" s="82"/>
      <c r="FGA946" s="82"/>
      <c r="FGB946" s="82"/>
      <c r="FGC946" s="82"/>
      <c r="FGD946" s="82"/>
      <c r="FGE946" s="82"/>
      <c r="FGF946" s="82"/>
      <c r="FGG946" s="82"/>
      <c r="FGH946" s="82"/>
      <c r="FGI946" s="82"/>
      <c r="FGJ946" s="82"/>
      <c r="FGK946" s="82"/>
      <c r="FGL946" s="82"/>
      <c r="FGM946" s="82"/>
      <c r="FGN946" s="82"/>
      <c r="FGO946" s="82"/>
      <c r="FGP946" s="82"/>
      <c r="FGQ946" s="82"/>
      <c r="FGR946" s="82"/>
      <c r="FGS946" s="82"/>
      <c r="FGT946" s="82"/>
      <c r="FGU946" s="82"/>
      <c r="FGV946" s="82"/>
      <c r="FGW946" s="82"/>
      <c r="FGX946" s="82"/>
      <c r="FGY946" s="82"/>
      <c r="FGZ946" s="82"/>
      <c r="FHA946" s="82"/>
      <c r="FHB946" s="82"/>
      <c r="FHC946" s="82"/>
      <c r="FHD946" s="82"/>
      <c r="FHE946" s="82"/>
      <c r="FHF946" s="82"/>
      <c r="FHG946" s="82"/>
      <c r="FHH946" s="82"/>
      <c r="FHI946" s="82"/>
      <c r="FHJ946" s="82"/>
      <c r="FHK946" s="82"/>
      <c r="FHL946" s="82"/>
      <c r="FHM946" s="82"/>
      <c r="FHN946" s="82"/>
      <c r="FHO946" s="82"/>
      <c r="FHP946" s="82"/>
      <c r="FHQ946" s="82"/>
      <c r="FHR946" s="82"/>
      <c r="FHS946" s="82"/>
      <c r="FHT946" s="82"/>
      <c r="FHU946" s="82"/>
      <c r="FHV946" s="82"/>
      <c r="FHW946" s="82"/>
      <c r="FHX946" s="82"/>
      <c r="FHY946" s="82"/>
      <c r="FHZ946" s="82"/>
      <c r="FIA946" s="82"/>
      <c r="FIB946" s="82"/>
      <c r="FIC946" s="82"/>
      <c r="FID946" s="82"/>
      <c r="FIE946" s="82"/>
      <c r="FIF946" s="82"/>
      <c r="FIG946" s="82"/>
      <c r="FIH946" s="82"/>
      <c r="FII946" s="82"/>
      <c r="FIJ946" s="82"/>
      <c r="FIK946" s="82"/>
      <c r="FIL946" s="82"/>
      <c r="FIM946" s="82"/>
      <c r="FIN946" s="82"/>
      <c r="FIO946" s="82"/>
      <c r="FIP946" s="82"/>
      <c r="FIQ946" s="82"/>
      <c r="FIR946" s="82"/>
      <c r="FIS946" s="82"/>
      <c r="FIT946" s="82"/>
      <c r="FIU946" s="82"/>
      <c r="FIV946" s="82"/>
      <c r="FIW946" s="82"/>
      <c r="FIX946" s="82"/>
      <c r="FIY946" s="82"/>
      <c r="FIZ946" s="82"/>
      <c r="FJA946" s="82"/>
      <c r="FJB946" s="82"/>
      <c r="FJC946" s="82"/>
      <c r="FJD946" s="82"/>
      <c r="FJE946" s="82"/>
      <c r="FJF946" s="82"/>
      <c r="FJG946" s="82"/>
      <c r="FJH946" s="82"/>
      <c r="FJI946" s="82"/>
      <c r="FJJ946" s="82"/>
      <c r="FJK946" s="82"/>
      <c r="FJL946" s="82"/>
      <c r="FJM946" s="82"/>
      <c r="FJN946" s="82"/>
      <c r="FJO946" s="82"/>
      <c r="FJP946" s="82"/>
      <c r="FJQ946" s="82"/>
      <c r="FJR946" s="82"/>
      <c r="FJS946" s="82"/>
      <c r="FJT946" s="82"/>
      <c r="FJU946" s="82"/>
      <c r="FJV946" s="82"/>
      <c r="FJW946" s="82"/>
      <c r="FJX946" s="82"/>
      <c r="FJY946" s="82"/>
      <c r="FJZ946" s="82"/>
      <c r="FKA946" s="82"/>
      <c r="FKB946" s="82"/>
      <c r="FKC946" s="82"/>
      <c r="FKD946" s="82"/>
      <c r="FKE946" s="82"/>
      <c r="FKF946" s="82"/>
      <c r="FKG946" s="82"/>
      <c r="FKH946" s="82"/>
      <c r="FKI946" s="82"/>
      <c r="FKJ946" s="82"/>
      <c r="FKK946" s="82"/>
      <c r="FKL946" s="82"/>
      <c r="FKM946" s="82"/>
      <c r="FKN946" s="82"/>
      <c r="FKO946" s="82"/>
      <c r="FKP946" s="82"/>
      <c r="FKQ946" s="82"/>
      <c r="FKR946" s="82"/>
      <c r="FKS946" s="82"/>
      <c r="FKT946" s="82"/>
      <c r="FKU946" s="82"/>
      <c r="FKV946" s="82"/>
      <c r="FKW946" s="82"/>
      <c r="FKX946" s="82"/>
      <c r="FKY946" s="82"/>
      <c r="FKZ946" s="82"/>
      <c r="FLA946" s="82"/>
      <c r="FLB946" s="82"/>
      <c r="FLC946" s="82"/>
      <c r="FLD946" s="82"/>
      <c r="FLE946" s="82"/>
      <c r="FLF946" s="82"/>
      <c r="FLG946" s="82"/>
      <c r="FLH946" s="82"/>
      <c r="FLI946" s="82"/>
      <c r="FLJ946" s="82"/>
      <c r="FLK946" s="82"/>
      <c r="FLL946" s="82"/>
      <c r="FLM946" s="82"/>
      <c r="FLN946" s="82"/>
      <c r="FLO946" s="82"/>
      <c r="FLP946" s="82"/>
      <c r="FLQ946" s="82"/>
      <c r="FLR946" s="82"/>
      <c r="FLS946" s="82"/>
      <c r="FLT946" s="82"/>
      <c r="FLU946" s="82"/>
      <c r="FLV946" s="82"/>
      <c r="FLW946" s="82"/>
      <c r="FLX946" s="82"/>
      <c r="FLY946" s="82"/>
      <c r="FLZ946" s="82"/>
      <c r="FMA946" s="82"/>
      <c r="FMB946" s="82"/>
      <c r="FMC946" s="82"/>
      <c r="FMD946" s="82"/>
      <c r="FME946" s="82"/>
      <c r="FMF946" s="82"/>
      <c r="FMG946" s="82"/>
      <c r="FMH946" s="82"/>
      <c r="FMI946" s="82"/>
      <c r="FMJ946" s="82"/>
      <c r="FMK946" s="82"/>
      <c r="FML946" s="82"/>
      <c r="FMM946" s="82"/>
      <c r="FMN946" s="82"/>
      <c r="FMO946" s="82"/>
      <c r="FMP946" s="82"/>
      <c r="FMQ946" s="82"/>
      <c r="FMR946" s="82"/>
      <c r="FMS946" s="82"/>
      <c r="FMT946" s="82"/>
      <c r="FMU946" s="82"/>
      <c r="FMV946" s="82"/>
      <c r="FMW946" s="82"/>
      <c r="FMX946" s="82"/>
      <c r="FMY946" s="82"/>
      <c r="FMZ946" s="82"/>
      <c r="FNA946" s="82"/>
      <c r="FNB946" s="82"/>
      <c r="FNC946" s="82"/>
      <c r="FND946" s="82"/>
      <c r="FNE946" s="82"/>
      <c r="FNF946" s="82"/>
      <c r="FNG946" s="82"/>
      <c r="FNH946" s="82"/>
      <c r="FNI946" s="82"/>
      <c r="FNJ946" s="82"/>
      <c r="FNK946" s="82"/>
      <c r="FNL946" s="82"/>
      <c r="FNM946" s="82"/>
      <c r="FNN946" s="82"/>
      <c r="FNO946" s="82"/>
      <c r="FNP946" s="82"/>
      <c r="FNQ946" s="82"/>
      <c r="FNR946" s="82"/>
      <c r="FNS946" s="82"/>
      <c r="FNT946" s="82"/>
      <c r="FNU946" s="82"/>
      <c r="FNV946" s="82"/>
      <c r="FNW946" s="82"/>
      <c r="FNX946" s="82"/>
      <c r="FNY946" s="82"/>
      <c r="FNZ946" s="82"/>
      <c r="FOA946" s="82"/>
      <c r="FOB946" s="82"/>
      <c r="FOC946" s="82"/>
      <c r="FOD946" s="82"/>
      <c r="FOE946" s="82"/>
      <c r="FOF946" s="82"/>
      <c r="FOG946" s="82"/>
      <c r="FOH946" s="82"/>
      <c r="FOI946" s="82"/>
      <c r="FOJ946" s="82"/>
      <c r="FOK946" s="82"/>
      <c r="FOL946" s="82"/>
      <c r="FOM946" s="82"/>
      <c r="FON946" s="82"/>
      <c r="FOO946" s="82"/>
      <c r="FOP946" s="82"/>
      <c r="FOQ946" s="82"/>
      <c r="FOR946" s="82"/>
      <c r="FOS946" s="82"/>
      <c r="FOT946" s="82"/>
      <c r="FOU946" s="82"/>
      <c r="FOV946" s="82"/>
      <c r="FOW946" s="82"/>
      <c r="FOX946" s="82"/>
      <c r="FOY946" s="82"/>
      <c r="FOZ946" s="82"/>
      <c r="FPA946" s="82"/>
      <c r="FPB946" s="82"/>
      <c r="FPC946" s="82"/>
      <c r="FPD946" s="82"/>
      <c r="FPE946" s="82"/>
      <c r="FPF946" s="82"/>
      <c r="FPG946" s="82"/>
      <c r="FPH946" s="82"/>
      <c r="FPI946" s="82"/>
      <c r="FPJ946" s="82"/>
      <c r="FPK946" s="82"/>
      <c r="FPL946" s="82"/>
      <c r="FPM946" s="82"/>
      <c r="FPN946" s="82"/>
      <c r="FPO946" s="82"/>
      <c r="FPP946" s="82"/>
      <c r="FPQ946" s="82"/>
      <c r="FPR946" s="82"/>
      <c r="FPS946" s="82"/>
      <c r="FPT946" s="82"/>
      <c r="FPU946" s="82"/>
      <c r="FPV946" s="82"/>
      <c r="FPW946" s="82"/>
      <c r="FPX946" s="82"/>
      <c r="FPY946" s="82"/>
      <c r="FPZ946" s="82"/>
      <c r="FQA946" s="82"/>
      <c r="FQB946" s="82"/>
      <c r="FQC946" s="82"/>
      <c r="FQD946" s="82"/>
      <c r="FQE946" s="82"/>
      <c r="FQF946" s="82"/>
      <c r="FQG946" s="82"/>
      <c r="FQH946" s="82"/>
      <c r="FQI946" s="82"/>
      <c r="FQJ946" s="82"/>
      <c r="FQK946" s="82"/>
      <c r="FQL946" s="82"/>
      <c r="FQM946" s="82"/>
      <c r="FQN946" s="82"/>
      <c r="FQO946" s="82"/>
      <c r="FQP946" s="82"/>
      <c r="FQQ946" s="82"/>
      <c r="FQR946" s="82"/>
      <c r="FQS946" s="82"/>
      <c r="FQT946" s="82"/>
      <c r="FQU946" s="82"/>
      <c r="FQV946" s="82"/>
      <c r="FQW946" s="82"/>
      <c r="FQX946" s="82"/>
      <c r="FQY946" s="82"/>
      <c r="FQZ946" s="82"/>
      <c r="FRA946" s="82"/>
      <c r="FRB946" s="82"/>
      <c r="FRC946" s="82"/>
      <c r="FRD946" s="82"/>
      <c r="FRE946" s="82"/>
      <c r="FRF946" s="82"/>
      <c r="FRG946" s="82"/>
      <c r="FRH946" s="82"/>
      <c r="FRI946" s="82"/>
      <c r="FRJ946" s="82"/>
      <c r="FRK946" s="82"/>
      <c r="FRL946" s="82"/>
      <c r="FRM946" s="82"/>
      <c r="FRN946" s="82"/>
      <c r="FRO946" s="82"/>
      <c r="FRP946" s="82"/>
      <c r="FRQ946" s="82"/>
      <c r="FRR946" s="82"/>
      <c r="FRS946" s="82"/>
      <c r="FRT946" s="82"/>
      <c r="FRU946" s="82"/>
      <c r="FRV946" s="82"/>
      <c r="FRW946" s="82"/>
      <c r="FRX946" s="82"/>
      <c r="FRY946" s="82"/>
      <c r="FRZ946" s="82"/>
      <c r="FSA946" s="82"/>
      <c r="FSB946" s="82"/>
      <c r="FSC946" s="82"/>
      <c r="FSD946" s="82"/>
      <c r="FSE946" s="82"/>
      <c r="FSF946" s="82"/>
      <c r="FSG946" s="82"/>
      <c r="FSH946" s="82"/>
      <c r="FSI946" s="82"/>
      <c r="FSJ946" s="82"/>
      <c r="FSK946" s="82"/>
      <c r="FSL946" s="82"/>
      <c r="FSM946" s="82"/>
      <c r="FSN946" s="82"/>
      <c r="FSO946" s="82"/>
      <c r="FSP946" s="82"/>
      <c r="FSQ946" s="82"/>
      <c r="FSR946" s="82"/>
      <c r="FSS946" s="82"/>
      <c r="FST946" s="82"/>
      <c r="FSU946" s="82"/>
      <c r="FSV946" s="82"/>
      <c r="FSW946" s="82"/>
      <c r="FSX946" s="82"/>
      <c r="FSY946" s="82"/>
      <c r="FSZ946" s="82"/>
      <c r="FTA946" s="82"/>
      <c r="FTB946" s="82"/>
      <c r="FTC946" s="82"/>
      <c r="FTD946" s="82"/>
      <c r="FTE946" s="82"/>
      <c r="FTF946" s="82"/>
      <c r="FTG946" s="82"/>
      <c r="FTH946" s="82"/>
      <c r="FTI946" s="82"/>
      <c r="FTJ946" s="82"/>
      <c r="FTK946" s="82"/>
      <c r="FTL946" s="82"/>
      <c r="FTM946" s="82"/>
      <c r="FTN946" s="82"/>
      <c r="FTO946" s="82"/>
      <c r="FTP946" s="82"/>
      <c r="FTQ946" s="82"/>
      <c r="FTR946" s="82"/>
      <c r="FTS946" s="82"/>
      <c r="FTT946" s="82"/>
      <c r="FTU946" s="82"/>
      <c r="FTV946" s="82"/>
      <c r="FTW946" s="82"/>
      <c r="FTX946" s="82"/>
      <c r="FTY946" s="82"/>
      <c r="FTZ946" s="82"/>
      <c r="FUA946" s="82"/>
      <c r="FUB946" s="82"/>
      <c r="FUC946" s="82"/>
      <c r="FUD946" s="82"/>
      <c r="FUE946" s="82"/>
      <c r="FUF946" s="82"/>
      <c r="FUG946" s="82"/>
      <c r="FUH946" s="82"/>
      <c r="FUI946" s="82"/>
      <c r="FUJ946" s="82"/>
      <c r="FUK946" s="82"/>
      <c r="FUL946" s="82"/>
      <c r="FUM946" s="82"/>
      <c r="FUN946" s="82"/>
      <c r="FUO946" s="82"/>
      <c r="FUP946" s="82"/>
      <c r="FUQ946" s="82"/>
      <c r="FUR946" s="82"/>
      <c r="FUS946" s="82"/>
      <c r="FUT946" s="82"/>
      <c r="FUU946" s="82"/>
      <c r="FUV946" s="82"/>
      <c r="FUW946" s="82"/>
      <c r="FUX946" s="82"/>
      <c r="FUY946" s="82"/>
      <c r="FUZ946" s="82"/>
      <c r="FVA946" s="82"/>
      <c r="FVB946" s="82"/>
      <c r="FVC946" s="82"/>
      <c r="FVD946" s="82"/>
      <c r="FVE946" s="82"/>
      <c r="FVF946" s="82"/>
      <c r="FVG946" s="82"/>
      <c r="FVH946" s="82"/>
      <c r="FVI946" s="82"/>
      <c r="FVJ946" s="82"/>
      <c r="FVK946" s="82"/>
      <c r="FVL946" s="82"/>
      <c r="FVM946" s="82"/>
      <c r="FVN946" s="82"/>
      <c r="FVO946" s="82"/>
      <c r="FVP946" s="82"/>
      <c r="FVQ946" s="82"/>
      <c r="FVR946" s="82"/>
      <c r="FVS946" s="82"/>
      <c r="FVT946" s="82"/>
      <c r="FVU946" s="82"/>
      <c r="FVV946" s="82"/>
      <c r="FVW946" s="82"/>
      <c r="FVX946" s="82"/>
      <c r="FVY946" s="82"/>
      <c r="FVZ946" s="82"/>
      <c r="FWA946" s="82"/>
      <c r="FWB946" s="82"/>
      <c r="FWC946" s="82"/>
      <c r="FWD946" s="82"/>
      <c r="FWE946" s="82"/>
      <c r="FWF946" s="82"/>
      <c r="FWG946" s="82"/>
      <c r="FWH946" s="82"/>
      <c r="FWI946" s="82"/>
      <c r="FWJ946" s="82"/>
      <c r="FWK946" s="82"/>
      <c r="FWL946" s="82"/>
      <c r="FWM946" s="82"/>
      <c r="FWN946" s="82"/>
      <c r="FWO946" s="82"/>
      <c r="FWP946" s="82"/>
      <c r="FWQ946" s="82"/>
      <c r="FWR946" s="82"/>
      <c r="FWS946" s="82"/>
      <c r="FWT946" s="82"/>
      <c r="FWU946" s="82"/>
      <c r="FWV946" s="82"/>
      <c r="FWW946" s="82"/>
      <c r="FWX946" s="82"/>
      <c r="FWY946" s="82"/>
      <c r="FWZ946" s="82"/>
      <c r="FXA946" s="82"/>
      <c r="FXB946" s="82"/>
      <c r="FXC946" s="82"/>
      <c r="FXD946" s="82"/>
      <c r="FXE946" s="82"/>
      <c r="FXF946" s="82"/>
      <c r="FXG946" s="82"/>
      <c r="FXH946" s="82"/>
      <c r="FXI946" s="82"/>
      <c r="FXJ946" s="82"/>
      <c r="FXK946" s="82"/>
      <c r="FXL946" s="82"/>
      <c r="FXM946" s="82"/>
      <c r="FXN946" s="82"/>
      <c r="FXO946" s="82"/>
      <c r="FXP946" s="82"/>
      <c r="FXQ946" s="82"/>
      <c r="FXR946" s="82"/>
      <c r="FXS946" s="82"/>
      <c r="FXT946" s="82"/>
      <c r="FXU946" s="82"/>
      <c r="FXV946" s="82"/>
      <c r="FXW946" s="82"/>
      <c r="FXX946" s="82"/>
      <c r="FXY946" s="82"/>
      <c r="FXZ946" s="82"/>
      <c r="FYA946" s="82"/>
      <c r="FYB946" s="82"/>
      <c r="FYC946" s="82"/>
      <c r="FYD946" s="82"/>
      <c r="FYE946" s="82"/>
      <c r="FYF946" s="82"/>
      <c r="FYG946" s="82"/>
      <c r="FYH946" s="82"/>
      <c r="FYI946" s="82"/>
      <c r="FYJ946" s="82"/>
      <c r="FYK946" s="82"/>
      <c r="FYL946" s="82"/>
      <c r="FYM946" s="82"/>
      <c r="FYN946" s="82"/>
      <c r="FYO946" s="82"/>
      <c r="FYP946" s="82"/>
      <c r="FYQ946" s="82"/>
      <c r="FYR946" s="82"/>
      <c r="FYS946" s="82"/>
      <c r="FYT946" s="82"/>
      <c r="FYU946" s="82"/>
      <c r="FYV946" s="82"/>
      <c r="FYW946" s="82"/>
      <c r="FYX946" s="82"/>
      <c r="FYY946" s="82"/>
      <c r="FYZ946" s="82"/>
      <c r="FZA946" s="82"/>
      <c r="FZB946" s="82"/>
      <c r="FZC946" s="82"/>
      <c r="FZD946" s="82"/>
      <c r="FZE946" s="82"/>
      <c r="FZF946" s="82"/>
      <c r="FZG946" s="82"/>
      <c r="FZH946" s="82"/>
      <c r="FZI946" s="82"/>
      <c r="FZJ946" s="82"/>
      <c r="FZK946" s="82"/>
      <c r="FZL946" s="82"/>
      <c r="FZM946" s="82"/>
      <c r="FZN946" s="82"/>
      <c r="FZO946" s="82"/>
      <c r="FZP946" s="82"/>
      <c r="FZQ946" s="82"/>
      <c r="FZR946" s="82"/>
      <c r="FZS946" s="82"/>
      <c r="FZT946" s="82"/>
      <c r="FZU946" s="82"/>
      <c r="FZV946" s="82"/>
      <c r="FZW946" s="82"/>
      <c r="FZX946" s="82"/>
      <c r="FZY946" s="82"/>
      <c r="FZZ946" s="82"/>
      <c r="GAA946" s="82"/>
      <c r="GAB946" s="82"/>
      <c r="GAC946" s="82"/>
      <c r="GAD946" s="82"/>
      <c r="GAE946" s="82"/>
      <c r="GAF946" s="82"/>
      <c r="GAG946" s="82"/>
      <c r="GAH946" s="82"/>
      <c r="GAI946" s="82"/>
      <c r="GAJ946" s="82"/>
      <c r="GAK946" s="82"/>
      <c r="GAL946" s="82"/>
      <c r="GAM946" s="82"/>
      <c r="GAN946" s="82"/>
      <c r="GAO946" s="82"/>
      <c r="GAP946" s="82"/>
      <c r="GAQ946" s="82"/>
      <c r="GAR946" s="82"/>
      <c r="GAS946" s="82"/>
      <c r="GAT946" s="82"/>
      <c r="GAU946" s="82"/>
      <c r="GAV946" s="82"/>
      <c r="GAW946" s="82"/>
      <c r="GAX946" s="82"/>
      <c r="GAY946" s="82"/>
      <c r="GAZ946" s="82"/>
      <c r="GBA946" s="82"/>
      <c r="GBB946" s="82"/>
      <c r="GBC946" s="82"/>
      <c r="GBD946" s="82"/>
      <c r="GBE946" s="82"/>
      <c r="GBF946" s="82"/>
      <c r="GBG946" s="82"/>
      <c r="GBH946" s="82"/>
      <c r="GBI946" s="82"/>
      <c r="GBJ946" s="82"/>
      <c r="GBK946" s="82"/>
      <c r="GBL946" s="82"/>
      <c r="GBM946" s="82"/>
      <c r="GBN946" s="82"/>
      <c r="GBO946" s="82"/>
      <c r="GBP946" s="82"/>
      <c r="GBQ946" s="82"/>
      <c r="GBR946" s="82"/>
      <c r="GBS946" s="82"/>
      <c r="GBT946" s="82"/>
      <c r="GBU946" s="82"/>
      <c r="GBV946" s="82"/>
      <c r="GBW946" s="82"/>
      <c r="GBX946" s="82"/>
      <c r="GBY946" s="82"/>
      <c r="GBZ946" s="82"/>
      <c r="GCA946" s="82"/>
      <c r="GCB946" s="82"/>
      <c r="GCC946" s="82"/>
      <c r="GCD946" s="82"/>
      <c r="GCE946" s="82"/>
      <c r="GCF946" s="82"/>
      <c r="GCG946" s="82"/>
      <c r="GCH946" s="82"/>
      <c r="GCI946" s="82"/>
      <c r="GCJ946" s="82"/>
      <c r="GCK946" s="82"/>
      <c r="GCL946" s="82"/>
      <c r="GCM946" s="82"/>
      <c r="GCN946" s="82"/>
      <c r="GCO946" s="82"/>
      <c r="GCP946" s="82"/>
      <c r="GCQ946" s="82"/>
      <c r="GCR946" s="82"/>
      <c r="GCS946" s="82"/>
      <c r="GCT946" s="82"/>
      <c r="GCU946" s="82"/>
      <c r="GCV946" s="82"/>
      <c r="GCW946" s="82"/>
      <c r="GCX946" s="82"/>
      <c r="GCY946" s="82"/>
      <c r="GCZ946" s="82"/>
      <c r="GDA946" s="82"/>
      <c r="GDB946" s="82"/>
      <c r="GDC946" s="82"/>
      <c r="GDD946" s="82"/>
      <c r="GDE946" s="82"/>
      <c r="GDF946" s="82"/>
      <c r="GDG946" s="82"/>
      <c r="GDH946" s="82"/>
      <c r="GDI946" s="82"/>
      <c r="GDJ946" s="82"/>
      <c r="GDK946" s="82"/>
      <c r="GDL946" s="82"/>
      <c r="GDM946" s="82"/>
      <c r="GDN946" s="82"/>
      <c r="GDO946" s="82"/>
      <c r="GDP946" s="82"/>
      <c r="GDQ946" s="82"/>
      <c r="GDR946" s="82"/>
      <c r="GDS946" s="82"/>
      <c r="GDT946" s="82"/>
      <c r="GDU946" s="82"/>
      <c r="GDV946" s="82"/>
      <c r="GDW946" s="82"/>
      <c r="GDX946" s="82"/>
      <c r="GDY946" s="82"/>
      <c r="GDZ946" s="82"/>
      <c r="GEA946" s="82"/>
      <c r="GEB946" s="82"/>
      <c r="GEC946" s="82"/>
      <c r="GED946" s="82"/>
      <c r="GEE946" s="82"/>
      <c r="GEF946" s="82"/>
      <c r="GEG946" s="82"/>
      <c r="GEH946" s="82"/>
      <c r="GEI946" s="82"/>
      <c r="GEJ946" s="82"/>
      <c r="GEK946" s="82"/>
      <c r="GEL946" s="82"/>
      <c r="GEM946" s="82"/>
      <c r="GEN946" s="82"/>
      <c r="GEO946" s="82"/>
      <c r="GEP946" s="82"/>
      <c r="GEQ946" s="82"/>
      <c r="GER946" s="82"/>
      <c r="GES946" s="82"/>
      <c r="GET946" s="82"/>
      <c r="GEU946" s="82"/>
      <c r="GEV946" s="82"/>
      <c r="GEW946" s="82"/>
      <c r="GEX946" s="82"/>
      <c r="GEY946" s="82"/>
      <c r="GEZ946" s="82"/>
      <c r="GFA946" s="82"/>
      <c r="GFB946" s="82"/>
      <c r="GFC946" s="82"/>
      <c r="GFD946" s="82"/>
      <c r="GFE946" s="82"/>
      <c r="GFF946" s="82"/>
      <c r="GFG946" s="82"/>
      <c r="GFH946" s="82"/>
      <c r="GFI946" s="82"/>
      <c r="GFJ946" s="82"/>
      <c r="GFK946" s="82"/>
      <c r="GFL946" s="82"/>
      <c r="GFM946" s="82"/>
      <c r="GFN946" s="82"/>
      <c r="GFO946" s="82"/>
      <c r="GFP946" s="82"/>
      <c r="GFQ946" s="82"/>
      <c r="GFR946" s="82"/>
      <c r="GFS946" s="82"/>
      <c r="GFT946" s="82"/>
      <c r="GFU946" s="82"/>
      <c r="GFV946" s="82"/>
      <c r="GFW946" s="82"/>
      <c r="GFX946" s="82"/>
      <c r="GFY946" s="82"/>
      <c r="GFZ946" s="82"/>
      <c r="GGA946" s="82"/>
      <c r="GGB946" s="82"/>
      <c r="GGC946" s="82"/>
      <c r="GGD946" s="82"/>
      <c r="GGE946" s="82"/>
      <c r="GGF946" s="82"/>
      <c r="GGG946" s="82"/>
      <c r="GGH946" s="82"/>
      <c r="GGI946" s="82"/>
      <c r="GGJ946" s="82"/>
      <c r="GGK946" s="82"/>
      <c r="GGL946" s="82"/>
      <c r="GGM946" s="82"/>
      <c r="GGN946" s="82"/>
      <c r="GGO946" s="82"/>
      <c r="GGP946" s="82"/>
      <c r="GGQ946" s="82"/>
      <c r="GGR946" s="82"/>
      <c r="GGS946" s="82"/>
      <c r="GGT946" s="82"/>
      <c r="GGU946" s="82"/>
      <c r="GGV946" s="82"/>
      <c r="GGW946" s="82"/>
      <c r="GGX946" s="82"/>
      <c r="GGY946" s="82"/>
      <c r="GGZ946" s="82"/>
      <c r="GHA946" s="82"/>
      <c r="GHB946" s="82"/>
      <c r="GHC946" s="82"/>
      <c r="GHD946" s="82"/>
      <c r="GHE946" s="82"/>
      <c r="GHF946" s="82"/>
      <c r="GHG946" s="82"/>
      <c r="GHH946" s="82"/>
      <c r="GHI946" s="82"/>
      <c r="GHJ946" s="82"/>
      <c r="GHK946" s="82"/>
      <c r="GHL946" s="82"/>
      <c r="GHM946" s="82"/>
      <c r="GHN946" s="82"/>
      <c r="GHO946" s="82"/>
      <c r="GHP946" s="82"/>
      <c r="GHQ946" s="82"/>
      <c r="GHR946" s="82"/>
      <c r="GHS946" s="82"/>
      <c r="GHT946" s="82"/>
      <c r="GHU946" s="82"/>
      <c r="GHV946" s="82"/>
      <c r="GHW946" s="82"/>
      <c r="GHX946" s="82"/>
      <c r="GHY946" s="82"/>
      <c r="GHZ946" s="82"/>
      <c r="GIA946" s="82"/>
      <c r="GIB946" s="82"/>
      <c r="GIC946" s="82"/>
      <c r="GID946" s="82"/>
      <c r="GIE946" s="82"/>
      <c r="GIF946" s="82"/>
      <c r="GIG946" s="82"/>
      <c r="GIH946" s="82"/>
      <c r="GII946" s="82"/>
      <c r="GIJ946" s="82"/>
      <c r="GIK946" s="82"/>
      <c r="GIL946" s="82"/>
      <c r="GIM946" s="82"/>
      <c r="GIN946" s="82"/>
      <c r="GIO946" s="82"/>
      <c r="GIP946" s="82"/>
      <c r="GIQ946" s="82"/>
      <c r="GIR946" s="82"/>
      <c r="GIS946" s="82"/>
      <c r="GIT946" s="82"/>
      <c r="GIU946" s="82"/>
      <c r="GIV946" s="82"/>
      <c r="GIW946" s="82"/>
      <c r="GIX946" s="82"/>
      <c r="GIY946" s="82"/>
      <c r="GIZ946" s="82"/>
      <c r="GJA946" s="82"/>
      <c r="GJB946" s="82"/>
      <c r="GJC946" s="82"/>
      <c r="GJD946" s="82"/>
      <c r="GJE946" s="82"/>
      <c r="GJF946" s="82"/>
      <c r="GJG946" s="82"/>
      <c r="GJH946" s="82"/>
      <c r="GJI946" s="82"/>
      <c r="GJJ946" s="82"/>
      <c r="GJK946" s="82"/>
      <c r="GJL946" s="82"/>
      <c r="GJM946" s="82"/>
      <c r="GJN946" s="82"/>
      <c r="GJO946" s="82"/>
      <c r="GJP946" s="82"/>
      <c r="GJQ946" s="82"/>
      <c r="GJR946" s="82"/>
      <c r="GJS946" s="82"/>
      <c r="GJT946" s="82"/>
      <c r="GJU946" s="82"/>
      <c r="GJV946" s="82"/>
      <c r="GJW946" s="82"/>
      <c r="GJX946" s="82"/>
      <c r="GJY946" s="82"/>
      <c r="GJZ946" s="82"/>
      <c r="GKA946" s="82"/>
      <c r="GKB946" s="82"/>
      <c r="GKC946" s="82"/>
      <c r="GKD946" s="82"/>
      <c r="GKE946" s="82"/>
      <c r="GKF946" s="82"/>
      <c r="GKG946" s="82"/>
      <c r="GKH946" s="82"/>
      <c r="GKI946" s="82"/>
      <c r="GKJ946" s="82"/>
      <c r="GKK946" s="82"/>
      <c r="GKL946" s="82"/>
      <c r="GKM946" s="82"/>
      <c r="GKN946" s="82"/>
      <c r="GKO946" s="82"/>
      <c r="GKP946" s="82"/>
      <c r="GKQ946" s="82"/>
      <c r="GKR946" s="82"/>
      <c r="GKS946" s="82"/>
      <c r="GKT946" s="82"/>
      <c r="GKU946" s="82"/>
      <c r="GKV946" s="82"/>
      <c r="GKW946" s="82"/>
      <c r="GKX946" s="82"/>
      <c r="GKY946" s="82"/>
      <c r="GKZ946" s="82"/>
      <c r="GLA946" s="82"/>
      <c r="GLB946" s="82"/>
      <c r="GLC946" s="82"/>
      <c r="GLD946" s="82"/>
      <c r="GLE946" s="82"/>
      <c r="GLF946" s="82"/>
      <c r="GLG946" s="82"/>
      <c r="GLH946" s="82"/>
      <c r="GLI946" s="82"/>
      <c r="GLJ946" s="82"/>
      <c r="GLK946" s="82"/>
      <c r="GLL946" s="82"/>
      <c r="GLM946" s="82"/>
      <c r="GLN946" s="82"/>
      <c r="GLO946" s="82"/>
      <c r="GLP946" s="82"/>
      <c r="GLQ946" s="82"/>
      <c r="GLR946" s="82"/>
      <c r="GLS946" s="82"/>
      <c r="GLT946" s="82"/>
      <c r="GLU946" s="82"/>
      <c r="GLV946" s="82"/>
      <c r="GLW946" s="82"/>
      <c r="GLX946" s="82"/>
      <c r="GLY946" s="82"/>
      <c r="GLZ946" s="82"/>
      <c r="GMA946" s="82"/>
      <c r="GMB946" s="82"/>
      <c r="GMC946" s="82"/>
      <c r="GMD946" s="82"/>
      <c r="GME946" s="82"/>
      <c r="GMF946" s="82"/>
      <c r="GMG946" s="82"/>
      <c r="GMH946" s="82"/>
      <c r="GMI946" s="82"/>
      <c r="GMJ946" s="82"/>
      <c r="GMK946" s="82"/>
      <c r="GML946" s="82"/>
      <c r="GMM946" s="82"/>
      <c r="GMN946" s="82"/>
      <c r="GMO946" s="82"/>
      <c r="GMP946" s="82"/>
      <c r="GMQ946" s="82"/>
      <c r="GMR946" s="82"/>
      <c r="GMS946" s="82"/>
      <c r="GMT946" s="82"/>
      <c r="GMU946" s="82"/>
      <c r="GMV946" s="82"/>
      <c r="GMW946" s="82"/>
      <c r="GMX946" s="82"/>
      <c r="GMY946" s="82"/>
      <c r="GMZ946" s="82"/>
      <c r="GNA946" s="82"/>
      <c r="GNB946" s="82"/>
      <c r="GNC946" s="82"/>
      <c r="GND946" s="82"/>
      <c r="GNE946" s="82"/>
      <c r="GNF946" s="82"/>
      <c r="GNG946" s="82"/>
      <c r="GNH946" s="82"/>
      <c r="GNI946" s="82"/>
      <c r="GNJ946" s="82"/>
      <c r="GNK946" s="82"/>
      <c r="GNL946" s="82"/>
      <c r="GNM946" s="82"/>
      <c r="GNN946" s="82"/>
      <c r="GNO946" s="82"/>
      <c r="GNP946" s="82"/>
      <c r="GNQ946" s="82"/>
      <c r="GNR946" s="82"/>
      <c r="GNS946" s="82"/>
      <c r="GNT946" s="82"/>
      <c r="GNU946" s="82"/>
      <c r="GNV946" s="82"/>
      <c r="GNW946" s="82"/>
      <c r="GNX946" s="82"/>
      <c r="GNY946" s="82"/>
      <c r="GNZ946" s="82"/>
      <c r="GOA946" s="82"/>
      <c r="GOB946" s="82"/>
      <c r="GOC946" s="82"/>
      <c r="GOD946" s="82"/>
      <c r="GOE946" s="82"/>
      <c r="GOF946" s="82"/>
      <c r="GOG946" s="82"/>
      <c r="GOH946" s="82"/>
      <c r="GOI946" s="82"/>
      <c r="GOJ946" s="82"/>
      <c r="GOK946" s="82"/>
      <c r="GOL946" s="82"/>
      <c r="GOM946" s="82"/>
      <c r="GON946" s="82"/>
      <c r="GOO946" s="82"/>
      <c r="GOP946" s="82"/>
      <c r="GOQ946" s="82"/>
      <c r="GOR946" s="82"/>
      <c r="GOS946" s="82"/>
      <c r="GOT946" s="82"/>
      <c r="GOU946" s="82"/>
      <c r="GOV946" s="82"/>
      <c r="GOW946" s="82"/>
      <c r="GOX946" s="82"/>
      <c r="GOY946" s="82"/>
      <c r="GOZ946" s="82"/>
      <c r="GPA946" s="82"/>
      <c r="GPB946" s="82"/>
      <c r="GPC946" s="82"/>
      <c r="GPD946" s="82"/>
      <c r="GPE946" s="82"/>
      <c r="GPF946" s="82"/>
      <c r="GPG946" s="82"/>
      <c r="GPH946" s="82"/>
      <c r="GPI946" s="82"/>
      <c r="GPJ946" s="82"/>
      <c r="GPK946" s="82"/>
      <c r="GPL946" s="82"/>
      <c r="GPM946" s="82"/>
      <c r="GPN946" s="82"/>
      <c r="GPO946" s="82"/>
      <c r="GPP946" s="82"/>
      <c r="GPQ946" s="82"/>
      <c r="GPR946" s="82"/>
      <c r="GPS946" s="82"/>
      <c r="GPT946" s="82"/>
      <c r="GPU946" s="82"/>
      <c r="GPV946" s="82"/>
      <c r="GPW946" s="82"/>
      <c r="GPX946" s="82"/>
      <c r="GPY946" s="82"/>
      <c r="GPZ946" s="82"/>
      <c r="GQA946" s="82"/>
      <c r="GQB946" s="82"/>
      <c r="GQC946" s="82"/>
      <c r="GQD946" s="82"/>
      <c r="GQE946" s="82"/>
      <c r="GQF946" s="82"/>
      <c r="GQG946" s="82"/>
      <c r="GQH946" s="82"/>
      <c r="GQI946" s="82"/>
      <c r="GQJ946" s="82"/>
      <c r="GQK946" s="82"/>
      <c r="GQL946" s="82"/>
      <c r="GQM946" s="82"/>
      <c r="GQN946" s="82"/>
      <c r="GQO946" s="82"/>
      <c r="GQP946" s="82"/>
      <c r="GQQ946" s="82"/>
      <c r="GQR946" s="82"/>
      <c r="GQS946" s="82"/>
      <c r="GQT946" s="82"/>
      <c r="GQU946" s="82"/>
      <c r="GQV946" s="82"/>
      <c r="GQW946" s="82"/>
      <c r="GQX946" s="82"/>
      <c r="GQY946" s="82"/>
      <c r="GQZ946" s="82"/>
      <c r="GRA946" s="82"/>
      <c r="GRB946" s="82"/>
      <c r="GRC946" s="82"/>
      <c r="GRD946" s="82"/>
      <c r="GRE946" s="82"/>
      <c r="GRF946" s="82"/>
      <c r="GRG946" s="82"/>
      <c r="GRH946" s="82"/>
      <c r="GRI946" s="82"/>
      <c r="GRJ946" s="82"/>
      <c r="GRK946" s="82"/>
      <c r="GRL946" s="82"/>
      <c r="GRM946" s="82"/>
      <c r="GRN946" s="82"/>
      <c r="GRO946" s="82"/>
      <c r="GRP946" s="82"/>
      <c r="GRQ946" s="82"/>
      <c r="GRR946" s="82"/>
      <c r="GRS946" s="82"/>
      <c r="GRT946" s="82"/>
      <c r="GRU946" s="82"/>
      <c r="GRV946" s="82"/>
      <c r="GRW946" s="82"/>
      <c r="GRX946" s="82"/>
      <c r="GRY946" s="82"/>
      <c r="GRZ946" s="82"/>
      <c r="GSA946" s="82"/>
      <c r="GSB946" s="82"/>
      <c r="GSC946" s="82"/>
      <c r="GSD946" s="82"/>
      <c r="GSE946" s="82"/>
      <c r="GSF946" s="82"/>
      <c r="GSG946" s="82"/>
      <c r="GSH946" s="82"/>
      <c r="GSI946" s="82"/>
      <c r="GSJ946" s="82"/>
      <c r="GSK946" s="82"/>
      <c r="GSL946" s="82"/>
      <c r="GSM946" s="82"/>
      <c r="GSN946" s="82"/>
      <c r="GSO946" s="82"/>
      <c r="GSP946" s="82"/>
      <c r="GSQ946" s="82"/>
      <c r="GSR946" s="82"/>
      <c r="GSS946" s="82"/>
      <c r="GST946" s="82"/>
      <c r="GSU946" s="82"/>
      <c r="GSV946" s="82"/>
      <c r="GSW946" s="82"/>
      <c r="GSX946" s="82"/>
      <c r="GSY946" s="82"/>
      <c r="GSZ946" s="82"/>
      <c r="GTA946" s="82"/>
      <c r="GTB946" s="82"/>
      <c r="GTC946" s="82"/>
      <c r="GTD946" s="82"/>
      <c r="GTE946" s="82"/>
      <c r="GTF946" s="82"/>
      <c r="GTG946" s="82"/>
      <c r="GTH946" s="82"/>
      <c r="GTI946" s="82"/>
      <c r="GTJ946" s="82"/>
      <c r="GTK946" s="82"/>
      <c r="GTL946" s="82"/>
      <c r="GTM946" s="82"/>
      <c r="GTN946" s="82"/>
      <c r="GTO946" s="82"/>
      <c r="GTP946" s="82"/>
      <c r="GTQ946" s="82"/>
      <c r="GTR946" s="82"/>
      <c r="GTS946" s="82"/>
      <c r="GTT946" s="82"/>
      <c r="GTU946" s="82"/>
      <c r="GTV946" s="82"/>
      <c r="GTW946" s="82"/>
      <c r="GTX946" s="82"/>
      <c r="GTY946" s="82"/>
      <c r="GTZ946" s="82"/>
      <c r="GUA946" s="82"/>
      <c r="GUB946" s="82"/>
      <c r="GUC946" s="82"/>
      <c r="GUD946" s="82"/>
      <c r="GUE946" s="82"/>
      <c r="GUF946" s="82"/>
      <c r="GUG946" s="82"/>
      <c r="GUH946" s="82"/>
      <c r="GUI946" s="82"/>
      <c r="GUJ946" s="82"/>
      <c r="GUK946" s="82"/>
      <c r="GUL946" s="82"/>
      <c r="GUM946" s="82"/>
      <c r="GUN946" s="82"/>
      <c r="GUO946" s="82"/>
      <c r="GUP946" s="82"/>
      <c r="GUQ946" s="82"/>
      <c r="GUR946" s="82"/>
      <c r="GUS946" s="82"/>
      <c r="GUT946" s="82"/>
      <c r="GUU946" s="82"/>
      <c r="GUV946" s="82"/>
      <c r="GUW946" s="82"/>
      <c r="GUX946" s="82"/>
      <c r="GUY946" s="82"/>
      <c r="GUZ946" s="82"/>
      <c r="GVA946" s="82"/>
      <c r="GVB946" s="82"/>
      <c r="GVC946" s="82"/>
      <c r="GVD946" s="82"/>
      <c r="GVE946" s="82"/>
      <c r="GVF946" s="82"/>
      <c r="GVG946" s="82"/>
      <c r="GVH946" s="82"/>
      <c r="GVI946" s="82"/>
      <c r="GVJ946" s="82"/>
      <c r="GVK946" s="82"/>
      <c r="GVL946" s="82"/>
      <c r="GVM946" s="82"/>
      <c r="GVN946" s="82"/>
      <c r="GVO946" s="82"/>
      <c r="GVP946" s="82"/>
      <c r="GVQ946" s="82"/>
      <c r="GVR946" s="82"/>
      <c r="GVS946" s="82"/>
      <c r="GVT946" s="82"/>
      <c r="GVU946" s="82"/>
      <c r="GVV946" s="82"/>
      <c r="GVW946" s="82"/>
      <c r="GVX946" s="82"/>
      <c r="GVY946" s="82"/>
      <c r="GVZ946" s="82"/>
      <c r="GWA946" s="82"/>
      <c r="GWB946" s="82"/>
      <c r="GWC946" s="82"/>
      <c r="GWD946" s="82"/>
      <c r="GWE946" s="82"/>
      <c r="GWF946" s="82"/>
      <c r="GWG946" s="82"/>
      <c r="GWH946" s="82"/>
      <c r="GWI946" s="82"/>
      <c r="GWJ946" s="82"/>
      <c r="GWK946" s="82"/>
      <c r="GWL946" s="82"/>
      <c r="GWM946" s="82"/>
      <c r="GWN946" s="82"/>
      <c r="GWO946" s="82"/>
      <c r="GWP946" s="82"/>
      <c r="GWQ946" s="82"/>
      <c r="GWR946" s="82"/>
      <c r="GWS946" s="82"/>
      <c r="GWT946" s="82"/>
      <c r="GWU946" s="82"/>
      <c r="GWV946" s="82"/>
      <c r="GWW946" s="82"/>
      <c r="GWX946" s="82"/>
      <c r="GWY946" s="82"/>
      <c r="GWZ946" s="82"/>
      <c r="GXA946" s="82"/>
      <c r="GXB946" s="82"/>
      <c r="GXC946" s="82"/>
      <c r="GXD946" s="82"/>
      <c r="GXE946" s="82"/>
      <c r="GXF946" s="82"/>
      <c r="GXG946" s="82"/>
      <c r="GXH946" s="82"/>
      <c r="GXI946" s="82"/>
      <c r="GXJ946" s="82"/>
      <c r="GXK946" s="82"/>
      <c r="GXL946" s="82"/>
      <c r="GXM946" s="82"/>
      <c r="GXN946" s="82"/>
      <c r="GXO946" s="82"/>
      <c r="GXP946" s="82"/>
      <c r="GXQ946" s="82"/>
      <c r="GXR946" s="82"/>
      <c r="GXS946" s="82"/>
      <c r="GXT946" s="82"/>
      <c r="GXU946" s="82"/>
      <c r="GXV946" s="82"/>
      <c r="GXW946" s="82"/>
      <c r="GXX946" s="82"/>
      <c r="GXY946" s="82"/>
      <c r="GXZ946" s="82"/>
      <c r="GYA946" s="82"/>
      <c r="GYB946" s="82"/>
      <c r="GYC946" s="82"/>
      <c r="GYD946" s="82"/>
      <c r="GYE946" s="82"/>
      <c r="GYF946" s="82"/>
      <c r="GYG946" s="82"/>
      <c r="GYH946" s="82"/>
      <c r="GYI946" s="82"/>
      <c r="GYJ946" s="82"/>
      <c r="GYK946" s="82"/>
      <c r="GYL946" s="82"/>
      <c r="GYM946" s="82"/>
      <c r="GYN946" s="82"/>
      <c r="GYO946" s="82"/>
      <c r="GYP946" s="82"/>
      <c r="GYQ946" s="82"/>
      <c r="GYR946" s="82"/>
      <c r="GYS946" s="82"/>
      <c r="GYT946" s="82"/>
      <c r="GYU946" s="82"/>
      <c r="GYV946" s="82"/>
      <c r="GYW946" s="82"/>
      <c r="GYX946" s="82"/>
      <c r="GYY946" s="82"/>
      <c r="GYZ946" s="82"/>
      <c r="GZA946" s="82"/>
      <c r="GZB946" s="82"/>
      <c r="GZC946" s="82"/>
      <c r="GZD946" s="82"/>
      <c r="GZE946" s="82"/>
      <c r="GZF946" s="82"/>
      <c r="GZG946" s="82"/>
      <c r="GZH946" s="82"/>
      <c r="GZI946" s="82"/>
      <c r="GZJ946" s="82"/>
      <c r="GZK946" s="82"/>
      <c r="GZL946" s="82"/>
      <c r="GZM946" s="82"/>
      <c r="GZN946" s="82"/>
      <c r="GZO946" s="82"/>
      <c r="GZP946" s="82"/>
      <c r="GZQ946" s="82"/>
      <c r="GZR946" s="82"/>
      <c r="GZS946" s="82"/>
      <c r="GZT946" s="82"/>
      <c r="GZU946" s="82"/>
      <c r="GZV946" s="82"/>
      <c r="GZW946" s="82"/>
      <c r="GZX946" s="82"/>
      <c r="GZY946" s="82"/>
      <c r="GZZ946" s="82"/>
      <c r="HAA946" s="82"/>
      <c r="HAB946" s="82"/>
      <c r="HAC946" s="82"/>
      <c r="HAD946" s="82"/>
      <c r="HAE946" s="82"/>
      <c r="HAF946" s="82"/>
      <c r="HAG946" s="82"/>
      <c r="HAH946" s="82"/>
      <c r="HAI946" s="82"/>
      <c r="HAJ946" s="82"/>
      <c r="HAK946" s="82"/>
      <c r="HAL946" s="82"/>
      <c r="HAM946" s="82"/>
      <c r="HAN946" s="82"/>
      <c r="HAO946" s="82"/>
      <c r="HAP946" s="82"/>
      <c r="HAQ946" s="82"/>
      <c r="HAR946" s="82"/>
      <c r="HAS946" s="82"/>
      <c r="HAT946" s="82"/>
      <c r="HAU946" s="82"/>
      <c r="HAV946" s="82"/>
      <c r="HAW946" s="82"/>
      <c r="HAX946" s="82"/>
      <c r="HAY946" s="82"/>
      <c r="HAZ946" s="82"/>
      <c r="HBA946" s="82"/>
      <c r="HBB946" s="82"/>
      <c r="HBC946" s="82"/>
      <c r="HBD946" s="82"/>
      <c r="HBE946" s="82"/>
      <c r="HBF946" s="82"/>
      <c r="HBG946" s="82"/>
      <c r="HBH946" s="82"/>
      <c r="HBI946" s="82"/>
      <c r="HBJ946" s="82"/>
      <c r="HBK946" s="82"/>
      <c r="HBL946" s="82"/>
      <c r="HBM946" s="82"/>
      <c r="HBN946" s="82"/>
      <c r="HBO946" s="82"/>
      <c r="HBP946" s="82"/>
      <c r="HBQ946" s="82"/>
      <c r="HBR946" s="82"/>
      <c r="HBS946" s="82"/>
      <c r="HBT946" s="82"/>
      <c r="HBU946" s="82"/>
      <c r="HBV946" s="82"/>
      <c r="HBW946" s="82"/>
      <c r="HBX946" s="82"/>
      <c r="HBY946" s="82"/>
      <c r="HBZ946" s="82"/>
      <c r="HCA946" s="82"/>
      <c r="HCB946" s="82"/>
      <c r="HCC946" s="82"/>
      <c r="HCD946" s="82"/>
      <c r="HCE946" s="82"/>
      <c r="HCF946" s="82"/>
      <c r="HCG946" s="82"/>
      <c r="HCH946" s="82"/>
      <c r="HCI946" s="82"/>
      <c r="HCJ946" s="82"/>
      <c r="HCK946" s="82"/>
      <c r="HCL946" s="82"/>
      <c r="HCM946" s="82"/>
      <c r="HCN946" s="82"/>
      <c r="HCO946" s="82"/>
      <c r="HCP946" s="82"/>
      <c r="HCQ946" s="82"/>
      <c r="HCR946" s="82"/>
      <c r="HCS946" s="82"/>
      <c r="HCT946" s="82"/>
      <c r="HCU946" s="82"/>
      <c r="HCV946" s="82"/>
      <c r="HCW946" s="82"/>
      <c r="HCX946" s="82"/>
      <c r="HCY946" s="82"/>
      <c r="HCZ946" s="82"/>
      <c r="HDA946" s="82"/>
      <c r="HDB946" s="82"/>
      <c r="HDC946" s="82"/>
      <c r="HDD946" s="82"/>
      <c r="HDE946" s="82"/>
      <c r="HDF946" s="82"/>
      <c r="HDG946" s="82"/>
      <c r="HDH946" s="82"/>
      <c r="HDI946" s="82"/>
      <c r="HDJ946" s="82"/>
      <c r="HDK946" s="82"/>
      <c r="HDL946" s="82"/>
      <c r="HDM946" s="82"/>
      <c r="HDN946" s="82"/>
      <c r="HDO946" s="82"/>
      <c r="HDP946" s="82"/>
      <c r="HDQ946" s="82"/>
      <c r="HDR946" s="82"/>
      <c r="HDS946" s="82"/>
      <c r="HDT946" s="82"/>
      <c r="HDU946" s="82"/>
      <c r="HDV946" s="82"/>
      <c r="HDW946" s="82"/>
      <c r="HDX946" s="82"/>
      <c r="HDY946" s="82"/>
      <c r="HDZ946" s="82"/>
      <c r="HEA946" s="82"/>
      <c r="HEB946" s="82"/>
      <c r="HEC946" s="82"/>
      <c r="HED946" s="82"/>
      <c r="HEE946" s="82"/>
      <c r="HEF946" s="82"/>
      <c r="HEG946" s="82"/>
      <c r="HEH946" s="82"/>
      <c r="HEI946" s="82"/>
      <c r="HEJ946" s="82"/>
      <c r="HEK946" s="82"/>
      <c r="HEL946" s="82"/>
      <c r="HEM946" s="82"/>
      <c r="HEN946" s="82"/>
      <c r="HEO946" s="82"/>
      <c r="HEP946" s="82"/>
      <c r="HEQ946" s="82"/>
      <c r="HER946" s="82"/>
      <c r="HES946" s="82"/>
      <c r="HET946" s="82"/>
      <c r="HEU946" s="82"/>
      <c r="HEV946" s="82"/>
      <c r="HEW946" s="82"/>
      <c r="HEX946" s="82"/>
      <c r="HEY946" s="82"/>
      <c r="HEZ946" s="82"/>
      <c r="HFA946" s="82"/>
      <c r="HFB946" s="82"/>
      <c r="HFC946" s="82"/>
      <c r="HFD946" s="82"/>
      <c r="HFE946" s="82"/>
      <c r="HFF946" s="82"/>
      <c r="HFG946" s="82"/>
      <c r="HFH946" s="82"/>
      <c r="HFI946" s="82"/>
      <c r="HFJ946" s="82"/>
      <c r="HFK946" s="82"/>
      <c r="HFL946" s="82"/>
      <c r="HFM946" s="82"/>
      <c r="HFN946" s="82"/>
      <c r="HFO946" s="82"/>
      <c r="HFP946" s="82"/>
      <c r="HFQ946" s="82"/>
      <c r="HFR946" s="82"/>
      <c r="HFS946" s="82"/>
      <c r="HFT946" s="82"/>
      <c r="HFU946" s="82"/>
      <c r="HFV946" s="82"/>
      <c r="HFW946" s="82"/>
      <c r="HFX946" s="82"/>
      <c r="HFY946" s="82"/>
      <c r="HFZ946" s="82"/>
      <c r="HGA946" s="82"/>
      <c r="HGB946" s="82"/>
      <c r="HGC946" s="82"/>
      <c r="HGD946" s="82"/>
      <c r="HGE946" s="82"/>
      <c r="HGF946" s="82"/>
      <c r="HGG946" s="82"/>
      <c r="HGH946" s="82"/>
      <c r="HGI946" s="82"/>
      <c r="HGJ946" s="82"/>
      <c r="HGK946" s="82"/>
      <c r="HGL946" s="82"/>
      <c r="HGM946" s="82"/>
      <c r="HGN946" s="82"/>
      <c r="HGO946" s="82"/>
      <c r="HGP946" s="82"/>
      <c r="HGQ946" s="82"/>
      <c r="HGR946" s="82"/>
      <c r="HGS946" s="82"/>
      <c r="HGT946" s="82"/>
      <c r="HGU946" s="82"/>
      <c r="HGV946" s="82"/>
      <c r="HGW946" s="82"/>
      <c r="HGX946" s="82"/>
      <c r="HGY946" s="82"/>
      <c r="HGZ946" s="82"/>
      <c r="HHA946" s="82"/>
      <c r="HHB946" s="82"/>
      <c r="HHC946" s="82"/>
      <c r="HHD946" s="82"/>
      <c r="HHE946" s="82"/>
      <c r="HHF946" s="82"/>
      <c r="HHG946" s="82"/>
      <c r="HHH946" s="82"/>
      <c r="HHI946" s="82"/>
      <c r="HHJ946" s="82"/>
      <c r="HHK946" s="82"/>
      <c r="HHL946" s="82"/>
      <c r="HHM946" s="82"/>
      <c r="HHN946" s="82"/>
      <c r="HHO946" s="82"/>
      <c r="HHP946" s="82"/>
      <c r="HHQ946" s="82"/>
      <c r="HHR946" s="82"/>
      <c r="HHS946" s="82"/>
      <c r="HHT946" s="82"/>
      <c r="HHU946" s="82"/>
      <c r="HHV946" s="82"/>
      <c r="HHW946" s="82"/>
      <c r="HHX946" s="82"/>
      <c r="HHY946" s="82"/>
      <c r="HHZ946" s="82"/>
      <c r="HIA946" s="82"/>
      <c r="HIB946" s="82"/>
      <c r="HIC946" s="82"/>
      <c r="HID946" s="82"/>
      <c r="HIE946" s="82"/>
      <c r="HIF946" s="82"/>
      <c r="HIG946" s="82"/>
      <c r="HIH946" s="82"/>
      <c r="HII946" s="82"/>
      <c r="HIJ946" s="82"/>
      <c r="HIK946" s="82"/>
      <c r="HIL946" s="82"/>
      <c r="HIM946" s="82"/>
      <c r="HIN946" s="82"/>
      <c r="HIO946" s="82"/>
      <c r="HIP946" s="82"/>
      <c r="HIQ946" s="82"/>
      <c r="HIR946" s="82"/>
      <c r="HIS946" s="82"/>
      <c r="HIT946" s="82"/>
      <c r="HIU946" s="82"/>
      <c r="HIV946" s="82"/>
      <c r="HIW946" s="82"/>
      <c r="HIX946" s="82"/>
      <c r="HIY946" s="82"/>
      <c r="HIZ946" s="82"/>
      <c r="HJA946" s="82"/>
      <c r="HJB946" s="82"/>
      <c r="HJC946" s="82"/>
      <c r="HJD946" s="82"/>
      <c r="HJE946" s="82"/>
      <c r="HJF946" s="82"/>
      <c r="HJG946" s="82"/>
      <c r="HJH946" s="82"/>
      <c r="HJI946" s="82"/>
      <c r="HJJ946" s="82"/>
      <c r="HJK946" s="82"/>
      <c r="HJL946" s="82"/>
      <c r="HJM946" s="82"/>
      <c r="HJN946" s="82"/>
      <c r="HJO946" s="82"/>
      <c r="HJP946" s="82"/>
      <c r="HJQ946" s="82"/>
      <c r="HJR946" s="82"/>
      <c r="HJS946" s="82"/>
      <c r="HJT946" s="82"/>
      <c r="HJU946" s="82"/>
      <c r="HJV946" s="82"/>
      <c r="HJW946" s="82"/>
      <c r="HJX946" s="82"/>
      <c r="HJY946" s="82"/>
      <c r="HJZ946" s="82"/>
      <c r="HKA946" s="82"/>
      <c r="HKB946" s="82"/>
      <c r="HKC946" s="82"/>
      <c r="HKD946" s="82"/>
      <c r="HKE946" s="82"/>
      <c r="HKF946" s="82"/>
      <c r="HKG946" s="82"/>
      <c r="HKH946" s="82"/>
      <c r="HKI946" s="82"/>
      <c r="HKJ946" s="82"/>
      <c r="HKK946" s="82"/>
      <c r="HKL946" s="82"/>
      <c r="HKM946" s="82"/>
      <c r="HKN946" s="82"/>
      <c r="HKO946" s="82"/>
      <c r="HKP946" s="82"/>
      <c r="HKQ946" s="82"/>
      <c r="HKR946" s="82"/>
      <c r="HKS946" s="82"/>
      <c r="HKT946" s="82"/>
      <c r="HKU946" s="82"/>
      <c r="HKV946" s="82"/>
      <c r="HKW946" s="82"/>
      <c r="HKX946" s="82"/>
      <c r="HKY946" s="82"/>
      <c r="HKZ946" s="82"/>
      <c r="HLA946" s="82"/>
      <c r="HLB946" s="82"/>
      <c r="HLC946" s="82"/>
      <c r="HLD946" s="82"/>
      <c r="HLE946" s="82"/>
      <c r="HLF946" s="82"/>
      <c r="HLG946" s="82"/>
      <c r="HLH946" s="82"/>
      <c r="HLI946" s="82"/>
      <c r="HLJ946" s="82"/>
      <c r="HLK946" s="82"/>
      <c r="HLL946" s="82"/>
      <c r="HLM946" s="82"/>
      <c r="HLN946" s="82"/>
      <c r="HLO946" s="82"/>
      <c r="HLP946" s="82"/>
      <c r="HLQ946" s="82"/>
      <c r="HLR946" s="82"/>
      <c r="HLS946" s="82"/>
      <c r="HLT946" s="82"/>
      <c r="HLU946" s="82"/>
      <c r="HLV946" s="82"/>
      <c r="HLW946" s="82"/>
      <c r="HLX946" s="82"/>
      <c r="HLY946" s="82"/>
      <c r="HLZ946" s="82"/>
      <c r="HMA946" s="82"/>
      <c r="HMB946" s="82"/>
      <c r="HMC946" s="82"/>
      <c r="HMD946" s="82"/>
      <c r="HME946" s="82"/>
      <c r="HMF946" s="82"/>
      <c r="HMG946" s="82"/>
      <c r="HMH946" s="82"/>
      <c r="HMI946" s="82"/>
      <c r="HMJ946" s="82"/>
      <c r="HMK946" s="82"/>
      <c r="HML946" s="82"/>
      <c r="HMM946" s="82"/>
      <c r="HMN946" s="82"/>
      <c r="HMO946" s="82"/>
      <c r="HMP946" s="82"/>
      <c r="HMQ946" s="82"/>
      <c r="HMR946" s="82"/>
      <c r="HMS946" s="82"/>
      <c r="HMT946" s="82"/>
      <c r="HMU946" s="82"/>
      <c r="HMV946" s="82"/>
      <c r="HMW946" s="82"/>
      <c r="HMX946" s="82"/>
      <c r="HMY946" s="82"/>
      <c r="HMZ946" s="82"/>
      <c r="HNA946" s="82"/>
      <c r="HNB946" s="82"/>
      <c r="HNC946" s="82"/>
      <c r="HND946" s="82"/>
      <c r="HNE946" s="82"/>
      <c r="HNF946" s="82"/>
      <c r="HNG946" s="82"/>
      <c r="HNH946" s="82"/>
      <c r="HNI946" s="82"/>
      <c r="HNJ946" s="82"/>
      <c r="HNK946" s="82"/>
      <c r="HNL946" s="82"/>
      <c r="HNM946" s="82"/>
      <c r="HNN946" s="82"/>
      <c r="HNO946" s="82"/>
      <c r="HNP946" s="82"/>
      <c r="HNQ946" s="82"/>
      <c r="HNR946" s="82"/>
      <c r="HNS946" s="82"/>
      <c r="HNT946" s="82"/>
      <c r="HNU946" s="82"/>
      <c r="HNV946" s="82"/>
      <c r="HNW946" s="82"/>
      <c r="HNX946" s="82"/>
      <c r="HNY946" s="82"/>
      <c r="HNZ946" s="82"/>
      <c r="HOA946" s="82"/>
      <c r="HOB946" s="82"/>
      <c r="HOC946" s="82"/>
      <c r="HOD946" s="82"/>
      <c r="HOE946" s="82"/>
      <c r="HOF946" s="82"/>
      <c r="HOG946" s="82"/>
      <c r="HOH946" s="82"/>
      <c r="HOI946" s="82"/>
      <c r="HOJ946" s="82"/>
      <c r="HOK946" s="82"/>
      <c r="HOL946" s="82"/>
      <c r="HOM946" s="82"/>
      <c r="HON946" s="82"/>
      <c r="HOO946" s="82"/>
      <c r="HOP946" s="82"/>
      <c r="HOQ946" s="82"/>
      <c r="HOR946" s="82"/>
      <c r="HOS946" s="82"/>
      <c r="HOT946" s="82"/>
      <c r="HOU946" s="82"/>
      <c r="HOV946" s="82"/>
      <c r="HOW946" s="82"/>
      <c r="HOX946" s="82"/>
      <c r="HOY946" s="82"/>
      <c r="HOZ946" s="82"/>
      <c r="HPA946" s="82"/>
      <c r="HPB946" s="82"/>
      <c r="HPC946" s="82"/>
      <c r="HPD946" s="82"/>
      <c r="HPE946" s="82"/>
      <c r="HPF946" s="82"/>
      <c r="HPG946" s="82"/>
      <c r="HPH946" s="82"/>
      <c r="HPI946" s="82"/>
      <c r="HPJ946" s="82"/>
      <c r="HPK946" s="82"/>
      <c r="HPL946" s="82"/>
      <c r="HPM946" s="82"/>
      <c r="HPN946" s="82"/>
      <c r="HPO946" s="82"/>
      <c r="HPP946" s="82"/>
      <c r="HPQ946" s="82"/>
      <c r="HPR946" s="82"/>
      <c r="HPS946" s="82"/>
      <c r="HPT946" s="82"/>
      <c r="HPU946" s="82"/>
      <c r="HPV946" s="82"/>
      <c r="HPW946" s="82"/>
      <c r="HPX946" s="82"/>
      <c r="HPY946" s="82"/>
      <c r="HPZ946" s="82"/>
      <c r="HQA946" s="82"/>
      <c r="HQB946" s="82"/>
      <c r="HQC946" s="82"/>
      <c r="HQD946" s="82"/>
      <c r="HQE946" s="82"/>
      <c r="HQF946" s="82"/>
      <c r="HQG946" s="82"/>
      <c r="HQH946" s="82"/>
      <c r="HQI946" s="82"/>
      <c r="HQJ946" s="82"/>
      <c r="HQK946" s="82"/>
      <c r="HQL946" s="82"/>
      <c r="HQM946" s="82"/>
      <c r="HQN946" s="82"/>
      <c r="HQO946" s="82"/>
      <c r="HQP946" s="82"/>
      <c r="HQQ946" s="82"/>
      <c r="HQR946" s="82"/>
      <c r="HQS946" s="82"/>
      <c r="HQT946" s="82"/>
      <c r="HQU946" s="82"/>
      <c r="HQV946" s="82"/>
      <c r="HQW946" s="82"/>
      <c r="HQX946" s="82"/>
      <c r="HQY946" s="82"/>
      <c r="HQZ946" s="82"/>
      <c r="HRA946" s="82"/>
      <c r="HRB946" s="82"/>
      <c r="HRC946" s="82"/>
      <c r="HRD946" s="82"/>
      <c r="HRE946" s="82"/>
      <c r="HRF946" s="82"/>
      <c r="HRG946" s="82"/>
      <c r="HRH946" s="82"/>
      <c r="HRI946" s="82"/>
      <c r="HRJ946" s="82"/>
      <c r="HRK946" s="82"/>
      <c r="HRL946" s="82"/>
      <c r="HRM946" s="82"/>
      <c r="HRN946" s="82"/>
      <c r="HRO946" s="82"/>
      <c r="HRP946" s="82"/>
      <c r="HRQ946" s="82"/>
      <c r="HRR946" s="82"/>
      <c r="HRS946" s="82"/>
      <c r="HRT946" s="82"/>
      <c r="HRU946" s="82"/>
      <c r="HRV946" s="82"/>
      <c r="HRW946" s="82"/>
      <c r="HRX946" s="82"/>
      <c r="HRY946" s="82"/>
      <c r="HRZ946" s="82"/>
      <c r="HSA946" s="82"/>
      <c r="HSB946" s="82"/>
      <c r="HSC946" s="82"/>
      <c r="HSD946" s="82"/>
      <c r="HSE946" s="82"/>
      <c r="HSF946" s="82"/>
      <c r="HSG946" s="82"/>
      <c r="HSH946" s="82"/>
      <c r="HSI946" s="82"/>
      <c r="HSJ946" s="82"/>
      <c r="HSK946" s="82"/>
      <c r="HSL946" s="82"/>
      <c r="HSM946" s="82"/>
      <c r="HSN946" s="82"/>
      <c r="HSO946" s="82"/>
      <c r="HSP946" s="82"/>
      <c r="HSQ946" s="82"/>
      <c r="HSR946" s="82"/>
      <c r="HSS946" s="82"/>
      <c r="HST946" s="82"/>
      <c r="HSU946" s="82"/>
      <c r="HSV946" s="82"/>
      <c r="HSW946" s="82"/>
      <c r="HSX946" s="82"/>
      <c r="HSY946" s="82"/>
      <c r="HSZ946" s="82"/>
      <c r="HTA946" s="82"/>
      <c r="HTB946" s="82"/>
      <c r="HTC946" s="82"/>
      <c r="HTD946" s="82"/>
      <c r="HTE946" s="82"/>
      <c r="HTF946" s="82"/>
      <c r="HTG946" s="82"/>
      <c r="HTH946" s="82"/>
      <c r="HTI946" s="82"/>
      <c r="HTJ946" s="82"/>
      <c r="HTK946" s="82"/>
      <c r="HTL946" s="82"/>
      <c r="HTM946" s="82"/>
      <c r="HTN946" s="82"/>
      <c r="HTO946" s="82"/>
      <c r="HTP946" s="82"/>
      <c r="HTQ946" s="82"/>
      <c r="HTR946" s="82"/>
      <c r="HTS946" s="82"/>
      <c r="HTT946" s="82"/>
      <c r="HTU946" s="82"/>
      <c r="HTV946" s="82"/>
      <c r="HTW946" s="82"/>
      <c r="HTX946" s="82"/>
      <c r="HTY946" s="82"/>
      <c r="HTZ946" s="82"/>
      <c r="HUA946" s="82"/>
      <c r="HUB946" s="82"/>
      <c r="HUC946" s="82"/>
      <c r="HUD946" s="82"/>
      <c r="HUE946" s="82"/>
      <c r="HUF946" s="82"/>
      <c r="HUG946" s="82"/>
      <c r="HUH946" s="82"/>
      <c r="HUI946" s="82"/>
      <c r="HUJ946" s="82"/>
      <c r="HUK946" s="82"/>
      <c r="HUL946" s="82"/>
      <c r="HUM946" s="82"/>
      <c r="HUN946" s="82"/>
      <c r="HUO946" s="82"/>
      <c r="HUP946" s="82"/>
      <c r="HUQ946" s="82"/>
      <c r="HUR946" s="82"/>
      <c r="HUS946" s="82"/>
      <c r="HUT946" s="82"/>
      <c r="HUU946" s="82"/>
      <c r="HUV946" s="82"/>
      <c r="HUW946" s="82"/>
      <c r="HUX946" s="82"/>
      <c r="HUY946" s="82"/>
      <c r="HUZ946" s="82"/>
      <c r="HVA946" s="82"/>
      <c r="HVB946" s="82"/>
      <c r="HVC946" s="82"/>
      <c r="HVD946" s="82"/>
      <c r="HVE946" s="82"/>
      <c r="HVF946" s="82"/>
      <c r="HVG946" s="82"/>
      <c r="HVH946" s="82"/>
      <c r="HVI946" s="82"/>
      <c r="HVJ946" s="82"/>
      <c r="HVK946" s="82"/>
      <c r="HVL946" s="82"/>
      <c r="HVM946" s="82"/>
      <c r="HVN946" s="82"/>
      <c r="HVO946" s="82"/>
      <c r="HVP946" s="82"/>
      <c r="HVQ946" s="82"/>
      <c r="HVR946" s="82"/>
      <c r="HVS946" s="82"/>
      <c r="HVT946" s="82"/>
      <c r="HVU946" s="82"/>
      <c r="HVV946" s="82"/>
      <c r="HVW946" s="82"/>
      <c r="HVX946" s="82"/>
      <c r="HVY946" s="82"/>
      <c r="HVZ946" s="82"/>
      <c r="HWA946" s="82"/>
      <c r="HWB946" s="82"/>
      <c r="HWC946" s="82"/>
      <c r="HWD946" s="82"/>
      <c r="HWE946" s="82"/>
      <c r="HWF946" s="82"/>
      <c r="HWG946" s="82"/>
      <c r="HWH946" s="82"/>
      <c r="HWI946" s="82"/>
      <c r="HWJ946" s="82"/>
      <c r="HWK946" s="82"/>
      <c r="HWL946" s="82"/>
      <c r="HWM946" s="82"/>
      <c r="HWN946" s="82"/>
      <c r="HWO946" s="82"/>
      <c r="HWP946" s="82"/>
      <c r="HWQ946" s="82"/>
      <c r="HWR946" s="82"/>
      <c r="HWS946" s="82"/>
      <c r="HWT946" s="82"/>
      <c r="HWU946" s="82"/>
      <c r="HWV946" s="82"/>
      <c r="HWW946" s="82"/>
      <c r="HWX946" s="82"/>
      <c r="HWY946" s="82"/>
      <c r="HWZ946" s="82"/>
      <c r="HXA946" s="82"/>
      <c r="HXB946" s="82"/>
      <c r="HXC946" s="82"/>
      <c r="HXD946" s="82"/>
      <c r="HXE946" s="82"/>
      <c r="HXF946" s="82"/>
      <c r="HXG946" s="82"/>
      <c r="HXH946" s="82"/>
      <c r="HXI946" s="82"/>
      <c r="HXJ946" s="82"/>
      <c r="HXK946" s="82"/>
      <c r="HXL946" s="82"/>
      <c r="HXM946" s="82"/>
      <c r="HXN946" s="82"/>
      <c r="HXO946" s="82"/>
      <c r="HXP946" s="82"/>
      <c r="HXQ946" s="82"/>
      <c r="HXR946" s="82"/>
      <c r="HXS946" s="82"/>
      <c r="HXT946" s="82"/>
      <c r="HXU946" s="82"/>
      <c r="HXV946" s="82"/>
      <c r="HXW946" s="82"/>
      <c r="HXX946" s="82"/>
      <c r="HXY946" s="82"/>
      <c r="HXZ946" s="82"/>
      <c r="HYA946" s="82"/>
      <c r="HYB946" s="82"/>
      <c r="HYC946" s="82"/>
      <c r="HYD946" s="82"/>
      <c r="HYE946" s="82"/>
      <c r="HYF946" s="82"/>
      <c r="HYG946" s="82"/>
      <c r="HYH946" s="82"/>
      <c r="HYI946" s="82"/>
      <c r="HYJ946" s="82"/>
      <c r="HYK946" s="82"/>
      <c r="HYL946" s="82"/>
      <c r="HYM946" s="82"/>
      <c r="HYN946" s="82"/>
      <c r="HYO946" s="82"/>
      <c r="HYP946" s="82"/>
      <c r="HYQ946" s="82"/>
      <c r="HYR946" s="82"/>
      <c r="HYS946" s="82"/>
      <c r="HYT946" s="82"/>
      <c r="HYU946" s="82"/>
      <c r="HYV946" s="82"/>
      <c r="HYW946" s="82"/>
      <c r="HYX946" s="82"/>
      <c r="HYY946" s="82"/>
      <c r="HYZ946" s="82"/>
      <c r="HZA946" s="82"/>
      <c r="HZB946" s="82"/>
      <c r="HZC946" s="82"/>
      <c r="HZD946" s="82"/>
      <c r="HZE946" s="82"/>
      <c r="HZF946" s="82"/>
      <c r="HZG946" s="82"/>
      <c r="HZH946" s="82"/>
      <c r="HZI946" s="82"/>
      <c r="HZJ946" s="82"/>
      <c r="HZK946" s="82"/>
      <c r="HZL946" s="82"/>
      <c r="HZM946" s="82"/>
      <c r="HZN946" s="82"/>
      <c r="HZO946" s="82"/>
      <c r="HZP946" s="82"/>
      <c r="HZQ946" s="82"/>
      <c r="HZR946" s="82"/>
      <c r="HZS946" s="82"/>
      <c r="HZT946" s="82"/>
      <c r="HZU946" s="82"/>
      <c r="HZV946" s="82"/>
      <c r="HZW946" s="82"/>
      <c r="HZX946" s="82"/>
      <c r="HZY946" s="82"/>
      <c r="HZZ946" s="82"/>
      <c r="IAA946" s="82"/>
      <c r="IAB946" s="82"/>
      <c r="IAC946" s="82"/>
      <c r="IAD946" s="82"/>
      <c r="IAE946" s="82"/>
      <c r="IAF946" s="82"/>
      <c r="IAG946" s="82"/>
      <c r="IAH946" s="82"/>
      <c r="IAI946" s="82"/>
      <c r="IAJ946" s="82"/>
      <c r="IAK946" s="82"/>
      <c r="IAL946" s="82"/>
      <c r="IAM946" s="82"/>
      <c r="IAN946" s="82"/>
      <c r="IAO946" s="82"/>
      <c r="IAP946" s="82"/>
      <c r="IAQ946" s="82"/>
      <c r="IAR946" s="82"/>
      <c r="IAS946" s="82"/>
      <c r="IAT946" s="82"/>
      <c r="IAU946" s="82"/>
      <c r="IAV946" s="82"/>
      <c r="IAW946" s="82"/>
      <c r="IAX946" s="82"/>
      <c r="IAY946" s="82"/>
      <c r="IAZ946" s="82"/>
      <c r="IBA946" s="82"/>
      <c r="IBB946" s="82"/>
      <c r="IBC946" s="82"/>
      <c r="IBD946" s="82"/>
      <c r="IBE946" s="82"/>
      <c r="IBF946" s="82"/>
      <c r="IBG946" s="82"/>
      <c r="IBH946" s="82"/>
      <c r="IBI946" s="82"/>
      <c r="IBJ946" s="82"/>
      <c r="IBK946" s="82"/>
      <c r="IBL946" s="82"/>
      <c r="IBM946" s="82"/>
      <c r="IBN946" s="82"/>
      <c r="IBO946" s="82"/>
      <c r="IBP946" s="82"/>
      <c r="IBQ946" s="82"/>
      <c r="IBR946" s="82"/>
      <c r="IBS946" s="82"/>
      <c r="IBT946" s="82"/>
      <c r="IBU946" s="82"/>
      <c r="IBV946" s="82"/>
      <c r="IBW946" s="82"/>
      <c r="IBX946" s="82"/>
      <c r="IBY946" s="82"/>
      <c r="IBZ946" s="82"/>
      <c r="ICA946" s="82"/>
      <c r="ICB946" s="82"/>
      <c r="ICC946" s="82"/>
      <c r="ICD946" s="82"/>
      <c r="ICE946" s="82"/>
      <c r="ICF946" s="82"/>
      <c r="ICG946" s="82"/>
      <c r="ICH946" s="82"/>
      <c r="ICI946" s="82"/>
      <c r="ICJ946" s="82"/>
      <c r="ICK946" s="82"/>
      <c r="ICL946" s="82"/>
      <c r="ICM946" s="82"/>
      <c r="ICN946" s="82"/>
      <c r="ICO946" s="82"/>
      <c r="ICP946" s="82"/>
      <c r="ICQ946" s="82"/>
      <c r="ICR946" s="82"/>
      <c r="ICS946" s="82"/>
      <c r="ICT946" s="82"/>
      <c r="ICU946" s="82"/>
      <c r="ICV946" s="82"/>
      <c r="ICW946" s="82"/>
      <c r="ICX946" s="82"/>
      <c r="ICY946" s="82"/>
      <c r="ICZ946" s="82"/>
      <c r="IDA946" s="82"/>
      <c r="IDB946" s="82"/>
      <c r="IDC946" s="82"/>
      <c r="IDD946" s="82"/>
      <c r="IDE946" s="82"/>
      <c r="IDF946" s="82"/>
      <c r="IDG946" s="82"/>
      <c r="IDH946" s="82"/>
      <c r="IDI946" s="82"/>
      <c r="IDJ946" s="82"/>
      <c r="IDK946" s="82"/>
      <c r="IDL946" s="82"/>
      <c r="IDM946" s="82"/>
      <c r="IDN946" s="82"/>
      <c r="IDO946" s="82"/>
      <c r="IDP946" s="82"/>
      <c r="IDQ946" s="82"/>
      <c r="IDR946" s="82"/>
      <c r="IDS946" s="82"/>
      <c r="IDT946" s="82"/>
      <c r="IDU946" s="82"/>
      <c r="IDV946" s="82"/>
      <c r="IDW946" s="82"/>
      <c r="IDX946" s="82"/>
      <c r="IDY946" s="82"/>
      <c r="IDZ946" s="82"/>
      <c r="IEA946" s="82"/>
      <c r="IEB946" s="82"/>
      <c r="IEC946" s="82"/>
      <c r="IED946" s="82"/>
      <c r="IEE946" s="82"/>
      <c r="IEF946" s="82"/>
      <c r="IEG946" s="82"/>
      <c r="IEH946" s="82"/>
      <c r="IEI946" s="82"/>
      <c r="IEJ946" s="82"/>
      <c r="IEK946" s="82"/>
      <c r="IEL946" s="82"/>
      <c r="IEM946" s="82"/>
      <c r="IEN946" s="82"/>
      <c r="IEO946" s="82"/>
      <c r="IEP946" s="82"/>
      <c r="IEQ946" s="82"/>
      <c r="IER946" s="82"/>
      <c r="IES946" s="82"/>
      <c r="IET946" s="82"/>
      <c r="IEU946" s="82"/>
      <c r="IEV946" s="82"/>
      <c r="IEW946" s="82"/>
      <c r="IEX946" s="82"/>
      <c r="IEY946" s="82"/>
      <c r="IEZ946" s="82"/>
      <c r="IFA946" s="82"/>
      <c r="IFB946" s="82"/>
      <c r="IFC946" s="82"/>
      <c r="IFD946" s="82"/>
      <c r="IFE946" s="82"/>
      <c r="IFF946" s="82"/>
      <c r="IFG946" s="82"/>
      <c r="IFH946" s="82"/>
      <c r="IFI946" s="82"/>
      <c r="IFJ946" s="82"/>
      <c r="IFK946" s="82"/>
      <c r="IFL946" s="82"/>
      <c r="IFM946" s="82"/>
      <c r="IFN946" s="82"/>
      <c r="IFO946" s="82"/>
      <c r="IFP946" s="82"/>
      <c r="IFQ946" s="82"/>
      <c r="IFR946" s="82"/>
      <c r="IFS946" s="82"/>
      <c r="IFT946" s="82"/>
      <c r="IFU946" s="82"/>
      <c r="IFV946" s="82"/>
      <c r="IFW946" s="82"/>
      <c r="IFX946" s="82"/>
      <c r="IFY946" s="82"/>
      <c r="IFZ946" s="82"/>
      <c r="IGA946" s="82"/>
      <c r="IGB946" s="82"/>
      <c r="IGC946" s="82"/>
      <c r="IGD946" s="82"/>
      <c r="IGE946" s="82"/>
      <c r="IGF946" s="82"/>
      <c r="IGG946" s="82"/>
      <c r="IGH946" s="82"/>
      <c r="IGI946" s="82"/>
      <c r="IGJ946" s="82"/>
      <c r="IGK946" s="82"/>
      <c r="IGL946" s="82"/>
      <c r="IGM946" s="82"/>
      <c r="IGN946" s="82"/>
      <c r="IGO946" s="82"/>
      <c r="IGP946" s="82"/>
      <c r="IGQ946" s="82"/>
      <c r="IGR946" s="82"/>
      <c r="IGS946" s="82"/>
      <c r="IGT946" s="82"/>
      <c r="IGU946" s="82"/>
      <c r="IGV946" s="82"/>
      <c r="IGW946" s="82"/>
      <c r="IGX946" s="82"/>
      <c r="IGY946" s="82"/>
      <c r="IGZ946" s="82"/>
      <c r="IHA946" s="82"/>
      <c r="IHB946" s="82"/>
      <c r="IHC946" s="82"/>
      <c r="IHD946" s="82"/>
      <c r="IHE946" s="82"/>
      <c r="IHF946" s="82"/>
      <c r="IHG946" s="82"/>
      <c r="IHH946" s="82"/>
      <c r="IHI946" s="82"/>
      <c r="IHJ946" s="82"/>
      <c r="IHK946" s="82"/>
      <c r="IHL946" s="82"/>
      <c r="IHM946" s="82"/>
      <c r="IHN946" s="82"/>
      <c r="IHO946" s="82"/>
      <c r="IHP946" s="82"/>
      <c r="IHQ946" s="82"/>
      <c r="IHR946" s="82"/>
      <c r="IHS946" s="82"/>
      <c r="IHT946" s="82"/>
      <c r="IHU946" s="82"/>
      <c r="IHV946" s="82"/>
      <c r="IHW946" s="82"/>
      <c r="IHX946" s="82"/>
      <c r="IHY946" s="82"/>
      <c r="IHZ946" s="82"/>
      <c r="IIA946" s="82"/>
      <c r="IIB946" s="82"/>
      <c r="IIC946" s="82"/>
      <c r="IID946" s="82"/>
      <c r="IIE946" s="82"/>
      <c r="IIF946" s="82"/>
      <c r="IIG946" s="82"/>
      <c r="IIH946" s="82"/>
      <c r="III946" s="82"/>
      <c r="IIJ946" s="82"/>
      <c r="IIK946" s="82"/>
      <c r="IIL946" s="82"/>
      <c r="IIM946" s="82"/>
      <c r="IIN946" s="82"/>
      <c r="IIO946" s="82"/>
      <c r="IIP946" s="82"/>
      <c r="IIQ946" s="82"/>
      <c r="IIR946" s="82"/>
      <c r="IIS946" s="82"/>
      <c r="IIT946" s="82"/>
      <c r="IIU946" s="82"/>
      <c r="IIV946" s="82"/>
      <c r="IIW946" s="82"/>
      <c r="IIX946" s="82"/>
      <c r="IIY946" s="82"/>
      <c r="IIZ946" s="82"/>
      <c r="IJA946" s="82"/>
      <c r="IJB946" s="82"/>
      <c r="IJC946" s="82"/>
      <c r="IJD946" s="82"/>
      <c r="IJE946" s="82"/>
      <c r="IJF946" s="82"/>
      <c r="IJG946" s="82"/>
      <c r="IJH946" s="82"/>
      <c r="IJI946" s="82"/>
      <c r="IJJ946" s="82"/>
      <c r="IJK946" s="82"/>
      <c r="IJL946" s="82"/>
      <c r="IJM946" s="82"/>
      <c r="IJN946" s="82"/>
      <c r="IJO946" s="82"/>
      <c r="IJP946" s="82"/>
      <c r="IJQ946" s="82"/>
      <c r="IJR946" s="82"/>
      <c r="IJS946" s="82"/>
      <c r="IJT946" s="82"/>
      <c r="IJU946" s="82"/>
      <c r="IJV946" s="82"/>
      <c r="IJW946" s="82"/>
      <c r="IJX946" s="82"/>
      <c r="IJY946" s="82"/>
      <c r="IJZ946" s="82"/>
      <c r="IKA946" s="82"/>
      <c r="IKB946" s="82"/>
      <c r="IKC946" s="82"/>
      <c r="IKD946" s="82"/>
      <c r="IKE946" s="82"/>
      <c r="IKF946" s="82"/>
      <c r="IKG946" s="82"/>
      <c r="IKH946" s="82"/>
      <c r="IKI946" s="82"/>
      <c r="IKJ946" s="82"/>
      <c r="IKK946" s="82"/>
      <c r="IKL946" s="82"/>
      <c r="IKM946" s="82"/>
      <c r="IKN946" s="82"/>
      <c r="IKO946" s="82"/>
      <c r="IKP946" s="82"/>
      <c r="IKQ946" s="82"/>
      <c r="IKR946" s="82"/>
      <c r="IKS946" s="82"/>
      <c r="IKT946" s="82"/>
      <c r="IKU946" s="82"/>
      <c r="IKV946" s="82"/>
      <c r="IKW946" s="82"/>
      <c r="IKX946" s="82"/>
      <c r="IKY946" s="82"/>
      <c r="IKZ946" s="82"/>
      <c r="ILA946" s="82"/>
      <c r="ILB946" s="82"/>
      <c r="ILC946" s="82"/>
      <c r="ILD946" s="82"/>
      <c r="ILE946" s="82"/>
      <c r="ILF946" s="82"/>
      <c r="ILG946" s="82"/>
      <c r="ILH946" s="82"/>
      <c r="ILI946" s="82"/>
      <c r="ILJ946" s="82"/>
      <c r="ILK946" s="82"/>
      <c r="ILL946" s="82"/>
      <c r="ILM946" s="82"/>
      <c r="ILN946" s="82"/>
      <c r="ILO946" s="82"/>
      <c r="ILP946" s="82"/>
      <c r="ILQ946" s="82"/>
      <c r="ILR946" s="82"/>
      <c r="ILS946" s="82"/>
      <c r="ILT946" s="82"/>
      <c r="ILU946" s="82"/>
      <c r="ILV946" s="82"/>
      <c r="ILW946" s="82"/>
      <c r="ILX946" s="82"/>
      <c r="ILY946" s="82"/>
      <c r="ILZ946" s="82"/>
      <c r="IMA946" s="82"/>
      <c r="IMB946" s="82"/>
      <c r="IMC946" s="82"/>
      <c r="IMD946" s="82"/>
      <c r="IME946" s="82"/>
      <c r="IMF946" s="82"/>
      <c r="IMG946" s="82"/>
      <c r="IMH946" s="82"/>
      <c r="IMI946" s="82"/>
      <c r="IMJ946" s="82"/>
      <c r="IMK946" s="82"/>
      <c r="IML946" s="82"/>
      <c r="IMM946" s="82"/>
      <c r="IMN946" s="82"/>
      <c r="IMO946" s="82"/>
      <c r="IMP946" s="82"/>
      <c r="IMQ946" s="82"/>
      <c r="IMR946" s="82"/>
      <c r="IMS946" s="82"/>
      <c r="IMT946" s="82"/>
      <c r="IMU946" s="82"/>
      <c r="IMV946" s="82"/>
      <c r="IMW946" s="82"/>
      <c r="IMX946" s="82"/>
      <c r="IMY946" s="82"/>
      <c r="IMZ946" s="82"/>
      <c r="INA946" s="82"/>
      <c r="INB946" s="82"/>
      <c r="INC946" s="82"/>
      <c r="IND946" s="82"/>
      <c r="INE946" s="82"/>
      <c r="INF946" s="82"/>
      <c r="ING946" s="82"/>
      <c r="INH946" s="82"/>
      <c r="INI946" s="82"/>
      <c r="INJ946" s="82"/>
      <c r="INK946" s="82"/>
      <c r="INL946" s="82"/>
      <c r="INM946" s="82"/>
      <c r="INN946" s="82"/>
      <c r="INO946" s="82"/>
      <c r="INP946" s="82"/>
      <c r="INQ946" s="82"/>
      <c r="INR946" s="82"/>
      <c r="INS946" s="82"/>
      <c r="INT946" s="82"/>
      <c r="INU946" s="82"/>
      <c r="INV946" s="82"/>
      <c r="INW946" s="82"/>
      <c r="INX946" s="82"/>
      <c r="INY946" s="82"/>
      <c r="INZ946" s="82"/>
      <c r="IOA946" s="82"/>
      <c r="IOB946" s="82"/>
      <c r="IOC946" s="82"/>
      <c r="IOD946" s="82"/>
      <c r="IOE946" s="82"/>
      <c r="IOF946" s="82"/>
      <c r="IOG946" s="82"/>
      <c r="IOH946" s="82"/>
      <c r="IOI946" s="82"/>
      <c r="IOJ946" s="82"/>
      <c r="IOK946" s="82"/>
      <c r="IOL946" s="82"/>
      <c r="IOM946" s="82"/>
      <c r="ION946" s="82"/>
      <c r="IOO946" s="82"/>
      <c r="IOP946" s="82"/>
      <c r="IOQ946" s="82"/>
      <c r="IOR946" s="82"/>
      <c r="IOS946" s="82"/>
      <c r="IOT946" s="82"/>
      <c r="IOU946" s="82"/>
      <c r="IOV946" s="82"/>
      <c r="IOW946" s="82"/>
      <c r="IOX946" s="82"/>
      <c r="IOY946" s="82"/>
      <c r="IOZ946" s="82"/>
      <c r="IPA946" s="82"/>
      <c r="IPB946" s="82"/>
      <c r="IPC946" s="82"/>
      <c r="IPD946" s="82"/>
      <c r="IPE946" s="82"/>
      <c r="IPF946" s="82"/>
      <c r="IPG946" s="82"/>
      <c r="IPH946" s="82"/>
      <c r="IPI946" s="82"/>
      <c r="IPJ946" s="82"/>
      <c r="IPK946" s="82"/>
      <c r="IPL946" s="82"/>
      <c r="IPM946" s="82"/>
      <c r="IPN946" s="82"/>
      <c r="IPO946" s="82"/>
      <c r="IPP946" s="82"/>
      <c r="IPQ946" s="82"/>
      <c r="IPR946" s="82"/>
      <c r="IPS946" s="82"/>
      <c r="IPT946" s="82"/>
      <c r="IPU946" s="82"/>
      <c r="IPV946" s="82"/>
      <c r="IPW946" s="82"/>
      <c r="IPX946" s="82"/>
      <c r="IPY946" s="82"/>
      <c r="IPZ946" s="82"/>
      <c r="IQA946" s="82"/>
      <c r="IQB946" s="82"/>
      <c r="IQC946" s="82"/>
      <c r="IQD946" s="82"/>
      <c r="IQE946" s="82"/>
      <c r="IQF946" s="82"/>
      <c r="IQG946" s="82"/>
      <c r="IQH946" s="82"/>
      <c r="IQI946" s="82"/>
      <c r="IQJ946" s="82"/>
      <c r="IQK946" s="82"/>
      <c r="IQL946" s="82"/>
      <c r="IQM946" s="82"/>
      <c r="IQN946" s="82"/>
      <c r="IQO946" s="82"/>
      <c r="IQP946" s="82"/>
      <c r="IQQ946" s="82"/>
      <c r="IQR946" s="82"/>
      <c r="IQS946" s="82"/>
      <c r="IQT946" s="82"/>
      <c r="IQU946" s="82"/>
      <c r="IQV946" s="82"/>
      <c r="IQW946" s="82"/>
      <c r="IQX946" s="82"/>
      <c r="IQY946" s="82"/>
      <c r="IQZ946" s="82"/>
      <c r="IRA946" s="82"/>
      <c r="IRB946" s="82"/>
      <c r="IRC946" s="82"/>
      <c r="IRD946" s="82"/>
      <c r="IRE946" s="82"/>
      <c r="IRF946" s="82"/>
      <c r="IRG946" s="82"/>
      <c r="IRH946" s="82"/>
      <c r="IRI946" s="82"/>
      <c r="IRJ946" s="82"/>
      <c r="IRK946" s="82"/>
      <c r="IRL946" s="82"/>
      <c r="IRM946" s="82"/>
      <c r="IRN946" s="82"/>
      <c r="IRO946" s="82"/>
      <c r="IRP946" s="82"/>
      <c r="IRQ946" s="82"/>
      <c r="IRR946" s="82"/>
      <c r="IRS946" s="82"/>
      <c r="IRT946" s="82"/>
      <c r="IRU946" s="82"/>
      <c r="IRV946" s="82"/>
      <c r="IRW946" s="82"/>
      <c r="IRX946" s="82"/>
      <c r="IRY946" s="82"/>
      <c r="IRZ946" s="82"/>
      <c r="ISA946" s="82"/>
      <c r="ISB946" s="82"/>
      <c r="ISC946" s="82"/>
      <c r="ISD946" s="82"/>
      <c r="ISE946" s="82"/>
      <c r="ISF946" s="82"/>
      <c r="ISG946" s="82"/>
      <c r="ISH946" s="82"/>
      <c r="ISI946" s="82"/>
      <c r="ISJ946" s="82"/>
      <c r="ISK946" s="82"/>
      <c r="ISL946" s="82"/>
      <c r="ISM946" s="82"/>
      <c r="ISN946" s="82"/>
      <c r="ISO946" s="82"/>
      <c r="ISP946" s="82"/>
      <c r="ISQ946" s="82"/>
      <c r="ISR946" s="82"/>
      <c r="ISS946" s="82"/>
      <c r="IST946" s="82"/>
      <c r="ISU946" s="82"/>
      <c r="ISV946" s="82"/>
      <c r="ISW946" s="82"/>
      <c r="ISX946" s="82"/>
      <c r="ISY946" s="82"/>
      <c r="ISZ946" s="82"/>
      <c r="ITA946" s="82"/>
      <c r="ITB946" s="82"/>
      <c r="ITC946" s="82"/>
      <c r="ITD946" s="82"/>
      <c r="ITE946" s="82"/>
      <c r="ITF946" s="82"/>
      <c r="ITG946" s="82"/>
      <c r="ITH946" s="82"/>
      <c r="ITI946" s="82"/>
      <c r="ITJ946" s="82"/>
      <c r="ITK946" s="82"/>
      <c r="ITL946" s="82"/>
      <c r="ITM946" s="82"/>
      <c r="ITN946" s="82"/>
      <c r="ITO946" s="82"/>
      <c r="ITP946" s="82"/>
      <c r="ITQ946" s="82"/>
      <c r="ITR946" s="82"/>
      <c r="ITS946" s="82"/>
      <c r="ITT946" s="82"/>
      <c r="ITU946" s="82"/>
      <c r="ITV946" s="82"/>
      <c r="ITW946" s="82"/>
      <c r="ITX946" s="82"/>
      <c r="ITY946" s="82"/>
      <c r="ITZ946" s="82"/>
      <c r="IUA946" s="82"/>
      <c r="IUB946" s="82"/>
      <c r="IUC946" s="82"/>
      <c r="IUD946" s="82"/>
      <c r="IUE946" s="82"/>
      <c r="IUF946" s="82"/>
      <c r="IUG946" s="82"/>
      <c r="IUH946" s="82"/>
      <c r="IUI946" s="82"/>
      <c r="IUJ946" s="82"/>
      <c r="IUK946" s="82"/>
      <c r="IUL946" s="82"/>
      <c r="IUM946" s="82"/>
      <c r="IUN946" s="82"/>
      <c r="IUO946" s="82"/>
      <c r="IUP946" s="82"/>
      <c r="IUQ946" s="82"/>
      <c r="IUR946" s="82"/>
      <c r="IUS946" s="82"/>
      <c r="IUT946" s="82"/>
      <c r="IUU946" s="82"/>
      <c r="IUV946" s="82"/>
      <c r="IUW946" s="82"/>
      <c r="IUX946" s="82"/>
      <c r="IUY946" s="82"/>
      <c r="IUZ946" s="82"/>
      <c r="IVA946" s="82"/>
      <c r="IVB946" s="82"/>
      <c r="IVC946" s="82"/>
      <c r="IVD946" s="82"/>
      <c r="IVE946" s="82"/>
      <c r="IVF946" s="82"/>
      <c r="IVG946" s="82"/>
      <c r="IVH946" s="82"/>
      <c r="IVI946" s="82"/>
      <c r="IVJ946" s="82"/>
      <c r="IVK946" s="82"/>
      <c r="IVL946" s="82"/>
      <c r="IVM946" s="82"/>
      <c r="IVN946" s="82"/>
      <c r="IVO946" s="82"/>
      <c r="IVP946" s="82"/>
      <c r="IVQ946" s="82"/>
      <c r="IVR946" s="82"/>
      <c r="IVS946" s="82"/>
      <c r="IVT946" s="82"/>
      <c r="IVU946" s="82"/>
      <c r="IVV946" s="82"/>
      <c r="IVW946" s="82"/>
      <c r="IVX946" s="82"/>
      <c r="IVY946" s="82"/>
      <c r="IVZ946" s="82"/>
      <c r="IWA946" s="82"/>
      <c r="IWB946" s="82"/>
      <c r="IWC946" s="82"/>
      <c r="IWD946" s="82"/>
      <c r="IWE946" s="82"/>
      <c r="IWF946" s="82"/>
      <c r="IWG946" s="82"/>
      <c r="IWH946" s="82"/>
      <c r="IWI946" s="82"/>
      <c r="IWJ946" s="82"/>
      <c r="IWK946" s="82"/>
      <c r="IWL946" s="82"/>
      <c r="IWM946" s="82"/>
      <c r="IWN946" s="82"/>
      <c r="IWO946" s="82"/>
      <c r="IWP946" s="82"/>
      <c r="IWQ946" s="82"/>
      <c r="IWR946" s="82"/>
      <c r="IWS946" s="82"/>
      <c r="IWT946" s="82"/>
      <c r="IWU946" s="82"/>
      <c r="IWV946" s="82"/>
      <c r="IWW946" s="82"/>
      <c r="IWX946" s="82"/>
      <c r="IWY946" s="82"/>
      <c r="IWZ946" s="82"/>
      <c r="IXA946" s="82"/>
      <c r="IXB946" s="82"/>
      <c r="IXC946" s="82"/>
      <c r="IXD946" s="82"/>
      <c r="IXE946" s="82"/>
      <c r="IXF946" s="82"/>
      <c r="IXG946" s="82"/>
      <c r="IXH946" s="82"/>
      <c r="IXI946" s="82"/>
      <c r="IXJ946" s="82"/>
      <c r="IXK946" s="82"/>
      <c r="IXL946" s="82"/>
      <c r="IXM946" s="82"/>
      <c r="IXN946" s="82"/>
      <c r="IXO946" s="82"/>
      <c r="IXP946" s="82"/>
      <c r="IXQ946" s="82"/>
      <c r="IXR946" s="82"/>
      <c r="IXS946" s="82"/>
      <c r="IXT946" s="82"/>
      <c r="IXU946" s="82"/>
      <c r="IXV946" s="82"/>
      <c r="IXW946" s="82"/>
      <c r="IXX946" s="82"/>
      <c r="IXY946" s="82"/>
      <c r="IXZ946" s="82"/>
      <c r="IYA946" s="82"/>
      <c r="IYB946" s="82"/>
      <c r="IYC946" s="82"/>
      <c r="IYD946" s="82"/>
      <c r="IYE946" s="82"/>
      <c r="IYF946" s="82"/>
      <c r="IYG946" s="82"/>
      <c r="IYH946" s="82"/>
      <c r="IYI946" s="82"/>
      <c r="IYJ946" s="82"/>
      <c r="IYK946" s="82"/>
      <c r="IYL946" s="82"/>
      <c r="IYM946" s="82"/>
      <c r="IYN946" s="82"/>
      <c r="IYO946" s="82"/>
      <c r="IYP946" s="82"/>
      <c r="IYQ946" s="82"/>
      <c r="IYR946" s="82"/>
      <c r="IYS946" s="82"/>
      <c r="IYT946" s="82"/>
      <c r="IYU946" s="82"/>
      <c r="IYV946" s="82"/>
      <c r="IYW946" s="82"/>
      <c r="IYX946" s="82"/>
      <c r="IYY946" s="82"/>
      <c r="IYZ946" s="82"/>
      <c r="IZA946" s="82"/>
      <c r="IZB946" s="82"/>
      <c r="IZC946" s="82"/>
      <c r="IZD946" s="82"/>
      <c r="IZE946" s="82"/>
      <c r="IZF946" s="82"/>
      <c r="IZG946" s="82"/>
      <c r="IZH946" s="82"/>
      <c r="IZI946" s="82"/>
      <c r="IZJ946" s="82"/>
      <c r="IZK946" s="82"/>
      <c r="IZL946" s="82"/>
      <c r="IZM946" s="82"/>
      <c r="IZN946" s="82"/>
      <c r="IZO946" s="82"/>
      <c r="IZP946" s="82"/>
      <c r="IZQ946" s="82"/>
      <c r="IZR946" s="82"/>
      <c r="IZS946" s="82"/>
      <c r="IZT946" s="82"/>
      <c r="IZU946" s="82"/>
      <c r="IZV946" s="82"/>
      <c r="IZW946" s="82"/>
      <c r="IZX946" s="82"/>
      <c r="IZY946" s="82"/>
      <c r="IZZ946" s="82"/>
      <c r="JAA946" s="82"/>
      <c r="JAB946" s="82"/>
      <c r="JAC946" s="82"/>
      <c r="JAD946" s="82"/>
      <c r="JAE946" s="82"/>
      <c r="JAF946" s="82"/>
      <c r="JAG946" s="82"/>
      <c r="JAH946" s="82"/>
      <c r="JAI946" s="82"/>
      <c r="JAJ946" s="82"/>
      <c r="JAK946" s="82"/>
      <c r="JAL946" s="82"/>
      <c r="JAM946" s="82"/>
      <c r="JAN946" s="82"/>
      <c r="JAO946" s="82"/>
      <c r="JAP946" s="82"/>
      <c r="JAQ946" s="82"/>
      <c r="JAR946" s="82"/>
      <c r="JAS946" s="82"/>
      <c r="JAT946" s="82"/>
      <c r="JAU946" s="82"/>
      <c r="JAV946" s="82"/>
      <c r="JAW946" s="82"/>
      <c r="JAX946" s="82"/>
      <c r="JAY946" s="82"/>
      <c r="JAZ946" s="82"/>
      <c r="JBA946" s="82"/>
      <c r="JBB946" s="82"/>
      <c r="JBC946" s="82"/>
      <c r="JBD946" s="82"/>
      <c r="JBE946" s="82"/>
      <c r="JBF946" s="82"/>
      <c r="JBG946" s="82"/>
      <c r="JBH946" s="82"/>
      <c r="JBI946" s="82"/>
      <c r="JBJ946" s="82"/>
      <c r="JBK946" s="82"/>
      <c r="JBL946" s="82"/>
      <c r="JBM946" s="82"/>
      <c r="JBN946" s="82"/>
      <c r="JBO946" s="82"/>
      <c r="JBP946" s="82"/>
      <c r="JBQ946" s="82"/>
      <c r="JBR946" s="82"/>
      <c r="JBS946" s="82"/>
      <c r="JBT946" s="82"/>
      <c r="JBU946" s="82"/>
      <c r="JBV946" s="82"/>
      <c r="JBW946" s="82"/>
      <c r="JBX946" s="82"/>
      <c r="JBY946" s="82"/>
      <c r="JBZ946" s="82"/>
      <c r="JCA946" s="82"/>
      <c r="JCB946" s="82"/>
      <c r="JCC946" s="82"/>
      <c r="JCD946" s="82"/>
      <c r="JCE946" s="82"/>
      <c r="JCF946" s="82"/>
      <c r="JCG946" s="82"/>
      <c r="JCH946" s="82"/>
      <c r="JCI946" s="82"/>
      <c r="JCJ946" s="82"/>
      <c r="JCK946" s="82"/>
      <c r="JCL946" s="82"/>
      <c r="JCM946" s="82"/>
      <c r="JCN946" s="82"/>
      <c r="JCO946" s="82"/>
      <c r="JCP946" s="82"/>
      <c r="JCQ946" s="82"/>
      <c r="JCR946" s="82"/>
      <c r="JCS946" s="82"/>
      <c r="JCT946" s="82"/>
      <c r="JCU946" s="82"/>
      <c r="JCV946" s="82"/>
      <c r="JCW946" s="82"/>
      <c r="JCX946" s="82"/>
      <c r="JCY946" s="82"/>
      <c r="JCZ946" s="82"/>
      <c r="JDA946" s="82"/>
      <c r="JDB946" s="82"/>
      <c r="JDC946" s="82"/>
      <c r="JDD946" s="82"/>
      <c r="JDE946" s="82"/>
      <c r="JDF946" s="82"/>
      <c r="JDG946" s="82"/>
      <c r="JDH946" s="82"/>
      <c r="JDI946" s="82"/>
      <c r="JDJ946" s="82"/>
      <c r="JDK946" s="82"/>
      <c r="JDL946" s="82"/>
      <c r="JDM946" s="82"/>
      <c r="JDN946" s="82"/>
      <c r="JDO946" s="82"/>
      <c r="JDP946" s="82"/>
      <c r="JDQ946" s="82"/>
      <c r="JDR946" s="82"/>
      <c r="JDS946" s="82"/>
      <c r="JDT946" s="82"/>
      <c r="JDU946" s="82"/>
      <c r="JDV946" s="82"/>
      <c r="JDW946" s="82"/>
      <c r="JDX946" s="82"/>
      <c r="JDY946" s="82"/>
      <c r="JDZ946" s="82"/>
      <c r="JEA946" s="82"/>
      <c r="JEB946" s="82"/>
      <c r="JEC946" s="82"/>
      <c r="JED946" s="82"/>
      <c r="JEE946" s="82"/>
      <c r="JEF946" s="82"/>
      <c r="JEG946" s="82"/>
      <c r="JEH946" s="82"/>
      <c r="JEI946" s="82"/>
      <c r="JEJ946" s="82"/>
      <c r="JEK946" s="82"/>
      <c r="JEL946" s="82"/>
      <c r="JEM946" s="82"/>
      <c r="JEN946" s="82"/>
      <c r="JEO946" s="82"/>
      <c r="JEP946" s="82"/>
      <c r="JEQ946" s="82"/>
      <c r="JER946" s="82"/>
      <c r="JES946" s="82"/>
      <c r="JET946" s="82"/>
      <c r="JEU946" s="82"/>
      <c r="JEV946" s="82"/>
      <c r="JEW946" s="82"/>
      <c r="JEX946" s="82"/>
      <c r="JEY946" s="82"/>
      <c r="JEZ946" s="82"/>
      <c r="JFA946" s="82"/>
      <c r="JFB946" s="82"/>
      <c r="JFC946" s="82"/>
      <c r="JFD946" s="82"/>
      <c r="JFE946" s="82"/>
      <c r="JFF946" s="82"/>
      <c r="JFG946" s="82"/>
      <c r="JFH946" s="82"/>
      <c r="JFI946" s="82"/>
      <c r="JFJ946" s="82"/>
      <c r="JFK946" s="82"/>
      <c r="JFL946" s="82"/>
      <c r="JFM946" s="82"/>
      <c r="JFN946" s="82"/>
      <c r="JFO946" s="82"/>
      <c r="JFP946" s="82"/>
      <c r="JFQ946" s="82"/>
      <c r="JFR946" s="82"/>
      <c r="JFS946" s="82"/>
      <c r="JFT946" s="82"/>
      <c r="JFU946" s="82"/>
      <c r="JFV946" s="82"/>
      <c r="JFW946" s="82"/>
      <c r="JFX946" s="82"/>
      <c r="JFY946" s="82"/>
      <c r="JFZ946" s="82"/>
      <c r="JGA946" s="82"/>
      <c r="JGB946" s="82"/>
      <c r="JGC946" s="82"/>
      <c r="JGD946" s="82"/>
      <c r="JGE946" s="82"/>
      <c r="JGF946" s="82"/>
      <c r="JGG946" s="82"/>
      <c r="JGH946" s="82"/>
      <c r="JGI946" s="82"/>
      <c r="JGJ946" s="82"/>
      <c r="JGK946" s="82"/>
      <c r="JGL946" s="82"/>
      <c r="JGM946" s="82"/>
      <c r="JGN946" s="82"/>
      <c r="JGO946" s="82"/>
      <c r="JGP946" s="82"/>
      <c r="JGQ946" s="82"/>
      <c r="JGR946" s="82"/>
      <c r="JGS946" s="82"/>
      <c r="JGT946" s="82"/>
      <c r="JGU946" s="82"/>
      <c r="JGV946" s="82"/>
      <c r="JGW946" s="82"/>
      <c r="JGX946" s="82"/>
      <c r="JGY946" s="82"/>
      <c r="JGZ946" s="82"/>
      <c r="JHA946" s="82"/>
      <c r="JHB946" s="82"/>
      <c r="JHC946" s="82"/>
      <c r="JHD946" s="82"/>
      <c r="JHE946" s="82"/>
      <c r="JHF946" s="82"/>
      <c r="JHG946" s="82"/>
      <c r="JHH946" s="82"/>
      <c r="JHI946" s="82"/>
      <c r="JHJ946" s="82"/>
      <c r="JHK946" s="82"/>
      <c r="JHL946" s="82"/>
      <c r="JHM946" s="82"/>
      <c r="JHN946" s="82"/>
      <c r="JHO946" s="82"/>
      <c r="JHP946" s="82"/>
      <c r="JHQ946" s="82"/>
      <c r="JHR946" s="82"/>
      <c r="JHS946" s="82"/>
      <c r="JHT946" s="82"/>
      <c r="JHU946" s="82"/>
      <c r="JHV946" s="82"/>
      <c r="JHW946" s="82"/>
      <c r="JHX946" s="82"/>
      <c r="JHY946" s="82"/>
      <c r="JHZ946" s="82"/>
      <c r="JIA946" s="82"/>
      <c r="JIB946" s="82"/>
      <c r="JIC946" s="82"/>
      <c r="JID946" s="82"/>
      <c r="JIE946" s="82"/>
      <c r="JIF946" s="82"/>
      <c r="JIG946" s="82"/>
      <c r="JIH946" s="82"/>
      <c r="JII946" s="82"/>
      <c r="JIJ946" s="82"/>
      <c r="JIK946" s="82"/>
      <c r="JIL946" s="82"/>
      <c r="JIM946" s="82"/>
      <c r="JIN946" s="82"/>
      <c r="JIO946" s="82"/>
      <c r="JIP946" s="82"/>
      <c r="JIQ946" s="82"/>
      <c r="JIR946" s="82"/>
      <c r="JIS946" s="82"/>
      <c r="JIT946" s="82"/>
      <c r="JIU946" s="82"/>
      <c r="JIV946" s="82"/>
      <c r="JIW946" s="82"/>
      <c r="JIX946" s="82"/>
      <c r="JIY946" s="82"/>
      <c r="JIZ946" s="82"/>
      <c r="JJA946" s="82"/>
      <c r="JJB946" s="82"/>
      <c r="JJC946" s="82"/>
      <c r="JJD946" s="82"/>
      <c r="JJE946" s="82"/>
      <c r="JJF946" s="82"/>
      <c r="JJG946" s="82"/>
      <c r="JJH946" s="82"/>
      <c r="JJI946" s="82"/>
      <c r="JJJ946" s="82"/>
      <c r="JJK946" s="82"/>
      <c r="JJL946" s="82"/>
      <c r="JJM946" s="82"/>
      <c r="JJN946" s="82"/>
      <c r="JJO946" s="82"/>
      <c r="JJP946" s="82"/>
      <c r="JJQ946" s="82"/>
      <c r="JJR946" s="82"/>
      <c r="JJS946" s="82"/>
      <c r="JJT946" s="82"/>
      <c r="JJU946" s="82"/>
      <c r="JJV946" s="82"/>
      <c r="JJW946" s="82"/>
      <c r="JJX946" s="82"/>
      <c r="JJY946" s="82"/>
      <c r="JJZ946" s="82"/>
      <c r="JKA946" s="82"/>
      <c r="JKB946" s="82"/>
      <c r="JKC946" s="82"/>
      <c r="JKD946" s="82"/>
      <c r="JKE946" s="82"/>
      <c r="JKF946" s="82"/>
      <c r="JKG946" s="82"/>
      <c r="JKH946" s="82"/>
      <c r="JKI946" s="82"/>
      <c r="JKJ946" s="82"/>
      <c r="JKK946" s="82"/>
      <c r="JKL946" s="82"/>
      <c r="JKM946" s="82"/>
      <c r="JKN946" s="82"/>
      <c r="JKO946" s="82"/>
      <c r="JKP946" s="82"/>
      <c r="JKQ946" s="82"/>
      <c r="JKR946" s="82"/>
      <c r="JKS946" s="82"/>
      <c r="JKT946" s="82"/>
      <c r="JKU946" s="82"/>
      <c r="JKV946" s="82"/>
      <c r="JKW946" s="82"/>
      <c r="JKX946" s="82"/>
      <c r="JKY946" s="82"/>
      <c r="JKZ946" s="82"/>
      <c r="JLA946" s="82"/>
      <c r="JLB946" s="82"/>
      <c r="JLC946" s="82"/>
      <c r="JLD946" s="82"/>
      <c r="JLE946" s="82"/>
      <c r="JLF946" s="82"/>
      <c r="JLG946" s="82"/>
      <c r="JLH946" s="82"/>
      <c r="JLI946" s="82"/>
      <c r="JLJ946" s="82"/>
      <c r="JLK946" s="82"/>
      <c r="JLL946" s="82"/>
      <c r="JLM946" s="82"/>
      <c r="JLN946" s="82"/>
      <c r="JLO946" s="82"/>
      <c r="JLP946" s="82"/>
      <c r="JLQ946" s="82"/>
      <c r="JLR946" s="82"/>
      <c r="JLS946" s="82"/>
      <c r="JLT946" s="82"/>
      <c r="JLU946" s="82"/>
      <c r="JLV946" s="82"/>
      <c r="JLW946" s="82"/>
      <c r="JLX946" s="82"/>
      <c r="JLY946" s="82"/>
      <c r="JLZ946" s="82"/>
      <c r="JMA946" s="82"/>
      <c r="JMB946" s="82"/>
      <c r="JMC946" s="82"/>
      <c r="JMD946" s="82"/>
      <c r="JME946" s="82"/>
      <c r="JMF946" s="82"/>
      <c r="JMG946" s="82"/>
      <c r="JMH946" s="82"/>
      <c r="JMI946" s="82"/>
      <c r="JMJ946" s="82"/>
      <c r="JMK946" s="82"/>
      <c r="JML946" s="82"/>
      <c r="JMM946" s="82"/>
      <c r="JMN946" s="82"/>
      <c r="JMO946" s="82"/>
      <c r="JMP946" s="82"/>
      <c r="JMQ946" s="82"/>
      <c r="JMR946" s="82"/>
      <c r="JMS946" s="82"/>
      <c r="JMT946" s="82"/>
      <c r="JMU946" s="82"/>
      <c r="JMV946" s="82"/>
      <c r="JMW946" s="82"/>
      <c r="JMX946" s="82"/>
      <c r="JMY946" s="82"/>
      <c r="JMZ946" s="82"/>
      <c r="JNA946" s="82"/>
      <c r="JNB946" s="82"/>
      <c r="JNC946" s="82"/>
      <c r="JND946" s="82"/>
      <c r="JNE946" s="82"/>
      <c r="JNF946" s="82"/>
      <c r="JNG946" s="82"/>
      <c r="JNH946" s="82"/>
      <c r="JNI946" s="82"/>
      <c r="JNJ946" s="82"/>
      <c r="JNK946" s="82"/>
      <c r="JNL946" s="82"/>
      <c r="JNM946" s="82"/>
      <c r="JNN946" s="82"/>
      <c r="JNO946" s="82"/>
      <c r="JNP946" s="82"/>
      <c r="JNQ946" s="82"/>
      <c r="JNR946" s="82"/>
      <c r="JNS946" s="82"/>
      <c r="JNT946" s="82"/>
      <c r="JNU946" s="82"/>
      <c r="JNV946" s="82"/>
      <c r="JNW946" s="82"/>
      <c r="JNX946" s="82"/>
      <c r="JNY946" s="82"/>
      <c r="JNZ946" s="82"/>
      <c r="JOA946" s="82"/>
      <c r="JOB946" s="82"/>
      <c r="JOC946" s="82"/>
      <c r="JOD946" s="82"/>
      <c r="JOE946" s="82"/>
      <c r="JOF946" s="82"/>
      <c r="JOG946" s="82"/>
      <c r="JOH946" s="82"/>
      <c r="JOI946" s="82"/>
      <c r="JOJ946" s="82"/>
      <c r="JOK946" s="82"/>
      <c r="JOL946" s="82"/>
      <c r="JOM946" s="82"/>
      <c r="JON946" s="82"/>
      <c r="JOO946" s="82"/>
      <c r="JOP946" s="82"/>
      <c r="JOQ946" s="82"/>
      <c r="JOR946" s="82"/>
      <c r="JOS946" s="82"/>
      <c r="JOT946" s="82"/>
      <c r="JOU946" s="82"/>
      <c r="JOV946" s="82"/>
      <c r="JOW946" s="82"/>
      <c r="JOX946" s="82"/>
      <c r="JOY946" s="82"/>
      <c r="JOZ946" s="82"/>
      <c r="JPA946" s="82"/>
      <c r="JPB946" s="82"/>
      <c r="JPC946" s="82"/>
      <c r="JPD946" s="82"/>
      <c r="JPE946" s="82"/>
      <c r="JPF946" s="82"/>
      <c r="JPG946" s="82"/>
      <c r="JPH946" s="82"/>
      <c r="JPI946" s="82"/>
      <c r="JPJ946" s="82"/>
      <c r="JPK946" s="82"/>
      <c r="JPL946" s="82"/>
      <c r="JPM946" s="82"/>
      <c r="JPN946" s="82"/>
      <c r="JPO946" s="82"/>
      <c r="JPP946" s="82"/>
      <c r="JPQ946" s="82"/>
      <c r="JPR946" s="82"/>
      <c r="JPS946" s="82"/>
      <c r="JPT946" s="82"/>
      <c r="JPU946" s="82"/>
      <c r="JPV946" s="82"/>
      <c r="JPW946" s="82"/>
      <c r="JPX946" s="82"/>
      <c r="JPY946" s="82"/>
      <c r="JPZ946" s="82"/>
      <c r="JQA946" s="82"/>
      <c r="JQB946" s="82"/>
      <c r="JQC946" s="82"/>
      <c r="JQD946" s="82"/>
      <c r="JQE946" s="82"/>
      <c r="JQF946" s="82"/>
      <c r="JQG946" s="82"/>
      <c r="JQH946" s="82"/>
      <c r="JQI946" s="82"/>
      <c r="JQJ946" s="82"/>
      <c r="JQK946" s="82"/>
      <c r="JQL946" s="82"/>
      <c r="JQM946" s="82"/>
      <c r="JQN946" s="82"/>
      <c r="JQO946" s="82"/>
      <c r="JQP946" s="82"/>
      <c r="JQQ946" s="82"/>
      <c r="JQR946" s="82"/>
      <c r="JQS946" s="82"/>
      <c r="JQT946" s="82"/>
      <c r="JQU946" s="82"/>
      <c r="JQV946" s="82"/>
      <c r="JQW946" s="82"/>
      <c r="JQX946" s="82"/>
      <c r="JQY946" s="82"/>
      <c r="JQZ946" s="82"/>
      <c r="JRA946" s="82"/>
      <c r="JRB946" s="82"/>
      <c r="JRC946" s="82"/>
      <c r="JRD946" s="82"/>
      <c r="JRE946" s="82"/>
      <c r="JRF946" s="82"/>
      <c r="JRG946" s="82"/>
      <c r="JRH946" s="82"/>
      <c r="JRI946" s="82"/>
      <c r="JRJ946" s="82"/>
      <c r="JRK946" s="82"/>
      <c r="JRL946" s="82"/>
      <c r="JRM946" s="82"/>
      <c r="JRN946" s="82"/>
      <c r="JRO946" s="82"/>
      <c r="JRP946" s="82"/>
      <c r="JRQ946" s="82"/>
      <c r="JRR946" s="82"/>
      <c r="JRS946" s="82"/>
      <c r="JRT946" s="82"/>
      <c r="JRU946" s="82"/>
      <c r="JRV946" s="82"/>
      <c r="JRW946" s="82"/>
      <c r="JRX946" s="82"/>
      <c r="JRY946" s="82"/>
      <c r="JRZ946" s="82"/>
      <c r="JSA946" s="82"/>
      <c r="JSB946" s="82"/>
      <c r="JSC946" s="82"/>
      <c r="JSD946" s="82"/>
      <c r="JSE946" s="82"/>
      <c r="JSF946" s="82"/>
      <c r="JSG946" s="82"/>
      <c r="JSH946" s="82"/>
      <c r="JSI946" s="82"/>
      <c r="JSJ946" s="82"/>
      <c r="JSK946" s="82"/>
      <c r="JSL946" s="82"/>
      <c r="JSM946" s="82"/>
      <c r="JSN946" s="82"/>
      <c r="JSO946" s="82"/>
      <c r="JSP946" s="82"/>
      <c r="JSQ946" s="82"/>
      <c r="JSR946" s="82"/>
      <c r="JSS946" s="82"/>
      <c r="JST946" s="82"/>
      <c r="JSU946" s="82"/>
      <c r="JSV946" s="82"/>
      <c r="JSW946" s="82"/>
      <c r="JSX946" s="82"/>
      <c r="JSY946" s="82"/>
      <c r="JSZ946" s="82"/>
      <c r="JTA946" s="82"/>
      <c r="JTB946" s="82"/>
      <c r="JTC946" s="82"/>
      <c r="JTD946" s="82"/>
      <c r="JTE946" s="82"/>
      <c r="JTF946" s="82"/>
      <c r="JTG946" s="82"/>
      <c r="JTH946" s="82"/>
      <c r="JTI946" s="82"/>
      <c r="JTJ946" s="82"/>
      <c r="JTK946" s="82"/>
      <c r="JTL946" s="82"/>
      <c r="JTM946" s="82"/>
      <c r="JTN946" s="82"/>
      <c r="JTO946" s="82"/>
      <c r="JTP946" s="82"/>
      <c r="JTQ946" s="82"/>
      <c r="JTR946" s="82"/>
      <c r="JTS946" s="82"/>
      <c r="JTT946" s="82"/>
      <c r="JTU946" s="82"/>
      <c r="JTV946" s="82"/>
      <c r="JTW946" s="82"/>
      <c r="JTX946" s="82"/>
      <c r="JTY946" s="82"/>
      <c r="JTZ946" s="82"/>
      <c r="JUA946" s="82"/>
      <c r="JUB946" s="82"/>
      <c r="JUC946" s="82"/>
      <c r="JUD946" s="82"/>
      <c r="JUE946" s="82"/>
      <c r="JUF946" s="82"/>
      <c r="JUG946" s="82"/>
      <c r="JUH946" s="82"/>
      <c r="JUI946" s="82"/>
      <c r="JUJ946" s="82"/>
      <c r="JUK946" s="82"/>
      <c r="JUL946" s="82"/>
      <c r="JUM946" s="82"/>
      <c r="JUN946" s="82"/>
      <c r="JUO946" s="82"/>
      <c r="JUP946" s="82"/>
      <c r="JUQ946" s="82"/>
      <c r="JUR946" s="82"/>
      <c r="JUS946" s="82"/>
      <c r="JUT946" s="82"/>
      <c r="JUU946" s="82"/>
      <c r="JUV946" s="82"/>
      <c r="JUW946" s="82"/>
      <c r="JUX946" s="82"/>
      <c r="JUY946" s="82"/>
      <c r="JUZ946" s="82"/>
      <c r="JVA946" s="82"/>
      <c r="JVB946" s="82"/>
      <c r="JVC946" s="82"/>
      <c r="JVD946" s="82"/>
      <c r="JVE946" s="82"/>
      <c r="JVF946" s="82"/>
      <c r="JVG946" s="82"/>
      <c r="JVH946" s="82"/>
      <c r="JVI946" s="82"/>
      <c r="JVJ946" s="82"/>
      <c r="JVK946" s="82"/>
      <c r="JVL946" s="82"/>
      <c r="JVM946" s="82"/>
      <c r="JVN946" s="82"/>
      <c r="JVO946" s="82"/>
      <c r="JVP946" s="82"/>
      <c r="JVQ946" s="82"/>
      <c r="JVR946" s="82"/>
      <c r="JVS946" s="82"/>
      <c r="JVT946" s="82"/>
      <c r="JVU946" s="82"/>
      <c r="JVV946" s="82"/>
      <c r="JVW946" s="82"/>
      <c r="JVX946" s="82"/>
      <c r="JVY946" s="82"/>
      <c r="JVZ946" s="82"/>
      <c r="JWA946" s="82"/>
      <c r="JWB946" s="82"/>
      <c r="JWC946" s="82"/>
      <c r="JWD946" s="82"/>
      <c r="JWE946" s="82"/>
      <c r="JWF946" s="82"/>
      <c r="JWG946" s="82"/>
      <c r="JWH946" s="82"/>
      <c r="JWI946" s="82"/>
      <c r="JWJ946" s="82"/>
      <c r="JWK946" s="82"/>
      <c r="JWL946" s="82"/>
      <c r="JWM946" s="82"/>
      <c r="JWN946" s="82"/>
      <c r="JWO946" s="82"/>
      <c r="JWP946" s="82"/>
      <c r="JWQ946" s="82"/>
      <c r="JWR946" s="82"/>
      <c r="JWS946" s="82"/>
      <c r="JWT946" s="82"/>
      <c r="JWU946" s="82"/>
      <c r="JWV946" s="82"/>
      <c r="JWW946" s="82"/>
      <c r="JWX946" s="82"/>
      <c r="JWY946" s="82"/>
      <c r="JWZ946" s="82"/>
      <c r="JXA946" s="82"/>
      <c r="JXB946" s="82"/>
      <c r="JXC946" s="82"/>
      <c r="JXD946" s="82"/>
      <c r="JXE946" s="82"/>
      <c r="JXF946" s="82"/>
      <c r="JXG946" s="82"/>
      <c r="JXH946" s="82"/>
      <c r="JXI946" s="82"/>
      <c r="JXJ946" s="82"/>
      <c r="JXK946" s="82"/>
      <c r="JXL946" s="82"/>
      <c r="JXM946" s="82"/>
      <c r="JXN946" s="82"/>
      <c r="JXO946" s="82"/>
      <c r="JXP946" s="82"/>
      <c r="JXQ946" s="82"/>
      <c r="JXR946" s="82"/>
      <c r="JXS946" s="82"/>
      <c r="JXT946" s="82"/>
      <c r="JXU946" s="82"/>
      <c r="JXV946" s="82"/>
      <c r="JXW946" s="82"/>
      <c r="JXX946" s="82"/>
      <c r="JXY946" s="82"/>
      <c r="JXZ946" s="82"/>
      <c r="JYA946" s="82"/>
      <c r="JYB946" s="82"/>
      <c r="JYC946" s="82"/>
      <c r="JYD946" s="82"/>
      <c r="JYE946" s="82"/>
      <c r="JYF946" s="82"/>
      <c r="JYG946" s="82"/>
      <c r="JYH946" s="82"/>
      <c r="JYI946" s="82"/>
      <c r="JYJ946" s="82"/>
      <c r="JYK946" s="82"/>
      <c r="JYL946" s="82"/>
      <c r="JYM946" s="82"/>
      <c r="JYN946" s="82"/>
      <c r="JYO946" s="82"/>
      <c r="JYP946" s="82"/>
      <c r="JYQ946" s="82"/>
      <c r="JYR946" s="82"/>
      <c r="JYS946" s="82"/>
      <c r="JYT946" s="82"/>
      <c r="JYU946" s="82"/>
      <c r="JYV946" s="82"/>
      <c r="JYW946" s="82"/>
      <c r="JYX946" s="82"/>
      <c r="JYY946" s="82"/>
      <c r="JYZ946" s="82"/>
      <c r="JZA946" s="82"/>
      <c r="JZB946" s="82"/>
      <c r="JZC946" s="82"/>
      <c r="JZD946" s="82"/>
      <c r="JZE946" s="82"/>
      <c r="JZF946" s="82"/>
      <c r="JZG946" s="82"/>
      <c r="JZH946" s="82"/>
      <c r="JZI946" s="82"/>
      <c r="JZJ946" s="82"/>
      <c r="JZK946" s="82"/>
      <c r="JZL946" s="82"/>
      <c r="JZM946" s="82"/>
      <c r="JZN946" s="82"/>
      <c r="JZO946" s="82"/>
      <c r="JZP946" s="82"/>
      <c r="JZQ946" s="82"/>
      <c r="JZR946" s="82"/>
      <c r="JZS946" s="82"/>
      <c r="JZT946" s="82"/>
      <c r="JZU946" s="82"/>
      <c r="JZV946" s="82"/>
      <c r="JZW946" s="82"/>
      <c r="JZX946" s="82"/>
      <c r="JZY946" s="82"/>
      <c r="JZZ946" s="82"/>
      <c r="KAA946" s="82"/>
      <c r="KAB946" s="82"/>
      <c r="KAC946" s="82"/>
      <c r="KAD946" s="82"/>
      <c r="KAE946" s="82"/>
      <c r="KAF946" s="82"/>
      <c r="KAG946" s="82"/>
      <c r="KAH946" s="82"/>
      <c r="KAI946" s="82"/>
      <c r="KAJ946" s="82"/>
      <c r="KAK946" s="82"/>
      <c r="KAL946" s="82"/>
      <c r="KAM946" s="82"/>
      <c r="KAN946" s="82"/>
      <c r="KAO946" s="82"/>
      <c r="KAP946" s="82"/>
      <c r="KAQ946" s="82"/>
      <c r="KAR946" s="82"/>
      <c r="KAS946" s="82"/>
      <c r="KAT946" s="82"/>
      <c r="KAU946" s="82"/>
      <c r="KAV946" s="82"/>
      <c r="KAW946" s="82"/>
      <c r="KAX946" s="82"/>
      <c r="KAY946" s="82"/>
      <c r="KAZ946" s="82"/>
      <c r="KBA946" s="82"/>
      <c r="KBB946" s="82"/>
      <c r="KBC946" s="82"/>
      <c r="KBD946" s="82"/>
      <c r="KBE946" s="82"/>
      <c r="KBF946" s="82"/>
      <c r="KBG946" s="82"/>
      <c r="KBH946" s="82"/>
      <c r="KBI946" s="82"/>
      <c r="KBJ946" s="82"/>
      <c r="KBK946" s="82"/>
      <c r="KBL946" s="82"/>
      <c r="KBM946" s="82"/>
      <c r="KBN946" s="82"/>
      <c r="KBO946" s="82"/>
      <c r="KBP946" s="82"/>
      <c r="KBQ946" s="82"/>
      <c r="KBR946" s="82"/>
      <c r="KBS946" s="82"/>
      <c r="KBT946" s="82"/>
      <c r="KBU946" s="82"/>
      <c r="KBV946" s="82"/>
      <c r="KBW946" s="82"/>
      <c r="KBX946" s="82"/>
      <c r="KBY946" s="82"/>
      <c r="KBZ946" s="82"/>
      <c r="KCA946" s="82"/>
      <c r="KCB946" s="82"/>
      <c r="KCC946" s="82"/>
      <c r="KCD946" s="82"/>
      <c r="KCE946" s="82"/>
      <c r="KCF946" s="82"/>
      <c r="KCG946" s="82"/>
      <c r="KCH946" s="82"/>
      <c r="KCI946" s="82"/>
      <c r="KCJ946" s="82"/>
      <c r="KCK946" s="82"/>
      <c r="KCL946" s="82"/>
      <c r="KCM946" s="82"/>
      <c r="KCN946" s="82"/>
      <c r="KCO946" s="82"/>
      <c r="KCP946" s="82"/>
      <c r="KCQ946" s="82"/>
      <c r="KCR946" s="82"/>
      <c r="KCS946" s="82"/>
      <c r="KCT946" s="82"/>
      <c r="KCU946" s="82"/>
      <c r="KCV946" s="82"/>
      <c r="KCW946" s="82"/>
      <c r="KCX946" s="82"/>
      <c r="KCY946" s="82"/>
      <c r="KCZ946" s="82"/>
      <c r="KDA946" s="82"/>
      <c r="KDB946" s="82"/>
      <c r="KDC946" s="82"/>
      <c r="KDD946" s="82"/>
      <c r="KDE946" s="82"/>
      <c r="KDF946" s="82"/>
      <c r="KDG946" s="82"/>
      <c r="KDH946" s="82"/>
      <c r="KDI946" s="82"/>
      <c r="KDJ946" s="82"/>
      <c r="KDK946" s="82"/>
      <c r="KDL946" s="82"/>
      <c r="KDM946" s="82"/>
      <c r="KDN946" s="82"/>
      <c r="KDO946" s="82"/>
      <c r="KDP946" s="82"/>
      <c r="KDQ946" s="82"/>
      <c r="KDR946" s="82"/>
      <c r="KDS946" s="82"/>
      <c r="KDT946" s="82"/>
      <c r="KDU946" s="82"/>
      <c r="KDV946" s="82"/>
      <c r="KDW946" s="82"/>
      <c r="KDX946" s="82"/>
      <c r="KDY946" s="82"/>
      <c r="KDZ946" s="82"/>
      <c r="KEA946" s="82"/>
      <c r="KEB946" s="82"/>
      <c r="KEC946" s="82"/>
      <c r="KED946" s="82"/>
      <c r="KEE946" s="82"/>
      <c r="KEF946" s="82"/>
      <c r="KEG946" s="82"/>
      <c r="KEH946" s="82"/>
      <c r="KEI946" s="82"/>
      <c r="KEJ946" s="82"/>
      <c r="KEK946" s="82"/>
      <c r="KEL946" s="82"/>
      <c r="KEM946" s="82"/>
      <c r="KEN946" s="82"/>
      <c r="KEO946" s="82"/>
      <c r="KEP946" s="82"/>
      <c r="KEQ946" s="82"/>
      <c r="KER946" s="82"/>
      <c r="KES946" s="82"/>
      <c r="KET946" s="82"/>
      <c r="KEU946" s="82"/>
      <c r="KEV946" s="82"/>
      <c r="KEW946" s="82"/>
      <c r="KEX946" s="82"/>
      <c r="KEY946" s="82"/>
      <c r="KEZ946" s="82"/>
      <c r="KFA946" s="82"/>
      <c r="KFB946" s="82"/>
      <c r="KFC946" s="82"/>
      <c r="KFD946" s="82"/>
      <c r="KFE946" s="82"/>
      <c r="KFF946" s="82"/>
      <c r="KFG946" s="82"/>
      <c r="KFH946" s="82"/>
      <c r="KFI946" s="82"/>
      <c r="KFJ946" s="82"/>
      <c r="KFK946" s="82"/>
      <c r="KFL946" s="82"/>
      <c r="KFM946" s="82"/>
      <c r="KFN946" s="82"/>
      <c r="KFO946" s="82"/>
      <c r="KFP946" s="82"/>
      <c r="KFQ946" s="82"/>
      <c r="KFR946" s="82"/>
      <c r="KFS946" s="82"/>
      <c r="KFT946" s="82"/>
      <c r="KFU946" s="82"/>
      <c r="KFV946" s="82"/>
      <c r="KFW946" s="82"/>
      <c r="KFX946" s="82"/>
      <c r="KFY946" s="82"/>
      <c r="KFZ946" s="82"/>
      <c r="KGA946" s="82"/>
      <c r="KGB946" s="82"/>
      <c r="KGC946" s="82"/>
      <c r="KGD946" s="82"/>
      <c r="KGE946" s="82"/>
      <c r="KGF946" s="82"/>
      <c r="KGG946" s="82"/>
      <c r="KGH946" s="82"/>
      <c r="KGI946" s="82"/>
      <c r="KGJ946" s="82"/>
      <c r="KGK946" s="82"/>
      <c r="KGL946" s="82"/>
      <c r="KGM946" s="82"/>
      <c r="KGN946" s="82"/>
      <c r="KGO946" s="82"/>
      <c r="KGP946" s="82"/>
      <c r="KGQ946" s="82"/>
      <c r="KGR946" s="82"/>
      <c r="KGS946" s="82"/>
      <c r="KGT946" s="82"/>
      <c r="KGU946" s="82"/>
      <c r="KGV946" s="82"/>
      <c r="KGW946" s="82"/>
      <c r="KGX946" s="82"/>
      <c r="KGY946" s="82"/>
      <c r="KGZ946" s="82"/>
      <c r="KHA946" s="82"/>
      <c r="KHB946" s="82"/>
      <c r="KHC946" s="82"/>
      <c r="KHD946" s="82"/>
      <c r="KHE946" s="82"/>
      <c r="KHF946" s="82"/>
      <c r="KHG946" s="82"/>
      <c r="KHH946" s="82"/>
      <c r="KHI946" s="82"/>
      <c r="KHJ946" s="82"/>
      <c r="KHK946" s="82"/>
      <c r="KHL946" s="82"/>
      <c r="KHM946" s="82"/>
      <c r="KHN946" s="82"/>
      <c r="KHO946" s="82"/>
      <c r="KHP946" s="82"/>
      <c r="KHQ946" s="82"/>
      <c r="KHR946" s="82"/>
      <c r="KHS946" s="82"/>
      <c r="KHT946" s="82"/>
      <c r="KHU946" s="82"/>
      <c r="KHV946" s="82"/>
      <c r="KHW946" s="82"/>
      <c r="KHX946" s="82"/>
      <c r="KHY946" s="82"/>
      <c r="KHZ946" s="82"/>
      <c r="KIA946" s="82"/>
      <c r="KIB946" s="82"/>
      <c r="KIC946" s="82"/>
      <c r="KID946" s="82"/>
      <c r="KIE946" s="82"/>
      <c r="KIF946" s="82"/>
      <c r="KIG946" s="82"/>
      <c r="KIH946" s="82"/>
      <c r="KII946" s="82"/>
      <c r="KIJ946" s="82"/>
      <c r="KIK946" s="82"/>
      <c r="KIL946" s="82"/>
      <c r="KIM946" s="82"/>
      <c r="KIN946" s="82"/>
      <c r="KIO946" s="82"/>
      <c r="KIP946" s="82"/>
      <c r="KIQ946" s="82"/>
      <c r="KIR946" s="82"/>
      <c r="KIS946" s="82"/>
      <c r="KIT946" s="82"/>
      <c r="KIU946" s="82"/>
      <c r="KIV946" s="82"/>
      <c r="KIW946" s="82"/>
      <c r="KIX946" s="82"/>
      <c r="KIY946" s="82"/>
      <c r="KIZ946" s="82"/>
      <c r="KJA946" s="82"/>
      <c r="KJB946" s="82"/>
      <c r="KJC946" s="82"/>
      <c r="KJD946" s="82"/>
      <c r="KJE946" s="82"/>
      <c r="KJF946" s="82"/>
      <c r="KJG946" s="82"/>
      <c r="KJH946" s="82"/>
      <c r="KJI946" s="82"/>
      <c r="KJJ946" s="82"/>
      <c r="KJK946" s="82"/>
      <c r="KJL946" s="82"/>
      <c r="KJM946" s="82"/>
      <c r="KJN946" s="82"/>
      <c r="KJO946" s="82"/>
      <c r="KJP946" s="82"/>
      <c r="KJQ946" s="82"/>
      <c r="KJR946" s="82"/>
      <c r="KJS946" s="82"/>
      <c r="KJT946" s="82"/>
      <c r="KJU946" s="82"/>
      <c r="KJV946" s="82"/>
      <c r="KJW946" s="82"/>
      <c r="KJX946" s="82"/>
      <c r="KJY946" s="82"/>
      <c r="KJZ946" s="82"/>
      <c r="KKA946" s="82"/>
      <c r="KKB946" s="82"/>
      <c r="KKC946" s="82"/>
      <c r="KKD946" s="82"/>
      <c r="KKE946" s="82"/>
      <c r="KKF946" s="82"/>
      <c r="KKG946" s="82"/>
      <c r="KKH946" s="82"/>
      <c r="KKI946" s="82"/>
      <c r="KKJ946" s="82"/>
      <c r="KKK946" s="82"/>
      <c r="KKL946" s="82"/>
      <c r="KKM946" s="82"/>
      <c r="KKN946" s="82"/>
      <c r="KKO946" s="82"/>
      <c r="KKP946" s="82"/>
      <c r="KKQ946" s="82"/>
      <c r="KKR946" s="82"/>
      <c r="KKS946" s="82"/>
      <c r="KKT946" s="82"/>
      <c r="KKU946" s="82"/>
      <c r="KKV946" s="82"/>
      <c r="KKW946" s="82"/>
      <c r="KKX946" s="82"/>
      <c r="KKY946" s="82"/>
      <c r="KKZ946" s="82"/>
      <c r="KLA946" s="82"/>
      <c r="KLB946" s="82"/>
      <c r="KLC946" s="82"/>
      <c r="KLD946" s="82"/>
      <c r="KLE946" s="82"/>
      <c r="KLF946" s="82"/>
      <c r="KLG946" s="82"/>
      <c r="KLH946" s="82"/>
      <c r="KLI946" s="82"/>
      <c r="KLJ946" s="82"/>
      <c r="KLK946" s="82"/>
      <c r="KLL946" s="82"/>
      <c r="KLM946" s="82"/>
      <c r="KLN946" s="82"/>
      <c r="KLO946" s="82"/>
      <c r="KLP946" s="82"/>
      <c r="KLQ946" s="82"/>
      <c r="KLR946" s="82"/>
      <c r="KLS946" s="82"/>
      <c r="KLT946" s="82"/>
      <c r="KLU946" s="82"/>
      <c r="KLV946" s="82"/>
      <c r="KLW946" s="82"/>
      <c r="KLX946" s="82"/>
      <c r="KLY946" s="82"/>
      <c r="KLZ946" s="82"/>
      <c r="KMA946" s="82"/>
      <c r="KMB946" s="82"/>
      <c r="KMC946" s="82"/>
      <c r="KMD946" s="82"/>
      <c r="KME946" s="82"/>
      <c r="KMF946" s="82"/>
      <c r="KMG946" s="82"/>
      <c r="KMH946" s="82"/>
      <c r="KMI946" s="82"/>
      <c r="KMJ946" s="82"/>
      <c r="KMK946" s="82"/>
      <c r="KML946" s="82"/>
      <c r="KMM946" s="82"/>
      <c r="KMN946" s="82"/>
      <c r="KMO946" s="82"/>
      <c r="KMP946" s="82"/>
      <c r="KMQ946" s="82"/>
      <c r="KMR946" s="82"/>
      <c r="KMS946" s="82"/>
      <c r="KMT946" s="82"/>
      <c r="KMU946" s="82"/>
      <c r="KMV946" s="82"/>
      <c r="KMW946" s="82"/>
      <c r="KMX946" s="82"/>
      <c r="KMY946" s="82"/>
      <c r="KMZ946" s="82"/>
      <c r="KNA946" s="82"/>
      <c r="KNB946" s="82"/>
      <c r="KNC946" s="82"/>
      <c r="KND946" s="82"/>
      <c r="KNE946" s="82"/>
      <c r="KNF946" s="82"/>
      <c r="KNG946" s="82"/>
      <c r="KNH946" s="82"/>
      <c r="KNI946" s="82"/>
      <c r="KNJ946" s="82"/>
      <c r="KNK946" s="82"/>
      <c r="KNL946" s="82"/>
      <c r="KNM946" s="82"/>
      <c r="KNN946" s="82"/>
      <c r="KNO946" s="82"/>
      <c r="KNP946" s="82"/>
      <c r="KNQ946" s="82"/>
      <c r="KNR946" s="82"/>
      <c r="KNS946" s="82"/>
      <c r="KNT946" s="82"/>
      <c r="KNU946" s="82"/>
      <c r="KNV946" s="82"/>
      <c r="KNW946" s="82"/>
      <c r="KNX946" s="82"/>
      <c r="KNY946" s="82"/>
      <c r="KNZ946" s="82"/>
      <c r="KOA946" s="82"/>
      <c r="KOB946" s="82"/>
      <c r="KOC946" s="82"/>
      <c r="KOD946" s="82"/>
      <c r="KOE946" s="82"/>
      <c r="KOF946" s="82"/>
      <c r="KOG946" s="82"/>
      <c r="KOH946" s="82"/>
      <c r="KOI946" s="82"/>
      <c r="KOJ946" s="82"/>
      <c r="KOK946" s="82"/>
      <c r="KOL946" s="82"/>
      <c r="KOM946" s="82"/>
      <c r="KON946" s="82"/>
      <c r="KOO946" s="82"/>
      <c r="KOP946" s="82"/>
      <c r="KOQ946" s="82"/>
      <c r="KOR946" s="82"/>
      <c r="KOS946" s="82"/>
      <c r="KOT946" s="82"/>
      <c r="KOU946" s="82"/>
      <c r="KOV946" s="82"/>
      <c r="KOW946" s="82"/>
      <c r="KOX946" s="82"/>
      <c r="KOY946" s="82"/>
      <c r="KOZ946" s="82"/>
      <c r="KPA946" s="82"/>
      <c r="KPB946" s="82"/>
      <c r="KPC946" s="82"/>
      <c r="KPD946" s="82"/>
      <c r="KPE946" s="82"/>
      <c r="KPF946" s="82"/>
      <c r="KPG946" s="82"/>
      <c r="KPH946" s="82"/>
      <c r="KPI946" s="82"/>
      <c r="KPJ946" s="82"/>
      <c r="KPK946" s="82"/>
      <c r="KPL946" s="82"/>
      <c r="KPM946" s="82"/>
      <c r="KPN946" s="82"/>
      <c r="KPO946" s="82"/>
      <c r="KPP946" s="82"/>
      <c r="KPQ946" s="82"/>
      <c r="KPR946" s="82"/>
      <c r="KPS946" s="82"/>
      <c r="KPT946" s="82"/>
      <c r="KPU946" s="82"/>
      <c r="KPV946" s="82"/>
      <c r="KPW946" s="82"/>
      <c r="KPX946" s="82"/>
      <c r="KPY946" s="82"/>
      <c r="KPZ946" s="82"/>
      <c r="KQA946" s="82"/>
      <c r="KQB946" s="82"/>
      <c r="KQC946" s="82"/>
      <c r="KQD946" s="82"/>
      <c r="KQE946" s="82"/>
      <c r="KQF946" s="82"/>
      <c r="KQG946" s="82"/>
      <c r="KQH946" s="82"/>
      <c r="KQI946" s="82"/>
      <c r="KQJ946" s="82"/>
      <c r="KQK946" s="82"/>
      <c r="KQL946" s="82"/>
      <c r="KQM946" s="82"/>
      <c r="KQN946" s="82"/>
      <c r="KQO946" s="82"/>
      <c r="KQP946" s="82"/>
      <c r="KQQ946" s="82"/>
      <c r="KQR946" s="82"/>
      <c r="KQS946" s="82"/>
      <c r="KQT946" s="82"/>
      <c r="KQU946" s="82"/>
      <c r="KQV946" s="82"/>
      <c r="KQW946" s="82"/>
      <c r="KQX946" s="82"/>
      <c r="KQY946" s="82"/>
      <c r="KQZ946" s="82"/>
      <c r="KRA946" s="82"/>
      <c r="KRB946" s="82"/>
      <c r="KRC946" s="82"/>
      <c r="KRD946" s="82"/>
      <c r="KRE946" s="82"/>
      <c r="KRF946" s="82"/>
      <c r="KRG946" s="82"/>
      <c r="KRH946" s="82"/>
      <c r="KRI946" s="82"/>
      <c r="KRJ946" s="82"/>
      <c r="KRK946" s="82"/>
      <c r="KRL946" s="82"/>
      <c r="KRM946" s="82"/>
      <c r="KRN946" s="82"/>
      <c r="KRO946" s="82"/>
      <c r="KRP946" s="82"/>
      <c r="KRQ946" s="82"/>
      <c r="KRR946" s="82"/>
      <c r="KRS946" s="82"/>
      <c r="KRT946" s="82"/>
      <c r="KRU946" s="82"/>
      <c r="KRV946" s="82"/>
      <c r="KRW946" s="82"/>
      <c r="KRX946" s="82"/>
      <c r="KRY946" s="82"/>
      <c r="KRZ946" s="82"/>
      <c r="KSA946" s="82"/>
      <c r="KSB946" s="82"/>
      <c r="KSC946" s="82"/>
      <c r="KSD946" s="82"/>
      <c r="KSE946" s="82"/>
      <c r="KSF946" s="82"/>
      <c r="KSG946" s="82"/>
      <c r="KSH946" s="82"/>
      <c r="KSI946" s="82"/>
      <c r="KSJ946" s="82"/>
      <c r="KSK946" s="82"/>
      <c r="KSL946" s="82"/>
      <c r="KSM946" s="82"/>
      <c r="KSN946" s="82"/>
      <c r="KSO946" s="82"/>
      <c r="KSP946" s="82"/>
      <c r="KSQ946" s="82"/>
      <c r="KSR946" s="82"/>
      <c r="KSS946" s="82"/>
      <c r="KST946" s="82"/>
      <c r="KSU946" s="82"/>
      <c r="KSV946" s="82"/>
      <c r="KSW946" s="82"/>
      <c r="KSX946" s="82"/>
      <c r="KSY946" s="82"/>
      <c r="KSZ946" s="82"/>
      <c r="KTA946" s="82"/>
      <c r="KTB946" s="82"/>
      <c r="KTC946" s="82"/>
      <c r="KTD946" s="82"/>
      <c r="KTE946" s="82"/>
      <c r="KTF946" s="82"/>
      <c r="KTG946" s="82"/>
      <c r="KTH946" s="82"/>
      <c r="KTI946" s="82"/>
      <c r="KTJ946" s="82"/>
      <c r="KTK946" s="82"/>
      <c r="KTL946" s="82"/>
      <c r="KTM946" s="82"/>
      <c r="KTN946" s="82"/>
      <c r="KTO946" s="82"/>
      <c r="KTP946" s="82"/>
      <c r="KTQ946" s="82"/>
      <c r="KTR946" s="82"/>
      <c r="KTS946" s="82"/>
      <c r="KTT946" s="82"/>
      <c r="KTU946" s="82"/>
      <c r="KTV946" s="82"/>
      <c r="KTW946" s="82"/>
      <c r="KTX946" s="82"/>
      <c r="KTY946" s="82"/>
      <c r="KTZ946" s="82"/>
      <c r="KUA946" s="82"/>
      <c r="KUB946" s="82"/>
      <c r="KUC946" s="82"/>
      <c r="KUD946" s="82"/>
      <c r="KUE946" s="82"/>
      <c r="KUF946" s="82"/>
      <c r="KUG946" s="82"/>
      <c r="KUH946" s="82"/>
      <c r="KUI946" s="82"/>
      <c r="KUJ946" s="82"/>
      <c r="KUK946" s="82"/>
      <c r="KUL946" s="82"/>
      <c r="KUM946" s="82"/>
      <c r="KUN946" s="82"/>
      <c r="KUO946" s="82"/>
      <c r="KUP946" s="82"/>
      <c r="KUQ946" s="82"/>
      <c r="KUR946" s="82"/>
      <c r="KUS946" s="82"/>
      <c r="KUT946" s="82"/>
      <c r="KUU946" s="82"/>
      <c r="KUV946" s="82"/>
      <c r="KUW946" s="82"/>
      <c r="KUX946" s="82"/>
      <c r="KUY946" s="82"/>
      <c r="KUZ946" s="82"/>
      <c r="KVA946" s="82"/>
      <c r="KVB946" s="82"/>
      <c r="KVC946" s="82"/>
      <c r="KVD946" s="82"/>
      <c r="KVE946" s="82"/>
      <c r="KVF946" s="82"/>
      <c r="KVG946" s="82"/>
      <c r="KVH946" s="82"/>
      <c r="KVI946" s="82"/>
      <c r="KVJ946" s="82"/>
      <c r="KVK946" s="82"/>
      <c r="KVL946" s="82"/>
      <c r="KVM946" s="82"/>
      <c r="KVN946" s="82"/>
      <c r="KVO946" s="82"/>
      <c r="KVP946" s="82"/>
      <c r="KVQ946" s="82"/>
      <c r="KVR946" s="82"/>
      <c r="KVS946" s="82"/>
      <c r="KVT946" s="82"/>
      <c r="KVU946" s="82"/>
      <c r="KVV946" s="82"/>
      <c r="KVW946" s="82"/>
      <c r="KVX946" s="82"/>
      <c r="KVY946" s="82"/>
      <c r="KVZ946" s="82"/>
      <c r="KWA946" s="82"/>
      <c r="KWB946" s="82"/>
      <c r="KWC946" s="82"/>
      <c r="KWD946" s="82"/>
      <c r="KWE946" s="82"/>
      <c r="KWF946" s="82"/>
      <c r="KWG946" s="82"/>
      <c r="KWH946" s="82"/>
      <c r="KWI946" s="82"/>
      <c r="KWJ946" s="82"/>
      <c r="KWK946" s="82"/>
      <c r="KWL946" s="82"/>
      <c r="KWM946" s="82"/>
      <c r="KWN946" s="82"/>
      <c r="KWO946" s="82"/>
      <c r="KWP946" s="82"/>
      <c r="KWQ946" s="82"/>
      <c r="KWR946" s="82"/>
      <c r="KWS946" s="82"/>
      <c r="KWT946" s="82"/>
      <c r="KWU946" s="82"/>
      <c r="KWV946" s="82"/>
      <c r="KWW946" s="82"/>
      <c r="KWX946" s="82"/>
      <c r="KWY946" s="82"/>
      <c r="KWZ946" s="82"/>
      <c r="KXA946" s="82"/>
      <c r="KXB946" s="82"/>
      <c r="KXC946" s="82"/>
      <c r="KXD946" s="82"/>
      <c r="KXE946" s="82"/>
      <c r="KXF946" s="82"/>
      <c r="KXG946" s="82"/>
      <c r="KXH946" s="82"/>
      <c r="KXI946" s="82"/>
      <c r="KXJ946" s="82"/>
      <c r="KXK946" s="82"/>
      <c r="KXL946" s="82"/>
      <c r="KXM946" s="82"/>
      <c r="KXN946" s="82"/>
      <c r="KXO946" s="82"/>
      <c r="KXP946" s="82"/>
      <c r="KXQ946" s="82"/>
      <c r="KXR946" s="82"/>
      <c r="KXS946" s="82"/>
      <c r="KXT946" s="82"/>
      <c r="KXU946" s="82"/>
      <c r="KXV946" s="82"/>
      <c r="KXW946" s="82"/>
      <c r="KXX946" s="82"/>
      <c r="KXY946" s="82"/>
      <c r="KXZ946" s="82"/>
      <c r="KYA946" s="82"/>
      <c r="KYB946" s="82"/>
      <c r="KYC946" s="82"/>
      <c r="KYD946" s="82"/>
      <c r="KYE946" s="82"/>
      <c r="KYF946" s="82"/>
      <c r="KYG946" s="82"/>
      <c r="KYH946" s="82"/>
      <c r="KYI946" s="82"/>
      <c r="KYJ946" s="82"/>
      <c r="KYK946" s="82"/>
      <c r="KYL946" s="82"/>
      <c r="KYM946" s="82"/>
      <c r="KYN946" s="82"/>
      <c r="KYO946" s="82"/>
      <c r="KYP946" s="82"/>
      <c r="KYQ946" s="82"/>
      <c r="KYR946" s="82"/>
      <c r="KYS946" s="82"/>
      <c r="KYT946" s="82"/>
      <c r="KYU946" s="82"/>
      <c r="KYV946" s="82"/>
      <c r="KYW946" s="82"/>
      <c r="KYX946" s="82"/>
      <c r="KYY946" s="82"/>
      <c r="KYZ946" s="82"/>
      <c r="KZA946" s="82"/>
      <c r="KZB946" s="82"/>
      <c r="KZC946" s="82"/>
      <c r="KZD946" s="82"/>
      <c r="KZE946" s="82"/>
      <c r="KZF946" s="82"/>
      <c r="KZG946" s="82"/>
      <c r="KZH946" s="82"/>
      <c r="KZI946" s="82"/>
      <c r="KZJ946" s="82"/>
      <c r="KZK946" s="82"/>
      <c r="KZL946" s="82"/>
      <c r="KZM946" s="82"/>
      <c r="KZN946" s="82"/>
      <c r="KZO946" s="82"/>
      <c r="KZP946" s="82"/>
      <c r="KZQ946" s="82"/>
      <c r="KZR946" s="82"/>
      <c r="KZS946" s="82"/>
      <c r="KZT946" s="82"/>
      <c r="KZU946" s="82"/>
      <c r="KZV946" s="82"/>
      <c r="KZW946" s="82"/>
      <c r="KZX946" s="82"/>
      <c r="KZY946" s="82"/>
      <c r="KZZ946" s="82"/>
      <c r="LAA946" s="82"/>
      <c r="LAB946" s="82"/>
      <c r="LAC946" s="82"/>
      <c r="LAD946" s="82"/>
      <c r="LAE946" s="82"/>
      <c r="LAF946" s="82"/>
      <c r="LAG946" s="82"/>
      <c r="LAH946" s="82"/>
      <c r="LAI946" s="82"/>
      <c r="LAJ946" s="82"/>
      <c r="LAK946" s="82"/>
      <c r="LAL946" s="82"/>
      <c r="LAM946" s="82"/>
      <c r="LAN946" s="82"/>
      <c r="LAO946" s="82"/>
      <c r="LAP946" s="82"/>
      <c r="LAQ946" s="82"/>
      <c r="LAR946" s="82"/>
      <c r="LAS946" s="82"/>
      <c r="LAT946" s="82"/>
      <c r="LAU946" s="82"/>
      <c r="LAV946" s="82"/>
      <c r="LAW946" s="82"/>
      <c r="LAX946" s="82"/>
      <c r="LAY946" s="82"/>
      <c r="LAZ946" s="82"/>
      <c r="LBA946" s="82"/>
      <c r="LBB946" s="82"/>
      <c r="LBC946" s="82"/>
      <c r="LBD946" s="82"/>
      <c r="LBE946" s="82"/>
      <c r="LBF946" s="82"/>
      <c r="LBG946" s="82"/>
      <c r="LBH946" s="82"/>
      <c r="LBI946" s="82"/>
      <c r="LBJ946" s="82"/>
      <c r="LBK946" s="82"/>
      <c r="LBL946" s="82"/>
      <c r="LBM946" s="82"/>
      <c r="LBN946" s="82"/>
      <c r="LBO946" s="82"/>
      <c r="LBP946" s="82"/>
      <c r="LBQ946" s="82"/>
      <c r="LBR946" s="82"/>
      <c r="LBS946" s="82"/>
      <c r="LBT946" s="82"/>
      <c r="LBU946" s="82"/>
      <c r="LBV946" s="82"/>
      <c r="LBW946" s="82"/>
      <c r="LBX946" s="82"/>
      <c r="LBY946" s="82"/>
      <c r="LBZ946" s="82"/>
      <c r="LCA946" s="82"/>
      <c r="LCB946" s="82"/>
      <c r="LCC946" s="82"/>
      <c r="LCD946" s="82"/>
      <c r="LCE946" s="82"/>
      <c r="LCF946" s="82"/>
      <c r="LCG946" s="82"/>
      <c r="LCH946" s="82"/>
      <c r="LCI946" s="82"/>
      <c r="LCJ946" s="82"/>
      <c r="LCK946" s="82"/>
      <c r="LCL946" s="82"/>
      <c r="LCM946" s="82"/>
      <c r="LCN946" s="82"/>
      <c r="LCO946" s="82"/>
      <c r="LCP946" s="82"/>
      <c r="LCQ946" s="82"/>
      <c r="LCR946" s="82"/>
      <c r="LCS946" s="82"/>
      <c r="LCT946" s="82"/>
      <c r="LCU946" s="82"/>
      <c r="LCV946" s="82"/>
      <c r="LCW946" s="82"/>
      <c r="LCX946" s="82"/>
      <c r="LCY946" s="82"/>
      <c r="LCZ946" s="82"/>
      <c r="LDA946" s="82"/>
      <c r="LDB946" s="82"/>
      <c r="LDC946" s="82"/>
      <c r="LDD946" s="82"/>
      <c r="LDE946" s="82"/>
      <c r="LDF946" s="82"/>
      <c r="LDG946" s="82"/>
      <c r="LDH946" s="82"/>
      <c r="LDI946" s="82"/>
      <c r="LDJ946" s="82"/>
      <c r="LDK946" s="82"/>
      <c r="LDL946" s="82"/>
      <c r="LDM946" s="82"/>
      <c r="LDN946" s="82"/>
      <c r="LDO946" s="82"/>
      <c r="LDP946" s="82"/>
      <c r="LDQ946" s="82"/>
      <c r="LDR946" s="82"/>
      <c r="LDS946" s="82"/>
      <c r="LDT946" s="82"/>
      <c r="LDU946" s="82"/>
      <c r="LDV946" s="82"/>
      <c r="LDW946" s="82"/>
      <c r="LDX946" s="82"/>
      <c r="LDY946" s="82"/>
      <c r="LDZ946" s="82"/>
      <c r="LEA946" s="82"/>
      <c r="LEB946" s="82"/>
      <c r="LEC946" s="82"/>
      <c r="LED946" s="82"/>
      <c r="LEE946" s="82"/>
      <c r="LEF946" s="82"/>
      <c r="LEG946" s="82"/>
      <c r="LEH946" s="82"/>
      <c r="LEI946" s="82"/>
      <c r="LEJ946" s="82"/>
      <c r="LEK946" s="82"/>
      <c r="LEL946" s="82"/>
      <c r="LEM946" s="82"/>
      <c r="LEN946" s="82"/>
      <c r="LEO946" s="82"/>
      <c r="LEP946" s="82"/>
      <c r="LEQ946" s="82"/>
      <c r="LER946" s="82"/>
      <c r="LES946" s="82"/>
      <c r="LET946" s="82"/>
      <c r="LEU946" s="82"/>
      <c r="LEV946" s="82"/>
      <c r="LEW946" s="82"/>
      <c r="LEX946" s="82"/>
      <c r="LEY946" s="82"/>
      <c r="LEZ946" s="82"/>
      <c r="LFA946" s="82"/>
      <c r="LFB946" s="82"/>
      <c r="LFC946" s="82"/>
      <c r="LFD946" s="82"/>
      <c r="LFE946" s="82"/>
      <c r="LFF946" s="82"/>
      <c r="LFG946" s="82"/>
      <c r="LFH946" s="82"/>
      <c r="LFI946" s="82"/>
      <c r="LFJ946" s="82"/>
      <c r="LFK946" s="82"/>
      <c r="LFL946" s="82"/>
      <c r="LFM946" s="82"/>
      <c r="LFN946" s="82"/>
      <c r="LFO946" s="82"/>
      <c r="LFP946" s="82"/>
      <c r="LFQ946" s="82"/>
      <c r="LFR946" s="82"/>
      <c r="LFS946" s="82"/>
      <c r="LFT946" s="82"/>
      <c r="LFU946" s="82"/>
      <c r="LFV946" s="82"/>
      <c r="LFW946" s="82"/>
      <c r="LFX946" s="82"/>
      <c r="LFY946" s="82"/>
      <c r="LFZ946" s="82"/>
      <c r="LGA946" s="82"/>
      <c r="LGB946" s="82"/>
      <c r="LGC946" s="82"/>
      <c r="LGD946" s="82"/>
      <c r="LGE946" s="82"/>
      <c r="LGF946" s="82"/>
      <c r="LGG946" s="82"/>
      <c r="LGH946" s="82"/>
      <c r="LGI946" s="82"/>
      <c r="LGJ946" s="82"/>
      <c r="LGK946" s="82"/>
      <c r="LGL946" s="82"/>
      <c r="LGM946" s="82"/>
      <c r="LGN946" s="82"/>
      <c r="LGO946" s="82"/>
      <c r="LGP946" s="82"/>
      <c r="LGQ946" s="82"/>
      <c r="LGR946" s="82"/>
      <c r="LGS946" s="82"/>
      <c r="LGT946" s="82"/>
      <c r="LGU946" s="82"/>
      <c r="LGV946" s="82"/>
      <c r="LGW946" s="82"/>
      <c r="LGX946" s="82"/>
      <c r="LGY946" s="82"/>
      <c r="LGZ946" s="82"/>
      <c r="LHA946" s="82"/>
      <c r="LHB946" s="82"/>
      <c r="LHC946" s="82"/>
      <c r="LHD946" s="82"/>
      <c r="LHE946" s="82"/>
      <c r="LHF946" s="82"/>
      <c r="LHG946" s="82"/>
      <c r="LHH946" s="82"/>
      <c r="LHI946" s="82"/>
      <c r="LHJ946" s="82"/>
      <c r="LHK946" s="82"/>
      <c r="LHL946" s="82"/>
      <c r="LHM946" s="82"/>
      <c r="LHN946" s="82"/>
      <c r="LHO946" s="82"/>
      <c r="LHP946" s="82"/>
      <c r="LHQ946" s="82"/>
      <c r="LHR946" s="82"/>
      <c r="LHS946" s="82"/>
      <c r="LHT946" s="82"/>
      <c r="LHU946" s="82"/>
      <c r="LHV946" s="82"/>
      <c r="LHW946" s="82"/>
      <c r="LHX946" s="82"/>
      <c r="LHY946" s="82"/>
      <c r="LHZ946" s="82"/>
      <c r="LIA946" s="82"/>
      <c r="LIB946" s="82"/>
      <c r="LIC946" s="82"/>
      <c r="LID946" s="82"/>
      <c r="LIE946" s="82"/>
      <c r="LIF946" s="82"/>
      <c r="LIG946" s="82"/>
      <c r="LIH946" s="82"/>
      <c r="LII946" s="82"/>
      <c r="LIJ946" s="82"/>
      <c r="LIK946" s="82"/>
      <c r="LIL946" s="82"/>
      <c r="LIM946" s="82"/>
      <c r="LIN946" s="82"/>
      <c r="LIO946" s="82"/>
      <c r="LIP946" s="82"/>
      <c r="LIQ946" s="82"/>
      <c r="LIR946" s="82"/>
      <c r="LIS946" s="82"/>
      <c r="LIT946" s="82"/>
      <c r="LIU946" s="82"/>
      <c r="LIV946" s="82"/>
      <c r="LIW946" s="82"/>
      <c r="LIX946" s="82"/>
      <c r="LIY946" s="82"/>
      <c r="LIZ946" s="82"/>
      <c r="LJA946" s="82"/>
      <c r="LJB946" s="82"/>
      <c r="LJC946" s="82"/>
      <c r="LJD946" s="82"/>
      <c r="LJE946" s="82"/>
      <c r="LJF946" s="82"/>
      <c r="LJG946" s="82"/>
      <c r="LJH946" s="82"/>
      <c r="LJI946" s="82"/>
      <c r="LJJ946" s="82"/>
      <c r="LJK946" s="82"/>
      <c r="LJL946" s="82"/>
      <c r="LJM946" s="82"/>
      <c r="LJN946" s="82"/>
      <c r="LJO946" s="82"/>
      <c r="LJP946" s="82"/>
      <c r="LJQ946" s="82"/>
      <c r="LJR946" s="82"/>
      <c r="LJS946" s="82"/>
      <c r="LJT946" s="82"/>
      <c r="LJU946" s="82"/>
      <c r="LJV946" s="82"/>
      <c r="LJW946" s="82"/>
      <c r="LJX946" s="82"/>
      <c r="LJY946" s="82"/>
      <c r="LJZ946" s="82"/>
      <c r="LKA946" s="82"/>
      <c r="LKB946" s="82"/>
      <c r="LKC946" s="82"/>
      <c r="LKD946" s="82"/>
      <c r="LKE946" s="82"/>
      <c r="LKF946" s="82"/>
      <c r="LKG946" s="82"/>
      <c r="LKH946" s="82"/>
      <c r="LKI946" s="82"/>
      <c r="LKJ946" s="82"/>
      <c r="LKK946" s="82"/>
      <c r="LKL946" s="82"/>
      <c r="LKM946" s="82"/>
      <c r="LKN946" s="82"/>
      <c r="LKO946" s="82"/>
      <c r="LKP946" s="82"/>
      <c r="LKQ946" s="82"/>
      <c r="LKR946" s="82"/>
      <c r="LKS946" s="82"/>
      <c r="LKT946" s="82"/>
      <c r="LKU946" s="82"/>
      <c r="LKV946" s="82"/>
      <c r="LKW946" s="82"/>
      <c r="LKX946" s="82"/>
      <c r="LKY946" s="82"/>
      <c r="LKZ946" s="82"/>
      <c r="LLA946" s="82"/>
      <c r="LLB946" s="82"/>
      <c r="LLC946" s="82"/>
      <c r="LLD946" s="82"/>
      <c r="LLE946" s="82"/>
      <c r="LLF946" s="82"/>
      <c r="LLG946" s="82"/>
      <c r="LLH946" s="82"/>
      <c r="LLI946" s="82"/>
      <c r="LLJ946" s="82"/>
      <c r="LLK946" s="82"/>
      <c r="LLL946" s="82"/>
      <c r="LLM946" s="82"/>
      <c r="LLN946" s="82"/>
      <c r="LLO946" s="82"/>
      <c r="LLP946" s="82"/>
      <c r="LLQ946" s="82"/>
      <c r="LLR946" s="82"/>
      <c r="LLS946" s="82"/>
      <c r="LLT946" s="82"/>
      <c r="LLU946" s="82"/>
      <c r="LLV946" s="82"/>
      <c r="LLW946" s="82"/>
      <c r="LLX946" s="82"/>
      <c r="LLY946" s="82"/>
      <c r="LLZ946" s="82"/>
      <c r="LMA946" s="82"/>
      <c r="LMB946" s="82"/>
      <c r="LMC946" s="82"/>
      <c r="LMD946" s="82"/>
      <c r="LME946" s="82"/>
      <c r="LMF946" s="82"/>
      <c r="LMG946" s="82"/>
      <c r="LMH946" s="82"/>
      <c r="LMI946" s="82"/>
      <c r="LMJ946" s="82"/>
      <c r="LMK946" s="82"/>
      <c r="LML946" s="82"/>
      <c r="LMM946" s="82"/>
      <c r="LMN946" s="82"/>
      <c r="LMO946" s="82"/>
      <c r="LMP946" s="82"/>
      <c r="LMQ946" s="82"/>
      <c r="LMR946" s="82"/>
      <c r="LMS946" s="82"/>
      <c r="LMT946" s="82"/>
      <c r="LMU946" s="82"/>
      <c r="LMV946" s="82"/>
      <c r="LMW946" s="82"/>
      <c r="LMX946" s="82"/>
      <c r="LMY946" s="82"/>
      <c r="LMZ946" s="82"/>
      <c r="LNA946" s="82"/>
      <c r="LNB946" s="82"/>
      <c r="LNC946" s="82"/>
      <c r="LND946" s="82"/>
      <c r="LNE946" s="82"/>
      <c r="LNF946" s="82"/>
      <c r="LNG946" s="82"/>
      <c r="LNH946" s="82"/>
      <c r="LNI946" s="82"/>
      <c r="LNJ946" s="82"/>
      <c r="LNK946" s="82"/>
      <c r="LNL946" s="82"/>
      <c r="LNM946" s="82"/>
      <c r="LNN946" s="82"/>
      <c r="LNO946" s="82"/>
      <c r="LNP946" s="82"/>
      <c r="LNQ946" s="82"/>
      <c r="LNR946" s="82"/>
      <c r="LNS946" s="82"/>
      <c r="LNT946" s="82"/>
      <c r="LNU946" s="82"/>
      <c r="LNV946" s="82"/>
      <c r="LNW946" s="82"/>
      <c r="LNX946" s="82"/>
      <c r="LNY946" s="82"/>
      <c r="LNZ946" s="82"/>
      <c r="LOA946" s="82"/>
      <c r="LOB946" s="82"/>
      <c r="LOC946" s="82"/>
      <c r="LOD946" s="82"/>
      <c r="LOE946" s="82"/>
      <c r="LOF946" s="82"/>
      <c r="LOG946" s="82"/>
      <c r="LOH946" s="82"/>
      <c r="LOI946" s="82"/>
      <c r="LOJ946" s="82"/>
      <c r="LOK946" s="82"/>
      <c r="LOL946" s="82"/>
      <c r="LOM946" s="82"/>
      <c r="LON946" s="82"/>
      <c r="LOO946" s="82"/>
      <c r="LOP946" s="82"/>
      <c r="LOQ946" s="82"/>
      <c r="LOR946" s="82"/>
      <c r="LOS946" s="82"/>
      <c r="LOT946" s="82"/>
      <c r="LOU946" s="82"/>
      <c r="LOV946" s="82"/>
      <c r="LOW946" s="82"/>
      <c r="LOX946" s="82"/>
      <c r="LOY946" s="82"/>
      <c r="LOZ946" s="82"/>
      <c r="LPA946" s="82"/>
      <c r="LPB946" s="82"/>
      <c r="LPC946" s="82"/>
      <c r="LPD946" s="82"/>
      <c r="LPE946" s="82"/>
      <c r="LPF946" s="82"/>
      <c r="LPG946" s="82"/>
      <c r="LPH946" s="82"/>
      <c r="LPI946" s="82"/>
      <c r="LPJ946" s="82"/>
      <c r="LPK946" s="82"/>
      <c r="LPL946" s="82"/>
      <c r="LPM946" s="82"/>
      <c r="LPN946" s="82"/>
      <c r="LPO946" s="82"/>
      <c r="LPP946" s="82"/>
      <c r="LPQ946" s="82"/>
      <c r="LPR946" s="82"/>
      <c r="LPS946" s="82"/>
      <c r="LPT946" s="82"/>
      <c r="LPU946" s="82"/>
      <c r="LPV946" s="82"/>
      <c r="LPW946" s="82"/>
      <c r="LPX946" s="82"/>
      <c r="LPY946" s="82"/>
      <c r="LPZ946" s="82"/>
      <c r="LQA946" s="82"/>
      <c r="LQB946" s="82"/>
      <c r="LQC946" s="82"/>
      <c r="LQD946" s="82"/>
      <c r="LQE946" s="82"/>
      <c r="LQF946" s="82"/>
      <c r="LQG946" s="82"/>
      <c r="LQH946" s="82"/>
      <c r="LQI946" s="82"/>
      <c r="LQJ946" s="82"/>
      <c r="LQK946" s="82"/>
      <c r="LQL946" s="82"/>
      <c r="LQM946" s="82"/>
      <c r="LQN946" s="82"/>
      <c r="LQO946" s="82"/>
      <c r="LQP946" s="82"/>
      <c r="LQQ946" s="82"/>
      <c r="LQR946" s="82"/>
      <c r="LQS946" s="82"/>
      <c r="LQT946" s="82"/>
      <c r="LQU946" s="82"/>
      <c r="LQV946" s="82"/>
      <c r="LQW946" s="82"/>
      <c r="LQX946" s="82"/>
      <c r="LQY946" s="82"/>
      <c r="LQZ946" s="82"/>
      <c r="LRA946" s="82"/>
      <c r="LRB946" s="82"/>
      <c r="LRC946" s="82"/>
      <c r="LRD946" s="82"/>
      <c r="LRE946" s="82"/>
      <c r="LRF946" s="82"/>
      <c r="LRG946" s="82"/>
      <c r="LRH946" s="82"/>
      <c r="LRI946" s="82"/>
      <c r="LRJ946" s="82"/>
      <c r="LRK946" s="82"/>
      <c r="LRL946" s="82"/>
      <c r="LRM946" s="82"/>
      <c r="LRN946" s="82"/>
      <c r="LRO946" s="82"/>
      <c r="LRP946" s="82"/>
      <c r="LRQ946" s="82"/>
      <c r="LRR946" s="82"/>
      <c r="LRS946" s="82"/>
      <c r="LRT946" s="82"/>
      <c r="LRU946" s="82"/>
      <c r="LRV946" s="82"/>
      <c r="LRW946" s="82"/>
      <c r="LRX946" s="82"/>
      <c r="LRY946" s="82"/>
      <c r="LRZ946" s="82"/>
      <c r="LSA946" s="82"/>
      <c r="LSB946" s="82"/>
      <c r="LSC946" s="82"/>
      <c r="LSD946" s="82"/>
      <c r="LSE946" s="82"/>
      <c r="LSF946" s="82"/>
      <c r="LSG946" s="82"/>
      <c r="LSH946" s="82"/>
      <c r="LSI946" s="82"/>
      <c r="LSJ946" s="82"/>
      <c r="LSK946" s="82"/>
      <c r="LSL946" s="82"/>
      <c r="LSM946" s="82"/>
      <c r="LSN946" s="82"/>
      <c r="LSO946" s="82"/>
      <c r="LSP946" s="82"/>
      <c r="LSQ946" s="82"/>
      <c r="LSR946" s="82"/>
      <c r="LSS946" s="82"/>
      <c r="LST946" s="82"/>
      <c r="LSU946" s="82"/>
      <c r="LSV946" s="82"/>
      <c r="LSW946" s="82"/>
      <c r="LSX946" s="82"/>
      <c r="LSY946" s="82"/>
      <c r="LSZ946" s="82"/>
      <c r="LTA946" s="82"/>
      <c r="LTB946" s="82"/>
      <c r="LTC946" s="82"/>
      <c r="LTD946" s="82"/>
      <c r="LTE946" s="82"/>
      <c r="LTF946" s="82"/>
      <c r="LTG946" s="82"/>
      <c r="LTH946" s="82"/>
      <c r="LTI946" s="82"/>
      <c r="LTJ946" s="82"/>
      <c r="LTK946" s="82"/>
      <c r="LTL946" s="82"/>
      <c r="LTM946" s="82"/>
      <c r="LTN946" s="82"/>
      <c r="LTO946" s="82"/>
      <c r="LTP946" s="82"/>
      <c r="LTQ946" s="82"/>
      <c r="LTR946" s="82"/>
      <c r="LTS946" s="82"/>
      <c r="LTT946" s="82"/>
      <c r="LTU946" s="82"/>
      <c r="LTV946" s="82"/>
      <c r="LTW946" s="82"/>
      <c r="LTX946" s="82"/>
      <c r="LTY946" s="82"/>
      <c r="LTZ946" s="82"/>
      <c r="LUA946" s="82"/>
      <c r="LUB946" s="82"/>
      <c r="LUC946" s="82"/>
      <c r="LUD946" s="82"/>
      <c r="LUE946" s="82"/>
      <c r="LUF946" s="82"/>
      <c r="LUG946" s="82"/>
      <c r="LUH946" s="82"/>
      <c r="LUI946" s="82"/>
      <c r="LUJ946" s="82"/>
      <c r="LUK946" s="82"/>
      <c r="LUL946" s="82"/>
      <c r="LUM946" s="82"/>
      <c r="LUN946" s="82"/>
      <c r="LUO946" s="82"/>
      <c r="LUP946" s="82"/>
      <c r="LUQ946" s="82"/>
      <c r="LUR946" s="82"/>
      <c r="LUS946" s="82"/>
      <c r="LUT946" s="82"/>
      <c r="LUU946" s="82"/>
      <c r="LUV946" s="82"/>
      <c r="LUW946" s="82"/>
      <c r="LUX946" s="82"/>
      <c r="LUY946" s="82"/>
      <c r="LUZ946" s="82"/>
      <c r="LVA946" s="82"/>
      <c r="LVB946" s="82"/>
      <c r="LVC946" s="82"/>
      <c r="LVD946" s="82"/>
      <c r="LVE946" s="82"/>
      <c r="LVF946" s="82"/>
      <c r="LVG946" s="82"/>
      <c r="LVH946" s="82"/>
      <c r="LVI946" s="82"/>
      <c r="LVJ946" s="82"/>
      <c r="LVK946" s="82"/>
      <c r="LVL946" s="82"/>
      <c r="LVM946" s="82"/>
      <c r="LVN946" s="82"/>
      <c r="LVO946" s="82"/>
      <c r="LVP946" s="82"/>
      <c r="LVQ946" s="82"/>
      <c r="LVR946" s="82"/>
      <c r="LVS946" s="82"/>
      <c r="LVT946" s="82"/>
      <c r="LVU946" s="82"/>
      <c r="LVV946" s="82"/>
      <c r="LVW946" s="82"/>
      <c r="LVX946" s="82"/>
      <c r="LVY946" s="82"/>
      <c r="LVZ946" s="82"/>
      <c r="LWA946" s="82"/>
      <c r="LWB946" s="82"/>
      <c r="LWC946" s="82"/>
      <c r="LWD946" s="82"/>
      <c r="LWE946" s="82"/>
      <c r="LWF946" s="82"/>
      <c r="LWG946" s="82"/>
      <c r="LWH946" s="82"/>
      <c r="LWI946" s="82"/>
      <c r="LWJ946" s="82"/>
      <c r="LWK946" s="82"/>
      <c r="LWL946" s="82"/>
      <c r="LWM946" s="82"/>
      <c r="LWN946" s="82"/>
      <c r="LWO946" s="82"/>
      <c r="LWP946" s="82"/>
      <c r="LWQ946" s="82"/>
      <c r="LWR946" s="82"/>
      <c r="LWS946" s="82"/>
      <c r="LWT946" s="82"/>
      <c r="LWU946" s="82"/>
      <c r="LWV946" s="82"/>
      <c r="LWW946" s="82"/>
      <c r="LWX946" s="82"/>
      <c r="LWY946" s="82"/>
      <c r="LWZ946" s="82"/>
      <c r="LXA946" s="82"/>
      <c r="LXB946" s="82"/>
      <c r="LXC946" s="82"/>
      <c r="LXD946" s="82"/>
      <c r="LXE946" s="82"/>
      <c r="LXF946" s="82"/>
      <c r="LXG946" s="82"/>
      <c r="LXH946" s="82"/>
      <c r="LXI946" s="82"/>
      <c r="LXJ946" s="82"/>
      <c r="LXK946" s="82"/>
      <c r="LXL946" s="82"/>
      <c r="LXM946" s="82"/>
      <c r="LXN946" s="82"/>
      <c r="LXO946" s="82"/>
      <c r="LXP946" s="82"/>
      <c r="LXQ946" s="82"/>
      <c r="LXR946" s="82"/>
      <c r="LXS946" s="82"/>
      <c r="LXT946" s="82"/>
      <c r="LXU946" s="82"/>
      <c r="LXV946" s="82"/>
      <c r="LXW946" s="82"/>
      <c r="LXX946" s="82"/>
      <c r="LXY946" s="82"/>
      <c r="LXZ946" s="82"/>
      <c r="LYA946" s="82"/>
      <c r="LYB946" s="82"/>
      <c r="LYC946" s="82"/>
      <c r="LYD946" s="82"/>
      <c r="LYE946" s="82"/>
      <c r="LYF946" s="82"/>
      <c r="LYG946" s="82"/>
      <c r="LYH946" s="82"/>
      <c r="LYI946" s="82"/>
      <c r="LYJ946" s="82"/>
      <c r="LYK946" s="82"/>
      <c r="LYL946" s="82"/>
      <c r="LYM946" s="82"/>
      <c r="LYN946" s="82"/>
      <c r="LYO946" s="82"/>
      <c r="LYP946" s="82"/>
      <c r="LYQ946" s="82"/>
      <c r="LYR946" s="82"/>
      <c r="LYS946" s="82"/>
      <c r="LYT946" s="82"/>
      <c r="LYU946" s="82"/>
      <c r="LYV946" s="82"/>
      <c r="LYW946" s="82"/>
      <c r="LYX946" s="82"/>
      <c r="LYY946" s="82"/>
      <c r="LYZ946" s="82"/>
      <c r="LZA946" s="82"/>
      <c r="LZB946" s="82"/>
      <c r="LZC946" s="82"/>
      <c r="LZD946" s="82"/>
      <c r="LZE946" s="82"/>
      <c r="LZF946" s="82"/>
      <c r="LZG946" s="82"/>
      <c r="LZH946" s="82"/>
      <c r="LZI946" s="82"/>
      <c r="LZJ946" s="82"/>
      <c r="LZK946" s="82"/>
      <c r="LZL946" s="82"/>
      <c r="LZM946" s="82"/>
      <c r="LZN946" s="82"/>
      <c r="LZO946" s="82"/>
      <c r="LZP946" s="82"/>
      <c r="LZQ946" s="82"/>
      <c r="LZR946" s="82"/>
      <c r="LZS946" s="82"/>
      <c r="LZT946" s="82"/>
      <c r="LZU946" s="82"/>
      <c r="LZV946" s="82"/>
      <c r="LZW946" s="82"/>
      <c r="LZX946" s="82"/>
      <c r="LZY946" s="82"/>
      <c r="LZZ946" s="82"/>
      <c r="MAA946" s="82"/>
      <c r="MAB946" s="82"/>
      <c r="MAC946" s="82"/>
      <c r="MAD946" s="82"/>
      <c r="MAE946" s="82"/>
      <c r="MAF946" s="82"/>
      <c r="MAG946" s="82"/>
      <c r="MAH946" s="82"/>
      <c r="MAI946" s="82"/>
      <c r="MAJ946" s="82"/>
      <c r="MAK946" s="82"/>
      <c r="MAL946" s="82"/>
      <c r="MAM946" s="82"/>
      <c r="MAN946" s="82"/>
      <c r="MAO946" s="82"/>
      <c r="MAP946" s="82"/>
      <c r="MAQ946" s="82"/>
      <c r="MAR946" s="82"/>
      <c r="MAS946" s="82"/>
      <c r="MAT946" s="82"/>
      <c r="MAU946" s="82"/>
      <c r="MAV946" s="82"/>
      <c r="MAW946" s="82"/>
      <c r="MAX946" s="82"/>
      <c r="MAY946" s="82"/>
      <c r="MAZ946" s="82"/>
      <c r="MBA946" s="82"/>
      <c r="MBB946" s="82"/>
      <c r="MBC946" s="82"/>
      <c r="MBD946" s="82"/>
      <c r="MBE946" s="82"/>
      <c r="MBF946" s="82"/>
      <c r="MBG946" s="82"/>
      <c r="MBH946" s="82"/>
      <c r="MBI946" s="82"/>
      <c r="MBJ946" s="82"/>
      <c r="MBK946" s="82"/>
      <c r="MBL946" s="82"/>
      <c r="MBM946" s="82"/>
      <c r="MBN946" s="82"/>
      <c r="MBO946" s="82"/>
      <c r="MBP946" s="82"/>
      <c r="MBQ946" s="82"/>
      <c r="MBR946" s="82"/>
      <c r="MBS946" s="82"/>
      <c r="MBT946" s="82"/>
      <c r="MBU946" s="82"/>
      <c r="MBV946" s="82"/>
      <c r="MBW946" s="82"/>
      <c r="MBX946" s="82"/>
      <c r="MBY946" s="82"/>
      <c r="MBZ946" s="82"/>
      <c r="MCA946" s="82"/>
      <c r="MCB946" s="82"/>
      <c r="MCC946" s="82"/>
      <c r="MCD946" s="82"/>
      <c r="MCE946" s="82"/>
      <c r="MCF946" s="82"/>
      <c r="MCG946" s="82"/>
      <c r="MCH946" s="82"/>
      <c r="MCI946" s="82"/>
      <c r="MCJ946" s="82"/>
      <c r="MCK946" s="82"/>
      <c r="MCL946" s="82"/>
      <c r="MCM946" s="82"/>
      <c r="MCN946" s="82"/>
      <c r="MCO946" s="82"/>
      <c r="MCP946" s="82"/>
      <c r="MCQ946" s="82"/>
      <c r="MCR946" s="82"/>
      <c r="MCS946" s="82"/>
      <c r="MCT946" s="82"/>
      <c r="MCU946" s="82"/>
      <c r="MCV946" s="82"/>
      <c r="MCW946" s="82"/>
      <c r="MCX946" s="82"/>
      <c r="MCY946" s="82"/>
      <c r="MCZ946" s="82"/>
      <c r="MDA946" s="82"/>
      <c r="MDB946" s="82"/>
      <c r="MDC946" s="82"/>
      <c r="MDD946" s="82"/>
      <c r="MDE946" s="82"/>
      <c r="MDF946" s="82"/>
      <c r="MDG946" s="82"/>
      <c r="MDH946" s="82"/>
      <c r="MDI946" s="82"/>
      <c r="MDJ946" s="82"/>
      <c r="MDK946" s="82"/>
      <c r="MDL946" s="82"/>
      <c r="MDM946" s="82"/>
      <c r="MDN946" s="82"/>
      <c r="MDO946" s="82"/>
      <c r="MDP946" s="82"/>
      <c r="MDQ946" s="82"/>
      <c r="MDR946" s="82"/>
      <c r="MDS946" s="82"/>
      <c r="MDT946" s="82"/>
      <c r="MDU946" s="82"/>
      <c r="MDV946" s="82"/>
      <c r="MDW946" s="82"/>
      <c r="MDX946" s="82"/>
      <c r="MDY946" s="82"/>
      <c r="MDZ946" s="82"/>
      <c r="MEA946" s="82"/>
      <c r="MEB946" s="82"/>
      <c r="MEC946" s="82"/>
      <c r="MED946" s="82"/>
      <c r="MEE946" s="82"/>
      <c r="MEF946" s="82"/>
      <c r="MEG946" s="82"/>
      <c r="MEH946" s="82"/>
      <c r="MEI946" s="82"/>
      <c r="MEJ946" s="82"/>
      <c r="MEK946" s="82"/>
      <c r="MEL946" s="82"/>
      <c r="MEM946" s="82"/>
      <c r="MEN946" s="82"/>
      <c r="MEO946" s="82"/>
      <c r="MEP946" s="82"/>
      <c r="MEQ946" s="82"/>
      <c r="MER946" s="82"/>
      <c r="MES946" s="82"/>
      <c r="MET946" s="82"/>
      <c r="MEU946" s="82"/>
      <c r="MEV946" s="82"/>
      <c r="MEW946" s="82"/>
      <c r="MEX946" s="82"/>
      <c r="MEY946" s="82"/>
      <c r="MEZ946" s="82"/>
      <c r="MFA946" s="82"/>
      <c r="MFB946" s="82"/>
      <c r="MFC946" s="82"/>
      <c r="MFD946" s="82"/>
      <c r="MFE946" s="82"/>
      <c r="MFF946" s="82"/>
      <c r="MFG946" s="82"/>
      <c r="MFH946" s="82"/>
      <c r="MFI946" s="82"/>
      <c r="MFJ946" s="82"/>
      <c r="MFK946" s="82"/>
      <c r="MFL946" s="82"/>
      <c r="MFM946" s="82"/>
      <c r="MFN946" s="82"/>
      <c r="MFO946" s="82"/>
      <c r="MFP946" s="82"/>
      <c r="MFQ946" s="82"/>
      <c r="MFR946" s="82"/>
      <c r="MFS946" s="82"/>
      <c r="MFT946" s="82"/>
      <c r="MFU946" s="82"/>
      <c r="MFV946" s="82"/>
      <c r="MFW946" s="82"/>
      <c r="MFX946" s="82"/>
      <c r="MFY946" s="82"/>
      <c r="MFZ946" s="82"/>
      <c r="MGA946" s="82"/>
      <c r="MGB946" s="82"/>
      <c r="MGC946" s="82"/>
      <c r="MGD946" s="82"/>
      <c r="MGE946" s="82"/>
      <c r="MGF946" s="82"/>
      <c r="MGG946" s="82"/>
      <c r="MGH946" s="82"/>
      <c r="MGI946" s="82"/>
      <c r="MGJ946" s="82"/>
      <c r="MGK946" s="82"/>
      <c r="MGL946" s="82"/>
      <c r="MGM946" s="82"/>
      <c r="MGN946" s="82"/>
      <c r="MGO946" s="82"/>
      <c r="MGP946" s="82"/>
      <c r="MGQ946" s="82"/>
      <c r="MGR946" s="82"/>
      <c r="MGS946" s="82"/>
      <c r="MGT946" s="82"/>
      <c r="MGU946" s="82"/>
      <c r="MGV946" s="82"/>
      <c r="MGW946" s="82"/>
      <c r="MGX946" s="82"/>
      <c r="MGY946" s="82"/>
      <c r="MGZ946" s="82"/>
      <c r="MHA946" s="82"/>
      <c r="MHB946" s="82"/>
      <c r="MHC946" s="82"/>
      <c r="MHD946" s="82"/>
      <c r="MHE946" s="82"/>
      <c r="MHF946" s="82"/>
      <c r="MHG946" s="82"/>
      <c r="MHH946" s="82"/>
      <c r="MHI946" s="82"/>
      <c r="MHJ946" s="82"/>
      <c r="MHK946" s="82"/>
      <c r="MHL946" s="82"/>
      <c r="MHM946" s="82"/>
      <c r="MHN946" s="82"/>
      <c r="MHO946" s="82"/>
      <c r="MHP946" s="82"/>
      <c r="MHQ946" s="82"/>
      <c r="MHR946" s="82"/>
      <c r="MHS946" s="82"/>
      <c r="MHT946" s="82"/>
      <c r="MHU946" s="82"/>
      <c r="MHV946" s="82"/>
      <c r="MHW946" s="82"/>
      <c r="MHX946" s="82"/>
      <c r="MHY946" s="82"/>
      <c r="MHZ946" s="82"/>
      <c r="MIA946" s="82"/>
      <c r="MIB946" s="82"/>
      <c r="MIC946" s="82"/>
      <c r="MID946" s="82"/>
      <c r="MIE946" s="82"/>
      <c r="MIF946" s="82"/>
      <c r="MIG946" s="82"/>
      <c r="MIH946" s="82"/>
      <c r="MII946" s="82"/>
      <c r="MIJ946" s="82"/>
      <c r="MIK946" s="82"/>
      <c r="MIL946" s="82"/>
      <c r="MIM946" s="82"/>
      <c r="MIN946" s="82"/>
      <c r="MIO946" s="82"/>
      <c r="MIP946" s="82"/>
      <c r="MIQ946" s="82"/>
      <c r="MIR946" s="82"/>
      <c r="MIS946" s="82"/>
      <c r="MIT946" s="82"/>
      <c r="MIU946" s="82"/>
      <c r="MIV946" s="82"/>
      <c r="MIW946" s="82"/>
      <c r="MIX946" s="82"/>
      <c r="MIY946" s="82"/>
      <c r="MIZ946" s="82"/>
      <c r="MJA946" s="82"/>
      <c r="MJB946" s="82"/>
      <c r="MJC946" s="82"/>
      <c r="MJD946" s="82"/>
      <c r="MJE946" s="82"/>
      <c r="MJF946" s="82"/>
      <c r="MJG946" s="82"/>
      <c r="MJH946" s="82"/>
      <c r="MJI946" s="82"/>
      <c r="MJJ946" s="82"/>
      <c r="MJK946" s="82"/>
      <c r="MJL946" s="82"/>
      <c r="MJM946" s="82"/>
      <c r="MJN946" s="82"/>
      <c r="MJO946" s="82"/>
      <c r="MJP946" s="82"/>
      <c r="MJQ946" s="82"/>
      <c r="MJR946" s="82"/>
      <c r="MJS946" s="82"/>
      <c r="MJT946" s="82"/>
      <c r="MJU946" s="82"/>
      <c r="MJV946" s="82"/>
      <c r="MJW946" s="82"/>
      <c r="MJX946" s="82"/>
      <c r="MJY946" s="82"/>
      <c r="MJZ946" s="82"/>
      <c r="MKA946" s="82"/>
      <c r="MKB946" s="82"/>
      <c r="MKC946" s="82"/>
      <c r="MKD946" s="82"/>
      <c r="MKE946" s="82"/>
      <c r="MKF946" s="82"/>
      <c r="MKG946" s="82"/>
      <c r="MKH946" s="82"/>
      <c r="MKI946" s="82"/>
      <c r="MKJ946" s="82"/>
      <c r="MKK946" s="82"/>
      <c r="MKL946" s="82"/>
      <c r="MKM946" s="82"/>
      <c r="MKN946" s="82"/>
      <c r="MKO946" s="82"/>
      <c r="MKP946" s="82"/>
      <c r="MKQ946" s="82"/>
      <c r="MKR946" s="82"/>
      <c r="MKS946" s="82"/>
      <c r="MKT946" s="82"/>
      <c r="MKU946" s="82"/>
      <c r="MKV946" s="82"/>
      <c r="MKW946" s="82"/>
      <c r="MKX946" s="82"/>
      <c r="MKY946" s="82"/>
      <c r="MKZ946" s="82"/>
      <c r="MLA946" s="82"/>
      <c r="MLB946" s="82"/>
      <c r="MLC946" s="82"/>
      <c r="MLD946" s="82"/>
      <c r="MLE946" s="82"/>
      <c r="MLF946" s="82"/>
      <c r="MLG946" s="82"/>
      <c r="MLH946" s="82"/>
      <c r="MLI946" s="82"/>
      <c r="MLJ946" s="82"/>
      <c r="MLK946" s="82"/>
      <c r="MLL946" s="82"/>
      <c r="MLM946" s="82"/>
      <c r="MLN946" s="82"/>
      <c r="MLO946" s="82"/>
      <c r="MLP946" s="82"/>
      <c r="MLQ946" s="82"/>
      <c r="MLR946" s="82"/>
      <c r="MLS946" s="82"/>
      <c r="MLT946" s="82"/>
      <c r="MLU946" s="82"/>
      <c r="MLV946" s="82"/>
      <c r="MLW946" s="82"/>
      <c r="MLX946" s="82"/>
      <c r="MLY946" s="82"/>
      <c r="MLZ946" s="82"/>
      <c r="MMA946" s="82"/>
      <c r="MMB946" s="82"/>
      <c r="MMC946" s="82"/>
      <c r="MMD946" s="82"/>
      <c r="MME946" s="82"/>
      <c r="MMF946" s="82"/>
      <c r="MMG946" s="82"/>
      <c r="MMH946" s="82"/>
      <c r="MMI946" s="82"/>
      <c r="MMJ946" s="82"/>
      <c r="MMK946" s="82"/>
      <c r="MML946" s="82"/>
      <c r="MMM946" s="82"/>
      <c r="MMN946" s="82"/>
      <c r="MMO946" s="82"/>
      <c r="MMP946" s="82"/>
      <c r="MMQ946" s="82"/>
      <c r="MMR946" s="82"/>
      <c r="MMS946" s="82"/>
      <c r="MMT946" s="82"/>
      <c r="MMU946" s="82"/>
      <c r="MMV946" s="82"/>
      <c r="MMW946" s="82"/>
      <c r="MMX946" s="82"/>
      <c r="MMY946" s="82"/>
      <c r="MMZ946" s="82"/>
      <c r="MNA946" s="82"/>
      <c r="MNB946" s="82"/>
      <c r="MNC946" s="82"/>
      <c r="MND946" s="82"/>
      <c r="MNE946" s="82"/>
      <c r="MNF946" s="82"/>
      <c r="MNG946" s="82"/>
      <c r="MNH946" s="82"/>
      <c r="MNI946" s="82"/>
      <c r="MNJ946" s="82"/>
      <c r="MNK946" s="82"/>
      <c r="MNL946" s="82"/>
      <c r="MNM946" s="82"/>
      <c r="MNN946" s="82"/>
      <c r="MNO946" s="82"/>
      <c r="MNP946" s="82"/>
      <c r="MNQ946" s="82"/>
      <c r="MNR946" s="82"/>
      <c r="MNS946" s="82"/>
      <c r="MNT946" s="82"/>
      <c r="MNU946" s="82"/>
      <c r="MNV946" s="82"/>
      <c r="MNW946" s="82"/>
      <c r="MNX946" s="82"/>
      <c r="MNY946" s="82"/>
      <c r="MNZ946" s="82"/>
      <c r="MOA946" s="82"/>
      <c r="MOB946" s="82"/>
      <c r="MOC946" s="82"/>
      <c r="MOD946" s="82"/>
      <c r="MOE946" s="82"/>
      <c r="MOF946" s="82"/>
      <c r="MOG946" s="82"/>
      <c r="MOH946" s="82"/>
      <c r="MOI946" s="82"/>
      <c r="MOJ946" s="82"/>
      <c r="MOK946" s="82"/>
      <c r="MOL946" s="82"/>
      <c r="MOM946" s="82"/>
      <c r="MON946" s="82"/>
      <c r="MOO946" s="82"/>
      <c r="MOP946" s="82"/>
      <c r="MOQ946" s="82"/>
      <c r="MOR946" s="82"/>
      <c r="MOS946" s="82"/>
      <c r="MOT946" s="82"/>
      <c r="MOU946" s="82"/>
      <c r="MOV946" s="82"/>
      <c r="MOW946" s="82"/>
      <c r="MOX946" s="82"/>
      <c r="MOY946" s="82"/>
      <c r="MOZ946" s="82"/>
      <c r="MPA946" s="82"/>
      <c r="MPB946" s="82"/>
      <c r="MPC946" s="82"/>
      <c r="MPD946" s="82"/>
      <c r="MPE946" s="82"/>
      <c r="MPF946" s="82"/>
      <c r="MPG946" s="82"/>
      <c r="MPH946" s="82"/>
      <c r="MPI946" s="82"/>
      <c r="MPJ946" s="82"/>
      <c r="MPK946" s="82"/>
      <c r="MPL946" s="82"/>
      <c r="MPM946" s="82"/>
      <c r="MPN946" s="82"/>
      <c r="MPO946" s="82"/>
      <c r="MPP946" s="82"/>
      <c r="MPQ946" s="82"/>
      <c r="MPR946" s="82"/>
      <c r="MPS946" s="82"/>
      <c r="MPT946" s="82"/>
      <c r="MPU946" s="82"/>
      <c r="MPV946" s="82"/>
      <c r="MPW946" s="82"/>
      <c r="MPX946" s="82"/>
      <c r="MPY946" s="82"/>
      <c r="MPZ946" s="82"/>
      <c r="MQA946" s="82"/>
      <c r="MQB946" s="82"/>
      <c r="MQC946" s="82"/>
      <c r="MQD946" s="82"/>
      <c r="MQE946" s="82"/>
      <c r="MQF946" s="82"/>
      <c r="MQG946" s="82"/>
      <c r="MQH946" s="82"/>
      <c r="MQI946" s="82"/>
      <c r="MQJ946" s="82"/>
      <c r="MQK946" s="82"/>
      <c r="MQL946" s="82"/>
      <c r="MQM946" s="82"/>
      <c r="MQN946" s="82"/>
      <c r="MQO946" s="82"/>
      <c r="MQP946" s="82"/>
      <c r="MQQ946" s="82"/>
      <c r="MQR946" s="82"/>
      <c r="MQS946" s="82"/>
      <c r="MQT946" s="82"/>
      <c r="MQU946" s="82"/>
      <c r="MQV946" s="82"/>
      <c r="MQW946" s="82"/>
      <c r="MQX946" s="82"/>
      <c r="MQY946" s="82"/>
      <c r="MQZ946" s="82"/>
      <c r="MRA946" s="82"/>
      <c r="MRB946" s="82"/>
      <c r="MRC946" s="82"/>
      <c r="MRD946" s="82"/>
      <c r="MRE946" s="82"/>
      <c r="MRF946" s="82"/>
      <c r="MRG946" s="82"/>
      <c r="MRH946" s="82"/>
      <c r="MRI946" s="82"/>
      <c r="MRJ946" s="82"/>
      <c r="MRK946" s="82"/>
      <c r="MRL946" s="82"/>
      <c r="MRM946" s="82"/>
      <c r="MRN946" s="82"/>
      <c r="MRO946" s="82"/>
      <c r="MRP946" s="82"/>
      <c r="MRQ946" s="82"/>
      <c r="MRR946" s="82"/>
      <c r="MRS946" s="82"/>
      <c r="MRT946" s="82"/>
      <c r="MRU946" s="82"/>
      <c r="MRV946" s="82"/>
      <c r="MRW946" s="82"/>
      <c r="MRX946" s="82"/>
      <c r="MRY946" s="82"/>
      <c r="MRZ946" s="82"/>
      <c r="MSA946" s="82"/>
      <c r="MSB946" s="82"/>
      <c r="MSC946" s="82"/>
      <c r="MSD946" s="82"/>
      <c r="MSE946" s="82"/>
      <c r="MSF946" s="82"/>
      <c r="MSG946" s="82"/>
      <c r="MSH946" s="82"/>
      <c r="MSI946" s="82"/>
      <c r="MSJ946" s="82"/>
      <c r="MSK946" s="82"/>
      <c r="MSL946" s="82"/>
      <c r="MSM946" s="82"/>
      <c r="MSN946" s="82"/>
      <c r="MSO946" s="82"/>
      <c r="MSP946" s="82"/>
      <c r="MSQ946" s="82"/>
      <c r="MSR946" s="82"/>
      <c r="MSS946" s="82"/>
      <c r="MST946" s="82"/>
      <c r="MSU946" s="82"/>
      <c r="MSV946" s="82"/>
      <c r="MSW946" s="82"/>
      <c r="MSX946" s="82"/>
      <c r="MSY946" s="82"/>
      <c r="MSZ946" s="82"/>
      <c r="MTA946" s="82"/>
      <c r="MTB946" s="82"/>
      <c r="MTC946" s="82"/>
      <c r="MTD946" s="82"/>
      <c r="MTE946" s="82"/>
      <c r="MTF946" s="82"/>
      <c r="MTG946" s="82"/>
      <c r="MTH946" s="82"/>
      <c r="MTI946" s="82"/>
      <c r="MTJ946" s="82"/>
      <c r="MTK946" s="82"/>
      <c r="MTL946" s="82"/>
      <c r="MTM946" s="82"/>
      <c r="MTN946" s="82"/>
      <c r="MTO946" s="82"/>
      <c r="MTP946" s="82"/>
      <c r="MTQ946" s="82"/>
      <c r="MTR946" s="82"/>
      <c r="MTS946" s="82"/>
      <c r="MTT946" s="82"/>
      <c r="MTU946" s="82"/>
      <c r="MTV946" s="82"/>
      <c r="MTW946" s="82"/>
      <c r="MTX946" s="82"/>
      <c r="MTY946" s="82"/>
      <c r="MTZ946" s="82"/>
      <c r="MUA946" s="82"/>
      <c r="MUB946" s="82"/>
      <c r="MUC946" s="82"/>
      <c r="MUD946" s="82"/>
      <c r="MUE946" s="82"/>
      <c r="MUF946" s="82"/>
      <c r="MUG946" s="82"/>
      <c r="MUH946" s="82"/>
      <c r="MUI946" s="82"/>
      <c r="MUJ946" s="82"/>
      <c r="MUK946" s="82"/>
      <c r="MUL946" s="82"/>
      <c r="MUM946" s="82"/>
      <c r="MUN946" s="82"/>
      <c r="MUO946" s="82"/>
      <c r="MUP946" s="82"/>
      <c r="MUQ946" s="82"/>
      <c r="MUR946" s="82"/>
      <c r="MUS946" s="82"/>
      <c r="MUT946" s="82"/>
      <c r="MUU946" s="82"/>
      <c r="MUV946" s="82"/>
      <c r="MUW946" s="82"/>
      <c r="MUX946" s="82"/>
      <c r="MUY946" s="82"/>
      <c r="MUZ946" s="82"/>
      <c r="MVA946" s="82"/>
      <c r="MVB946" s="82"/>
      <c r="MVC946" s="82"/>
      <c r="MVD946" s="82"/>
      <c r="MVE946" s="82"/>
      <c r="MVF946" s="82"/>
      <c r="MVG946" s="82"/>
      <c r="MVH946" s="82"/>
      <c r="MVI946" s="82"/>
      <c r="MVJ946" s="82"/>
      <c r="MVK946" s="82"/>
      <c r="MVL946" s="82"/>
      <c r="MVM946" s="82"/>
      <c r="MVN946" s="82"/>
      <c r="MVO946" s="82"/>
      <c r="MVP946" s="82"/>
      <c r="MVQ946" s="82"/>
      <c r="MVR946" s="82"/>
      <c r="MVS946" s="82"/>
      <c r="MVT946" s="82"/>
      <c r="MVU946" s="82"/>
      <c r="MVV946" s="82"/>
      <c r="MVW946" s="82"/>
      <c r="MVX946" s="82"/>
      <c r="MVY946" s="82"/>
      <c r="MVZ946" s="82"/>
      <c r="MWA946" s="82"/>
      <c r="MWB946" s="82"/>
      <c r="MWC946" s="82"/>
      <c r="MWD946" s="82"/>
      <c r="MWE946" s="82"/>
      <c r="MWF946" s="82"/>
      <c r="MWG946" s="82"/>
      <c r="MWH946" s="82"/>
      <c r="MWI946" s="82"/>
      <c r="MWJ946" s="82"/>
      <c r="MWK946" s="82"/>
      <c r="MWL946" s="82"/>
      <c r="MWM946" s="82"/>
      <c r="MWN946" s="82"/>
      <c r="MWO946" s="82"/>
      <c r="MWP946" s="82"/>
      <c r="MWQ946" s="82"/>
      <c r="MWR946" s="82"/>
      <c r="MWS946" s="82"/>
      <c r="MWT946" s="82"/>
      <c r="MWU946" s="82"/>
      <c r="MWV946" s="82"/>
      <c r="MWW946" s="82"/>
      <c r="MWX946" s="82"/>
      <c r="MWY946" s="82"/>
      <c r="MWZ946" s="82"/>
      <c r="MXA946" s="82"/>
      <c r="MXB946" s="82"/>
      <c r="MXC946" s="82"/>
      <c r="MXD946" s="82"/>
      <c r="MXE946" s="82"/>
      <c r="MXF946" s="82"/>
      <c r="MXG946" s="82"/>
      <c r="MXH946" s="82"/>
      <c r="MXI946" s="82"/>
      <c r="MXJ946" s="82"/>
      <c r="MXK946" s="82"/>
      <c r="MXL946" s="82"/>
      <c r="MXM946" s="82"/>
      <c r="MXN946" s="82"/>
      <c r="MXO946" s="82"/>
      <c r="MXP946" s="82"/>
      <c r="MXQ946" s="82"/>
      <c r="MXR946" s="82"/>
      <c r="MXS946" s="82"/>
      <c r="MXT946" s="82"/>
      <c r="MXU946" s="82"/>
      <c r="MXV946" s="82"/>
      <c r="MXW946" s="82"/>
      <c r="MXX946" s="82"/>
      <c r="MXY946" s="82"/>
      <c r="MXZ946" s="82"/>
      <c r="MYA946" s="82"/>
      <c r="MYB946" s="82"/>
      <c r="MYC946" s="82"/>
      <c r="MYD946" s="82"/>
      <c r="MYE946" s="82"/>
      <c r="MYF946" s="82"/>
      <c r="MYG946" s="82"/>
      <c r="MYH946" s="82"/>
      <c r="MYI946" s="82"/>
      <c r="MYJ946" s="82"/>
      <c r="MYK946" s="82"/>
      <c r="MYL946" s="82"/>
      <c r="MYM946" s="82"/>
      <c r="MYN946" s="82"/>
      <c r="MYO946" s="82"/>
      <c r="MYP946" s="82"/>
      <c r="MYQ946" s="82"/>
      <c r="MYR946" s="82"/>
      <c r="MYS946" s="82"/>
      <c r="MYT946" s="82"/>
      <c r="MYU946" s="82"/>
      <c r="MYV946" s="82"/>
      <c r="MYW946" s="82"/>
      <c r="MYX946" s="82"/>
      <c r="MYY946" s="82"/>
      <c r="MYZ946" s="82"/>
      <c r="MZA946" s="82"/>
      <c r="MZB946" s="82"/>
      <c r="MZC946" s="82"/>
      <c r="MZD946" s="82"/>
      <c r="MZE946" s="82"/>
      <c r="MZF946" s="82"/>
      <c r="MZG946" s="82"/>
      <c r="MZH946" s="82"/>
      <c r="MZI946" s="82"/>
      <c r="MZJ946" s="82"/>
      <c r="MZK946" s="82"/>
      <c r="MZL946" s="82"/>
      <c r="MZM946" s="82"/>
      <c r="MZN946" s="82"/>
      <c r="MZO946" s="82"/>
      <c r="MZP946" s="82"/>
      <c r="MZQ946" s="82"/>
      <c r="MZR946" s="82"/>
      <c r="MZS946" s="82"/>
      <c r="MZT946" s="82"/>
      <c r="MZU946" s="82"/>
      <c r="MZV946" s="82"/>
      <c r="MZW946" s="82"/>
      <c r="MZX946" s="82"/>
      <c r="MZY946" s="82"/>
      <c r="MZZ946" s="82"/>
      <c r="NAA946" s="82"/>
      <c r="NAB946" s="82"/>
      <c r="NAC946" s="82"/>
      <c r="NAD946" s="82"/>
      <c r="NAE946" s="82"/>
      <c r="NAF946" s="82"/>
      <c r="NAG946" s="82"/>
      <c r="NAH946" s="82"/>
      <c r="NAI946" s="82"/>
      <c r="NAJ946" s="82"/>
      <c r="NAK946" s="82"/>
      <c r="NAL946" s="82"/>
      <c r="NAM946" s="82"/>
      <c r="NAN946" s="82"/>
      <c r="NAO946" s="82"/>
      <c r="NAP946" s="82"/>
      <c r="NAQ946" s="82"/>
      <c r="NAR946" s="82"/>
      <c r="NAS946" s="82"/>
      <c r="NAT946" s="82"/>
      <c r="NAU946" s="82"/>
      <c r="NAV946" s="82"/>
      <c r="NAW946" s="82"/>
      <c r="NAX946" s="82"/>
      <c r="NAY946" s="82"/>
      <c r="NAZ946" s="82"/>
      <c r="NBA946" s="82"/>
      <c r="NBB946" s="82"/>
      <c r="NBC946" s="82"/>
      <c r="NBD946" s="82"/>
      <c r="NBE946" s="82"/>
      <c r="NBF946" s="82"/>
      <c r="NBG946" s="82"/>
      <c r="NBH946" s="82"/>
      <c r="NBI946" s="82"/>
      <c r="NBJ946" s="82"/>
      <c r="NBK946" s="82"/>
      <c r="NBL946" s="82"/>
      <c r="NBM946" s="82"/>
      <c r="NBN946" s="82"/>
      <c r="NBO946" s="82"/>
      <c r="NBP946" s="82"/>
      <c r="NBQ946" s="82"/>
      <c r="NBR946" s="82"/>
      <c r="NBS946" s="82"/>
      <c r="NBT946" s="82"/>
      <c r="NBU946" s="82"/>
      <c r="NBV946" s="82"/>
      <c r="NBW946" s="82"/>
      <c r="NBX946" s="82"/>
      <c r="NBY946" s="82"/>
      <c r="NBZ946" s="82"/>
      <c r="NCA946" s="82"/>
      <c r="NCB946" s="82"/>
      <c r="NCC946" s="82"/>
      <c r="NCD946" s="82"/>
      <c r="NCE946" s="82"/>
      <c r="NCF946" s="82"/>
      <c r="NCG946" s="82"/>
      <c r="NCH946" s="82"/>
      <c r="NCI946" s="82"/>
      <c r="NCJ946" s="82"/>
      <c r="NCK946" s="82"/>
      <c r="NCL946" s="82"/>
      <c r="NCM946" s="82"/>
      <c r="NCN946" s="82"/>
      <c r="NCO946" s="82"/>
      <c r="NCP946" s="82"/>
      <c r="NCQ946" s="82"/>
      <c r="NCR946" s="82"/>
      <c r="NCS946" s="82"/>
      <c r="NCT946" s="82"/>
      <c r="NCU946" s="82"/>
      <c r="NCV946" s="82"/>
      <c r="NCW946" s="82"/>
      <c r="NCX946" s="82"/>
      <c r="NCY946" s="82"/>
      <c r="NCZ946" s="82"/>
      <c r="NDA946" s="82"/>
      <c r="NDB946" s="82"/>
      <c r="NDC946" s="82"/>
      <c r="NDD946" s="82"/>
      <c r="NDE946" s="82"/>
      <c r="NDF946" s="82"/>
      <c r="NDG946" s="82"/>
      <c r="NDH946" s="82"/>
      <c r="NDI946" s="82"/>
      <c r="NDJ946" s="82"/>
      <c r="NDK946" s="82"/>
      <c r="NDL946" s="82"/>
      <c r="NDM946" s="82"/>
      <c r="NDN946" s="82"/>
      <c r="NDO946" s="82"/>
      <c r="NDP946" s="82"/>
      <c r="NDQ946" s="82"/>
      <c r="NDR946" s="82"/>
      <c r="NDS946" s="82"/>
      <c r="NDT946" s="82"/>
      <c r="NDU946" s="82"/>
      <c r="NDV946" s="82"/>
      <c r="NDW946" s="82"/>
      <c r="NDX946" s="82"/>
      <c r="NDY946" s="82"/>
      <c r="NDZ946" s="82"/>
      <c r="NEA946" s="82"/>
      <c r="NEB946" s="82"/>
      <c r="NEC946" s="82"/>
      <c r="NED946" s="82"/>
      <c r="NEE946" s="82"/>
      <c r="NEF946" s="82"/>
      <c r="NEG946" s="82"/>
      <c r="NEH946" s="82"/>
      <c r="NEI946" s="82"/>
      <c r="NEJ946" s="82"/>
      <c r="NEK946" s="82"/>
      <c r="NEL946" s="82"/>
      <c r="NEM946" s="82"/>
      <c r="NEN946" s="82"/>
      <c r="NEO946" s="82"/>
      <c r="NEP946" s="82"/>
      <c r="NEQ946" s="82"/>
      <c r="NER946" s="82"/>
      <c r="NES946" s="82"/>
      <c r="NET946" s="82"/>
      <c r="NEU946" s="82"/>
      <c r="NEV946" s="82"/>
      <c r="NEW946" s="82"/>
      <c r="NEX946" s="82"/>
      <c r="NEY946" s="82"/>
      <c r="NEZ946" s="82"/>
      <c r="NFA946" s="82"/>
      <c r="NFB946" s="82"/>
      <c r="NFC946" s="82"/>
      <c r="NFD946" s="82"/>
      <c r="NFE946" s="82"/>
      <c r="NFF946" s="82"/>
      <c r="NFG946" s="82"/>
      <c r="NFH946" s="82"/>
      <c r="NFI946" s="82"/>
      <c r="NFJ946" s="82"/>
      <c r="NFK946" s="82"/>
      <c r="NFL946" s="82"/>
      <c r="NFM946" s="82"/>
      <c r="NFN946" s="82"/>
      <c r="NFO946" s="82"/>
      <c r="NFP946" s="82"/>
      <c r="NFQ946" s="82"/>
      <c r="NFR946" s="82"/>
      <c r="NFS946" s="82"/>
      <c r="NFT946" s="82"/>
      <c r="NFU946" s="82"/>
      <c r="NFV946" s="82"/>
      <c r="NFW946" s="82"/>
      <c r="NFX946" s="82"/>
      <c r="NFY946" s="82"/>
      <c r="NFZ946" s="82"/>
      <c r="NGA946" s="82"/>
      <c r="NGB946" s="82"/>
      <c r="NGC946" s="82"/>
      <c r="NGD946" s="82"/>
      <c r="NGE946" s="82"/>
      <c r="NGF946" s="82"/>
      <c r="NGG946" s="82"/>
      <c r="NGH946" s="82"/>
      <c r="NGI946" s="82"/>
      <c r="NGJ946" s="82"/>
      <c r="NGK946" s="82"/>
      <c r="NGL946" s="82"/>
      <c r="NGM946" s="82"/>
      <c r="NGN946" s="82"/>
      <c r="NGO946" s="82"/>
      <c r="NGP946" s="82"/>
      <c r="NGQ946" s="82"/>
      <c r="NGR946" s="82"/>
      <c r="NGS946" s="82"/>
      <c r="NGT946" s="82"/>
      <c r="NGU946" s="82"/>
      <c r="NGV946" s="82"/>
      <c r="NGW946" s="82"/>
      <c r="NGX946" s="82"/>
      <c r="NGY946" s="82"/>
      <c r="NGZ946" s="82"/>
      <c r="NHA946" s="82"/>
      <c r="NHB946" s="82"/>
      <c r="NHC946" s="82"/>
      <c r="NHD946" s="82"/>
      <c r="NHE946" s="82"/>
      <c r="NHF946" s="82"/>
      <c r="NHG946" s="82"/>
      <c r="NHH946" s="82"/>
      <c r="NHI946" s="82"/>
      <c r="NHJ946" s="82"/>
      <c r="NHK946" s="82"/>
      <c r="NHL946" s="82"/>
      <c r="NHM946" s="82"/>
      <c r="NHN946" s="82"/>
      <c r="NHO946" s="82"/>
      <c r="NHP946" s="82"/>
      <c r="NHQ946" s="82"/>
      <c r="NHR946" s="82"/>
      <c r="NHS946" s="82"/>
      <c r="NHT946" s="82"/>
      <c r="NHU946" s="82"/>
      <c r="NHV946" s="82"/>
      <c r="NHW946" s="82"/>
      <c r="NHX946" s="82"/>
      <c r="NHY946" s="82"/>
      <c r="NHZ946" s="82"/>
      <c r="NIA946" s="82"/>
      <c r="NIB946" s="82"/>
      <c r="NIC946" s="82"/>
      <c r="NID946" s="82"/>
      <c r="NIE946" s="82"/>
      <c r="NIF946" s="82"/>
      <c r="NIG946" s="82"/>
      <c r="NIH946" s="82"/>
      <c r="NII946" s="82"/>
      <c r="NIJ946" s="82"/>
      <c r="NIK946" s="82"/>
      <c r="NIL946" s="82"/>
      <c r="NIM946" s="82"/>
      <c r="NIN946" s="82"/>
      <c r="NIO946" s="82"/>
      <c r="NIP946" s="82"/>
      <c r="NIQ946" s="82"/>
      <c r="NIR946" s="82"/>
      <c r="NIS946" s="82"/>
      <c r="NIT946" s="82"/>
      <c r="NIU946" s="82"/>
      <c r="NIV946" s="82"/>
      <c r="NIW946" s="82"/>
      <c r="NIX946" s="82"/>
      <c r="NIY946" s="82"/>
      <c r="NIZ946" s="82"/>
      <c r="NJA946" s="82"/>
      <c r="NJB946" s="82"/>
      <c r="NJC946" s="82"/>
      <c r="NJD946" s="82"/>
      <c r="NJE946" s="82"/>
      <c r="NJF946" s="82"/>
      <c r="NJG946" s="82"/>
      <c r="NJH946" s="82"/>
      <c r="NJI946" s="82"/>
      <c r="NJJ946" s="82"/>
      <c r="NJK946" s="82"/>
      <c r="NJL946" s="82"/>
      <c r="NJM946" s="82"/>
      <c r="NJN946" s="82"/>
      <c r="NJO946" s="82"/>
      <c r="NJP946" s="82"/>
      <c r="NJQ946" s="82"/>
      <c r="NJR946" s="82"/>
      <c r="NJS946" s="82"/>
      <c r="NJT946" s="82"/>
      <c r="NJU946" s="82"/>
      <c r="NJV946" s="82"/>
      <c r="NJW946" s="82"/>
      <c r="NJX946" s="82"/>
      <c r="NJY946" s="82"/>
      <c r="NJZ946" s="82"/>
      <c r="NKA946" s="82"/>
      <c r="NKB946" s="82"/>
      <c r="NKC946" s="82"/>
      <c r="NKD946" s="82"/>
      <c r="NKE946" s="82"/>
      <c r="NKF946" s="82"/>
      <c r="NKG946" s="82"/>
      <c r="NKH946" s="82"/>
      <c r="NKI946" s="82"/>
      <c r="NKJ946" s="82"/>
      <c r="NKK946" s="82"/>
      <c r="NKL946" s="82"/>
      <c r="NKM946" s="82"/>
      <c r="NKN946" s="82"/>
      <c r="NKO946" s="82"/>
      <c r="NKP946" s="82"/>
      <c r="NKQ946" s="82"/>
      <c r="NKR946" s="82"/>
      <c r="NKS946" s="82"/>
      <c r="NKT946" s="82"/>
      <c r="NKU946" s="82"/>
      <c r="NKV946" s="82"/>
      <c r="NKW946" s="82"/>
      <c r="NKX946" s="82"/>
      <c r="NKY946" s="82"/>
      <c r="NKZ946" s="82"/>
      <c r="NLA946" s="82"/>
      <c r="NLB946" s="82"/>
      <c r="NLC946" s="82"/>
      <c r="NLD946" s="82"/>
      <c r="NLE946" s="82"/>
      <c r="NLF946" s="82"/>
      <c r="NLG946" s="82"/>
      <c r="NLH946" s="82"/>
      <c r="NLI946" s="82"/>
      <c r="NLJ946" s="82"/>
      <c r="NLK946" s="82"/>
      <c r="NLL946" s="82"/>
      <c r="NLM946" s="82"/>
      <c r="NLN946" s="82"/>
      <c r="NLO946" s="82"/>
      <c r="NLP946" s="82"/>
      <c r="NLQ946" s="82"/>
      <c r="NLR946" s="82"/>
      <c r="NLS946" s="82"/>
      <c r="NLT946" s="82"/>
      <c r="NLU946" s="82"/>
      <c r="NLV946" s="82"/>
      <c r="NLW946" s="82"/>
      <c r="NLX946" s="82"/>
      <c r="NLY946" s="82"/>
      <c r="NLZ946" s="82"/>
      <c r="NMA946" s="82"/>
      <c r="NMB946" s="82"/>
      <c r="NMC946" s="82"/>
      <c r="NMD946" s="82"/>
      <c r="NME946" s="82"/>
      <c r="NMF946" s="82"/>
      <c r="NMG946" s="82"/>
      <c r="NMH946" s="82"/>
      <c r="NMI946" s="82"/>
      <c r="NMJ946" s="82"/>
      <c r="NMK946" s="82"/>
      <c r="NML946" s="82"/>
      <c r="NMM946" s="82"/>
      <c r="NMN946" s="82"/>
      <c r="NMO946" s="82"/>
      <c r="NMP946" s="82"/>
      <c r="NMQ946" s="82"/>
      <c r="NMR946" s="82"/>
      <c r="NMS946" s="82"/>
      <c r="NMT946" s="82"/>
      <c r="NMU946" s="82"/>
      <c r="NMV946" s="82"/>
      <c r="NMW946" s="82"/>
      <c r="NMX946" s="82"/>
      <c r="NMY946" s="82"/>
      <c r="NMZ946" s="82"/>
      <c r="NNA946" s="82"/>
      <c r="NNB946" s="82"/>
      <c r="NNC946" s="82"/>
      <c r="NND946" s="82"/>
      <c r="NNE946" s="82"/>
      <c r="NNF946" s="82"/>
      <c r="NNG946" s="82"/>
      <c r="NNH946" s="82"/>
      <c r="NNI946" s="82"/>
      <c r="NNJ946" s="82"/>
      <c r="NNK946" s="82"/>
      <c r="NNL946" s="82"/>
      <c r="NNM946" s="82"/>
      <c r="NNN946" s="82"/>
      <c r="NNO946" s="82"/>
      <c r="NNP946" s="82"/>
      <c r="NNQ946" s="82"/>
      <c r="NNR946" s="82"/>
      <c r="NNS946" s="82"/>
      <c r="NNT946" s="82"/>
      <c r="NNU946" s="82"/>
      <c r="NNV946" s="82"/>
      <c r="NNW946" s="82"/>
      <c r="NNX946" s="82"/>
      <c r="NNY946" s="82"/>
      <c r="NNZ946" s="82"/>
      <c r="NOA946" s="82"/>
      <c r="NOB946" s="82"/>
      <c r="NOC946" s="82"/>
      <c r="NOD946" s="82"/>
      <c r="NOE946" s="82"/>
      <c r="NOF946" s="82"/>
      <c r="NOG946" s="82"/>
      <c r="NOH946" s="82"/>
      <c r="NOI946" s="82"/>
      <c r="NOJ946" s="82"/>
      <c r="NOK946" s="82"/>
      <c r="NOL946" s="82"/>
      <c r="NOM946" s="82"/>
      <c r="NON946" s="82"/>
      <c r="NOO946" s="82"/>
      <c r="NOP946" s="82"/>
      <c r="NOQ946" s="82"/>
      <c r="NOR946" s="82"/>
      <c r="NOS946" s="82"/>
      <c r="NOT946" s="82"/>
      <c r="NOU946" s="82"/>
      <c r="NOV946" s="82"/>
      <c r="NOW946" s="82"/>
      <c r="NOX946" s="82"/>
      <c r="NOY946" s="82"/>
      <c r="NOZ946" s="82"/>
      <c r="NPA946" s="82"/>
      <c r="NPB946" s="82"/>
      <c r="NPC946" s="82"/>
      <c r="NPD946" s="82"/>
      <c r="NPE946" s="82"/>
      <c r="NPF946" s="82"/>
      <c r="NPG946" s="82"/>
      <c r="NPH946" s="82"/>
      <c r="NPI946" s="82"/>
      <c r="NPJ946" s="82"/>
      <c r="NPK946" s="82"/>
      <c r="NPL946" s="82"/>
      <c r="NPM946" s="82"/>
      <c r="NPN946" s="82"/>
      <c r="NPO946" s="82"/>
      <c r="NPP946" s="82"/>
      <c r="NPQ946" s="82"/>
      <c r="NPR946" s="82"/>
      <c r="NPS946" s="82"/>
      <c r="NPT946" s="82"/>
      <c r="NPU946" s="82"/>
      <c r="NPV946" s="82"/>
      <c r="NPW946" s="82"/>
      <c r="NPX946" s="82"/>
      <c r="NPY946" s="82"/>
      <c r="NPZ946" s="82"/>
      <c r="NQA946" s="82"/>
      <c r="NQB946" s="82"/>
      <c r="NQC946" s="82"/>
      <c r="NQD946" s="82"/>
      <c r="NQE946" s="82"/>
      <c r="NQF946" s="82"/>
      <c r="NQG946" s="82"/>
      <c r="NQH946" s="82"/>
      <c r="NQI946" s="82"/>
      <c r="NQJ946" s="82"/>
      <c r="NQK946" s="82"/>
      <c r="NQL946" s="82"/>
      <c r="NQM946" s="82"/>
      <c r="NQN946" s="82"/>
      <c r="NQO946" s="82"/>
      <c r="NQP946" s="82"/>
      <c r="NQQ946" s="82"/>
      <c r="NQR946" s="82"/>
      <c r="NQS946" s="82"/>
      <c r="NQT946" s="82"/>
      <c r="NQU946" s="82"/>
      <c r="NQV946" s="82"/>
      <c r="NQW946" s="82"/>
      <c r="NQX946" s="82"/>
      <c r="NQY946" s="82"/>
      <c r="NQZ946" s="82"/>
      <c r="NRA946" s="82"/>
      <c r="NRB946" s="82"/>
      <c r="NRC946" s="82"/>
      <c r="NRD946" s="82"/>
      <c r="NRE946" s="82"/>
      <c r="NRF946" s="82"/>
      <c r="NRG946" s="82"/>
      <c r="NRH946" s="82"/>
      <c r="NRI946" s="82"/>
      <c r="NRJ946" s="82"/>
      <c r="NRK946" s="82"/>
      <c r="NRL946" s="82"/>
      <c r="NRM946" s="82"/>
      <c r="NRN946" s="82"/>
      <c r="NRO946" s="82"/>
      <c r="NRP946" s="82"/>
      <c r="NRQ946" s="82"/>
      <c r="NRR946" s="82"/>
      <c r="NRS946" s="82"/>
      <c r="NRT946" s="82"/>
      <c r="NRU946" s="82"/>
      <c r="NRV946" s="82"/>
      <c r="NRW946" s="82"/>
      <c r="NRX946" s="82"/>
      <c r="NRY946" s="82"/>
      <c r="NRZ946" s="82"/>
      <c r="NSA946" s="82"/>
      <c r="NSB946" s="82"/>
      <c r="NSC946" s="82"/>
      <c r="NSD946" s="82"/>
      <c r="NSE946" s="82"/>
      <c r="NSF946" s="82"/>
      <c r="NSG946" s="82"/>
      <c r="NSH946" s="82"/>
      <c r="NSI946" s="82"/>
      <c r="NSJ946" s="82"/>
      <c r="NSK946" s="82"/>
      <c r="NSL946" s="82"/>
      <c r="NSM946" s="82"/>
      <c r="NSN946" s="82"/>
      <c r="NSO946" s="82"/>
      <c r="NSP946" s="82"/>
      <c r="NSQ946" s="82"/>
      <c r="NSR946" s="82"/>
      <c r="NSS946" s="82"/>
      <c r="NST946" s="82"/>
      <c r="NSU946" s="82"/>
      <c r="NSV946" s="82"/>
      <c r="NSW946" s="82"/>
      <c r="NSX946" s="82"/>
      <c r="NSY946" s="82"/>
      <c r="NSZ946" s="82"/>
      <c r="NTA946" s="82"/>
      <c r="NTB946" s="82"/>
      <c r="NTC946" s="82"/>
      <c r="NTD946" s="82"/>
      <c r="NTE946" s="82"/>
      <c r="NTF946" s="82"/>
      <c r="NTG946" s="82"/>
      <c r="NTH946" s="82"/>
      <c r="NTI946" s="82"/>
      <c r="NTJ946" s="82"/>
      <c r="NTK946" s="82"/>
      <c r="NTL946" s="82"/>
      <c r="NTM946" s="82"/>
      <c r="NTN946" s="82"/>
      <c r="NTO946" s="82"/>
      <c r="NTP946" s="82"/>
      <c r="NTQ946" s="82"/>
      <c r="NTR946" s="82"/>
      <c r="NTS946" s="82"/>
      <c r="NTT946" s="82"/>
      <c r="NTU946" s="82"/>
      <c r="NTV946" s="82"/>
      <c r="NTW946" s="82"/>
      <c r="NTX946" s="82"/>
      <c r="NTY946" s="82"/>
      <c r="NTZ946" s="82"/>
      <c r="NUA946" s="82"/>
      <c r="NUB946" s="82"/>
      <c r="NUC946" s="82"/>
      <c r="NUD946" s="82"/>
      <c r="NUE946" s="82"/>
      <c r="NUF946" s="82"/>
      <c r="NUG946" s="82"/>
      <c r="NUH946" s="82"/>
      <c r="NUI946" s="82"/>
      <c r="NUJ946" s="82"/>
      <c r="NUK946" s="82"/>
      <c r="NUL946" s="82"/>
      <c r="NUM946" s="82"/>
      <c r="NUN946" s="82"/>
      <c r="NUO946" s="82"/>
      <c r="NUP946" s="82"/>
      <c r="NUQ946" s="82"/>
      <c r="NUR946" s="82"/>
      <c r="NUS946" s="82"/>
      <c r="NUT946" s="82"/>
      <c r="NUU946" s="82"/>
      <c r="NUV946" s="82"/>
      <c r="NUW946" s="82"/>
      <c r="NUX946" s="82"/>
      <c r="NUY946" s="82"/>
      <c r="NUZ946" s="82"/>
      <c r="NVA946" s="82"/>
      <c r="NVB946" s="82"/>
      <c r="NVC946" s="82"/>
      <c r="NVD946" s="82"/>
      <c r="NVE946" s="82"/>
      <c r="NVF946" s="82"/>
      <c r="NVG946" s="82"/>
      <c r="NVH946" s="82"/>
      <c r="NVI946" s="82"/>
      <c r="NVJ946" s="82"/>
      <c r="NVK946" s="82"/>
      <c r="NVL946" s="82"/>
      <c r="NVM946" s="82"/>
      <c r="NVN946" s="82"/>
      <c r="NVO946" s="82"/>
      <c r="NVP946" s="82"/>
      <c r="NVQ946" s="82"/>
      <c r="NVR946" s="82"/>
      <c r="NVS946" s="82"/>
      <c r="NVT946" s="82"/>
      <c r="NVU946" s="82"/>
      <c r="NVV946" s="82"/>
      <c r="NVW946" s="82"/>
      <c r="NVX946" s="82"/>
      <c r="NVY946" s="82"/>
      <c r="NVZ946" s="82"/>
      <c r="NWA946" s="82"/>
      <c r="NWB946" s="82"/>
      <c r="NWC946" s="82"/>
      <c r="NWD946" s="82"/>
      <c r="NWE946" s="82"/>
      <c r="NWF946" s="82"/>
      <c r="NWG946" s="82"/>
      <c r="NWH946" s="82"/>
      <c r="NWI946" s="82"/>
      <c r="NWJ946" s="82"/>
      <c r="NWK946" s="82"/>
      <c r="NWL946" s="82"/>
      <c r="NWM946" s="82"/>
      <c r="NWN946" s="82"/>
      <c r="NWO946" s="82"/>
      <c r="NWP946" s="82"/>
      <c r="NWQ946" s="82"/>
      <c r="NWR946" s="82"/>
      <c r="NWS946" s="82"/>
      <c r="NWT946" s="82"/>
      <c r="NWU946" s="82"/>
      <c r="NWV946" s="82"/>
      <c r="NWW946" s="82"/>
      <c r="NWX946" s="82"/>
      <c r="NWY946" s="82"/>
      <c r="NWZ946" s="82"/>
      <c r="NXA946" s="82"/>
      <c r="NXB946" s="82"/>
      <c r="NXC946" s="82"/>
      <c r="NXD946" s="82"/>
      <c r="NXE946" s="82"/>
      <c r="NXF946" s="82"/>
      <c r="NXG946" s="82"/>
      <c r="NXH946" s="82"/>
      <c r="NXI946" s="82"/>
      <c r="NXJ946" s="82"/>
      <c r="NXK946" s="82"/>
      <c r="NXL946" s="82"/>
      <c r="NXM946" s="82"/>
      <c r="NXN946" s="82"/>
      <c r="NXO946" s="82"/>
      <c r="NXP946" s="82"/>
      <c r="NXQ946" s="82"/>
      <c r="NXR946" s="82"/>
      <c r="NXS946" s="82"/>
      <c r="NXT946" s="82"/>
      <c r="NXU946" s="82"/>
      <c r="NXV946" s="82"/>
      <c r="NXW946" s="82"/>
      <c r="NXX946" s="82"/>
      <c r="NXY946" s="82"/>
      <c r="NXZ946" s="82"/>
      <c r="NYA946" s="82"/>
      <c r="NYB946" s="82"/>
      <c r="NYC946" s="82"/>
      <c r="NYD946" s="82"/>
      <c r="NYE946" s="82"/>
      <c r="NYF946" s="82"/>
      <c r="NYG946" s="82"/>
      <c r="NYH946" s="82"/>
      <c r="NYI946" s="82"/>
      <c r="NYJ946" s="82"/>
      <c r="NYK946" s="82"/>
      <c r="NYL946" s="82"/>
      <c r="NYM946" s="82"/>
      <c r="NYN946" s="82"/>
      <c r="NYO946" s="82"/>
      <c r="NYP946" s="82"/>
      <c r="NYQ946" s="82"/>
      <c r="NYR946" s="82"/>
      <c r="NYS946" s="82"/>
      <c r="NYT946" s="82"/>
      <c r="NYU946" s="82"/>
      <c r="NYV946" s="82"/>
      <c r="NYW946" s="82"/>
      <c r="NYX946" s="82"/>
      <c r="NYY946" s="82"/>
      <c r="NYZ946" s="82"/>
      <c r="NZA946" s="82"/>
      <c r="NZB946" s="82"/>
      <c r="NZC946" s="82"/>
      <c r="NZD946" s="82"/>
      <c r="NZE946" s="82"/>
      <c r="NZF946" s="82"/>
      <c r="NZG946" s="82"/>
      <c r="NZH946" s="82"/>
      <c r="NZI946" s="82"/>
      <c r="NZJ946" s="82"/>
      <c r="NZK946" s="82"/>
      <c r="NZL946" s="82"/>
      <c r="NZM946" s="82"/>
      <c r="NZN946" s="82"/>
      <c r="NZO946" s="82"/>
      <c r="NZP946" s="82"/>
      <c r="NZQ946" s="82"/>
      <c r="NZR946" s="82"/>
      <c r="NZS946" s="82"/>
      <c r="NZT946" s="82"/>
      <c r="NZU946" s="82"/>
      <c r="NZV946" s="82"/>
      <c r="NZW946" s="82"/>
      <c r="NZX946" s="82"/>
      <c r="NZY946" s="82"/>
      <c r="NZZ946" s="82"/>
      <c r="OAA946" s="82"/>
      <c r="OAB946" s="82"/>
      <c r="OAC946" s="82"/>
      <c r="OAD946" s="82"/>
      <c r="OAE946" s="82"/>
      <c r="OAF946" s="82"/>
      <c r="OAG946" s="82"/>
      <c r="OAH946" s="82"/>
      <c r="OAI946" s="82"/>
      <c r="OAJ946" s="82"/>
      <c r="OAK946" s="82"/>
      <c r="OAL946" s="82"/>
      <c r="OAM946" s="82"/>
      <c r="OAN946" s="82"/>
      <c r="OAO946" s="82"/>
      <c r="OAP946" s="82"/>
      <c r="OAQ946" s="82"/>
      <c r="OAR946" s="82"/>
      <c r="OAS946" s="82"/>
      <c r="OAT946" s="82"/>
      <c r="OAU946" s="82"/>
      <c r="OAV946" s="82"/>
      <c r="OAW946" s="82"/>
      <c r="OAX946" s="82"/>
      <c r="OAY946" s="82"/>
      <c r="OAZ946" s="82"/>
      <c r="OBA946" s="82"/>
      <c r="OBB946" s="82"/>
      <c r="OBC946" s="82"/>
      <c r="OBD946" s="82"/>
      <c r="OBE946" s="82"/>
      <c r="OBF946" s="82"/>
      <c r="OBG946" s="82"/>
      <c r="OBH946" s="82"/>
      <c r="OBI946" s="82"/>
      <c r="OBJ946" s="82"/>
      <c r="OBK946" s="82"/>
      <c r="OBL946" s="82"/>
      <c r="OBM946" s="82"/>
      <c r="OBN946" s="82"/>
      <c r="OBO946" s="82"/>
      <c r="OBP946" s="82"/>
      <c r="OBQ946" s="82"/>
      <c r="OBR946" s="82"/>
      <c r="OBS946" s="82"/>
      <c r="OBT946" s="82"/>
      <c r="OBU946" s="82"/>
      <c r="OBV946" s="82"/>
      <c r="OBW946" s="82"/>
      <c r="OBX946" s="82"/>
      <c r="OBY946" s="82"/>
      <c r="OBZ946" s="82"/>
      <c r="OCA946" s="82"/>
      <c r="OCB946" s="82"/>
      <c r="OCC946" s="82"/>
      <c r="OCD946" s="82"/>
      <c r="OCE946" s="82"/>
      <c r="OCF946" s="82"/>
      <c r="OCG946" s="82"/>
      <c r="OCH946" s="82"/>
      <c r="OCI946" s="82"/>
      <c r="OCJ946" s="82"/>
      <c r="OCK946" s="82"/>
      <c r="OCL946" s="82"/>
      <c r="OCM946" s="82"/>
      <c r="OCN946" s="82"/>
      <c r="OCO946" s="82"/>
      <c r="OCP946" s="82"/>
      <c r="OCQ946" s="82"/>
      <c r="OCR946" s="82"/>
      <c r="OCS946" s="82"/>
      <c r="OCT946" s="82"/>
      <c r="OCU946" s="82"/>
      <c r="OCV946" s="82"/>
      <c r="OCW946" s="82"/>
      <c r="OCX946" s="82"/>
      <c r="OCY946" s="82"/>
      <c r="OCZ946" s="82"/>
      <c r="ODA946" s="82"/>
      <c r="ODB946" s="82"/>
      <c r="ODC946" s="82"/>
      <c r="ODD946" s="82"/>
      <c r="ODE946" s="82"/>
      <c r="ODF946" s="82"/>
      <c r="ODG946" s="82"/>
      <c r="ODH946" s="82"/>
      <c r="ODI946" s="82"/>
      <c r="ODJ946" s="82"/>
      <c r="ODK946" s="82"/>
      <c r="ODL946" s="82"/>
      <c r="ODM946" s="82"/>
      <c r="ODN946" s="82"/>
      <c r="ODO946" s="82"/>
      <c r="ODP946" s="82"/>
      <c r="ODQ946" s="82"/>
      <c r="ODR946" s="82"/>
      <c r="ODS946" s="82"/>
      <c r="ODT946" s="82"/>
      <c r="ODU946" s="82"/>
      <c r="ODV946" s="82"/>
      <c r="ODW946" s="82"/>
      <c r="ODX946" s="82"/>
      <c r="ODY946" s="82"/>
      <c r="ODZ946" s="82"/>
      <c r="OEA946" s="82"/>
      <c r="OEB946" s="82"/>
      <c r="OEC946" s="82"/>
      <c r="OED946" s="82"/>
      <c r="OEE946" s="82"/>
      <c r="OEF946" s="82"/>
      <c r="OEG946" s="82"/>
      <c r="OEH946" s="82"/>
      <c r="OEI946" s="82"/>
      <c r="OEJ946" s="82"/>
      <c r="OEK946" s="82"/>
      <c r="OEL946" s="82"/>
      <c r="OEM946" s="82"/>
      <c r="OEN946" s="82"/>
      <c r="OEO946" s="82"/>
      <c r="OEP946" s="82"/>
      <c r="OEQ946" s="82"/>
      <c r="OER946" s="82"/>
      <c r="OES946" s="82"/>
      <c r="OET946" s="82"/>
      <c r="OEU946" s="82"/>
      <c r="OEV946" s="82"/>
      <c r="OEW946" s="82"/>
      <c r="OEX946" s="82"/>
      <c r="OEY946" s="82"/>
      <c r="OEZ946" s="82"/>
      <c r="OFA946" s="82"/>
      <c r="OFB946" s="82"/>
      <c r="OFC946" s="82"/>
      <c r="OFD946" s="82"/>
      <c r="OFE946" s="82"/>
      <c r="OFF946" s="82"/>
      <c r="OFG946" s="82"/>
      <c r="OFH946" s="82"/>
      <c r="OFI946" s="82"/>
      <c r="OFJ946" s="82"/>
      <c r="OFK946" s="82"/>
      <c r="OFL946" s="82"/>
      <c r="OFM946" s="82"/>
      <c r="OFN946" s="82"/>
      <c r="OFO946" s="82"/>
      <c r="OFP946" s="82"/>
      <c r="OFQ946" s="82"/>
      <c r="OFR946" s="82"/>
      <c r="OFS946" s="82"/>
      <c r="OFT946" s="82"/>
      <c r="OFU946" s="82"/>
      <c r="OFV946" s="82"/>
      <c r="OFW946" s="82"/>
      <c r="OFX946" s="82"/>
      <c r="OFY946" s="82"/>
      <c r="OFZ946" s="82"/>
      <c r="OGA946" s="82"/>
      <c r="OGB946" s="82"/>
      <c r="OGC946" s="82"/>
      <c r="OGD946" s="82"/>
      <c r="OGE946" s="82"/>
      <c r="OGF946" s="82"/>
      <c r="OGG946" s="82"/>
      <c r="OGH946" s="82"/>
      <c r="OGI946" s="82"/>
      <c r="OGJ946" s="82"/>
      <c r="OGK946" s="82"/>
      <c r="OGL946" s="82"/>
      <c r="OGM946" s="82"/>
      <c r="OGN946" s="82"/>
      <c r="OGO946" s="82"/>
      <c r="OGP946" s="82"/>
      <c r="OGQ946" s="82"/>
      <c r="OGR946" s="82"/>
      <c r="OGS946" s="82"/>
      <c r="OGT946" s="82"/>
      <c r="OGU946" s="82"/>
      <c r="OGV946" s="82"/>
      <c r="OGW946" s="82"/>
      <c r="OGX946" s="82"/>
      <c r="OGY946" s="82"/>
      <c r="OGZ946" s="82"/>
      <c r="OHA946" s="82"/>
      <c r="OHB946" s="82"/>
      <c r="OHC946" s="82"/>
      <c r="OHD946" s="82"/>
      <c r="OHE946" s="82"/>
      <c r="OHF946" s="82"/>
      <c r="OHG946" s="82"/>
      <c r="OHH946" s="82"/>
      <c r="OHI946" s="82"/>
      <c r="OHJ946" s="82"/>
      <c r="OHK946" s="82"/>
      <c r="OHL946" s="82"/>
      <c r="OHM946" s="82"/>
      <c r="OHN946" s="82"/>
      <c r="OHO946" s="82"/>
      <c r="OHP946" s="82"/>
      <c r="OHQ946" s="82"/>
      <c r="OHR946" s="82"/>
      <c r="OHS946" s="82"/>
      <c r="OHT946" s="82"/>
      <c r="OHU946" s="82"/>
      <c r="OHV946" s="82"/>
      <c r="OHW946" s="82"/>
      <c r="OHX946" s="82"/>
      <c r="OHY946" s="82"/>
      <c r="OHZ946" s="82"/>
      <c r="OIA946" s="82"/>
      <c r="OIB946" s="82"/>
      <c r="OIC946" s="82"/>
      <c r="OID946" s="82"/>
      <c r="OIE946" s="82"/>
      <c r="OIF946" s="82"/>
      <c r="OIG946" s="82"/>
      <c r="OIH946" s="82"/>
      <c r="OII946" s="82"/>
      <c r="OIJ946" s="82"/>
      <c r="OIK946" s="82"/>
      <c r="OIL946" s="82"/>
      <c r="OIM946" s="82"/>
      <c r="OIN946" s="82"/>
      <c r="OIO946" s="82"/>
      <c r="OIP946" s="82"/>
      <c r="OIQ946" s="82"/>
      <c r="OIR946" s="82"/>
      <c r="OIS946" s="82"/>
      <c r="OIT946" s="82"/>
      <c r="OIU946" s="82"/>
      <c r="OIV946" s="82"/>
      <c r="OIW946" s="82"/>
      <c r="OIX946" s="82"/>
      <c r="OIY946" s="82"/>
      <c r="OIZ946" s="82"/>
      <c r="OJA946" s="82"/>
      <c r="OJB946" s="82"/>
      <c r="OJC946" s="82"/>
      <c r="OJD946" s="82"/>
      <c r="OJE946" s="82"/>
      <c r="OJF946" s="82"/>
      <c r="OJG946" s="82"/>
      <c r="OJH946" s="82"/>
      <c r="OJI946" s="82"/>
      <c r="OJJ946" s="82"/>
      <c r="OJK946" s="82"/>
      <c r="OJL946" s="82"/>
      <c r="OJM946" s="82"/>
      <c r="OJN946" s="82"/>
      <c r="OJO946" s="82"/>
      <c r="OJP946" s="82"/>
      <c r="OJQ946" s="82"/>
      <c r="OJR946" s="82"/>
      <c r="OJS946" s="82"/>
      <c r="OJT946" s="82"/>
      <c r="OJU946" s="82"/>
      <c r="OJV946" s="82"/>
      <c r="OJW946" s="82"/>
      <c r="OJX946" s="82"/>
      <c r="OJY946" s="82"/>
      <c r="OJZ946" s="82"/>
      <c r="OKA946" s="82"/>
      <c r="OKB946" s="82"/>
      <c r="OKC946" s="82"/>
      <c r="OKD946" s="82"/>
      <c r="OKE946" s="82"/>
      <c r="OKF946" s="82"/>
      <c r="OKG946" s="82"/>
      <c r="OKH946" s="82"/>
      <c r="OKI946" s="82"/>
      <c r="OKJ946" s="82"/>
      <c r="OKK946" s="82"/>
      <c r="OKL946" s="82"/>
      <c r="OKM946" s="82"/>
      <c r="OKN946" s="82"/>
      <c r="OKO946" s="82"/>
      <c r="OKP946" s="82"/>
      <c r="OKQ946" s="82"/>
      <c r="OKR946" s="82"/>
      <c r="OKS946" s="82"/>
      <c r="OKT946" s="82"/>
      <c r="OKU946" s="82"/>
      <c r="OKV946" s="82"/>
      <c r="OKW946" s="82"/>
      <c r="OKX946" s="82"/>
      <c r="OKY946" s="82"/>
      <c r="OKZ946" s="82"/>
      <c r="OLA946" s="82"/>
      <c r="OLB946" s="82"/>
      <c r="OLC946" s="82"/>
      <c r="OLD946" s="82"/>
      <c r="OLE946" s="82"/>
      <c r="OLF946" s="82"/>
      <c r="OLG946" s="82"/>
      <c r="OLH946" s="82"/>
      <c r="OLI946" s="82"/>
      <c r="OLJ946" s="82"/>
      <c r="OLK946" s="82"/>
      <c r="OLL946" s="82"/>
      <c r="OLM946" s="82"/>
      <c r="OLN946" s="82"/>
      <c r="OLO946" s="82"/>
      <c r="OLP946" s="82"/>
      <c r="OLQ946" s="82"/>
      <c r="OLR946" s="82"/>
      <c r="OLS946" s="82"/>
      <c r="OLT946" s="82"/>
      <c r="OLU946" s="82"/>
      <c r="OLV946" s="82"/>
      <c r="OLW946" s="82"/>
      <c r="OLX946" s="82"/>
      <c r="OLY946" s="82"/>
      <c r="OLZ946" s="82"/>
      <c r="OMA946" s="82"/>
      <c r="OMB946" s="82"/>
      <c r="OMC946" s="82"/>
      <c r="OMD946" s="82"/>
      <c r="OME946" s="82"/>
      <c r="OMF946" s="82"/>
      <c r="OMG946" s="82"/>
      <c r="OMH946" s="82"/>
      <c r="OMI946" s="82"/>
      <c r="OMJ946" s="82"/>
      <c r="OMK946" s="82"/>
      <c r="OML946" s="82"/>
      <c r="OMM946" s="82"/>
      <c r="OMN946" s="82"/>
      <c r="OMO946" s="82"/>
      <c r="OMP946" s="82"/>
      <c r="OMQ946" s="82"/>
      <c r="OMR946" s="82"/>
      <c r="OMS946" s="82"/>
      <c r="OMT946" s="82"/>
      <c r="OMU946" s="82"/>
      <c r="OMV946" s="82"/>
      <c r="OMW946" s="82"/>
      <c r="OMX946" s="82"/>
      <c r="OMY946" s="82"/>
      <c r="OMZ946" s="82"/>
      <c r="ONA946" s="82"/>
      <c r="ONB946" s="82"/>
      <c r="ONC946" s="82"/>
      <c r="OND946" s="82"/>
      <c r="ONE946" s="82"/>
      <c r="ONF946" s="82"/>
      <c r="ONG946" s="82"/>
      <c r="ONH946" s="82"/>
      <c r="ONI946" s="82"/>
      <c r="ONJ946" s="82"/>
      <c r="ONK946" s="82"/>
      <c r="ONL946" s="82"/>
      <c r="ONM946" s="82"/>
      <c r="ONN946" s="82"/>
      <c r="ONO946" s="82"/>
      <c r="ONP946" s="82"/>
      <c r="ONQ946" s="82"/>
      <c r="ONR946" s="82"/>
      <c r="ONS946" s="82"/>
      <c r="ONT946" s="82"/>
      <c r="ONU946" s="82"/>
      <c r="ONV946" s="82"/>
      <c r="ONW946" s="82"/>
      <c r="ONX946" s="82"/>
      <c r="ONY946" s="82"/>
      <c r="ONZ946" s="82"/>
      <c r="OOA946" s="82"/>
      <c r="OOB946" s="82"/>
      <c r="OOC946" s="82"/>
      <c r="OOD946" s="82"/>
      <c r="OOE946" s="82"/>
      <c r="OOF946" s="82"/>
      <c r="OOG946" s="82"/>
      <c r="OOH946" s="82"/>
      <c r="OOI946" s="82"/>
      <c r="OOJ946" s="82"/>
      <c r="OOK946" s="82"/>
      <c r="OOL946" s="82"/>
      <c r="OOM946" s="82"/>
      <c r="OON946" s="82"/>
      <c r="OOO946" s="82"/>
      <c r="OOP946" s="82"/>
      <c r="OOQ946" s="82"/>
      <c r="OOR946" s="82"/>
      <c r="OOS946" s="82"/>
      <c r="OOT946" s="82"/>
      <c r="OOU946" s="82"/>
      <c r="OOV946" s="82"/>
      <c r="OOW946" s="82"/>
      <c r="OOX946" s="82"/>
      <c r="OOY946" s="82"/>
      <c r="OOZ946" s="82"/>
      <c r="OPA946" s="82"/>
      <c r="OPB946" s="82"/>
      <c r="OPC946" s="82"/>
      <c r="OPD946" s="82"/>
      <c r="OPE946" s="82"/>
      <c r="OPF946" s="82"/>
      <c r="OPG946" s="82"/>
      <c r="OPH946" s="82"/>
      <c r="OPI946" s="82"/>
      <c r="OPJ946" s="82"/>
      <c r="OPK946" s="82"/>
      <c r="OPL946" s="82"/>
      <c r="OPM946" s="82"/>
      <c r="OPN946" s="82"/>
      <c r="OPO946" s="82"/>
      <c r="OPP946" s="82"/>
      <c r="OPQ946" s="82"/>
      <c r="OPR946" s="82"/>
      <c r="OPS946" s="82"/>
      <c r="OPT946" s="82"/>
      <c r="OPU946" s="82"/>
      <c r="OPV946" s="82"/>
      <c r="OPW946" s="82"/>
      <c r="OPX946" s="82"/>
      <c r="OPY946" s="82"/>
      <c r="OPZ946" s="82"/>
      <c r="OQA946" s="82"/>
      <c r="OQB946" s="82"/>
      <c r="OQC946" s="82"/>
      <c r="OQD946" s="82"/>
      <c r="OQE946" s="82"/>
      <c r="OQF946" s="82"/>
      <c r="OQG946" s="82"/>
      <c r="OQH946" s="82"/>
      <c r="OQI946" s="82"/>
      <c r="OQJ946" s="82"/>
      <c r="OQK946" s="82"/>
      <c r="OQL946" s="82"/>
      <c r="OQM946" s="82"/>
      <c r="OQN946" s="82"/>
      <c r="OQO946" s="82"/>
      <c r="OQP946" s="82"/>
      <c r="OQQ946" s="82"/>
      <c r="OQR946" s="82"/>
      <c r="OQS946" s="82"/>
      <c r="OQT946" s="82"/>
      <c r="OQU946" s="82"/>
      <c r="OQV946" s="82"/>
      <c r="OQW946" s="82"/>
      <c r="OQX946" s="82"/>
      <c r="OQY946" s="82"/>
      <c r="OQZ946" s="82"/>
      <c r="ORA946" s="82"/>
      <c r="ORB946" s="82"/>
      <c r="ORC946" s="82"/>
      <c r="ORD946" s="82"/>
      <c r="ORE946" s="82"/>
      <c r="ORF946" s="82"/>
      <c r="ORG946" s="82"/>
      <c r="ORH946" s="82"/>
      <c r="ORI946" s="82"/>
      <c r="ORJ946" s="82"/>
      <c r="ORK946" s="82"/>
      <c r="ORL946" s="82"/>
      <c r="ORM946" s="82"/>
      <c r="ORN946" s="82"/>
      <c r="ORO946" s="82"/>
      <c r="ORP946" s="82"/>
      <c r="ORQ946" s="82"/>
      <c r="ORR946" s="82"/>
      <c r="ORS946" s="82"/>
      <c r="ORT946" s="82"/>
      <c r="ORU946" s="82"/>
      <c r="ORV946" s="82"/>
      <c r="ORW946" s="82"/>
      <c r="ORX946" s="82"/>
      <c r="ORY946" s="82"/>
      <c r="ORZ946" s="82"/>
      <c r="OSA946" s="82"/>
      <c r="OSB946" s="82"/>
      <c r="OSC946" s="82"/>
      <c r="OSD946" s="82"/>
      <c r="OSE946" s="82"/>
      <c r="OSF946" s="82"/>
      <c r="OSG946" s="82"/>
      <c r="OSH946" s="82"/>
      <c r="OSI946" s="82"/>
      <c r="OSJ946" s="82"/>
      <c r="OSK946" s="82"/>
      <c r="OSL946" s="82"/>
      <c r="OSM946" s="82"/>
      <c r="OSN946" s="82"/>
      <c r="OSO946" s="82"/>
      <c r="OSP946" s="82"/>
      <c r="OSQ946" s="82"/>
      <c r="OSR946" s="82"/>
      <c r="OSS946" s="82"/>
      <c r="OST946" s="82"/>
      <c r="OSU946" s="82"/>
      <c r="OSV946" s="82"/>
      <c r="OSW946" s="82"/>
      <c r="OSX946" s="82"/>
      <c r="OSY946" s="82"/>
      <c r="OSZ946" s="82"/>
      <c r="OTA946" s="82"/>
      <c r="OTB946" s="82"/>
      <c r="OTC946" s="82"/>
      <c r="OTD946" s="82"/>
      <c r="OTE946" s="82"/>
      <c r="OTF946" s="82"/>
      <c r="OTG946" s="82"/>
      <c r="OTH946" s="82"/>
      <c r="OTI946" s="82"/>
      <c r="OTJ946" s="82"/>
      <c r="OTK946" s="82"/>
      <c r="OTL946" s="82"/>
      <c r="OTM946" s="82"/>
      <c r="OTN946" s="82"/>
      <c r="OTO946" s="82"/>
      <c r="OTP946" s="82"/>
      <c r="OTQ946" s="82"/>
      <c r="OTR946" s="82"/>
      <c r="OTS946" s="82"/>
      <c r="OTT946" s="82"/>
      <c r="OTU946" s="82"/>
      <c r="OTV946" s="82"/>
      <c r="OTW946" s="82"/>
      <c r="OTX946" s="82"/>
      <c r="OTY946" s="82"/>
      <c r="OTZ946" s="82"/>
      <c r="OUA946" s="82"/>
      <c r="OUB946" s="82"/>
      <c r="OUC946" s="82"/>
      <c r="OUD946" s="82"/>
      <c r="OUE946" s="82"/>
      <c r="OUF946" s="82"/>
      <c r="OUG946" s="82"/>
      <c r="OUH946" s="82"/>
      <c r="OUI946" s="82"/>
      <c r="OUJ946" s="82"/>
      <c r="OUK946" s="82"/>
      <c r="OUL946" s="82"/>
      <c r="OUM946" s="82"/>
      <c r="OUN946" s="82"/>
      <c r="OUO946" s="82"/>
      <c r="OUP946" s="82"/>
      <c r="OUQ946" s="82"/>
      <c r="OUR946" s="82"/>
      <c r="OUS946" s="82"/>
      <c r="OUT946" s="82"/>
      <c r="OUU946" s="82"/>
      <c r="OUV946" s="82"/>
      <c r="OUW946" s="82"/>
      <c r="OUX946" s="82"/>
      <c r="OUY946" s="82"/>
      <c r="OUZ946" s="82"/>
      <c r="OVA946" s="82"/>
      <c r="OVB946" s="82"/>
      <c r="OVC946" s="82"/>
      <c r="OVD946" s="82"/>
      <c r="OVE946" s="82"/>
      <c r="OVF946" s="82"/>
      <c r="OVG946" s="82"/>
      <c r="OVH946" s="82"/>
      <c r="OVI946" s="82"/>
      <c r="OVJ946" s="82"/>
      <c r="OVK946" s="82"/>
      <c r="OVL946" s="82"/>
      <c r="OVM946" s="82"/>
      <c r="OVN946" s="82"/>
      <c r="OVO946" s="82"/>
      <c r="OVP946" s="82"/>
      <c r="OVQ946" s="82"/>
      <c r="OVR946" s="82"/>
      <c r="OVS946" s="82"/>
      <c r="OVT946" s="82"/>
      <c r="OVU946" s="82"/>
      <c r="OVV946" s="82"/>
      <c r="OVW946" s="82"/>
      <c r="OVX946" s="82"/>
      <c r="OVY946" s="82"/>
      <c r="OVZ946" s="82"/>
      <c r="OWA946" s="82"/>
      <c r="OWB946" s="82"/>
      <c r="OWC946" s="82"/>
      <c r="OWD946" s="82"/>
      <c r="OWE946" s="82"/>
      <c r="OWF946" s="82"/>
      <c r="OWG946" s="82"/>
      <c r="OWH946" s="82"/>
      <c r="OWI946" s="82"/>
      <c r="OWJ946" s="82"/>
      <c r="OWK946" s="82"/>
      <c r="OWL946" s="82"/>
      <c r="OWM946" s="82"/>
      <c r="OWN946" s="82"/>
      <c r="OWO946" s="82"/>
      <c r="OWP946" s="82"/>
      <c r="OWQ946" s="82"/>
      <c r="OWR946" s="82"/>
      <c r="OWS946" s="82"/>
      <c r="OWT946" s="82"/>
      <c r="OWU946" s="82"/>
      <c r="OWV946" s="82"/>
      <c r="OWW946" s="82"/>
      <c r="OWX946" s="82"/>
      <c r="OWY946" s="82"/>
      <c r="OWZ946" s="82"/>
      <c r="OXA946" s="82"/>
      <c r="OXB946" s="82"/>
      <c r="OXC946" s="82"/>
      <c r="OXD946" s="82"/>
      <c r="OXE946" s="82"/>
      <c r="OXF946" s="82"/>
      <c r="OXG946" s="82"/>
      <c r="OXH946" s="82"/>
      <c r="OXI946" s="82"/>
      <c r="OXJ946" s="82"/>
      <c r="OXK946" s="82"/>
      <c r="OXL946" s="82"/>
      <c r="OXM946" s="82"/>
      <c r="OXN946" s="82"/>
      <c r="OXO946" s="82"/>
      <c r="OXP946" s="82"/>
      <c r="OXQ946" s="82"/>
      <c r="OXR946" s="82"/>
      <c r="OXS946" s="82"/>
      <c r="OXT946" s="82"/>
      <c r="OXU946" s="82"/>
      <c r="OXV946" s="82"/>
      <c r="OXW946" s="82"/>
      <c r="OXX946" s="82"/>
      <c r="OXY946" s="82"/>
      <c r="OXZ946" s="82"/>
      <c r="OYA946" s="82"/>
      <c r="OYB946" s="82"/>
      <c r="OYC946" s="82"/>
      <c r="OYD946" s="82"/>
      <c r="OYE946" s="82"/>
      <c r="OYF946" s="82"/>
      <c r="OYG946" s="82"/>
      <c r="OYH946" s="82"/>
      <c r="OYI946" s="82"/>
      <c r="OYJ946" s="82"/>
      <c r="OYK946" s="82"/>
      <c r="OYL946" s="82"/>
      <c r="OYM946" s="82"/>
      <c r="OYN946" s="82"/>
      <c r="OYO946" s="82"/>
      <c r="OYP946" s="82"/>
      <c r="OYQ946" s="82"/>
      <c r="OYR946" s="82"/>
      <c r="OYS946" s="82"/>
      <c r="OYT946" s="82"/>
      <c r="OYU946" s="82"/>
      <c r="OYV946" s="82"/>
      <c r="OYW946" s="82"/>
      <c r="OYX946" s="82"/>
      <c r="OYY946" s="82"/>
      <c r="OYZ946" s="82"/>
      <c r="OZA946" s="82"/>
      <c r="OZB946" s="82"/>
      <c r="OZC946" s="82"/>
      <c r="OZD946" s="82"/>
      <c r="OZE946" s="82"/>
      <c r="OZF946" s="82"/>
      <c r="OZG946" s="82"/>
      <c r="OZH946" s="82"/>
      <c r="OZI946" s="82"/>
      <c r="OZJ946" s="82"/>
      <c r="OZK946" s="82"/>
      <c r="OZL946" s="82"/>
      <c r="OZM946" s="82"/>
      <c r="OZN946" s="82"/>
      <c r="OZO946" s="82"/>
      <c r="OZP946" s="82"/>
      <c r="OZQ946" s="82"/>
      <c r="OZR946" s="82"/>
      <c r="OZS946" s="82"/>
      <c r="OZT946" s="82"/>
      <c r="OZU946" s="82"/>
      <c r="OZV946" s="82"/>
      <c r="OZW946" s="82"/>
      <c r="OZX946" s="82"/>
      <c r="OZY946" s="82"/>
      <c r="OZZ946" s="82"/>
      <c r="PAA946" s="82"/>
      <c r="PAB946" s="82"/>
      <c r="PAC946" s="82"/>
      <c r="PAD946" s="82"/>
      <c r="PAE946" s="82"/>
      <c r="PAF946" s="82"/>
      <c r="PAG946" s="82"/>
      <c r="PAH946" s="82"/>
      <c r="PAI946" s="82"/>
      <c r="PAJ946" s="82"/>
      <c r="PAK946" s="82"/>
      <c r="PAL946" s="82"/>
      <c r="PAM946" s="82"/>
      <c r="PAN946" s="82"/>
      <c r="PAO946" s="82"/>
      <c r="PAP946" s="82"/>
      <c r="PAQ946" s="82"/>
      <c r="PAR946" s="82"/>
      <c r="PAS946" s="82"/>
      <c r="PAT946" s="82"/>
      <c r="PAU946" s="82"/>
      <c r="PAV946" s="82"/>
      <c r="PAW946" s="82"/>
      <c r="PAX946" s="82"/>
      <c r="PAY946" s="82"/>
      <c r="PAZ946" s="82"/>
      <c r="PBA946" s="82"/>
      <c r="PBB946" s="82"/>
      <c r="PBC946" s="82"/>
      <c r="PBD946" s="82"/>
      <c r="PBE946" s="82"/>
      <c r="PBF946" s="82"/>
      <c r="PBG946" s="82"/>
      <c r="PBH946" s="82"/>
      <c r="PBI946" s="82"/>
      <c r="PBJ946" s="82"/>
      <c r="PBK946" s="82"/>
      <c r="PBL946" s="82"/>
      <c r="PBM946" s="82"/>
      <c r="PBN946" s="82"/>
      <c r="PBO946" s="82"/>
      <c r="PBP946" s="82"/>
      <c r="PBQ946" s="82"/>
      <c r="PBR946" s="82"/>
      <c r="PBS946" s="82"/>
      <c r="PBT946" s="82"/>
      <c r="PBU946" s="82"/>
      <c r="PBV946" s="82"/>
      <c r="PBW946" s="82"/>
      <c r="PBX946" s="82"/>
      <c r="PBY946" s="82"/>
      <c r="PBZ946" s="82"/>
      <c r="PCA946" s="82"/>
      <c r="PCB946" s="82"/>
      <c r="PCC946" s="82"/>
      <c r="PCD946" s="82"/>
      <c r="PCE946" s="82"/>
      <c r="PCF946" s="82"/>
      <c r="PCG946" s="82"/>
      <c r="PCH946" s="82"/>
      <c r="PCI946" s="82"/>
      <c r="PCJ946" s="82"/>
      <c r="PCK946" s="82"/>
      <c r="PCL946" s="82"/>
      <c r="PCM946" s="82"/>
      <c r="PCN946" s="82"/>
      <c r="PCO946" s="82"/>
      <c r="PCP946" s="82"/>
      <c r="PCQ946" s="82"/>
      <c r="PCR946" s="82"/>
      <c r="PCS946" s="82"/>
      <c r="PCT946" s="82"/>
      <c r="PCU946" s="82"/>
      <c r="PCV946" s="82"/>
      <c r="PCW946" s="82"/>
      <c r="PCX946" s="82"/>
      <c r="PCY946" s="82"/>
      <c r="PCZ946" s="82"/>
      <c r="PDA946" s="82"/>
      <c r="PDB946" s="82"/>
      <c r="PDC946" s="82"/>
      <c r="PDD946" s="82"/>
      <c r="PDE946" s="82"/>
      <c r="PDF946" s="82"/>
      <c r="PDG946" s="82"/>
      <c r="PDH946" s="82"/>
      <c r="PDI946" s="82"/>
      <c r="PDJ946" s="82"/>
      <c r="PDK946" s="82"/>
      <c r="PDL946" s="82"/>
      <c r="PDM946" s="82"/>
      <c r="PDN946" s="82"/>
      <c r="PDO946" s="82"/>
      <c r="PDP946" s="82"/>
      <c r="PDQ946" s="82"/>
      <c r="PDR946" s="82"/>
      <c r="PDS946" s="82"/>
      <c r="PDT946" s="82"/>
      <c r="PDU946" s="82"/>
      <c r="PDV946" s="82"/>
      <c r="PDW946" s="82"/>
      <c r="PDX946" s="82"/>
      <c r="PDY946" s="82"/>
      <c r="PDZ946" s="82"/>
      <c r="PEA946" s="82"/>
      <c r="PEB946" s="82"/>
      <c r="PEC946" s="82"/>
      <c r="PED946" s="82"/>
      <c r="PEE946" s="82"/>
      <c r="PEF946" s="82"/>
      <c r="PEG946" s="82"/>
      <c r="PEH946" s="82"/>
      <c r="PEI946" s="82"/>
      <c r="PEJ946" s="82"/>
      <c r="PEK946" s="82"/>
      <c r="PEL946" s="82"/>
      <c r="PEM946" s="82"/>
      <c r="PEN946" s="82"/>
      <c r="PEO946" s="82"/>
      <c r="PEP946" s="82"/>
      <c r="PEQ946" s="82"/>
      <c r="PER946" s="82"/>
      <c r="PES946" s="82"/>
      <c r="PET946" s="82"/>
      <c r="PEU946" s="82"/>
      <c r="PEV946" s="82"/>
      <c r="PEW946" s="82"/>
      <c r="PEX946" s="82"/>
      <c r="PEY946" s="82"/>
      <c r="PEZ946" s="82"/>
      <c r="PFA946" s="82"/>
      <c r="PFB946" s="82"/>
      <c r="PFC946" s="82"/>
      <c r="PFD946" s="82"/>
      <c r="PFE946" s="82"/>
      <c r="PFF946" s="82"/>
      <c r="PFG946" s="82"/>
      <c r="PFH946" s="82"/>
      <c r="PFI946" s="82"/>
      <c r="PFJ946" s="82"/>
      <c r="PFK946" s="82"/>
      <c r="PFL946" s="82"/>
      <c r="PFM946" s="82"/>
      <c r="PFN946" s="82"/>
      <c r="PFO946" s="82"/>
      <c r="PFP946" s="82"/>
      <c r="PFQ946" s="82"/>
      <c r="PFR946" s="82"/>
      <c r="PFS946" s="82"/>
      <c r="PFT946" s="82"/>
      <c r="PFU946" s="82"/>
      <c r="PFV946" s="82"/>
      <c r="PFW946" s="82"/>
      <c r="PFX946" s="82"/>
      <c r="PFY946" s="82"/>
      <c r="PFZ946" s="82"/>
      <c r="PGA946" s="82"/>
      <c r="PGB946" s="82"/>
      <c r="PGC946" s="82"/>
      <c r="PGD946" s="82"/>
      <c r="PGE946" s="82"/>
      <c r="PGF946" s="82"/>
      <c r="PGG946" s="82"/>
      <c r="PGH946" s="82"/>
      <c r="PGI946" s="82"/>
      <c r="PGJ946" s="82"/>
      <c r="PGK946" s="82"/>
      <c r="PGL946" s="82"/>
      <c r="PGM946" s="82"/>
      <c r="PGN946" s="82"/>
      <c r="PGO946" s="82"/>
      <c r="PGP946" s="82"/>
      <c r="PGQ946" s="82"/>
      <c r="PGR946" s="82"/>
      <c r="PGS946" s="82"/>
      <c r="PGT946" s="82"/>
      <c r="PGU946" s="82"/>
      <c r="PGV946" s="82"/>
      <c r="PGW946" s="82"/>
      <c r="PGX946" s="82"/>
      <c r="PGY946" s="82"/>
      <c r="PGZ946" s="82"/>
      <c r="PHA946" s="82"/>
      <c r="PHB946" s="82"/>
      <c r="PHC946" s="82"/>
      <c r="PHD946" s="82"/>
      <c r="PHE946" s="82"/>
      <c r="PHF946" s="82"/>
      <c r="PHG946" s="82"/>
      <c r="PHH946" s="82"/>
      <c r="PHI946" s="82"/>
      <c r="PHJ946" s="82"/>
      <c r="PHK946" s="82"/>
      <c r="PHL946" s="82"/>
      <c r="PHM946" s="82"/>
      <c r="PHN946" s="82"/>
      <c r="PHO946" s="82"/>
      <c r="PHP946" s="82"/>
      <c r="PHQ946" s="82"/>
      <c r="PHR946" s="82"/>
      <c r="PHS946" s="82"/>
      <c r="PHT946" s="82"/>
      <c r="PHU946" s="82"/>
      <c r="PHV946" s="82"/>
      <c r="PHW946" s="82"/>
      <c r="PHX946" s="82"/>
      <c r="PHY946" s="82"/>
      <c r="PHZ946" s="82"/>
      <c r="PIA946" s="82"/>
      <c r="PIB946" s="82"/>
      <c r="PIC946" s="82"/>
      <c r="PID946" s="82"/>
      <c r="PIE946" s="82"/>
      <c r="PIF946" s="82"/>
      <c r="PIG946" s="82"/>
      <c r="PIH946" s="82"/>
      <c r="PII946" s="82"/>
      <c r="PIJ946" s="82"/>
      <c r="PIK946" s="82"/>
      <c r="PIL946" s="82"/>
      <c r="PIM946" s="82"/>
      <c r="PIN946" s="82"/>
      <c r="PIO946" s="82"/>
      <c r="PIP946" s="82"/>
      <c r="PIQ946" s="82"/>
      <c r="PIR946" s="82"/>
      <c r="PIS946" s="82"/>
      <c r="PIT946" s="82"/>
      <c r="PIU946" s="82"/>
      <c r="PIV946" s="82"/>
      <c r="PIW946" s="82"/>
      <c r="PIX946" s="82"/>
      <c r="PIY946" s="82"/>
      <c r="PIZ946" s="82"/>
      <c r="PJA946" s="82"/>
      <c r="PJB946" s="82"/>
      <c r="PJC946" s="82"/>
      <c r="PJD946" s="82"/>
      <c r="PJE946" s="82"/>
      <c r="PJF946" s="82"/>
      <c r="PJG946" s="82"/>
      <c r="PJH946" s="82"/>
      <c r="PJI946" s="82"/>
      <c r="PJJ946" s="82"/>
      <c r="PJK946" s="82"/>
      <c r="PJL946" s="82"/>
      <c r="PJM946" s="82"/>
      <c r="PJN946" s="82"/>
      <c r="PJO946" s="82"/>
      <c r="PJP946" s="82"/>
      <c r="PJQ946" s="82"/>
      <c r="PJR946" s="82"/>
      <c r="PJS946" s="82"/>
      <c r="PJT946" s="82"/>
      <c r="PJU946" s="82"/>
      <c r="PJV946" s="82"/>
      <c r="PJW946" s="82"/>
      <c r="PJX946" s="82"/>
      <c r="PJY946" s="82"/>
      <c r="PJZ946" s="82"/>
      <c r="PKA946" s="82"/>
      <c r="PKB946" s="82"/>
      <c r="PKC946" s="82"/>
      <c r="PKD946" s="82"/>
      <c r="PKE946" s="82"/>
      <c r="PKF946" s="82"/>
      <c r="PKG946" s="82"/>
      <c r="PKH946" s="82"/>
      <c r="PKI946" s="82"/>
      <c r="PKJ946" s="82"/>
      <c r="PKK946" s="82"/>
      <c r="PKL946" s="82"/>
      <c r="PKM946" s="82"/>
      <c r="PKN946" s="82"/>
      <c r="PKO946" s="82"/>
      <c r="PKP946" s="82"/>
      <c r="PKQ946" s="82"/>
      <c r="PKR946" s="82"/>
      <c r="PKS946" s="82"/>
      <c r="PKT946" s="82"/>
      <c r="PKU946" s="82"/>
      <c r="PKV946" s="82"/>
      <c r="PKW946" s="82"/>
      <c r="PKX946" s="82"/>
      <c r="PKY946" s="82"/>
      <c r="PKZ946" s="82"/>
      <c r="PLA946" s="82"/>
      <c r="PLB946" s="82"/>
      <c r="PLC946" s="82"/>
      <c r="PLD946" s="82"/>
      <c r="PLE946" s="82"/>
      <c r="PLF946" s="82"/>
      <c r="PLG946" s="82"/>
      <c r="PLH946" s="82"/>
      <c r="PLI946" s="82"/>
      <c r="PLJ946" s="82"/>
      <c r="PLK946" s="82"/>
      <c r="PLL946" s="82"/>
      <c r="PLM946" s="82"/>
      <c r="PLN946" s="82"/>
      <c r="PLO946" s="82"/>
      <c r="PLP946" s="82"/>
      <c r="PLQ946" s="82"/>
      <c r="PLR946" s="82"/>
      <c r="PLS946" s="82"/>
      <c r="PLT946" s="82"/>
      <c r="PLU946" s="82"/>
      <c r="PLV946" s="82"/>
      <c r="PLW946" s="82"/>
      <c r="PLX946" s="82"/>
      <c r="PLY946" s="82"/>
      <c r="PLZ946" s="82"/>
      <c r="PMA946" s="82"/>
      <c r="PMB946" s="82"/>
      <c r="PMC946" s="82"/>
      <c r="PMD946" s="82"/>
      <c r="PME946" s="82"/>
      <c r="PMF946" s="82"/>
      <c r="PMG946" s="82"/>
      <c r="PMH946" s="82"/>
      <c r="PMI946" s="82"/>
      <c r="PMJ946" s="82"/>
      <c r="PMK946" s="82"/>
      <c r="PML946" s="82"/>
      <c r="PMM946" s="82"/>
      <c r="PMN946" s="82"/>
      <c r="PMO946" s="82"/>
      <c r="PMP946" s="82"/>
      <c r="PMQ946" s="82"/>
      <c r="PMR946" s="82"/>
      <c r="PMS946" s="82"/>
      <c r="PMT946" s="82"/>
      <c r="PMU946" s="82"/>
      <c r="PMV946" s="82"/>
      <c r="PMW946" s="82"/>
      <c r="PMX946" s="82"/>
      <c r="PMY946" s="82"/>
      <c r="PMZ946" s="82"/>
      <c r="PNA946" s="82"/>
      <c r="PNB946" s="82"/>
      <c r="PNC946" s="82"/>
      <c r="PND946" s="82"/>
      <c r="PNE946" s="82"/>
      <c r="PNF946" s="82"/>
      <c r="PNG946" s="82"/>
      <c r="PNH946" s="82"/>
      <c r="PNI946" s="82"/>
      <c r="PNJ946" s="82"/>
      <c r="PNK946" s="82"/>
      <c r="PNL946" s="82"/>
      <c r="PNM946" s="82"/>
      <c r="PNN946" s="82"/>
      <c r="PNO946" s="82"/>
      <c r="PNP946" s="82"/>
      <c r="PNQ946" s="82"/>
      <c r="PNR946" s="82"/>
      <c r="PNS946" s="82"/>
      <c r="PNT946" s="82"/>
      <c r="PNU946" s="82"/>
      <c r="PNV946" s="82"/>
      <c r="PNW946" s="82"/>
      <c r="PNX946" s="82"/>
      <c r="PNY946" s="82"/>
      <c r="PNZ946" s="82"/>
      <c r="POA946" s="82"/>
      <c r="POB946" s="82"/>
      <c r="POC946" s="82"/>
      <c r="POD946" s="82"/>
      <c r="POE946" s="82"/>
      <c r="POF946" s="82"/>
      <c r="POG946" s="82"/>
      <c r="POH946" s="82"/>
      <c r="POI946" s="82"/>
      <c r="POJ946" s="82"/>
      <c r="POK946" s="82"/>
      <c r="POL946" s="82"/>
      <c r="POM946" s="82"/>
      <c r="PON946" s="82"/>
      <c r="POO946" s="82"/>
      <c r="POP946" s="82"/>
      <c r="POQ946" s="82"/>
      <c r="POR946" s="82"/>
      <c r="POS946" s="82"/>
      <c r="POT946" s="82"/>
      <c r="POU946" s="82"/>
      <c r="POV946" s="82"/>
      <c r="POW946" s="82"/>
      <c r="POX946" s="82"/>
      <c r="POY946" s="82"/>
      <c r="POZ946" s="82"/>
      <c r="PPA946" s="82"/>
      <c r="PPB946" s="82"/>
      <c r="PPC946" s="82"/>
      <c r="PPD946" s="82"/>
      <c r="PPE946" s="82"/>
      <c r="PPF946" s="82"/>
      <c r="PPG946" s="82"/>
      <c r="PPH946" s="82"/>
      <c r="PPI946" s="82"/>
      <c r="PPJ946" s="82"/>
      <c r="PPK946" s="82"/>
      <c r="PPL946" s="82"/>
      <c r="PPM946" s="82"/>
      <c r="PPN946" s="82"/>
      <c r="PPO946" s="82"/>
      <c r="PPP946" s="82"/>
      <c r="PPQ946" s="82"/>
      <c r="PPR946" s="82"/>
      <c r="PPS946" s="82"/>
      <c r="PPT946" s="82"/>
      <c r="PPU946" s="82"/>
      <c r="PPV946" s="82"/>
      <c r="PPW946" s="82"/>
      <c r="PPX946" s="82"/>
      <c r="PPY946" s="82"/>
      <c r="PPZ946" s="82"/>
      <c r="PQA946" s="82"/>
      <c r="PQB946" s="82"/>
      <c r="PQC946" s="82"/>
      <c r="PQD946" s="82"/>
      <c r="PQE946" s="82"/>
      <c r="PQF946" s="82"/>
      <c r="PQG946" s="82"/>
      <c r="PQH946" s="82"/>
      <c r="PQI946" s="82"/>
      <c r="PQJ946" s="82"/>
      <c r="PQK946" s="82"/>
      <c r="PQL946" s="82"/>
      <c r="PQM946" s="82"/>
      <c r="PQN946" s="82"/>
      <c r="PQO946" s="82"/>
      <c r="PQP946" s="82"/>
      <c r="PQQ946" s="82"/>
      <c r="PQR946" s="82"/>
      <c r="PQS946" s="82"/>
      <c r="PQT946" s="82"/>
      <c r="PQU946" s="82"/>
      <c r="PQV946" s="82"/>
      <c r="PQW946" s="82"/>
      <c r="PQX946" s="82"/>
      <c r="PQY946" s="82"/>
      <c r="PQZ946" s="82"/>
      <c r="PRA946" s="82"/>
      <c r="PRB946" s="82"/>
      <c r="PRC946" s="82"/>
      <c r="PRD946" s="82"/>
      <c r="PRE946" s="82"/>
      <c r="PRF946" s="82"/>
      <c r="PRG946" s="82"/>
      <c r="PRH946" s="82"/>
      <c r="PRI946" s="82"/>
      <c r="PRJ946" s="82"/>
      <c r="PRK946" s="82"/>
      <c r="PRL946" s="82"/>
      <c r="PRM946" s="82"/>
      <c r="PRN946" s="82"/>
      <c r="PRO946" s="82"/>
      <c r="PRP946" s="82"/>
      <c r="PRQ946" s="82"/>
      <c r="PRR946" s="82"/>
      <c r="PRS946" s="82"/>
      <c r="PRT946" s="82"/>
      <c r="PRU946" s="82"/>
      <c r="PRV946" s="82"/>
      <c r="PRW946" s="82"/>
      <c r="PRX946" s="82"/>
      <c r="PRY946" s="82"/>
      <c r="PRZ946" s="82"/>
      <c r="PSA946" s="82"/>
      <c r="PSB946" s="82"/>
      <c r="PSC946" s="82"/>
      <c r="PSD946" s="82"/>
      <c r="PSE946" s="82"/>
      <c r="PSF946" s="82"/>
      <c r="PSG946" s="82"/>
      <c r="PSH946" s="82"/>
      <c r="PSI946" s="82"/>
      <c r="PSJ946" s="82"/>
      <c r="PSK946" s="82"/>
      <c r="PSL946" s="82"/>
      <c r="PSM946" s="82"/>
      <c r="PSN946" s="82"/>
      <c r="PSO946" s="82"/>
      <c r="PSP946" s="82"/>
      <c r="PSQ946" s="82"/>
      <c r="PSR946" s="82"/>
      <c r="PSS946" s="82"/>
      <c r="PST946" s="82"/>
      <c r="PSU946" s="82"/>
      <c r="PSV946" s="82"/>
      <c r="PSW946" s="82"/>
      <c r="PSX946" s="82"/>
      <c r="PSY946" s="82"/>
      <c r="PSZ946" s="82"/>
      <c r="PTA946" s="82"/>
      <c r="PTB946" s="82"/>
      <c r="PTC946" s="82"/>
      <c r="PTD946" s="82"/>
      <c r="PTE946" s="82"/>
      <c r="PTF946" s="82"/>
      <c r="PTG946" s="82"/>
      <c r="PTH946" s="82"/>
      <c r="PTI946" s="82"/>
      <c r="PTJ946" s="82"/>
      <c r="PTK946" s="82"/>
      <c r="PTL946" s="82"/>
      <c r="PTM946" s="82"/>
      <c r="PTN946" s="82"/>
      <c r="PTO946" s="82"/>
      <c r="PTP946" s="82"/>
      <c r="PTQ946" s="82"/>
      <c r="PTR946" s="82"/>
      <c r="PTS946" s="82"/>
      <c r="PTT946" s="82"/>
      <c r="PTU946" s="82"/>
      <c r="PTV946" s="82"/>
      <c r="PTW946" s="82"/>
      <c r="PTX946" s="82"/>
      <c r="PTY946" s="82"/>
      <c r="PTZ946" s="82"/>
      <c r="PUA946" s="82"/>
      <c r="PUB946" s="82"/>
      <c r="PUC946" s="82"/>
      <c r="PUD946" s="82"/>
      <c r="PUE946" s="82"/>
      <c r="PUF946" s="82"/>
      <c r="PUG946" s="82"/>
      <c r="PUH946" s="82"/>
      <c r="PUI946" s="82"/>
      <c r="PUJ946" s="82"/>
      <c r="PUK946" s="82"/>
      <c r="PUL946" s="82"/>
      <c r="PUM946" s="82"/>
      <c r="PUN946" s="82"/>
      <c r="PUO946" s="82"/>
      <c r="PUP946" s="82"/>
      <c r="PUQ946" s="82"/>
      <c r="PUR946" s="82"/>
      <c r="PUS946" s="82"/>
      <c r="PUT946" s="82"/>
      <c r="PUU946" s="82"/>
      <c r="PUV946" s="82"/>
      <c r="PUW946" s="82"/>
      <c r="PUX946" s="82"/>
      <c r="PUY946" s="82"/>
      <c r="PUZ946" s="82"/>
      <c r="PVA946" s="82"/>
      <c r="PVB946" s="82"/>
      <c r="PVC946" s="82"/>
      <c r="PVD946" s="82"/>
      <c r="PVE946" s="82"/>
      <c r="PVF946" s="82"/>
      <c r="PVG946" s="82"/>
      <c r="PVH946" s="82"/>
      <c r="PVI946" s="82"/>
      <c r="PVJ946" s="82"/>
      <c r="PVK946" s="82"/>
      <c r="PVL946" s="82"/>
      <c r="PVM946" s="82"/>
      <c r="PVN946" s="82"/>
      <c r="PVO946" s="82"/>
      <c r="PVP946" s="82"/>
      <c r="PVQ946" s="82"/>
      <c r="PVR946" s="82"/>
      <c r="PVS946" s="82"/>
      <c r="PVT946" s="82"/>
      <c r="PVU946" s="82"/>
      <c r="PVV946" s="82"/>
      <c r="PVW946" s="82"/>
      <c r="PVX946" s="82"/>
      <c r="PVY946" s="82"/>
      <c r="PVZ946" s="82"/>
      <c r="PWA946" s="82"/>
      <c r="PWB946" s="82"/>
      <c r="PWC946" s="82"/>
      <c r="PWD946" s="82"/>
      <c r="PWE946" s="82"/>
      <c r="PWF946" s="82"/>
      <c r="PWG946" s="82"/>
      <c r="PWH946" s="82"/>
      <c r="PWI946" s="82"/>
      <c r="PWJ946" s="82"/>
      <c r="PWK946" s="82"/>
      <c r="PWL946" s="82"/>
      <c r="PWM946" s="82"/>
      <c r="PWN946" s="82"/>
      <c r="PWO946" s="82"/>
      <c r="PWP946" s="82"/>
      <c r="PWQ946" s="82"/>
      <c r="PWR946" s="82"/>
      <c r="PWS946" s="82"/>
      <c r="PWT946" s="82"/>
      <c r="PWU946" s="82"/>
      <c r="PWV946" s="82"/>
      <c r="PWW946" s="82"/>
      <c r="PWX946" s="82"/>
      <c r="PWY946" s="82"/>
      <c r="PWZ946" s="82"/>
      <c r="PXA946" s="82"/>
      <c r="PXB946" s="82"/>
      <c r="PXC946" s="82"/>
      <c r="PXD946" s="82"/>
      <c r="PXE946" s="82"/>
      <c r="PXF946" s="82"/>
      <c r="PXG946" s="82"/>
      <c r="PXH946" s="82"/>
      <c r="PXI946" s="82"/>
      <c r="PXJ946" s="82"/>
      <c r="PXK946" s="82"/>
      <c r="PXL946" s="82"/>
      <c r="PXM946" s="82"/>
      <c r="PXN946" s="82"/>
      <c r="PXO946" s="82"/>
      <c r="PXP946" s="82"/>
      <c r="PXQ946" s="82"/>
      <c r="PXR946" s="82"/>
      <c r="PXS946" s="82"/>
      <c r="PXT946" s="82"/>
      <c r="PXU946" s="82"/>
      <c r="PXV946" s="82"/>
      <c r="PXW946" s="82"/>
      <c r="PXX946" s="82"/>
      <c r="PXY946" s="82"/>
      <c r="PXZ946" s="82"/>
      <c r="PYA946" s="82"/>
      <c r="PYB946" s="82"/>
      <c r="PYC946" s="82"/>
      <c r="PYD946" s="82"/>
      <c r="PYE946" s="82"/>
      <c r="PYF946" s="82"/>
      <c r="PYG946" s="82"/>
      <c r="PYH946" s="82"/>
      <c r="PYI946" s="82"/>
      <c r="PYJ946" s="82"/>
      <c r="PYK946" s="82"/>
      <c r="PYL946" s="82"/>
      <c r="PYM946" s="82"/>
      <c r="PYN946" s="82"/>
      <c r="PYO946" s="82"/>
      <c r="PYP946" s="82"/>
      <c r="PYQ946" s="82"/>
      <c r="PYR946" s="82"/>
      <c r="PYS946" s="82"/>
      <c r="PYT946" s="82"/>
      <c r="PYU946" s="82"/>
      <c r="PYV946" s="82"/>
      <c r="PYW946" s="82"/>
      <c r="PYX946" s="82"/>
      <c r="PYY946" s="82"/>
      <c r="PYZ946" s="82"/>
      <c r="PZA946" s="82"/>
      <c r="PZB946" s="82"/>
      <c r="PZC946" s="82"/>
      <c r="PZD946" s="82"/>
      <c r="PZE946" s="82"/>
      <c r="PZF946" s="82"/>
      <c r="PZG946" s="82"/>
      <c r="PZH946" s="82"/>
      <c r="PZI946" s="82"/>
      <c r="PZJ946" s="82"/>
      <c r="PZK946" s="82"/>
      <c r="PZL946" s="82"/>
      <c r="PZM946" s="82"/>
      <c r="PZN946" s="82"/>
      <c r="PZO946" s="82"/>
      <c r="PZP946" s="82"/>
      <c r="PZQ946" s="82"/>
      <c r="PZR946" s="82"/>
      <c r="PZS946" s="82"/>
      <c r="PZT946" s="82"/>
      <c r="PZU946" s="82"/>
      <c r="PZV946" s="82"/>
      <c r="PZW946" s="82"/>
      <c r="PZX946" s="82"/>
      <c r="PZY946" s="82"/>
      <c r="PZZ946" s="82"/>
      <c r="QAA946" s="82"/>
      <c r="QAB946" s="82"/>
      <c r="QAC946" s="82"/>
      <c r="QAD946" s="82"/>
      <c r="QAE946" s="82"/>
      <c r="QAF946" s="82"/>
      <c r="QAG946" s="82"/>
      <c r="QAH946" s="82"/>
      <c r="QAI946" s="82"/>
      <c r="QAJ946" s="82"/>
      <c r="QAK946" s="82"/>
      <c r="QAL946" s="82"/>
      <c r="QAM946" s="82"/>
      <c r="QAN946" s="82"/>
      <c r="QAO946" s="82"/>
      <c r="QAP946" s="82"/>
      <c r="QAQ946" s="82"/>
      <c r="QAR946" s="82"/>
      <c r="QAS946" s="82"/>
      <c r="QAT946" s="82"/>
      <c r="QAU946" s="82"/>
      <c r="QAV946" s="82"/>
      <c r="QAW946" s="82"/>
      <c r="QAX946" s="82"/>
      <c r="QAY946" s="82"/>
      <c r="QAZ946" s="82"/>
      <c r="QBA946" s="82"/>
      <c r="QBB946" s="82"/>
      <c r="QBC946" s="82"/>
      <c r="QBD946" s="82"/>
      <c r="QBE946" s="82"/>
      <c r="QBF946" s="82"/>
      <c r="QBG946" s="82"/>
      <c r="QBH946" s="82"/>
      <c r="QBI946" s="82"/>
      <c r="QBJ946" s="82"/>
      <c r="QBK946" s="82"/>
      <c r="QBL946" s="82"/>
      <c r="QBM946" s="82"/>
      <c r="QBN946" s="82"/>
      <c r="QBO946" s="82"/>
      <c r="QBP946" s="82"/>
      <c r="QBQ946" s="82"/>
      <c r="QBR946" s="82"/>
      <c r="QBS946" s="82"/>
      <c r="QBT946" s="82"/>
      <c r="QBU946" s="82"/>
      <c r="QBV946" s="82"/>
      <c r="QBW946" s="82"/>
      <c r="QBX946" s="82"/>
      <c r="QBY946" s="82"/>
      <c r="QBZ946" s="82"/>
      <c r="QCA946" s="82"/>
      <c r="QCB946" s="82"/>
      <c r="QCC946" s="82"/>
      <c r="QCD946" s="82"/>
      <c r="QCE946" s="82"/>
      <c r="QCF946" s="82"/>
      <c r="QCG946" s="82"/>
      <c r="QCH946" s="82"/>
      <c r="QCI946" s="82"/>
      <c r="QCJ946" s="82"/>
      <c r="QCK946" s="82"/>
      <c r="QCL946" s="82"/>
      <c r="QCM946" s="82"/>
      <c r="QCN946" s="82"/>
      <c r="QCO946" s="82"/>
      <c r="QCP946" s="82"/>
      <c r="QCQ946" s="82"/>
      <c r="QCR946" s="82"/>
      <c r="QCS946" s="82"/>
      <c r="QCT946" s="82"/>
      <c r="QCU946" s="82"/>
      <c r="QCV946" s="82"/>
      <c r="QCW946" s="82"/>
      <c r="QCX946" s="82"/>
      <c r="QCY946" s="82"/>
      <c r="QCZ946" s="82"/>
      <c r="QDA946" s="82"/>
      <c r="QDB946" s="82"/>
      <c r="QDC946" s="82"/>
      <c r="QDD946" s="82"/>
      <c r="QDE946" s="82"/>
      <c r="QDF946" s="82"/>
      <c r="QDG946" s="82"/>
      <c r="QDH946" s="82"/>
      <c r="QDI946" s="82"/>
      <c r="QDJ946" s="82"/>
      <c r="QDK946" s="82"/>
      <c r="QDL946" s="82"/>
      <c r="QDM946" s="82"/>
      <c r="QDN946" s="82"/>
      <c r="QDO946" s="82"/>
      <c r="QDP946" s="82"/>
      <c r="QDQ946" s="82"/>
      <c r="QDR946" s="82"/>
      <c r="QDS946" s="82"/>
      <c r="QDT946" s="82"/>
      <c r="QDU946" s="82"/>
      <c r="QDV946" s="82"/>
      <c r="QDW946" s="82"/>
      <c r="QDX946" s="82"/>
      <c r="QDY946" s="82"/>
      <c r="QDZ946" s="82"/>
      <c r="QEA946" s="82"/>
      <c r="QEB946" s="82"/>
      <c r="QEC946" s="82"/>
      <c r="QED946" s="82"/>
      <c r="QEE946" s="82"/>
      <c r="QEF946" s="82"/>
      <c r="QEG946" s="82"/>
      <c r="QEH946" s="82"/>
      <c r="QEI946" s="82"/>
      <c r="QEJ946" s="82"/>
      <c r="QEK946" s="82"/>
      <c r="QEL946" s="82"/>
      <c r="QEM946" s="82"/>
      <c r="QEN946" s="82"/>
      <c r="QEO946" s="82"/>
      <c r="QEP946" s="82"/>
      <c r="QEQ946" s="82"/>
      <c r="QER946" s="82"/>
      <c r="QES946" s="82"/>
      <c r="QET946" s="82"/>
      <c r="QEU946" s="82"/>
      <c r="QEV946" s="82"/>
      <c r="QEW946" s="82"/>
      <c r="QEX946" s="82"/>
      <c r="QEY946" s="82"/>
      <c r="QEZ946" s="82"/>
      <c r="QFA946" s="82"/>
      <c r="QFB946" s="82"/>
      <c r="QFC946" s="82"/>
      <c r="QFD946" s="82"/>
      <c r="QFE946" s="82"/>
      <c r="QFF946" s="82"/>
      <c r="QFG946" s="82"/>
      <c r="QFH946" s="82"/>
      <c r="QFI946" s="82"/>
      <c r="QFJ946" s="82"/>
      <c r="QFK946" s="82"/>
      <c r="QFL946" s="82"/>
      <c r="QFM946" s="82"/>
      <c r="QFN946" s="82"/>
      <c r="QFO946" s="82"/>
      <c r="QFP946" s="82"/>
      <c r="QFQ946" s="82"/>
      <c r="QFR946" s="82"/>
      <c r="QFS946" s="82"/>
      <c r="QFT946" s="82"/>
      <c r="QFU946" s="82"/>
      <c r="QFV946" s="82"/>
      <c r="QFW946" s="82"/>
      <c r="QFX946" s="82"/>
      <c r="QFY946" s="82"/>
      <c r="QFZ946" s="82"/>
      <c r="QGA946" s="82"/>
      <c r="QGB946" s="82"/>
      <c r="QGC946" s="82"/>
      <c r="QGD946" s="82"/>
      <c r="QGE946" s="82"/>
      <c r="QGF946" s="82"/>
      <c r="QGG946" s="82"/>
      <c r="QGH946" s="82"/>
      <c r="QGI946" s="82"/>
      <c r="QGJ946" s="82"/>
      <c r="QGK946" s="82"/>
      <c r="QGL946" s="82"/>
      <c r="QGM946" s="82"/>
      <c r="QGN946" s="82"/>
      <c r="QGO946" s="82"/>
      <c r="QGP946" s="82"/>
      <c r="QGQ946" s="82"/>
      <c r="QGR946" s="82"/>
      <c r="QGS946" s="82"/>
      <c r="QGT946" s="82"/>
      <c r="QGU946" s="82"/>
      <c r="QGV946" s="82"/>
      <c r="QGW946" s="82"/>
      <c r="QGX946" s="82"/>
      <c r="QGY946" s="82"/>
      <c r="QGZ946" s="82"/>
      <c r="QHA946" s="82"/>
      <c r="QHB946" s="82"/>
      <c r="QHC946" s="82"/>
      <c r="QHD946" s="82"/>
      <c r="QHE946" s="82"/>
      <c r="QHF946" s="82"/>
      <c r="QHG946" s="82"/>
      <c r="QHH946" s="82"/>
      <c r="QHI946" s="82"/>
      <c r="QHJ946" s="82"/>
      <c r="QHK946" s="82"/>
      <c r="QHL946" s="82"/>
      <c r="QHM946" s="82"/>
      <c r="QHN946" s="82"/>
      <c r="QHO946" s="82"/>
      <c r="QHP946" s="82"/>
      <c r="QHQ946" s="82"/>
      <c r="QHR946" s="82"/>
      <c r="QHS946" s="82"/>
      <c r="QHT946" s="82"/>
      <c r="QHU946" s="82"/>
      <c r="QHV946" s="82"/>
      <c r="QHW946" s="82"/>
      <c r="QHX946" s="82"/>
      <c r="QHY946" s="82"/>
      <c r="QHZ946" s="82"/>
      <c r="QIA946" s="82"/>
      <c r="QIB946" s="82"/>
      <c r="QIC946" s="82"/>
      <c r="QID946" s="82"/>
      <c r="QIE946" s="82"/>
      <c r="QIF946" s="82"/>
      <c r="QIG946" s="82"/>
      <c r="QIH946" s="82"/>
      <c r="QII946" s="82"/>
      <c r="QIJ946" s="82"/>
      <c r="QIK946" s="82"/>
      <c r="QIL946" s="82"/>
      <c r="QIM946" s="82"/>
      <c r="QIN946" s="82"/>
      <c r="QIO946" s="82"/>
      <c r="QIP946" s="82"/>
      <c r="QIQ946" s="82"/>
      <c r="QIR946" s="82"/>
      <c r="QIS946" s="82"/>
      <c r="QIT946" s="82"/>
      <c r="QIU946" s="82"/>
      <c r="QIV946" s="82"/>
      <c r="QIW946" s="82"/>
      <c r="QIX946" s="82"/>
      <c r="QIY946" s="82"/>
      <c r="QIZ946" s="82"/>
      <c r="QJA946" s="82"/>
      <c r="QJB946" s="82"/>
      <c r="QJC946" s="82"/>
      <c r="QJD946" s="82"/>
      <c r="QJE946" s="82"/>
      <c r="QJF946" s="82"/>
      <c r="QJG946" s="82"/>
      <c r="QJH946" s="82"/>
      <c r="QJI946" s="82"/>
      <c r="QJJ946" s="82"/>
      <c r="QJK946" s="82"/>
      <c r="QJL946" s="82"/>
      <c r="QJM946" s="82"/>
      <c r="QJN946" s="82"/>
      <c r="QJO946" s="82"/>
      <c r="QJP946" s="82"/>
      <c r="QJQ946" s="82"/>
      <c r="QJR946" s="82"/>
      <c r="QJS946" s="82"/>
      <c r="QJT946" s="82"/>
      <c r="QJU946" s="82"/>
      <c r="QJV946" s="82"/>
      <c r="QJW946" s="82"/>
      <c r="QJX946" s="82"/>
      <c r="QJY946" s="82"/>
      <c r="QJZ946" s="82"/>
      <c r="QKA946" s="82"/>
      <c r="QKB946" s="82"/>
      <c r="QKC946" s="82"/>
      <c r="QKD946" s="82"/>
      <c r="QKE946" s="82"/>
      <c r="QKF946" s="82"/>
      <c r="QKG946" s="82"/>
      <c r="QKH946" s="82"/>
      <c r="QKI946" s="82"/>
      <c r="QKJ946" s="82"/>
      <c r="QKK946" s="82"/>
      <c r="QKL946" s="82"/>
      <c r="QKM946" s="82"/>
      <c r="QKN946" s="82"/>
      <c r="QKO946" s="82"/>
      <c r="QKP946" s="82"/>
      <c r="QKQ946" s="82"/>
      <c r="QKR946" s="82"/>
      <c r="QKS946" s="82"/>
      <c r="QKT946" s="82"/>
      <c r="QKU946" s="82"/>
      <c r="QKV946" s="82"/>
      <c r="QKW946" s="82"/>
      <c r="QKX946" s="82"/>
      <c r="QKY946" s="82"/>
      <c r="QKZ946" s="82"/>
      <c r="QLA946" s="82"/>
      <c r="QLB946" s="82"/>
      <c r="QLC946" s="82"/>
      <c r="QLD946" s="82"/>
      <c r="QLE946" s="82"/>
      <c r="QLF946" s="82"/>
      <c r="QLG946" s="82"/>
      <c r="QLH946" s="82"/>
      <c r="QLI946" s="82"/>
      <c r="QLJ946" s="82"/>
      <c r="QLK946" s="82"/>
      <c r="QLL946" s="82"/>
      <c r="QLM946" s="82"/>
      <c r="QLN946" s="82"/>
      <c r="QLO946" s="82"/>
      <c r="QLP946" s="82"/>
      <c r="QLQ946" s="82"/>
      <c r="QLR946" s="82"/>
      <c r="QLS946" s="82"/>
      <c r="QLT946" s="82"/>
      <c r="QLU946" s="82"/>
      <c r="QLV946" s="82"/>
      <c r="QLW946" s="82"/>
      <c r="QLX946" s="82"/>
      <c r="QLY946" s="82"/>
      <c r="QLZ946" s="82"/>
      <c r="QMA946" s="82"/>
      <c r="QMB946" s="82"/>
      <c r="QMC946" s="82"/>
      <c r="QMD946" s="82"/>
      <c r="QME946" s="82"/>
      <c r="QMF946" s="82"/>
      <c r="QMG946" s="82"/>
      <c r="QMH946" s="82"/>
      <c r="QMI946" s="82"/>
      <c r="QMJ946" s="82"/>
      <c r="QMK946" s="82"/>
      <c r="QML946" s="82"/>
      <c r="QMM946" s="82"/>
      <c r="QMN946" s="82"/>
      <c r="QMO946" s="82"/>
      <c r="QMP946" s="82"/>
      <c r="QMQ946" s="82"/>
      <c r="QMR946" s="82"/>
      <c r="QMS946" s="82"/>
      <c r="QMT946" s="82"/>
      <c r="QMU946" s="82"/>
      <c r="QMV946" s="82"/>
      <c r="QMW946" s="82"/>
      <c r="QMX946" s="82"/>
      <c r="QMY946" s="82"/>
      <c r="QMZ946" s="82"/>
      <c r="QNA946" s="82"/>
      <c r="QNB946" s="82"/>
      <c r="QNC946" s="82"/>
      <c r="QND946" s="82"/>
      <c r="QNE946" s="82"/>
      <c r="QNF946" s="82"/>
      <c r="QNG946" s="82"/>
      <c r="QNH946" s="82"/>
      <c r="QNI946" s="82"/>
      <c r="QNJ946" s="82"/>
      <c r="QNK946" s="82"/>
      <c r="QNL946" s="82"/>
      <c r="QNM946" s="82"/>
      <c r="QNN946" s="82"/>
      <c r="QNO946" s="82"/>
      <c r="QNP946" s="82"/>
      <c r="QNQ946" s="82"/>
      <c r="QNR946" s="82"/>
      <c r="QNS946" s="82"/>
      <c r="QNT946" s="82"/>
      <c r="QNU946" s="82"/>
      <c r="QNV946" s="82"/>
      <c r="QNW946" s="82"/>
      <c r="QNX946" s="82"/>
      <c r="QNY946" s="82"/>
      <c r="QNZ946" s="82"/>
      <c r="QOA946" s="82"/>
      <c r="QOB946" s="82"/>
      <c r="QOC946" s="82"/>
      <c r="QOD946" s="82"/>
      <c r="QOE946" s="82"/>
      <c r="QOF946" s="82"/>
      <c r="QOG946" s="82"/>
      <c r="QOH946" s="82"/>
      <c r="QOI946" s="82"/>
      <c r="QOJ946" s="82"/>
      <c r="QOK946" s="82"/>
      <c r="QOL946" s="82"/>
      <c r="QOM946" s="82"/>
      <c r="QON946" s="82"/>
      <c r="QOO946" s="82"/>
      <c r="QOP946" s="82"/>
      <c r="QOQ946" s="82"/>
      <c r="QOR946" s="82"/>
      <c r="QOS946" s="82"/>
      <c r="QOT946" s="82"/>
      <c r="QOU946" s="82"/>
      <c r="QOV946" s="82"/>
      <c r="QOW946" s="82"/>
      <c r="QOX946" s="82"/>
      <c r="QOY946" s="82"/>
      <c r="QOZ946" s="82"/>
      <c r="QPA946" s="82"/>
      <c r="QPB946" s="82"/>
      <c r="QPC946" s="82"/>
      <c r="QPD946" s="82"/>
      <c r="QPE946" s="82"/>
      <c r="QPF946" s="82"/>
      <c r="QPG946" s="82"/>
      <c r="QPH946" s="82"/>
      <c r="QPI946" s="82"/>
      <c r="QPJ946" s="82"/>
      <c r="QPK946" s="82"/>
      <c r="QPL946" s="82"/>
      <c r="QPM946" s="82"/>
      <c r="QPN946" s="82"/>
      <c r="QPO946" s="82"/>
      <c r="QPP946" s="82"/>
      <c r="QPQ946" s="82"/>
      <c r="QPR946" s="82"/>
      <c r="QPS946" s="82"/>
      <c r="QPT946" s="82"/>
      <c r="QPU946" s="82"/>
      <c r="QPV946" s="82"/>
      <c r="QPW946" s="82"/>
      <c r="QPX946" s="82"/>
      <c r="QPY946" s="82"/>
      <c r="QPZ946" s="82"/>
      <c r="QQA946" s="82"/>
      <c r="QQB946" s="82"/>
      <c r="QQC946" s="82"/>
      <c r="QQD946" s="82"/>
      <c r="QQE946" s="82"/>
      <c r="QQF946" s="82"/>
      <c r="QQG946" s="82"/>
      <c r="QQH946" s="82"/>
      <c r="QQI946" s="82"/>
      <c r="QQJ946" s="82"/>
      <c r="QQK946" s="82"/>
      <c r="QQL946" s="82"/>
      <c r="QQM946" s="82"/>
      <c r="QQN946" s="82"/>
      <c r="QQO946" s="82"/>
      <c r="QQP946" s="82"/>
      <c r="QQQ946" s="82"/>
      <c r="QQR946" s="82"/>
      <c r="QQS946" s="82"/>
      <c r="QQT946" s="82"/>
      <c r="QQU946" s="82"/>
      <c r="QQV946" s="82"/>
      <c r="QQW946" s="82"/>
      <c r="QQX946" s="82"/>
      <c r="QQY946" s="82"/>
      <c r="QQZ946" s="82"/>
      <c r="QRA946" s="82"/>
      <c r="QRB946" s="82"/>
      <c r="QRC946" s="82"/>
      <c r="QRD946" s="82"/>
      <c r="QRE946" s="82"/>
      <c r="QRF946" s="82"/>
      <c r="QRG946" s="82"/>
      <c r="QRH946" s="82"/>
      <c r="QRI946" s="82"/>
      <c r="QRJ946" s="82"/>
      <c r="QRK946" s="82"/>
      <c r="QRL946" s="82"/>
      <c r="QRM946" s="82"/>
      <c r="QRN946" s="82"/>
      <c r="QRO946" s="82"/>
      <c r="QRP946" s="82"/>
      <c r="QRQ946" s="82"/>
      <c r="QRR946" s="82"/>
      <c r="QRS946" s="82"/>
      <c r="QRT946" s="82"/>
      <c r="QRU946" s="82"/>
      <c r="QRV946" s="82"/>
      <c r="QRW946" s="82"/>
      <c r="QRX946" s="82"/>
      <c r="QRY946" s="82"/>
      <c r="QRZ946" s="82"/>
      <c r="QSA946" s="82"/>
      <c r="QSB946" s="82"/>
      <c r="QSC946" s="82"/>
      <c r="QSD946" s="82"/>
      <c r="QSE946" s="82"/>
      <c r="QSF946" s="82"/>
      <c r="QSG946" s="82"/>
      <c r="QSH946" s="82"/>
      <c r="QSI946" s="82"/>
      <c r="QSJ946" s="82"/>
      <c r="QSK946" s="82"/>
      <c r="QSL946" s="82"/>
      <c r="QSM946" s="82"/>
      <c r="QSN946" s="82"/>
      <c r="QSO946" s="82"/>
      <c r="QSP946" s="82"/>
      <c r="QSQ946" s="82"/>
      <c r="QSR946" s="82"/>
      <c r="QSS946" s="82"/>
      <c r="QST946" s="82"/>
      <c r="QSU946" s="82"/>
      <c r="QSV946" s="82"/>
      <c r="QSW946" s="82"/>
      <c r="QSX946" s="82"/>
      <c r="QSY946" s="82"/>
      <c r="QSZ946" s="82"/>
      <c r="QTA946" s="82"/>
      <c r="QTB946" s="82"/>
      <c r="QTC946" s="82"/>
      <c r="QTD946" s="82"/>
      <c r="QTE946" s="82"/>
      <c r="QTF946" s="82"/>
      <c r="QTG946" s="82"/>
      <c r="QTH946" s="82"/>
      <c r="QTI946" s="82"/>
      <c r="QTJ946" s="82"/>
      <c r="QTK946" s="82"/>
      <c r="QTL946" s="82"/>
      <c r="QTM946" s="82"/>
      <c r="QTN946" s="82"/>
      <c r="QTO946" s="82"/>
      <c r="QTP946" s="82"/>
      <c r="QTQ946" s="82"/>
      <c r="QTR946" s="82"/>
      <c r="QTS946" s="82"/>
      <c r="QTT946" s="82"/>
      <c r="QTU946" s="82"/>
      <c r="QTV946" s="82"/>
      <c r="QTW946" s="82"/>
      <c r="QTX946" s="82"/>
      <c r="QTY946" s="82"/>
      <c r="QTZ946" s="82"/>
      <c r="QUA946" s="82"/>
      <c r="QUB946" s="82"/>
      <c r="QUC946" s="82"/>
      <c r="QUD946" s="82"/>
      <c r="QUE946" s="82"/>
      <c r="QUF946" s="82"/>
      <c r="QUG946" s="82"/>
      <c r="QUH946" s="82"/>
      <c r="QUI946" s="82"/>
      <c r="QUJ946" s="82"/>
      <c r="QUK946" s="82"/>
      <c r="QUL946" s="82"/>
      <c r="QUM946" s="82"/>
      <c r="QUN946" s="82"/>
      <c r="QUO946" s="82"/>
      <c r="QUP946" s="82"/>
      <c r="QUQ946" s="82"/>
      <c r="QUR946" s="82"/>
      <c r="QUS946" s="82"/>
      <c r="QUT946" s="82"/>
      <c r="QUU946" s="82"/>
      <c r="QUV946" s="82"/>
      <c r="QUW946" s="82"/>
      <c r="QUX946" s="82"/>
      <c r="QUY946" s="82"/>
      <c r="QUZ946" s="82"/>
      <c r="QVA946" s="82"/>
      <c r="QVB946" s="82"/>
      <c r="QVC946" s="82"/>
      <c r="QVD946" s="82"/>
      <c r="QVE946" s="82"/>
      <c r="QVF946" s="82"/>
      <c r="QVG946" s="82"/>
      <c r="QVH946" s="82"/>
      <c r="QVI946" s="82"/>
      <c r="QVJ946" s="82"/>
      <c r="QVK946" s="82"/>
      <c r="QVL946" s="82"/>
      <c r="QVM946" s="82"/>
      <c r="QVN946" s="82"/>
      <c r="QVO946" s="82"/>
      <c r="QVP946" s="82"/>
      <c r="QVQ946" s="82"/>
      <c r="QVR946" s="82"/>
      <c r="QVS946" s="82"/>
      <c r="QVT946" s="82"/>
      <c r="QVU946" s="82"/>
      <c r="QVV946" s="82"/>
      <c r="QVW946" s="82"/>
      <c r="QVX946" s="82"/>
      <c r="QVY946" s="82"/>
      <c r="QVZ946" s="82"/>
      <c r="QWA946" s="82"/>
      <c r="QWB946" s="82"/>
      <c r="QWC946" s="82"/>
      <c r="QWD946" s="82"/>
      <c r="QWE946" s="82"/>
      <c r="QWF946" s="82"/>
      <c r="QWG946" s="82"/>
      <c r="QWH946" s="82"/>
      <c r="QWI946" s="82"/>
      <c r="QWJ946" s="82"/>
      <c r="QWK946" s="82"/>
      <c r="QWL946" s="82"/>
      <c r="QWM946" s="82"/>
      <c r="QWN946" s="82"/>
      <c r="QWO946" s="82"/>
      <c r="QWP946" s="82"/>
      <c r="QWQ946" s="82"/>
      <c r="QWR946" s="82"/>
      <c r="QWS946" s="82"/>
      <c r="QWT946" s="82"/>
      <c r="QWU946" s="82"/>
      <c r="QWV946" s="82"/>
      <c r="QWW946" s="82"/>
      <c r="QWX946" s="82"/>
      <c r="QWY946" s="82"/>
      <c r="QWZ946" s="82"/>
      <c r="QXA946" s="82"/>
      <c r="QXB946" s="82"/>
      <c r="QXC946" s="82"/>
      <c r="QXD946" s="82"/>
      <c r="QXE946" s="82"/>
      <c r="QXF946" s="82"/>
      <c r="QXG946" s="82"/>
      <c r="QXH946" s="82"/>
      <c r="QXI946" s="82"/>
      <c r="QXJ946" s="82"/>
      <c r="QXK946" s="82"/>
      <c r="QXL946" s="82"/>
      <c r="QXM946" s="82"/>
      <c r="QXN946" s="82"/>
      <c r="QXO946" s="82"/>
      <c r="QXP946" s="82"/>
      <c r="QXQ946" s="82"/>
      <c r="QXR946" s="82"/>
      <c r="QXS946" s="82"/>
      <c r="QXT946" s="82"/>
      <c r="QXU946" s="82"/>
      <c r="QXV946" s="82"/>
      <c r="QXW946" s="82"/>
      <c r="QXX946" s="82"/>
      <c r="QXY946" s="82"/>
      <c r="QXZ946" s="82"/>
      <c r="QYA946" s="82"/>
      <c r="QYB946" s="82"/>
      <c r="QYC946" s="82"/>
      <c r="QYD946" s="82"/>
      <c r="QYE946" s="82"/>
      <c r="QYF946" s="82"/>
      <c r="QYG946" s="82"/>
      <c r="QYH946" s="82"/>
      <c r="QYI946" s="82"/>
      <c r="QYJ946" s="82"/>
      <c r="QYK946" s="82"/>
      <c r="QYL946" s="82"/>
      <c r="QYM946" s="82"/>
      <c r="QYN946" s="82"/>
      <c r="QYO946" s="82"/>
      <c r="QYP946" s="82"/>
      <c r="QYQ946" s="82"/>
      <c r="QYR946" s="82"/>
      <c r="QYS946" s="82"/>
      <c r="QYT946" s="82"/>
      <c r="QYU946" s="82"/>
      <c r="QYV946" s="82"/>
      <c r="QYW946" s="82"/>
      <c r="QYX946" s="82"/>
      <c r="QYY946" s="82"/>
      <c r="QYZ946" s="82"/>
      <c r="QZA946" s="82"/>
      <c r="QZB946" s="82"/>
      <c r="QZC946" s="82"/>
      <c r="QZD946" s="82"/>
      <c r="QZE946" s="82"/>
      <c r="QZF946" s="82"/>
      <c r="QZG946" s="82"/>
      <c r="QZH946" s="82"/>
      <c r="QZI946" s="82"/>
      <c r="QZJ946" s="82"/>
      <c r="QZK946" s="82"/>
      <c r="QZL946" s="82"/>
      <c r="QZM946" s="82"/>
      <c r="QZN946" s="82"/>
      <c r="QZO946" s="82"/>
      <c r="QZP946" s="82"/>
      <c r="QZQ946" s="82"/>
      <c r="QZR946" s="82"/>
      <c r="QZS946" s="82"/>
      <c r="QZT946" s="82"/>
      <c r="QZU946" s="82"/>
      <c r="QZV946" s="82"/>
      <c r="QZW946" s="82"/>
      <c r="QZX946" s="82"/>
      <c r="QZY946" s="82"/>
      <c r="QZZ946" s="82"/>
      <c r="RAA946" s="82"/>
      <c r="RAB946" s="82"/>
      <c r="RAC946" s="82"/>
      <c r="RAD946" s="82"/>
      <c r="RAE946" s="82"/>
      <c r="RAF946" s="82"/>
      <c r="RAG946" s="82"/>
      <c r="RAH946" s="82"/>
      <c r="RAI946" s="82"/>
      <c r="RAJ946" s="82"/>
      <c r="RAK946" s="82"/>
      <c r="RAL946" s="82"/>
      <c r="RAM946" s="82"/>
      <c r="RAN946" s="82"/>
      <c r="RAO946" s="82"/>
      <c r="RAP946" s="82"/>
      <c r="RAQ946" s="82"/>
      <c r="RAR946" s="82"/>
      <c r="RAS946" s="82"/>
      <c r="RAT946" s="82"/>
      <c r="RAU946" s="82"/>
      <c r="RAV946" s="82"/>
      <c r="RAW946" s="82"/>
      <c r="RAX946" s="82"/>
      <c r="RAY946" s="82"/>
      <c r="RAZ946" s="82"/>
      <c r="RBA946" s="82"/>
      <c r="RBB946" s="82"/>
      <c r="RBC946" s="82"/>
      <c r="RBD946" s="82"/>
      <c r="RBE946" s="82"/>
      <c r="RBF946" s="82"/>
      <c r="RBG946" s="82"/>
      <c r="RBH946" s="82"/>
      <c r="RBI946" s="82"/>
      <c r="RBJ946" s="82"/>
      <c r="RBK946" s="82"/>
      <c r="RBL946" s="82"/>
      <c r="RBM946" s="82"/>
      <c r="RBN946" s="82"/>
      <c r="RBO946" s="82"/>
      <c r="RBP946" s="82"/>
      <c r="RBQ946" s="82"/>
      <c r="RBR946" s="82"/>
      <c r="RBS946" s="82"/>
      <c r="RBT946" s="82"/>
      <c r="RBU946" s="82"/>
      <c r="RBV946" s="82"/>
      <c r="RBW946" s="82"/>
      <c r="RBX946" s="82"/>
      <c r="RBY946" s="82"/>
      <c r="RBZ946" s="82"/>
      <c r="RCA946" s="82"/>
      <c r="RCB946" s="82"/>
      <c r="RCC946" s="82"/>
      <c r="RCD946" s="82"/>
      <c r="RCE946" s="82"/>
      <c r="RCF946" s="82"/>
      <c r="RCG946" s="82"/>
      <c r="RCH946" s="82"/>
      <c r="RCI946" s="82"/>
      <c r="RCJ946" s="82"/>
      <c r="RCK946" s="82"/>
      <c r="RCL946" s="82"/>
      <c r="RCM946" s="82"/>
      <c r="RCN946" s="82"/>
      <c r="RCO946" s="82"/>
      <c r="RCP946" s="82"/>
      <c r="RCQ946" s="82"/>
      <c r="RCR946" s="82"/>
      <c r="RCS946" s="82"/>
      <c r="RCT946" s="82"/>
      <c r="RCU946" s="82"/>
      <c r="RCV946" s="82"/>
      <c r="RCW946" s="82"/>
      <c r="RCX946" s="82"/>
      <c r="RCY946" s="82"/>
      <c r="RCZ946" s="82"/>
      <c r="RDA946" s="82"/>
      <c r="RDB946" s="82"/>
      <c r="RDC946" s="82"/>
      <c r="RDD946" s="82"/>
      <c r="RDE946" s="82"/>
      <c r="RDF946" s="82"/>
      <c r="RDG946" s="82"/>
      <c r="RDH946" s="82"/>
      <c r="RDI946" s="82"/>
      <c r="RDJ946" s="82"/>
      <c r="RDK946" s="82"/>
      <c r="RDL946" s="82"/>
      <c r="RDM946" s="82"/>
      <c r="RDN946" s="82"/>
      <c r="RDO946" s="82"/>
      <c r="RDP946" s="82"/>
      <c r="RDQ946" s="82"/>
      <c r="RDR946" s="82"/>
      <c r="RDS946" s="82"/>
      <c r="RDT946" s="82"/>
      <c r="RDU946" s="82"/>
      <c r="RDV946" s="82"/>
      <c r="RDW946" s="82"/>
      <c r="RDX946" s="82"/>
      <c r="RDY946" s="82"/>
      <c r="RDZ946" s="82"/>
      <c r="REA946" s="82"/>
      <c r="REB946" s="82"/>
      <c r="REC946" s="82"/>
      <c r="RED946" s="82"/>
      <c r="REE946" s="82"/>
      <c r="REF946" s="82"/>
      <c r="REG946" s="82"/>
      <c r="REH946" s="82"/>
      <c r="REI946" s="82"/>
      <c r="REJ946" s="82"/>
      <c r="REK946" s="82"/>
      <c r="REL946" s="82"/>
      <c r="REM946" s="82"/>
      <c r="REN946" s="82"/>
      <c r="REO946" s="82"/>
      <c r="REP946" s="82"/>
      <c r="REQ946" s="82"/>
      <c r="RER946" s="82"/>
      <c r="RES946" s="82"/>
      <c r="RET946" s="82"/>
      <c r="REU946" s="82"/>
      <c r="REV946" s="82"/>
      <c r="REW946" s="82"/>
      <c r="REX946" s="82"/>
      <c r="REY946" s="82"/>
      <c r="REZ946" s="82"/>
      <c r="RFA946" s="82"/>
      <c r="RFB946" s="82"/>
      <c r="RFC946" s="82"/>
      <c r="RFD946" s="82"/>
      <c r="RFE946" s="82"/>
      <c r="RFF946" s="82"/>
      <c r="RFG946" s="82"/>
      <c r="RFH946" s="82"/>
      <c r="RFI946" s="82"/>
      <c r="RFJ946" s="82"/>
      <c r="RFK946" s="82"/>
      <c r="RFL946" s="82"/>
      <c r="RFM946" s="82"/>
      <c r="RFN946" s="82"/>
      <c r="RFO946" s="82"/>
      <c r="RFP946" s="82"/>
      <c r="RFQ946" s="82"/>
      <c r="RFR946" s="82"/>
      <c r="RFS946" s="82"/>
      <c r="RFT946" s="82"/>
      <c r="RFU946" s="82"/>
      <c r="RFV946" s="82"/>
      <c r="RFW946" s="82"/>
      <c r="RFX946" s="82"/>
      <c r="RFY946" s="82"/>
      <c r="RFZ946" s="82"/>
      <c r="RGA946" s="82"/>
      <c r="RGB946" s="82"/>
      <c r="RGC946" s="82"/>
      <c r="RGD946" s="82"/>
      <c r="RGE946" s="82"/>
      <c r="RGF946" s="82"/>
      <c r="RGG946" s="82"/>
      <c r="RGH946" s="82"/>
      <c r="RGI946" s="82"/>
      <c r="RGJ946" s="82"/>
      <c r="RGK946" s="82"/>
      <c r="RGL946" s="82"/>
      <c r="RGM946" s="82"/>
      <c r="RGN946" s="82"/>
      <c r="RGO946" s="82"/>
      <c r="RGP946" s="82"/>
      <c r="RGQ946" s="82"/>
      <c r="RGR946" s="82"/>
      <c r="RGS946" s="82"/>
      <c r="RGT946" s="82"/>
      <c r="RGU946" s="82"/>
      <c r="RGV946" s="82"/>
      <c r="RGW946" s="82"/>
      <c r="RGX946" s="82"/>
      <c r="RGY946" s="82"/>
      <c r="RGZ946" s="82"/>
      <c r="RHA946" s="82"/>
      <c r="RHB946" s="82"/>
      <c r="RHC946" s="82"/>
      <c r="RHD946" s="82"/>
      <c r="RHE946" s="82"/>
      <c r="RHF946" s="82"/>
      <c r="RHG946" s="82"/>
      <c r="RHH946" s="82"/>
      <c r="RHI946" s="82"/>
      <c r="RHJ946" s="82"/>
      <c r="RHK946" s="82"/>
      <c r="RHL946" s="82"/>
      <c r="RHM946" s="82"/>
      <c r="RHN946" s="82"/>
      <c r="RHO946" s="82"/>
      <c r="RHP946" s="82"/>
      <c r="RHQ946" s="82"/>
      <c r="RHR946" s="82"/>
      <c r="RHS946" s="82"/>
      <c r="RHT946" s="82"/>
      <c r="RHU946" s="82"/>
      <c r="RHV946" s="82"/>
      <c r="RHW946" s="82"/>
      <c r="RHX946" s="82"/>
      <c r="RHY946" s="82"/>
      <c r="RHZ946" s="82"/>
      <c r="RIA946" s="82"/>
      <c r="RIB946" s="82"/>
      <c r="RIC946" s="82"/>
      <c r="RID946" s="82"/>
      <c r="RIE946" s="82"/>
      <c r="RIF946" s="82"/>
      <c r="RIG946" s="82"/>
      <c r="RIH946" s="82"/>
      <c r="RII946" s="82"/>
      <c r="RIJ946" s="82"/>
      <c r="RIK946" s="82"/>
      <c r="RIL946" s="82"/>
      <c r="RIM946" s="82"/>
      <c r="RIN946" s="82"/>
      <c r="RIO946" s="82"/>
      <c r="RIP946" s="82"/>
      <c r="RIQ946" s="82"/>
      <c r="RIR946" s="82"/>
      <c r="RIS946" s="82"/>
      <c r="RIT946" s="82"/>
      <c r="RIU946" s="82"/>
      <c r="RIV946" s="82"/>
      <c r="RIW946" s="82"/>
      <c r="RIX946" s="82"/>
      <c r="RIY946" s="82"/>
      <c r="RIZ946" s="82"/>
      <c r="RJA946" s="82"/>
      <c r="RJB946" s="82"/>
      <c r="RJC946" s="82"/>
      <c r="RJD946" s="82"/>
      <c r="RJE946" s="82"/>
      <c r="RJF946" s="82"/>
      <c r="RJG946" s="82"/>
      <c r="RJH946" s="82"/>
      <c r="RJI946" s="82"/>
      <c r="RJJ946" s="82"/>
      <c r="RJK946" s="82"/>
      <c r="RJL946" s="82"/>
      <c r="RJM946" s="82"/>
      <c r="RJN946" s="82"/>
      <c r="RJO946" s="82"/>
      <c r="RJP946" s="82"/>
      <c r="RJQ946" s="82"/>
      <c r="RJR946" s="82"/>
      <c r="RJS946" s="82"/>
      <c r="RJT946" s="82"/>
      <c r="RJU946" s="82"/>
      <c r="RJV946" s="82"/>
      <c r="RJW946" s="82"/>
      <c r="RJX946" s="82"/>
      <c r="RJY946" s="82"/>
      <c r="RJZ946" s="82"/>
      <c r="RKA946" s="82"/>
      <c r="RKB946" s="82"/>
      <c r="RKC946" s="82"/>
      <c r="RKD946" s="82"/>
      <c r="RKE946" s="82"/>
      <c r="RKF946" s="82"/>
      <c r="RKG946" s="82"/>
      <c r="RKH946" s="82"/>
      <c r="RKI946" s="82"/>
      <c r="RKJ946" s="82"/>
      <c r="RKK946" s="82"/>
      <c r="RKL946" s="82"/>
      <c r="RKM946" s="82"/>
      <c r="RKN946" s="82"/>
      <c r="RKO946" s="82"/>
      <c r="RKP946" s="82"/>
      <c r="RKQ946" s="82"/>
      <c r="RKR946" s="82"/>
      <c r="RKS946" s="82"/>
      <c r="RKT946" s="82"/>
      <c r="RKU946" s="82"/>
      <c r="RKV946" s="82"/>
      <c r="RKW946" s="82"/>
      <c r="RKX946" s="82"/>
      <c r="RKY946" s="82"/>
      <c r="RKZ946" s="82"/>
      <c r="RLA946" s="82"/>
      <c r="RLB946" s="82"/>
      <c r="RLC946" s="82"/>
      <c r="RLD946" s="82"/>
      <c r="RLE946" s="82"/>
      <c r="RLF946" s="82"/>
      <c r="RLG946" s="82"/>
      <c r="RLH946" s="82"/>
      <c r="RLI946" s="82"/>
      <c r="RLJ946" s="82"/>
      <c r="RLK946" s="82"/>
      <c r="RLL946" s="82"/>
      <c r="RLM946" s="82"/>
      <c r="RLN946" s="82"/>
      <c r="RLO946" s="82"/>
      <c r="RLP946" s="82"/>
      <c r="RLQ946" s="82"/>
      <c r="RLR946" s="82"/>
      <c r="RLS946" s="82"/>
      <c r="RLT946" s="82"/>
      <c r="RLU946" s="82"/>
      <c r="RLV946" s="82"/>
      <c r="RLW946" s="82"/>
      <c r="RLX946" s="82"/>
      <c r="RLY946" s="82"/>
      <c r="RLZ946" s="82"/>
      <c r="RMA946" s="82"/>
      <c r="RMB946" s="82"/>
      <c r="RMC946" s="82"/>
      <c r="RMD946" s="82"/>
      <c r="RME946" s="82"/>
      <c r="RMF946" s="82"/>
      <c r="RMG946" s="82"/>
      <c r="RMH946" s="82"/>
      <c r="RMI946" s="82"/>
      <c r="RMJ946" s="82"/>
      <c r="RMK946" s="82"/>
      <c r="RML946" s="82"/>
      <c r="RMM946" s="82"/>
      <c r="RMN946" s="82"/>
      <c r="RMO946" s="82"/>
      <c r="RMP946" s="82"/>
      <c r="RMQ946" s="82"/>
      <c r="RMR946" s="82"/>
      <c r="RMS946" s="82"/>
      <c r="RMT946" s="82"/>
      <c r="RMU946" s="82"/>
      <c r="RMV946" s="82"/>
      <c r="RMW946" s="82"/>
      <c r="RMX946" s="82"/>
      <c r="RMY946" s="82"/>
      <c r="RMZ946" s="82"/>
      <c r="RNA946" s="82"/>
      <c r="RNB946" s="82"/>
      <c r="RNC946" s="82"/>
      <c r="RND946" s="82"/>
      <c r="RNE946" s="82"/>
      <c r="RNF946" s="82"/>
      <c r="RNG946" s="82"/>
      <c r="RNH946" s="82"/>
      <c r="RNI946" s="82"/>
      <c r="RNJ946" s="82"/>
      <c r="RNK946" s="82"/>
      <c r="RNL946" s="82"/>
      <c r="RNM946" s="82"/>
      <c r="RNN946" s="82"/>
      <c r="RNO946" s="82"/>
      <c r="RNP946" s="82"/>
      <c r="RNQ946" s="82"/>
      <c r="RNR946" s="82"/>
      <c r="RNS946" s="82"/>
      <c r="RNT946" s="82"/>
      <c r="RNU946" s="82"/>
      <c r="RNV946" s="82"/>
      <c r="RNW946" s="82"/>
      <c r="RNX946" s="82"/>
      <c r="RNY946" s="82"/>
      <c r="RNZ946" s="82"/>
      <c r="ROA946" s="82"/>
      <c r="ROB946" s="82"/>
      <c r="ROC946" s="82"/>
      <c r="ROD946" s="82"/>
      <c r="ROE946" s="82"/>
      <c r="ROF946" s="82"/>
      <c r="ROG946" s="82"/>
      <c r="ROH946" s="82"/>
      <c r="ROI946" s="82"/>
      <c r="ROJ946" s="82"/>
      <c r="ROK946" s="82"/>
      <c r="ROL946" s="82"/>
      <c r="ROM946" s="82"/>
      <c r="RON946" s="82"/>
      <c r="ROO946" s="82"/>
      <c r="ROP946" s="82"/>
      <c r="ROQ946" s="82"/>
      <c r="ROR946" s="82"/>
      <c r="ROS946" s="82"/>
      <c r="ROT946" s="82"/>
      <c r="ROU946" s="82"/>
      <c r="ROV946" s="82"/>
      <c r="ROW946" s="82"/>
      <c r="ROX946" s="82"/>
      <c r="ROY946" s="82"/>
      <c r="ROZ946" s="82"/>
      <c r="RPA946" s="82"/>
      <c r="RPB946" s="82"/>
      <c r="RPC946" s="82"/>
      <c r="RPD946" s="82"/>
      <c r="RPE946" s="82"/>
      <c r="RPF946" s="82"/>
      <c r="RPG946" s="82"/>
      <c r="RPH946" s="82"/>
      <c r="RPI946" s="82"/>
      <c r="RPJ946" s="82"/>
      <c r="RPK946" s="82"/>
      <c r="RPL946" s="82"/>
      <c r="RPM946" s="82"/>
      <c r="RPN946" s="82"/>
      <c r="RPO946" s="82"/>
      <c r="RPP946" s="82"/>
      <c r="RPQ946" s="82"/>
      <c r="RPR946" s="82"/>
      <c r="RPS946" s="82"/>
      <c r="RPT946" s="82"/>
      <c r="RPU946" s="82"/>
      <c r="RPV946" s="82"/>
      <c r="RPW946" s="82"/>
      <c r="RPX946" s="82"/>
      <c r="RPY946" s="82"/>
      <c r="RPZ946" s="82"/>
      <c r="RQA946" s="82"/>
      <c r="RQB946" s="82"/>
      <c r="RQC946" s="82"/>
      <c r="RQD946" s="82"/>
      <c r="RQE946" s="82"/>
      <c r="RQF946" s="82"/>
      <c r="RQG946" s="82"/>
      <c r="RQH946" s="82"/>
      <c r="RQI946" s="82"/>
      <c r="RQJ946" s="82"/>
      <c r="RQK946" s="82"/>
      <c r="RQL946" s="82"/>
      <c r="RQM946" s="82"/>
      <c r="RQN946" s="82"/>
      <c r="RQO946" s="82"/>
      <c r="RQP946" s="82"/>
      <c r="RQQ946" s="82"/>
      <c r="RQR946" s="82"/>
      <c r="RQS946" s="82"/>
      <c r="RQT946" s="82"/>
      <c r="RQU946" s="82"/>
      <c r="RQV946" s="82"/>
      <c r="RQW946" s="82"/>
      <c r="RQX946" s="82"/>
      <c r="RQY946" s="82"/>
      <c r="RQZ946" s="82"/>
      <c r="RRA946" s="82"/>
      <c r="RRB946" s="82"/>
      <c r="RRC946" s="82"/>
      <c r="RRD946" s="82"/>
      <c r="RRE946" s="82"/>
      <c r="RRF946" s="82"/>
      <c r="RRG946" s="82"/>
      <c r="RRH946" s="82"/>
      <c r="RRI946" s="82"/>
      <c r="RRJ946" s="82"/>
      <c r="RRK946" s="82"/>
      <c r="RRL946" s="82"/>
      <c r="RRM946" s="82"/>
      <c r="RRN946" s="82"/>
      <c r="RRO946" s="82"/>
      <c r="RRP946" s="82"/>
      <c r="RRQ946" s="82"/>
      <c r="RRR946" s="82"/>
      <c r="RRS946" s="82"/>
      <c r="RRT946" s="82"/>
      <c r="RRU946" s="82"/>
      <c r="RRV946" s="82"/>
      <c r="RRW946" s="82"/>
      <c r="RRX946" s="82"/>
      <c r="RRY946" s="82"/>
      <c r="RRZ946" s="82"/>
      <c r="RSA946" s="82"/>
      <c r="RSB946" s="82"/>
      <c r="RSC946" s="82"/>
      <c r="RSD946" s="82"/>
      <c r="RSE946" s="82"/>
      <c r="RSF946" s="82"/>
      <c r="RSG946" s="82"/>
      <c r="RSH946" s="82"/>
      <c r="RSI946" s="82"/>
      <c r="RSJ946" s="82"/>
      <c r="RSK946" s="82"/>
      <c r="RSL946" s="82"/>
      <c r="RSM946" s="82"/>
      <c r="RSN946" s="82"/>
      <c r="RSO946" s="82"/>
      <c r="RSP946" s="82"/>
      <c r="RSQ946" s="82"/>
      <c r="RSR946" s="82"/>
      <c r="RSS946" s="82"/>
      <c r="RST946" s="82"/>
      <c r="RSU946" s="82"/>
      <c r="RSV946" s="82"/>
      <c r="RSW946" s="82"/>
      <c r="RSX946" s="82"/>
      <c r="RSY946" s="82"/>
      <c r="RSZ946" s="82"/>
      <c r="RTA946" s="82"/>
      <c r="RTB946" s="82"/>
      <c r="RTC946" s="82"/>
      <c r="RTD946" s="82"/>
      <c r="RTE946" s="82"/>
      <c r="RTF946" s="82"/>
      <c r="RTG946" s="82"/>
      <c r="RTH946" s="82"/>
      <c r="RTI946" s="82"/>
      <c r="RTJ946" s="82"/>
      <c r="RTK946" s="82"/>
      <c r="RTL946" s="82"/>
      <c r="RTM946" s="82"/>
      <c r="RTN946" s="82"/>
      <c r="RTO946" s="82"/>
      <c r="RTP946" s="82"/>
      <c r="RTQ946" s="82"/>
      <c r="RTR946" s="82"/>
      <c r="RTS946" s="82"/>
      <c r="RTT946" s="82"/>
      <c r="RTU946" s="82"/>
      <c r="RTV946" s="82"/>
      <c r="RTW946" s="82"/>
      <c r="RTX946" s="82"/>
      <c r="RTY946" s="82"/>
      <c r="RTZ946" s="82"/>
      <c r="RUA946" s="82"/>
      <c r="RUB946" s="82"/>
      <c r="RUC946" s="82"/>
      <c r="RUD946" s="82"/>
      <c r="RUE946" s="82"/>
      <c r="RUF946" s="82"/>
      <c r="RUG946" s="82"/>
      <c r="RUH946" s="82"/>
      <c r="RUI946" s="82"/>
      <c r="RUJ946" s="82"/>
      <c r="RUK946" s="82"/>
      <c r="RUL946" s="82"/>
      <c r="RUM946" s="82"/>
      <c r="RUN946" s="82"/>
      <c r="RUO946" s="82"/>
      <c r="RUP946" s="82"/>
      <c r="RUQ946" s="82"/>
      <c r="RUR946" s="82"/>
      <c r="RUS946" s="82"/>
      <c r="RUT946" s="82"/>
      <c r="RUU946" s="82"/>
      <c r="RUV946" s="82"/>
      <c r="RUW946" s="82"/>
      <c r="RUX946" s="82"/>
      <c r="RUY946" s="82"/>
      <c r="RUZ946" s="82"/>
      <c r="RVA946" s="82"/>
      <c r="RVB946" s="82"/>
      <c r="RVC946" s="82"/>
      <c r="RVD946" s="82"/>
      <c r="RVE946" s="82"/>
      <c r="RVF946" s="82"/>
      <c r="RVG946" s="82"/>
      <c r="RVH946" s="82"/>
      <c r="RVI946" s="82"/>
      <c r="RVJ946" s="82"/>
      <c r="RVK946" s="82"/>
      <c r="RVL946" s="82"/>
      <c r="RVM946" s="82"/>
      <c r="RVN946" s="82"/>
      <c r="RVO946" s="82"/>
      <c r="RVP946" s="82"/>
      <c r="RVQ946" s="82"/>
      <c r="RVR946" s="82"/>
      <c r="RVS946" s="82"/>
      <c r="RVT946" s="82"/>
      <c r="RVU946" s="82"/>
      <c r="RVV946" s="82"/>
      <c r="RVW946" s="82"/>
      <c r="RVX946" s="82"/>
      <c r="RVY946" s="82"/>
      <c r="RVZ946" s="82"/>
      <c r="RWA946" s="82"/>
      <c r="RWB946" s="82"/>
      <c r="RWC946" s="82"/>
      <c r="RWD946" s="82"/>
      <c r="RWE946" s="82"/>
      <c r="RWF946" s="82"/>
      <c r="RWG946" s="82"/>
      <c r="RWH946" s="82"/>
      <c r="RWI946" s="82"/>
      <c r="RWJ946" s="82"/>
      <c r="RWK946" s="82"/>
      <c r="RWL946" s="82"/>
      <c r="RWM946" s="82"/>
      <c r="RWN946" s="82"/>
      <c r="RWO946" s="82"/>
      <c r="RWP946" s="82"/>
      <c r="RWQ946" s="82"/>
      <c r="RWR946" s="82"/>
      <c r="RWS946" s="82"/>
      <c r="RWT946" s="82"/>
      <c r="RWU946" s="82"/>
      <c r="RWV946" s="82"/>
      <c r="RWW946" s="82"/>
      <c r="RWX946" s="82"/>
      <c r="RWY946" s="82"/>
      <c r="RWZ946" s="82"/>
      <c r="RXA946" s="82"/>
      <c r="RXB946" s="82"/>
      <c r="RXC946" s="82"/>
      <c r="RXD946" s="82"/>
      <c r="RXE946" s="82"/>
      <c r="RXF946" s="82"/>
      <c r="RXG946" s="82"/>
      <c r="RXH946" s="82"/>
      <c r="RXI946" s="82"/>
      <c r="RXJ946" s="82"/>
      <c r="RXK946" s="82"/>
      <c r="RXL946" s="82"/>
      <c r="RXM946" s="82"/>
      <c r="RXN946" s="82"/>
      <c r="RXO946" s="82"/>
      <c r="RXP946" s="82"/>
      <c r="RXQ946" s="82"/>
      <c r="RXR946" s="82"/>
      <c r="RXS946" s="82"/>
      <c r="RXT946" s="82"/>
      <c r="RXU946" s="82"/>
      <c r="RXV946" s="82"/>
      <c r="RXW946" s="82"/>
      <c r="RXX946" s="82"/>
      <c r="RXY946" s="82"/>
      <c r="RXZ946" s="82"/>
      <c r="RYA946" s="82"/>
      <c r="RYB946" s="82"/>
      <c r="RYC946" s="82"/>
      <c r="RYD946" s="82"/>
      <c r="RYE946" s="82"/>
      <c r="RYF946" s="82"/>
      <c r="RYG946" s="82"/>
      <c r="RYH946" s="82"/>
      <c r="RYI946" s="82"/>
      <c r="RYJ946" s="82"/>
      <c r="RYK946" s="82"/>
      <c r="RYL946" s="82"/>
      <c r="RYM946" s="82"/>
      <c r="RYN946" s="82"/>
      <c r="RYO946" s="82"/>
      <c r="RYP946" s="82"/>
      <c r="RYQ946" s="82"/>
      <c r="RYR946" s="82"/>
      <c r="RYS946" s="82"/>
      <c r="RYT946" s="82"/>
      <c r="RYU946" s="82"/>
      <c r="RYV946" s="82"/>
      <c r="RYW946" s="82"/>
      <c r="RYX946" s="82"/>
      <c r="RYY946" s="82"/>
      <c r="RYZ946" s="82"/>
      <c r="RZA946" s="82"/>
      <c r="RZB946" s="82"/>
      <c r="RZC946" s="82"/>
      <c r="RZD946" s="82"/>
      <c r="RZE946" s="82"/>
      <c r="RZF946" s="82"/>
      <c r="RZG946" s="82"/>
      <c r="RZH946" s="82"/>
      <c r="RZI946" s="82"/>
      <c r="RZJ946" s="82"/>
      <c r="RZK946" s="82"/>
      <c r="RZL946" s="82"/>
      <c r="RZM946" s="82"/>
      <c r="RZN946" s="82"/>
      <c r="RZO946" s="82"/>
      <c r="RZP946" s="82"/>
      <c r="RZQ946" s="82"/>
      <c r="RZR946" s="82"/>
      <c r="RZS946" s="82"/>
      <c r="RZT946" s="82"/>
      <c r="RZU946" s="82"/>
      <c r="RZV946" s="82"/>
      <c r="RZW946" s="82"/>
      <c r="RZX946" s="82"/>
      <c r="RZY946" s="82"/>
      <c r="RZZ946" s="82"/>
      <c r="SAA946" s="82"/>
      <c r="SAB946" s="82"/>
      <c r="SAC946" s="82"/>
      <c r="SAD946" s="82"/>
      <c r="SAE946" s="82"/>
      <c r="SAF946" s="82"/>
      <c r="SAG946" s="82"/>
      <c r="SAH946" s="82"/>
      <c r="SAI946" s="82"/>
      <c r="SAJ946" s="82"/>
      <c r="SAK946" s="82"/>
      <c r="SAL946" s="82"/>
      <c r="SAM946" s="82"/>
      <c r="SAN946" s="82"/>
      <c r="SAO946" s="82"/>
      <c r="SAP946" s="82"/>
      <c r="SAQ946" s="82"/>
      <c r="SAR946" s="82"/>
      <c r="SAS946" s="82"/>
      <c r="SAT946" s="82"/>
      <c r="SAU946" s="82"/>
      <c r="SAV946" s="82"/>
      <c r="SAW946" s="82"/>
      <c r="SAX946" s="82"/>
      <c r="SAY946" s="82"/>
      <c r="SAZ946" s="82"/>
      <c r="SBA946" s="82"/>
      <c r="SBB946" s="82"/>
      <c r="SBC946" s="82"/>
      <c r="SBD946" s="82"/>
      <c r="SBE946" s="82"/>
      <c r="SBF946" s="82"/>
      <c r="SBG946" s="82"/>
      <c r="SBH946" s="82"/>
      <c r="SBI946" s="82"/>
      <c r="SBJ946" s="82"/>
      <c r="SBK946" s="82"/>
      <c r="SBL946" s="82"/>
      <c r="SBM946" s="82"/>
      <c r="SBN946" s="82"/>
      <c r="SBO946" s="82"/>
      <c r="SBP946" s="82"/>
      <c r="SBQ946" s="82"/>
      <c r="SBR946" s="82"/>
      <c r="SBS946" s="82"/>
      <c r="SBT946" s="82"/>
      <c r="SBU946" s="82"/>
      <c r="SBV946" s="82"/>
      <c r="SBW946" s="82"/>
      <c r="SBX946" s="82"/>
      <c r="SBY946" s="82"/>
      <c r="SBZ946" s="82"/>
      <c r="SCA946" s="82"/>
      <c r="SCB946" s="82"/>
      <c r="SCC946" s="82"/>
      <c r="SCD946" s="82"/>
      <c r="SCE946" s="82"/>
      <c r="SCF946" s="82"/>
      <c r="SCG946" s="82"/>
      <c r="SCH946" s="82"/>
      <c r="SCI946" s="82"/>
      <c r="SCJ946" s="82"/>
      <c r="SCK946" s="82"/>
      <c r="SCL946" s="82"/>
      <c r="SCM946" s="82"/>
      <c r="SCN946" s="82"/>
      <c r="SCO946" s="82"/>
      <c r="SCP946" s="82"/>
      <c r="SCQ946" s="82"/>
      <c r="SCR946" s="82"/>
      <c r="SCS946" s="82"/>
      <c r="SCT946" s="82"/>
      <c r="SCU946" s="82"/>
      <c r="SCV946" s="82"/>
      <c r="SCW946" s="82"/>
      <c r="SCX946" s="82"/>
      <c r="SCY946" s="82"/>
      <c r="SCZ946" s="82"/>
      <c r="SDA946" s="82"/>
      <c r="SDB946" s="82"/>
      <c r="SDC946" s="82"/>
      <c r="SDD946" s="82"/>
      <c r="SDE946" s="82"/>
      <c r="SDF946" s="82"/>
      <c r="SDG946" s="82"/>
      <c r="SDH946" s="82"/>
      <c r="SDI946" s="82"/>
      <c r="SDJ946" s="82"/>
      <c r="SDK946" s="82"/>
      <c r="SDL946" s="82"/>
      <c r="SDM946" s="82"/>
      <c r="SDN946" s="82"/>
      <c r="SDO946" s="82"/>
      <c r="SDP946" s="82"/>
      <c r="SDQ946" s="82"/>
      <c r="SDR946" s="82"/>
      <c r="SDS946" s="82"/>
      <c r="SDT946" s="82"/>
      <c r="SDU946" s="82"/>
      <c r="SDV946" s="82"/>
      <c r="SDW946" s="82"/>
      <c r="SDX946" s="82"/>
      <c r="SDY946" s="82"/>
      <c r="SDZ946" s="82"/>
      <c r="SEA946" s="82"/>
      <c r="SEB946" s="82"/>
      <c r="SEC946" s="82"/>
      <c r="SED946" s="82"/>
      <c r="SEE946" s="82"/>
      <c r="SEF946" s="82"/>
      <c r="SEG946" s="82"/>
      <c r="SEH946" s="82"/>
      <c r="SEI946" s="82"/>
      <c r="SEJ946" s="82"/>
      <c r="SEK946" s="82"/>
      <c r="SEL946" s="82"/>
      <c r="SEM946" s="82"/>
      <c r="SEN946" s="82"/>
      <c r="SEO946" s="82"/>
      <c r="SEP946" s="82"/>
      <c r="SEQ946" s="82"/>
      <c r="SER946" s="82"/>
      <c r="SES946" s="82"/>
      <c r="SET946" s="82"/>
      <c r="SEU946" s="82"/>
      <c r="SEV946" s="82"/>
      <c r="SEW946" s="82"/>
      <c r="SEX946" s="82"/>
      <c r="SEY946" s="82"/>
      <c r="SEZ946" s="82"/>
      <c r="SFA946" s="82"/>
      <c r="SFB946" s="82"/>
      <c r="SFC946" s="82"/>
      <c r="SFD946" s="82"/>
      <c r="SFE946" s="82"/>
      <c r="SFF946" s="82"/>
      <c r="SFG946" s="82"/>
      <c r="SFH946" s="82"/>
      <c r="SFI946" s="82"/>
      <c r="SFJ946" s="82"/>
      <c r="SFK946" s="82"/>
      <c r="SFL946" s="82"/>
      <c r="SFM946" s="82"/>
      <c r="SFN946" s="82"/>
      <c r="SFO946" s="82"/>
      <c r="SFP946" s="82"/>
      <c r="SFQ946" s="82"/>
      <c r="SFR946" s="82"/>
      <c r="SFS946" s="82"/>
      <c r="SFT946" s="82"/>
      <c r="SFU946" s="82"/>
      <c r="SFV946" s="82"/>
      <c r="SFW946" s="82"/>
      <c r="SFX946" s="82"/>
      <c r="SFY946" s="82"/>
      <c r="SFZ946" s="82"/>
      <c r="SGA946" s="82"/>
      <c r="SGB946" s="82"/>
      <c r="SGC946" s="82"/>
      <c r="SGD946" s="82"/>
      <c r="SGE946" s="82"/>
      <c r="SGF946" s="82"/>
      <c r="SGG946" s="82"/>
      <c r="SGH946" s="82"/>
      <c r="SGI946" s="82"/>
      <c r="SGJ946" s="82"/>
      <c r="SGK946" s="82"/>
      <c r="SGL946" s="82"/>
      <c r="SGM946" s="82"/>
      <c r="SGN946" s="82"/>
      <c r="SGO946" s="82"/>
      <c r="SGP946" s="82"/>
      <c r="SGQ946" s="82"/>
      <c r="SGR946" s="82"/>
      <c r="SGS946" s="82"/>
      <c r="SGT946" s="82"/>
      <c r="SGU946" s="82"/>
      <c r="SGV946" s="82"/>
      <c r="SGW946" s="82"/>
      <c r="SGX946" s="82"/>
      <c r="SGY946" s="82"/>
      <c r="SGZ946" s="82"/>
      <c r="SHA946" s="82"/>
      <c r="SHB946" s="82"/>
      <c r="SHC946" s="82"/>
      <c r="SHD946" s="82"/>
      <c r="SHE946" s="82"/>
      <c r="SHF946" s="82"/>
      <c r="SHG946" s="82"/>
      <c r="SHH946" s="82"/>
      <c r="SHI946" s="82"/>
      <c r="SHJ946" s="82"/>
      <c r="SHK946" s="82"/>
      <c r="SHL946" s="82"/>
      <c r="SHM946" s="82"/>
      <c r="SHN946" s="82"/>
      <c r="SHO946" s="82"/>
      <c r="SHP946" s="82"/>
      <c r="SHQ946" s="82"/>
      <c r="SHR946" s="82"/>
      <c r="SHS946" s="82"/>
      <c r="SHT946" s="82"/>
      <c r="SHU946" s="82"/>
      <c r="SHV946" s="82"/>
      <c r="SHW946" s="82"/>
      <c r="SHX946" s="82"/>
      <c r="SHY946" s="82"/>
      <c r="SHZ946" s="82"/>
      <c r="SIA946" s="82"/>
      <c r="SIB946" s="82"/>
      <c r="SIC946" s="82"/>
      <c r="SID946" s="82"/>
      <c r="SIE946" s="82"/>
      <c r="SIF946" s="82"/>
      <c r="SIG946" s="82"/>
      <c r="SIH946" s="82"/>
      <c r="SII946" s="82"/>
      <c r="SIJ946" s="82"/>
      <c r="SIK946" s="82"/>
      <c r="SIL946" s="82"/>
      <c r="SIM946" s="82"/>
      <c r="SIN946" s="82"/>
      <c r="SIO946" s="82"/>
      <c r="SIP946" s="82"/>
      <c r="SIQ946" s="82"/>
      <c r="SIR946" s="82"/>
      <c r="SIS946" s="82"/>
      <c r="SIT946" s="82"/>
      <c r="SIU946" s="82"/>
      <c r="SIV946" s="82"/>
      <c r="SIW946" s="82"/>
      <c r="SIX946" s="82"/>
      <c r="SIY946" s="82"/>
      <c r="SIZ946" s="82"/>
      <c r="SJA946" s="82"/>
      <c r="SJB946" s="82"/>
      <c r="SJC946" s="82"/>
      <c r="SJD946" s="82"/>
      <c r="SJE946" s="82"/>
      <c r="SJF946" s="82"/>
      <c r="SJG946" s="82"/>
      <c r="SJH946" s="82"/>
      <c r="SJI946" s="82"/>
      <c r="SJJ946" s="82"/>
      <c r="SJK946" s="82"/>
      <c r="SJL946" s="82"/>
      <c r="SJM946" s="82"/>
      <c r="SJN946" s="82"/>
      <c r="SJO946" s="82"/>
      <c r="SJP946" s="82"/>
      <c r="SJQ946" s="82"/>
      <c r="SJR946" s="82"/>
      <c r="SJS946" s="82"/>
      <c r="SJT946" s="82"/>
      <c r="SJU946" s="82"/>
      <c r="SJV946" s="82"/>
      <c r="SJW946" s="82"/>
      <c r="SJX946" s="82"/>
      <c r="SJY946" s="82"/>
      <c r="SJZ946" s="82"/>
      <c r="SKA946" s="82"/>
      <c r="SKB946" s="82"/>
      <c r="SKC946" s="82"/>
      <c r="SKD946" s="82"/>
      <c r="SKE946" s="82"/>
      <c r="SKF946" s="82"/>
      <c r="SKG946" s="82"/>
      <c r="SKH946" s="82"/>
      <c r="SKI946" s="82"/>
      <c r="SKJ946" s="82"/>
      <c r="SKK946" s="82"/>
      <c r="SKL946" s="82"/>
      <c r="SKM946" s="82"/>
      <c r="SKN946" s="82"/>
      <c r="SKO946" s="82"/>
      <c r="SKP946" s="82"/>
      <c r="SKQ946" s="82"/>
      <c r="SKR946" s="82"/>
      <c r="SKS946" s="82"/>
      <c r="SKT946" s="82"/>
      <c r="SKU946" s="82"/>
      <c r="SKV946" s="82"/>
      <c r="SKW946" s="82"/>
      <c r="SKX946" s="82"/>
      <c r="SKY946" s="82"/>
      <c r="SKZ946" s="82"/>
      <c r="SLA946" s="82"/>
      <c r="SLB946" s="82"/>
      <c r="SLC946" s="82"/>
      <c r="SLD946" s="82"/>
      <c r="SLE946" s="82"/>
      <c r="SLF946" s="82"/>
      <c r="SLG946" s="82"/>
      <c r="SLH946" s="82"/>
      <c r="SLI946" s="82"/>
      <c r="SLJ946" s="82"/>
      <c r="SLK946" s="82"/>
      <c r="SLL946" s="82"/>
      <c r="SLM946" s="82"/>
      <c r="SLN946" s="82"/>
      <c r="SLO946" s="82"/>
      <c r="SLP946" s="82"/>
      <c r="SLQ946" s="82"/>
      <c r="SLR946" s="82"/>
      <c r="SLS946" s="82"/>
      <c r="SLT946" s="82"/>
      <c r="SLU946" s="82"/>
      <c r="SLV946" s="82"/>
      <c r="SLW946" s="82"/>
      <c r="SLX946" s="82"/>
      <c r="SLY946" s="82"/>
      <c r="SLZ946" s="82"/>
      <c r="SMA946" s="82"/>
      <c r="SMB946" s="82"/>
      <c r="SMC946" s="82"/>
      <c r="SMD946" s="82"/>
      <c r="SME946" s="82"/>
      <c r="SMF946" s="82"/>
      <c r="SMG946" s="82"/>
      <c r="SMH946" s="82"/>
      <c r="SMI946" s="82"/>
      <c r="SMJ946" s="82"/>
      <c r="SMK946" s="82"/>
      <c r="SML946" s="82"/>
      <c r="SMM946" s="82"/>
      <c r="SMN946" s="82"/>
      <c r="SMO946" s="82"/>
      <c r="SMP946" s="82"/>
      <c r="SMQ946" s="82"/>
      <c r="SMR946" s="82"/>
      <c r="SMS946" s="82"/>
      <c r="SMT946" s="82"/>
      <c r="SMU946" s="82"/>
      <c r="SMV946" s="82"/>
      <c r="SMW946" s="82"/>
      <c r="SMX946" s="82"/>
      <c r="SMY946" s="82"/>
      <c r="SMZ946" s="82"/>
      <c r="SNA946" s="82"/>
      <c r="SNB946" s="82"/>
      <c r="SNC946" s="82"/>
      <c r="SND946" s="82"/>
      <c r="SNE946" s="82"/>
      <c r="SNF946" s="82"/>
      <c r="SNG946" s="82"/>
      <c r="SNH946" s="82"/>
      <c r="SNI946" s="82"/>
      <c r="SNJ946" s="82"/>
      <c r="SNK946" s="82"/>
      <c r="SNL946" s="82"/>
      <c r="SNM946" s="82"/>
      <c r="SNN946" s="82"/>
      <c r="SNO946" s="82"/>
      <c r="SNP946" s="82"/>
      <c r="SNQ946" s="82"/>
      <c r="SNR946" s="82"/>
      <c r="SNS946" s="82"/>
      <c r="SNT946" s="82"/>
      <c r="SNU946" s="82"/>
      <c r="SNV946" s="82"/>
      <c r="SNW946" s="82"/>
      <c r="SNX946" s="82"/>
      <c r="SNY946" s="82"/>
      <c r="SNZ946" s="82"/>
      <c r="SOA946" s="82"/>
      <c r="SOB946" s="82"/>
      <c r="SOC946" s="82"/>
      <c r="SOD946" s="82"/>
      <c r="SOE946" s="82"/>
      <c r="SOF946" s="82"/>
      <c r="SOG946" s="82"/>
      <c r="SOH946" s="82"/>
      <c r="SOI946" s="82"/>
      <c r="SOJ946" s="82"/>
      <c r="SOK946" s="82"/>
      <c r="SOL946" s="82"/>
      <c r="SOM946" s="82"/>
      <c r="SON946" s="82"/>
      <c r="SOO946" s="82"/>
      <c r="SOP946" s="82"/>
      <c r="SOQ946" s="82"/>
      <c r="SOR946" s="82"/>
      <c r="SOS946" s="82"/>
      <c r="SOT946" s="82"/>
      <c r="SOU946" s="82"/>
      <c r="SOV946" s="82"/>
      <c r="SOW946" s="82"/>
      <c r="SOX946" s="82"/>
      <c r="SOY946" s="82"/>
      <c r="SOZ946" s="82"/>
      <c r="SPA946" s="82"/>
      <c r="SPB946" s="82"/>
      <c r="SPC946" s="82"/>
      <c r="SPD946" s="82"/>
      <c r="SPE946" s="82"/>
      <c r="SPF946" s="82"/>
      <c r="SPG946" s="82"/>
      <c r="SPH946" s="82"/>
      <c r="SPI946" s="82"/>
      <c r="SPJ946" s="82"/>
      <c r="SPK946" s="82"/>
      <c r="SPL946" s="82"/>
      <c r="SPM946" s="82"/>
      <c r="SPN946" s="82"/>
      <c r="SPO946" s="82"/>
      <c r="SPP946" s="82"/>
      <c r="SPQ946" s="82"/>
      <c r="SPR946" s="82"/>
      <c r="SPS946" s="82"/>
      <c r="SPT946" s="82"/>
      <c r="SPU946" s="82"/>
      <c r="SPV946" s="82"/>
      <c r="SPW946" s="82"/>
      <c r="SPX946" s="82"/>
      <c r="SPY946" s="82"/>
      <c r="SPZ946" s="82"/>
      <c r="SQA946" s="82"/>
      <c r="SQB946" s="82"/>
      <c r="SQC946" s="82"/>
      <c r="SQD946" s="82"/>
      <c r="SQE946" s="82"/>
      <c r="SQF946" s="82"/>
      <c r="SQG946" s="82"/>
      <c r="SQH946" s="82"/>
      <c r="SQI946" s="82"/>
      <c r="SQJ946" s="82"/>
      <c r="SQK946" s="82"/>
      <c r="SQL946" s="82"/>
      <c r="SQM946" s="82"/>
      <c r="SQN946" s="82"/>
      <c r="SQO946" s="82"/>
      <c r="SQP946" s="82"/>
      <c r="SQQ946" s="82"/>
      <c r="SQR946" s="82"/>
      <c r="SQS946" s="82"/>
      <c r="SQT946" s="82"/>
      <c r="SQU946" s="82"/>
      <c r="SQV946" s="82"/>
      <c r="SQW946" s="82"/>
      <c r="SQX946" s="82"/>
      <c r="SQY946" s="82"/>
      <c r="SQZ946" s="82"/>
      <c r="SRA946" s="82"/>
      <c r="SRB946" s="82"/>
      <c r="SRC946" s="82"/>
      <c r="SRD946" s="82"/>
      <c r="SRE946" s="82"/>
      <c r="SRF946" s="82"/>
      <c r="SRG946" s="82"/>
      <c r="SRH946" s="82"/>
      <c r="SRI946" s="82"/>
      <c r="SRJ946" s="82"/>
      <c r="SRK946" s="82"/>
      <c r="SRL946" s="82"/>
      <c r="SRM946" s="82"/>
      <c r="SRN946" s="82"/>
      <c r="SRO946" s="82"/>
      <c r="SRP946" s="82"/>
      <c r="SRQ946" s="82"/>
      <c r="SRR946" s="82"/>
      <c r="SRS946" s="82"/>
      <c r="SRT946" s="82"/>
      <c r="SRU946" s="82"/>
      <c r="SRV946" s="82"/>
      <c r="SRW946" s="82"/>
      <c r="SRX946" s="82"/>
      <c r="SRY946" s="82"/>
      <c r="SRZ946" s="82"/>
      <c r="SSA946" s="82"/>
      <c r="SSB946" s="82"/>
      <c r="SSC946" s="82"/>
      <c r="SSD946" s="82"/>
      <c r="SSE946" s="82"/>
      <c r="SSF946" s="82"/>
      <c r="SSG946" s="82"/>
      <c r="SSH946" s="82"/>
      <c r="SSI946" s="82"/>
      <c r="SSJ946" s="82"/>
      <c r="SSK946" s="82"/>
      <c r="SSL946" s="82"/>
      <c r="SSM946" s="82"/>
      <c r="SSN946" s="82"/>
      <c r="SSO946" s="82"/>
      <c r="SSP946" s="82"/>
      <c r="SSQ946" s="82"/>
      <c r="SSR946" s="82"/>
      <c r="SSS946" s="82"/>
      <c r="SST946" s="82"/>
      <c r="SSU946" s="82"/>
      <c r="SSV946" s="82"/>
      <c r="SSW946" s="82"/>
      <c r="SSX946" s="82"/>
      <c r="SSY946" s="82"/>
      <c r="SSZ946" s="82"/>
      <c r="STA946" s="82"/>
      <c r="STB946" s="82"/>
      <c r="STC946" s="82"/>
      <c r="STD946" s="82"/>
      <c r="STE946" s="82"/>
      <c r="STF946" s="82"/>
      <c r="STG946" s="82"/>
      <c r="STH946" s="82"/>
      <c r="STI946" s="82"/>
      <c r="STJ946" s="82"/>
      <c r="STK946" s="82"/>
      <c r="STL946" s="82"/>
      <c r="STM946" s="82"/>
      <c r="STN946" s="82"/>
      <c r="STO946" s="82"/>
      <c r="STP946" s="82"/>
      <c r="STQ946" s="82"/>
      <c r="STR946" s="82"/>
      <c r="STS946" s="82"/>
      <c r="STT946" s="82"/>
      <c r="STU946" s="82"/>
      <c r="STV946" s="82"/>
      <c r="STW946" s="82"/>
      <c r="STX946" s="82"/>
      <c r="STY946" s="82"/>
      <c r="STZ946" s="82"/>
      <c r="SUA946" s="82"/>
      <c r="SUB946" s="82"/>
      <c r="SUC946" s="82"/>
      <c r="SUD946" s="82"/>
      <c r="SUE946" s="82"/>
      <c r="SUF946" s="82"/>
      <c r="SUG946" s="82"/>
      <c r="SUH946" s="82"/>
      <c r="SUI946" s="82"/>
      <c r="SUJ946" s="82"/>
      <c r="SUK946" s="82"/>
      <c r="SUL946" s="82"/>
      <c r="SUM946" s="82"/>
      <c r="SUN946" s="82"/>
      <c r="SUO946" s="82"/>
      <c r="SUP946" s="82"/>
      <c r="SUQ946" s="82"/>
      <c r="SUR946" s="82"/>
      <c r="SUS946" s="82"/>
      <c r="SUT946" s="82"/>
      <c r="SUU946" s="82"/>
      <c r="SUV946" s="82"/>
      <c r="SUW946" s="82"/>
      <c r="SUX946" s="82"/>
      <c r="SUY946" s="82"/>
      <c r="SUZ946" s="82"/>
      <c r="SVA946" s="82"/>
      <c r="SVB946" s="82"/>
      <c r="SVC946" s="82"/>
      <c r="SVD946" s="82"/>
      <c r="SVE946" s="82"/>
      <c r="SVF946" s="82"/>
      <c r="SVG946" s="82"/>
      <c r="SVH946" s="82"/>
      <c r="SVI946" s="82"/>
      <c r="SVJ946" s="82"/>
      <c r="SVK946" s="82"/>
      <c r="SVL946" s="82"/>
      <c r="SVM946" s="82"/>
      <c r="SVN946" s="82"/>
      <c r="SVO946" s="82"/>
      <c r="SVP946" s="82"/>
      <c r="SVQ946" s="82"/>
      <c r="SVR946" s="82"/>
      <c r="SVS946" s="82"/>
      <c r="SVT946" s="82"/>
      <c r="SVU946" s="82"/>
      <c r="SVV946" s="82"/>
      <c r="SVW946" s="82"/>
      <c r="SVX946" s="82"/>
      <c r="SVY946" s="82"/>
      <c r="SVZ946" s="82"/>
      <c r="SWA946" s="82"/>
      <c r="SWB946" s="82"/>
      <c r="SWC946" s="82"/>
      <c r="SWD946" s="82"/>
      <c r="SWE946" s="82"/>
      <c r="SWF946" s="82"/>
      <c r="SWG946" s="82"/>
      <c r="SWH946" s="82"/>
      <c r="SWI946" s="82"/>
      <c r="SWJ946" s="82"/>
      <c r="SWK946" s="82"/>
      <c r="SWL946" s="82"/>
      <c r="SWM946" s="82"/>
      <c r="SWN946" s="82"/>
      <c r="SWO946" s="82"/>
      <c r="SWP946" s="82"/>
      <c r="SWQ946" s="82"/>
      <c r="SWR946" s="82"/>
      <c r="SWS946" s="82"/>
      <c r="SWT946" s="82"/>
      <c r="SWU946" s="82"/>
      <c r="SWV946" s="82"/>
      <c r="SWW946" s="82"/>
      <c r="SWX946" s="82"/>
      <c r="SWY946" s="82"/>
      <c r="SWZ946" s="82"/>
      <c r="SXA946" s="82"/>
      <c r="SXB946" s="82"/>
      <c r="SXC946" s="82"/>
      <c r="SXD946" s="82"/>
      <c r="SXE946" s="82"/>
      <c r="SXF946" s="82"/>
      <c r="SXG946" s="82"/>
      <c r="SXH946" s="82"/>
      <c r="SXI946" s="82"/>
      <c r="SXJ946" s="82"/>
      <c r="SXK946" s="82"/>
      <c r="SXL946" s="82"/>
      <c r="SXM946" s="82"/>
      <c r="SXN946" s="82"/>
      <c r="SXO946" s="82"/>
      <c r="SXP946" s="82"/>
      <c r="SXQ946" s="82"/>
      <c r="SXR946" s="82"/>
      <c r="SXS946" s="82"/>
      <c r="SXT946" s="82"/>
      <c r="SXU946" s="82"/>
      <c r="SXV946" s="82"/>
      <c r="SXW946" s="82"/>
      <c r="SXX946" s="82"/>
      <c r="SXY946" s="82"/>
      <c r="SXZ946" s="82"/>
      <c r="SYA946" s="82"/>
      <c r="SYB946" s="82"/>
      <c r="SYC946" s="82"/>
      <c r="SYD946" s="82"/>
      <c r="SYE946" s="82"/>
      <c r="SYF946" s="82"/>
      <c r="SYG946" s="82"/>
      <c r="SYH946" s="82"/>
      <c r="SYI946" s="82"/>
      <c r="SYJ946" s="82"/>
      <c r="SYK946" s="82"/>
      <c r="SYL946" s="82"/>
      <c r="SYM946" s="82"/>
      <c r="SYN946" s="82"/>
      <c r="SYO946" s="82"/>
      <c r="SYP946" s="82"/>
      <c r="SYQ946" s="82"/>
      <c r="SYR946" s="82"/>
      <c r="SYS946" s="82"/>
      <c r="SYT946" s="82"/>
      <c r="SYU946" s="82"/>
      <c r="SYV946" s="82"/>
      <c r="SYW946" s="82"/>
      <c r="SYX946" s="82"/>
      <c r="SYY946" s="82"/>
      <c r="SYZ946" s="82"/>
      <c r="SZA946" s="82"/>
      <c r="SZB946" s="82"/>
      <c r="SZC946" s="82"/>
      <c r="SZD946" s="82"/>
      <c r="SZE946" s="82"/>
      <c r="SZF946" s="82"/>
      <c r="SZG946" s="82"/>
      <c r="SZH946" s="82"/>
      <c r="SZI946" s="82"/>
      <c r="SZJ946" s="82"/>
      <c r="SZK946" s="82"/>
      <c r="SZL946" s="82"/>
      <c r="SZM946" s="82"/>
      <c r="SZN946" s="82"/>
      <c r="SZO946" s="82"/>
      <c r="SZP946" s="82"/>
      <c r="SZQ946" s="82"/>
      <c r="SZR946" s="82"/>
      <c r="SZS946" s="82"/>
      <c r="SZT946" s="82"/>
      <c r="SZU946" s="82"/>
      <c r="SZV946" s="82"/>
      <c r="SZW946" s="82"/>
      <c r="SZX946" s="82"/>
      <c r="SZY946" s="82"/>
      <c r="SZZ946" s="82"/>
      <c r="TAA946" s="82"/>
      <c r="TAB946" s="82"/>
      <c r="TAC946" s="82"/>
      <c r="TAD946" s="82"/>
      <c r="TAE946" s="82"/>
      <c r="TAF946" s="82"/>
      <c r="TAG946" s="82"/>
      <c r="TAH946" s="82"/>
      <c r="TAI946" s="82"/>
      <c r="TAJ946" s="82"/>
      <c r="TAK946" s="82"/>
      <c r="TAL946" s="82"/>
      <c r="TAM946" s="82"/>
      <c r="TAN946" s="82"/>
      <c r="TAO946" s="82"/>
      <c r="TAP946" s="82"/>
      <c r="TAQ946" s="82"/>
      <c r="TAR946" s="82"/>
      <c r="TAS946" s="82"/>
      <c r="TAT946" s="82"/>
      <c r="TAU946" s="82"/>
      <c r="TAV946" s="82"/>
      <c r="TAW946" s="82"/>
      <c r="TAX946" s="82"/>
      <c r="TAY946" s="82"/>
      <c r="TAZ946" s="82"/>
      <c r="TBA946" s="82"/>
      <c r="TBB946" s="82"/>
      <c r="TBC946" s="82"/>
      <c r="TBD946" s="82"/>
      <c r="TBE946" s="82"/>
      <c r="TBF946" s="82"/>
      <c r="TBG946" s="82"/>
      <c r="TBH946" s="82"/>
      <c r="TBI946" s="82"/>
      <c r="TBJ946" s="82"/>
      <c r="TBK946" s="82"/>
      <c r="TBL946" s="82"/>
      <c r="TBM946" s="82"/>
      <c r="TBN946" s="82"/>
      <c r="TBO946" s="82"/>
      <c r="TBP946" s="82"/>
      <c r="TBQ946" s="82"/>
      <c r="TBR946" s="82"/>
      <c r="TBS946" s="82"/>
      <c r="TBT946" s="82"/>
      <c r="TBU946" s="82"/>
      <c r="TBV946" s="82"/>
      <c r="TBW946" s="82"/>
      <c r="TBX946" s="82"/>
      <c r="TBY946" s="82"/>
      <c r="TBZ946" s="82"/>
      <c r="TCA946" s="82"/>
      <c r="TCB946" s="82"/>
      <c r="TCC946" s="82"/>
      <c r="TCD946" s="82"/>
      <c r="TCE946" s="82"/>
      <c r="TCF946" s="82"/>
      <c r="TCG946" s="82"/>
      <c r="TCH946" s="82"/>
      <c r="TCI946" s="82"/>
      <c r="TCJ946" s="82"/>
      <c r="TCK946" s="82"/>
      <c r="TCL946" s="82"/>
      <c r="TCM946" s="82"/>
      <c r="TCN946" s="82"/>
      <c r="TCO946" s="82"/>
      <c r="TCP946" s="82"/>
      <c r="TCQ946" s="82"/>
      <c r="TCR946" s="82"/>
      <c r="TCS946" s="82"/>
      <c r="TCT946" s="82"/>
      <c r="TCU946" s="82"/>
      <c r="TCV946" s="82"/>
      <c r="TCW946" s="82"/>
      <c r="TCX946" s="82"/>
      <c r="TCY946" s="82"/>
      <c r="TCZ946" s="82"/>
      <c r="TDA946" s="82"/>
      <c r="TDB946" s="82"/>
      <c r="TDC946" s="82"/>
      <c r="TDD946" s="82"/>
      <c r="TDE946" s="82"/>
      <c r="TDF946" s="82"/>
      <c r="TDG946" s="82"/>
      <c r="TDH946" s="82"/>
      <c r="TDI946" s="82"/>
      <c r="TDJ946" s="82"/>
      <c r="TDK946" s="82"/>
      <c r="TDL946" s="82"/>
      <c r="TDM946" s="82"/>
      <c r="TDN946" s="82"/>
      <c r="TDO946" s="82"/>
      <c r="TDP946" s="82"/>
      <c r="TDQ946" s="82"/>
      <c r="TDR946" s="82"/>
      <c r="TDS946" s="82"/>
      <c r="TDT946" s="82"/>
      <c r="TDU946" s="82"/>
      <c r="TDV946" s="82"/>
      <c r="TDW946" s="82"/>
      <c r="TDX946" s="82"/>
      <c r="TDY946" s="82"/>
      <c r="TDZ946" s="82"/>
      <c r="TEA946" s="82"/>
      <c r="TEB946" s="82"/>
      <c r="TEC946" s="82"/>
      <c r="TED946" s="82"/>
      <c r="TEE946" s="82"/>
      <c r="TEF946" s="82"/>
      <c r="TEG946" s="82"/>
      <c r="TEH946" s="82"/>
      <c r="TEI946" s="82"/>
      <c r="TEJ946" s="82"/>
      <c r="TEK946" s="82"/>
      <c r="TEL946" s="82"/>
      <c r="TEM946" s="82"/>
      <c r="TEN946" s="82"/>
      <c r="TEO946" s="82"/>
      <c r="TEP946" s="82"/>
      <c r="TEQ946" s="82"/>
      <c r="TER946" s="82"/>
      <c r="TES946" s="82"/>
      <c r="TET946" s="82"/>
      <c r="TEU946" s="82"/>
      <c r="TEV946" s="82"/>
      <c r="TEW946" s="82"/>
      <c r="TEX946" s="82"/>
      <c r="TEY946" s="82"/>
      <c r="TEZ946" s="82"/>
      <c r="TFA946" s="82"/>
      <c r="TFB946" s="82"/>
      <c r="TFC946" s="82"/>
      <c r="TFD946" s="82"/>
      <c r="TFE946" s="82"/>
      <c r="TFF946" s="82"/>
      <c r="TFG946" s="82"/>
      <c r="TFH946" s="82"/>
      <c r="TFI946" s="82"/>
      <c r="TFJ946" s="82"/>
      <c r="TFK946" s="82"/>
      <c r="TFL946" s="82"/>
      <c r="TFM946" s="82"/>
      <c r="TFN946" s="82"/>
      <c r="TFO946" s="82"/>
      <c r="TFP946" s="82"/>
      <c r="TFQ946" s="82"/>
      <c r="TFR946" s="82"/>
      <c r="TFS946" s="82"/>
      <c r="TFT946" s="82"/>
      <c r="TFU946" s="82"/>
      <c r="TFV946" s="82"/>
      <c r="TFW946" s="82"/>
      <c r="TFX946" s="82"/>
      <c r="TFY946" s="82"/>
      <c r="TFZ946" s="82"/>
      <c r="TGA946" s="82"/>
      <c r="TGB946" s="82"/>
      <c r="TGC946" s="82"/>
      <c r="TGD946" s="82"/>
      <c r="TGE946" s="82"/>
      <c r="TGF946" s="82"/>
      <c r="TGG946" s="82"/>
      <c r="TGH946" s="82"/>
      <c r="TGI946" s="82"/>
      <c r="TGJ946" s="82"/>
      <c r="TGK946" s="82"/>
      <c r="TGL946" s="82"/>
      <c r="TGM946" s="82"/>
      <c r="TGN946" s="82"/>
      <c r="TGO946" s="82"/>
      <c r="TGP946" s="82"/>
      <c r="TGQ946" s="82"/>
      <c r="TGR946" s="82"/>
      <c r="TGS946" s="82"/>
      <c r="TGT946" s="82"/>
      <c r="TGU946" s="82"/>
      <c r="TGV946" s="82"/>
      <c r="TGW946" s="82"/>
      <c r="TGX946" s="82"/>
      <c r="TGY946" s="82"/>
      <c r="TGZ946" s="82"/>
      <c r="THA946" s="82"/>
      <c r="THB946" s="82"/>
      <c r="THC946" s="82"/>
      <c r="THD946" s="82"/>
      <c r="THE946" s="82"/>
      <c r="THF946" s="82"/>
      <c r="THG946" s="82"/>
      <c r="THH946" s="82"/>
      <c r="THI946" s="82"/>
      <c r="THJ946" s="82"/>
      <c r="THK946" s="82"/>
      <c r="THL946" s="82"/>
      <c r="THM946" s="82"/>
      <c r="THN946" s="82"/>
      <c r="THO946" s="82"/>
      <c r="THP946" s="82"/>
      <c r="THQ946" s="82"/>
      <c r="THR946" s="82"/>
      <c r="THS946" s="82"/>
      <c r="THT946" s="82"/>
      <c r="THU946" s="82"/>
      <c r="THV946" s="82"/>
      <c r="THW946" s="82"/>
      <c r="THX946" s="82"/>
      <c r="THY946" s="82"/>
      <c r="THZ946" s="82"/>
      <c r="TIA946" s="82"/>
      <c r="TIB946" s="82"/>
      <c r="TIC946" s="82"/>
      <c r="TID946" s="82"/>
      <c r="TIE946" s="82"/>
      <c r="TIF946" s="82"/>
      <c r="TIG946" s="82"/>
      <c r="TIH946" s="82"/>
      <c r="TII946" s="82"/>
      <c r="TIJ946" s="82"/>
      <c r="TIK946" s="82"/>
      <c r="TIL946" s="82"/>
      <c r="TIM946" s="82"/>
      <c r="TIN946" s="82"/>
      <c r="TIO946" s="82"/>
      <c r="TIP946" s="82"/>
      <c r="TIQ946" s="82"/>
      <c r="TIR946" s="82"/>
      <c r="TIS946" s="82"/>
      <c r="TIT946" s="82"/>
      <c r="TIU946" s="82"/>
      <c r="TIV946" s="82"/>
      <c r="TIW946" s="82"/>
      <c r="TIX946" s="82"/>
      <c r="TIY946" s="82"/>
      <c r="TIZ946" s="82"/>
      <c r="TJA946" s="82"/>
      <c r="TJB946" s="82"/>
      <c r="TJC946" s="82"/>
      <c r="TJD946" s="82"/>
      <c r="TJE946" s="82"/>
      <c r="TJF946" s="82"/>
      <c r="TJG946" s="82"/>
      <c r="TJH946" s="82"/>
      <c r="TJI946" s="82"/>
      <c r="TJJ946" s="82"/>
      <c r="TJK946" s="82"/>
      <c r="TJL946" s="82"/>
      <c r="TJM946" s="82"/>
      <c r="TJN946" s="82"/>
      <c r="TJO946" s="82"/>
      <c r="TJP946" s="82"/>
      <c r="TJQ946" s="82"/>
      <c r="TJR946" s="82"/>
      <c r="TJS946" s="82"/>
      <c r="TJT946" s="82"/>
      <c r="TJU946" s="82"/>
      <c r="TJV946" s="82"/>
      <c r="TJW946" s="82"/>
      <c r="TJX946" s="82"/>
      <c r="TJY946" s="82"/>
      <c r="TJZ946" s="82"/>
      <c r="TKA946" s="82"/>
      <c r="TKB946" s="82"/>
      <c r="TKC946" s="82"/>
      <c r="TKD946" s="82"/>
      <c r="TKE946" s="82"/>
      <c r="TKF946" s="82"/>
      <c r="TKG946" s="82"/>
      <c r="TKH946" s="82"/>
      <c r="TKI946" s="82"/>
      <c r="TKJ946" s="82"/>
      <c r="TKK946" s="82"/>
      <c r="TKL946" s="82"/>
      <c r="TKM946" s="82"/>
      <c r="TKN946" s="82"/>
      <c r="TKO946" s="82"/>
      <c r="TKP946" s="82"/>
      <c r="TKQ946" s="82"/>
      <c r="TKR946" s="82"/>
      <c r="TKS946" s="82"/>
      <c r="TKT946" s="82"/>
      <c r="TKU946" s="82"/>
      <c r="TKV946" s="82"/>
      <c r="TKW946" s="82"/>
      <c r="TKX946" s="82"/>
      <c r="TKY946" s="82"/>
      <c r="TKZ946" s="82"/>
      <c r="TLA946" s="82"/>
      <c r="TLB946" s="82"/>
      <c r="TLC946" s="82"/>
      <c r="TLD946" s="82"/>
      <c r="TLE946" s="82"/>
      <c r="TLF946" s="82"/>
      <c r="TLG946" s="82"/>
      <c r="TLH946" s="82"/>
      <c r="TLI946" s="82"/>
      <c r="TLJ946" s="82"/>
      <c r="TLK946" s="82"/>
      <c r="TLL946" s="82"/>
      <c r="TLM946" s="82"/>
      <c r="TLN946" s="82"/>
      <c r="TLO946" s="82"/>
      <c r="TLP946" s="82"/>
      <c r="TLQ946" s="82"/>
      <c r="TLR946" s="82"/>
      <c r="TLS946" s="82"/>
      <c r="TLT946" s="82"/>
      <c r="TLU946" s="82"/>
      <c r="TLV946" s="82"/>
      <c r="TLW946" s="82"/>
      <c r="TLX946" s="82"/>
      <c r="TLY946" s="82"/>
      <c r="TLZ946" s="82"/>
      <c r="TMA946" s="82"/>
      <c r="TMB946" s="82"/>
      <c r="TMC946" s="82"/>
      <c r="TMD946" s="82"/>
      <c r="TME946" s="82"/>
      <c r="TMF946" s="82"/>
      <c r="TMG946" s="82"/>
      <c r="TMH946" s="82"/>
      <c r="TMI946" s="82"/>
      <c r="TMJ946" s="82"/>
      <c r="TMK946" s="82"/>
      <c r="TML946" s="82"/>
      <c r="TMM946" s="82"/>
      <c r="TMN946" s="82"/>
      <c r="TMO946" s="82"/>
      <c r="TMP946" s="82"/>
      <c r="TMQ946" s="82"/>
      <c r="TMR946" s="82"/>
      <c r="TMS946" s="82"/>
      <c r="TMT946" s="82"/>
      <c r="TMU946" s="82"/>
      <c r="TMV946" s="82"/>
      <c r="TMW946" s="82"/>
      <c r="TMX946" s="82"/>
      <c r="TMY946" s="82"/>
      <c r="TMZ946" s="82"/>
      <c r="TNA946" s="82"/>
      <c r="TNB946" s="82"/>
      <c r="TNC946" s="82"/>
      <c r="TND946" s="82"/>
      <c r="TNE946" s="82"/>
      <c r="TNF946" s="82"/>
      <c r="TNG946" s="82"/>
      <c r="TNH946" s="82"/>
      <c r="TNI946" s="82"/>
      <c r="TNJ946" s="82"/>
      <c r="TNK946" s="82"/>
      <c r="TNL946" s="82"/>
      <c r="TNM946" s="82"/>
      <c r="TNN946" s="82"/>
      <c r="TNO946" s="82"/>
      <c r="TNP946" s="82"/>
      <c r="TNQ946" s="82"/>
      <c r="TNR946" s="82"/>
      <c r="TNS946" s="82"/>
      <c r="TNT946" s="82"/>
      <c r="TNU946" s="82"/>
      <c r="TNV946" s="82"/>
      <c r="TNW946" s="82"/>
      <c r="TNX946" s="82"/>
      <c r="TNY946" s="82"/>
      <c r="TNZ946" s="82"/>
      <c r="TOA946" s="82"/>
      <c r="TOB946" s="82"/>
      <c r="TOC946" s="82"/>
      <c r="TOD946" s="82"/>
      <c r="TOE946" s="82"/>
      <c r="TOF946" s="82"/>
      <c r="TOG946" s="82"/>
      <c r="TOH946" s="82"/>
      <c r="TOI946" s="82"/>
      <c r="TOJ946" s="82"/>
      <c r="TOK946" s="82"/>
      <c r="TOL946" s="82"/>
      <c r="TOM946" s="82"/>
      <c r="TON946" s="82"/>
      <c r="TOO946" s="82"/>
      <c r="TOP946" s="82"/>
      <c r="TOQ946" s="82"/>
      <c r="TOR946" s="82"/>
      <c r="TOS946" s="82"/>
      <c r="TOT946" s="82"/>
      <c r="TOU946" s="82"/>
      <c r="TOV946" s="82"/>
      <c r="TOW946" s="82"/>
      <c r="TOX946" s="82"/>
      <c r="TOY946" s="82"/>
      <c r="TOZ946" s="82"/>
      <c r="TPA946" s="82"/>
      <c r="TPB946" s="82"/>
      <c r="TPC946" s="82"/>
      <c r="TPD946" s="82"/>
      <c r="TPE946" s="82"/>
      <c r="TPF946" s="82"/>
      <c r="TPG946" s="82"/>
      <c r="TPH946" s="82"/>
      <c r="TPI946" s="82"/>
      <c r="TPJ946" s="82"/>
      <c r="TPK946" s="82"/>
      <c r="TPL946" s="82"/>
      <c r="TPM946" s="82"/>
      <c r="TPN946" s="82"/>
      <c r="TPO946" s="82"/>
      <c r="TPP946" s="82"/>
      <c r="TPQ946" s="82"/>
      <c r="TPR946" s="82"/>
      <c r="TPS946" s="82"/>
      <c r="TPT946" s="82"/>
      <c r="TPU946" s="82"/>
      <c r="TPV946" s="82"/>
      <c r="TPW946" s="82"/>
      <c r="TPX946" s="82"/>
      <c r="TPY946" s="82"/>
      <c r="TPZ946" s="82"/>
      <c r="TQA946" s="82"/>
      <c r="TQB946" s="82"/>
      <c r="TQC946" s="82"/>
      <c r="TQD946" s="82"/>
      <c r="TQE946" s="82"/>
      <c r="TQF946" s="82"/>
      <c r="TQG946" s="82"/>
      <c r="TQH946" s="82"/>
      <c r="TQI946" s="82"/>
      <c r="TQJ946" s="82"/>
      <c r="TQK946" s="82"/>
      <c r="TQL946" s="82"/>
      <c r="TQM946" s="82"/>
      <c r="TQN946" s="82"/>
      <c r="TQO946" s="82"/>
      <c r="TQP946" s="82"/>
      <c r="TQQ946" s="82"/>
      <c r="TQR946" s="82"/>
      <c r="TQS946" s="82"/>
      <c r="TQT946" s="82"/>
      <c r="TQU946" s="82"/>
      <c r="TQV946" s="82"/>
      <c r="TQW946" s="82"/>
      <c r="TQX946" s="82"/>
      <c r="TQY946" s="82"/>
      <c r="TQZ946" s="82"/>
      <c r="TRA946" s="82"/>
      <c r="TRB946" s="82"/>
      <c r="TRC946" s="82"/>
      <c r="TRD946" s="82"/>
      <c r="TRE946" s="82"/>
      <c r="TRF946" s="82"/>
      <c r="TRG946" s="82"/>
      <c r="TRH946" s="82"/>
      <c r="TRI946" s="82"/>
      <c r="TRJ946" s="82"/>
      <c r="TRK946" s="82"/>
      <c r="TRL946" s="82"/>
      <c r="TRM946" s="82"/>
      <c r="TRN946" s="82"/>
      <c r="TRO946" s="82"/>
      <c r="TRP946" s="82"/>
      <c r="TRQ946" s="82"/>
      <c r="TRR946" s="82"/>
      <c r="TRS946" s="82"/>
      <c r="TRT946" s="82"/>
      <c r="TRU946" s="82"/>
      <c r="TRV946" s="82"/>
      <c r="TRW946" s="82"/>
      <c r="TRX946" s="82"/>
      <c r="TRY946" s="82"/>
      <c r="TRZ946" s="82"/>
      <c r="TSA946" s="82"/>
      <c r="TSB946" s="82"/>
      <c r="TSC946" s="82"/>
      <c r="TSD946" s="82"/>
      <c r="TSE946" s="82"/>
      <c r="TSF946" s="82"/>
      <c r="TSG946" s="82"/>
      <c r="TSH946" s="82"/>
      <c r="TSI946" s="82"/>
      <c r="TSJ946" s="82"/>
      <c r="TSK946" s="82"/>
      <c r="TSL946" s="82"/>
      <c r="TSM946" s="82"/>
      <c r="TSN946" s="82"/>
      <c r="TSO946" s="82"/>
      <c r="TSP946" s="82"/>
      <c r="TSQ946" s="82"/>
      <c r="TSR946" s="82"/>
      <c r="TSS946" s="82"/>
      <c r="TST946" s="82"/>
      <c r="TSU946" s="82"/>
      <c r="TSV946" s="82"/>
      <c r="TSW946" s="82"/>
      <c r="TSX946" s="82"/>
      <c r="TSY946" s="82"/>
      <c r="TSZ946" s="82"/>
      <c r="TTA946" s="82"/>
      <c r="TTB946" s="82"/>
      <c r="TTC946" s="82"/>
      <c r="TTD946" s="82"/>
      <c r="TTE946" s="82"/>
      <c r="TTF946" s="82"/>
      <c r="TTG946" s="82"/>
      <c r="TTH946" s="82"/>
      <c r="TTI946" s="82"/>
      <c r="TTJ946" s="82"/>
      <c r="TTK946" s="82"/>
      <c r="TTL946" s="82"/>
      <c r="TTM946" s="82"/>
      <c r="TTN946" s="82"/>
      <c r="TTO946" s="82"/>
      <c r="TTP946" s="82"/>
      <c r="TTQ946" s="82"/>
      <c r="TTR946" s="82"/>
      <c r="TTS946" s="82"/>
      <c r="TTT946" s="82"/>
      <c r="TTU946" s="82"/>
      <c r="TTV946" s="82"/>
      <c r="TTW946" s="82"/>
      <c r="TTX946" s="82"/>
      <c r="TTY946" s="82"/>
      <c r="TTZ946" s="82"/>
      <c r="TUA946" s="82"/>
      <c r="TUB946" s="82"/>
      <c r="TUC946" s="82"/>
      <c r="TUD946" s="82"/>
      <c r="TUE946" s="82"/>
      <c r="TUF946" s="82"/>
      <c r="TUG946" s="82"/>
      <c r="TUH946" s="82"/>
      <c r="TUI946" s="82"/>
      <c r="TUJ946" s="82"/>
      <c r="TUK946" s="82"/>
      <c r="TUL946" s="82"/>
      <c r="TUM946" s="82"/>
      <c r="TUN946" s="82"/>
      <c r="TUO946" s="82"/>
      <c r="TUP946" s="82"/>
      <c r="TUQ946" s="82"/>
      <c r="TUR946" s="82"/>
      <c r="TUS946" s="82"/>
      <c r="TUT946" s="82"/>
      <c r="TUU946" s="82"/>
      <c r="TUV946" s="82"/>
      <c r="TUW946" s="82"/>
      <c r="TUX946" s="82"/>
      <c r="TUY946" s="82"/>
      <c r="TUZ946" s="82"/>
      <c r="TVA946" s="82"/>
      <c r="TVB946" s="82"/>
      <c r="TVC946" s="82"/>
      <c r="TVD946" s="82"/>
      <c r="TVE946" s="82"/>
      <c r="TVF946" s="82"/>
      <c r="TVG946" s="82"/>
      <c r="TVH946" s="82"/>
      <c r="TVI946" s="82"/>
      <c r="TVJ946" s="82"/>
      <c r="TVK946" s="82"/>
      <c r="TVL946" s="82"/>
      <c r="TVM946" s="82"/>
      <c r="TVN946" s="82"/>
      <c r="TVO946" s="82"/>
      <c r="TVP946" s="82"/>
      <c r="TVQ946" s="82"/>
      <c r="TVR946" s="82"/>
      <c r="TVS946" s="82"/>
      <c r="TVT946" s="82"/>
      <c r="TVU946" s="82"/>
      <c r="TVV946" s="82"/>
      <c r="TVW946" s="82"/>
      <c r="TVX946" s="82"/>
      <c r="TVY946" s="82"/>
      <c r="TVZ946" s="82"/>
      <c r="TWA946" s="82"/>
      <c r="TWB946" s="82"/>
      <c r="TWC946" s="82"/>
      <c r="TWD946" s="82"/>
      <c r="TWE946" s="82"/>
      <c r="TWF946" s="82"/>
      <c r="TWG946" s="82"/>
      <c r="TWH946" s="82"/>
      <c r="TWI946" s="82"/>
      <c r="TWJ946" s="82"/>
      <c r="TWK946" s="82"/>
      <c r="TWL946" s="82"/>
      <c r="TWM946" s="82"/>
      <c r="TWN946" s="82"/>
      <c r="TWO946" s="82"/>
      <c r="TWP946" s="82"/>
      <c r="TWQ946" s="82"/>
      <c r="TWR946" s="82"/>
      <c r="TWS946" s="82"/>
      <c r="TWT946" s="82"/>
      <c r="TWU946" s="82"/>
      <c r="TWV946" s="82"/>
      <c r="TWW946" s="82"/>
      <c r="TWX946" s="82"/>
      <c r="TWY946" s="82"/>
      <c r="TWZ946" s="82"/>
      <c r="TXA946" s="82"/>
      <c r="TXB946" s="82"/>
      <c r="TXC946" s="82"/>
      <c r="TXD946" s="82"/>
      <c r="TXE946" s="82"/>
      <c r="TXF946" s="82"/>
      <c r="TXG946" s="82"/>
      <c r="TXH946" s="82"/>
      <c r="TXI946" s="82"/>
      <c r="TXJ946" s="82"/>
      <c r="TXK946" s="82"/>
      <c r="TXL946" s="82"/>
      <c r="TXM946" s="82"/>
      <c r="TXN946" s="82"/>
      <c r="TXO946" s="82"/>
      <c r="TXP946" s="82"/>
      <c r="TXQ946" s="82"/>
      <c r="TXR946" s="82"/>
      <c r="TXS946" s="82"/>
      <c r="TXT946" s="82"/>
      <c r="TXU946" s="82"/>
      <c r="TXV946" s="82"/>
      <c r="TXW946" s="82"/>
      <c r="TXX946" s="82"/>
      <c r="TXY946" s="82"/>
      <c r="TXZ946" s="82"/>
      <c r="TYA946" s="82"/>
      <c r="TYB946" s="82"/>
      <c r="TYC946" s="82"/>
      <c r="TYD946" s="82"/>
      <c r="TYE946" s="82"/>
      <c r="TYF946" s="82"/>
      <c r="TYG946" s="82"/>
      <c r="TYH946" s="82"/>
      <c r="TYI946" s="82"/>
      <c r="TYJ946" s="82"/>
      <c r="TYK946" s="82"/>
      <c r="TYL946" s="82"/>
      <c r="TYM946" s="82"/>
      <c r="TYN946" s="82"/>
      <c r="TYO946" s="82"/>
      <c r="TYP946" s="82"/>
      <c r="TYQ946" s="82"/>
      <c r="TYR946" s="82"/>
      <c r="TYS946" s="82"/>
      <c r="TYT946" s="82"/>
      <c r="TYU946" s="82"/>
      <c r="TYV946" s="82"/>
      <c r="TYW946" s="82"/>
      <c r="TYX946" s="82"/>
      <c r="TYY946" s="82"/>
      <c r="TYZ946" s="82"/>
      <c r="TZA946" s="82"/>
      <c r="TZB946" s="82"/>
      <c r="TZC946" s="82"/>
      <c r="TZD946" s="82"/>
      <c r="TZE946" s="82"/>
      <c r="TZF946" s="82"/>
      <c r="TZG946" s="82"/>
      <c r="TZH946" s="82"/>
      <c r="TZI946" s="82"/>
      <c r="TZJ946" s="82"/>
      <c r="TZK946" s="82"/>
      <c r="TZL946" s="82"/>
      <c r="TZM946" s="82"/>
      <c r="TZN946" s="82"/>
      <c r="TZO946" s="82"/>
      <c r="TZP946" s="82"/>
      <c r="TZQ946" s="82"/>
      <c r="TZR946" s="82"/>
      <c r="TZS946" s="82"/>
      <c r="TZT946" s="82"/>
      <c r="TZU946" s="82"/>
      <c r="TZV946" s="82"/>
      <c r="TZW946" s="82"/>
      <c r="TZX946" s="82"/>
      <c r="TZY946" s="82"/>
      <c r="TZZ946" s="82"/>
      <c r="UAA946" s="82"/>
      <c r="UAB946" s="82"/>
      <c r="UAC946" s="82"/>
      <c r="UAD946" s="82"/>
      <c r="UAE946" s="82"/>
      <c r="UAF946" s="82"/>
      <c r="UAG946" s="82"/>
      <c r="UAH946" s="82"/>
      <c r="UAI946" s="82"/>
      <c r="UAJ946" s="82"/>
      <c r="UAK946" s="82"/>
      <c r="UAL946" s="82"/>
      <c r="UAM946" s="82"/>
      <c r="UAN946" s="82"/>
      <c r="UAO946" s="82"/>
      <c r="UAP946" s="82"/>
      <c r="UAQ946" s="82"/>
      <c r="UAR946" s="82"/>
      <c r="UAS946" s="82"/>
      <c r="UAT946" s="82"/>
      <c r="UAU946" s="82"/>
      <c r="UAV946" s="82"/>
      <c r="UAW946" s="82"/>
      <c r="UAX946" s="82"/>
      <c r="UAY946" s="82"/>
      <c r="UAZ946" s="82"/>
      <c r="UBA946" s="82"/>
      <c r="UBB946" s="82"/>
      <c r="UBC946" s="82"/>
      <c r="UBD946" s="82"/>
      <c r="UBE946" s="82"/>
      <c r="UBF946" s="82"/>
      <c r="UBG946" s="82"/>
      <c r="UBH946" s="82"/>
      <c r="UBI946" s="82"/>
      <c r="UBJ946" s="82"/>
      <c r="UBK946" s="82"/>
      <c r="UBL946" s="82"/>
      <c r="UBM946" s="82"/>
      <c r="UBN946" s="82"/>
      <c r="UBO946" s="82"/>
      <c r="UBP946" s="82"/>
      <c r="UBQ946" s="82"/>
      <c r="UBR946" s="82"/>
      <c r="UBS946" s="82"/>
      <c r="UBT946" s="82"/>
      <c r="UBU946" s="82"/>
      <c r="UBV946" s="82"/>
      <c r="UBW946" s="82"/>
      <c r="UBX946" s="82"/>
      <c r="UBY946" s="82"/>
      <c r="UBZ946" s="82"/>
      <c r="UCA946" s="82"/>
      <c r="UCB946" s="82"/>
      <c r="UCC946" s="82"/>
      <c r="UCD946" s="82"/>
      <c r="UCE946" s="82"/>
      <c r="UCF946" s="82"/>
      <c r="UCG946" s="82"/>
      <c r="UCH946" s="82"/>
      <c r="UCI946" s="82"/>
      <c r="UCJ946" s="82"/>
      <c r="UCK946" s="82"/>
      <c r="UCL946" s="82"/>
      <c r="UCM946" s="82"/>
      <c r="UCN946" s="82"/>
      <c r="UCO946" s="82"/>
      <c r="UCP946" s="82"/>
      <c r="UCQ946" s="82"/>
      <c r="UCR946" s="82"/>
      <c r="UCS946" s="82"/>
      <c r="UCT946" s="82"/>
      <c r="UCU946" s="82"/>
      <c r="UCV946" s="82"/>
      <c r="UCW946" s="82"/>
      <c r="UCX946" s="82"/>
      <c r="UCY946" s="82"/>
      <c r="UCZ946" s="82"/>
      <c r="UDA946" s="82"/>
      <c r="UDB946" s="82"/>
      <c r="UDC946" s="82"/>
      <c r="UDD946" s="82"/>
      <c r="UDE946" s="82"/>
      <c r="UDF946" s="82"/>
      <c r="UDG946" s="82"/>
      <c r="UDH946" s="82"/>
      <c r="UDI946" s="82"/>
      <c r="UDJ946" s="82"/>
      <c r="UDK946" s="82"/>
      <c r="UDL946" s="82"/>
      <c r="UDM946" s="82"/>
      <c r="UDN946" s="82"/>
      <c r="UDO946" s="82"/>
      <c r="UDP946" s="82"/>
      <c r="UDQ946" s="82"/>
      <c r="UDR946" s="82"/>
      <c r="UDS946" s="82"/>
      <c r="UDT946" s="82"/>
      <c r="UDU946" s="82"/>
      <c r="UDV946" s="82"/>
      <c r="UDW946" s="82"/>
      <c r="UDX946" s="82"/>
      <c r="UDY946" s="82"/>
      <c r="UDZ946" s="82"/>
      <c r="UEA946" s="82"/>
      <c r="UEB946" s="82"/>
      <c r="UEC946" s="82"/>
      <c r="UED946" s="82"/>
      <c r="UEE946" s="82"/>
      <c r="UEF946" s="82"/>
      <c r="UEG946" s="82"/>
      <c r="UEH946" s="82"/>
      <c r="UEI946" s="82"/>
      <c r="UEJ946" s="82"/>
      <c r="UEK946" s="82"/>
      <c r="UEL946" s="82"/>
      <c r="UEM946" s="82"/>
      <c r="UEN946" s="82"/>
      <c r="UEO946" s="82"/>
      <c r="UEP946" s="82"/>
      <c r="UEQ946" s="82"/>
      <c r="UER946" s="82"/>
      <c r="UES946" s="82"/>
      <c r="UET946" s="82"/>
      <c r="UEU946" s="82"/>
      <c r="UEV946" s="82"/>
      <c r="UEW946" s="82"/>
      <c r="UEX946" s="82"/>
      <c r="UEY946" s="82"/>
      <c r="UEZ946" s="82"/>
      <c r="UFA946" s="82"/>
      <c r="UFB946" s="82"/>
      <c r="UFC946" s="82"/>
      <c r="UFD946" s="82"/>
      <c r="UFE946" s="82"/>
      <c r="UFF946" s="82"/>
      <c r="UFG946" s="82"/>
      <c r="UFH946" s="82"/>
      <c r="UFI946" s="82"/>
      <c r="UFJ946" s="82"/>
      <c r="UFK946" s="82"/>
      <c r="UFL946" s="82"/>
      <c r="UFM946" s="82"/>
      <c r="UFN946" s="82"/>
      <c r="UFO946" s="82"/>
      <c r="UFP946" s="82"/>
      <c r="UFQ946" s="82"/>
      <c r="UFR946" s="82"/>
      <c r="UFS946" s="82"/>
      <c r="UFT946" s="82"/>
      <c r="UFU946" s="82"/>
      <c r="UFV946" s="82"/>
      <c r="UFW946" s="82"/>
      <c r="UFX946" s="82"/>
      <c r="UFY946" s="82"/>
      <c r="UFZ946" s="82"/>
      <c r="UGA946" s="82"/>
      <c r="UGB946" s="82"/>
      <c r="UGC946" s="82"/>
      <c r="UGD946" s="82"/>
      <c r="UGE946" s="82"/>
      <c r="UGF946" s="82"/>
      <c r="UGG946" s="82"/>
      <c r="UGH946" s="82"/>
      <c r="UGI946" s="82"/>
      <c r="UGJ946" s="82"/>
      <c r="UGK946" s="82"/>
      <c r="UGL946" s="82"/>
      <c r="UGM946" s="82"/>
      <c r="UGN946" s="82"/>
      <c r="UGO946" s="82"/>
      <c r="UGP946" s="82"/>
      <c r="UGQ946" s="82"/>
      <c r="UGR946" s="82"/>
      <c r="UGS946" s="82"/>
      <c r="UGT946" s="82"/>
      <c r="UGU946" s="82"/>
      <c r="UGV946" s="82"/>
      <c r="UGW946" s="82"/>
      <c r="UGX946" s="82"/>
      <c r="UGY946" s="82"/>
      <c r="UGZ946" s="82"/>
      <c r="UHA946" s="82"/>
      <c r="UHB946" s="82"/>
      <c r="UHC946" s="82"/>
      <c r="UHD946" s="82"/>
      <c r="UHE946" s="82"/>
      <c r="UHF946" s="82"/>
      <c r="UHG946" s="82"/>
      <c r="UHH946" s="82"/>
      <c r="UHI946" s="82"/>
      <c r="UHJ946" s="82"/>
      <c r="UHK946" s="82"/>
      <c r="UHL946" s="82"/>
      <c r="UHM946" s="82"/>
      <c r="UHN946" s="82"/>
      <c r="UHO946" s="82"/>
      <c r="UHP946" s="82"/>
      <c r="UHQ946" s="82"/>
      <c r="UHR946" s="82"/>
      <c r="UHS946" s="82"/>
      <c r="UHT946" s="82"/>
      <c r="UHU946" s="82"/>
      <c r="UHV946" s="82"/>
      <c r="UHW946" s="82"/>
      <c r="UHX946" s="82"/>
      <c r="UHY946" s="82"/>
      <c r="UHZ946" s="82"/>
      <c r="UIA946" s="82"/>
      <c r="UIB946" s="82"/>
      <c r="UIC946" s="82"/>
      <c r="UID946" s="82"/>
      <c r="UIE946" s="82"/>
      <c r="UIF946" s="82"/>
      <c r="UIG946" s="82"/>
      <c r="UIH946" s="82"/>
      <c r="UII946" s="82"/>
      <c r="UIJ946" s="82"/>
      <c r="UIK946" s="82"/>
      <c r="UIL946" s="82"/>
      <c r="UIM946" s="82"/>
      <c r="UIN946" s="82"/>
      <c r="UIO946" s="82"/>
      <c r="UIP946" s="82"/>
      <c r="UIQ946" s="82"/>
      <c r="UIR946" s="82"/>
      <c r="UIS946" s="82"/>
      <c r="UIT946" s="82"/>
      <c r="UIU946" s="82"/>
      <c r="UIV946" s="82"/>
      <c r="UIW946" s="82"/>
      <c r="UIX946" s="82"/>
      <c r="UIY946" s="82"/>
      <c r="UIZ946" s="82"/>
      <c r="UJA946" s="82"/>
      <c r="UJB946" s="82"/>
      <c r="UJC946" s="82"/>
      <c r="UJD946" s="82"/>
      <c r="UJE946" s="82"/>
      <c r="UJF946" s="82"/>
      <c r="UJG946" s="82"/>
      <c r="UJH946" s="82"/>
      <c r="UJI946" s="82"/>
      <c r="UJJ946" s="82"/>
      <c r="UJK946" s="82"/>
      <c r="UJL946" s="82"/>
      <c r="UJM946" s="82"/>
      <c r="UJN946" s="82"/>
      <c r="UJO946" s="82"/>
      <c r="UJP946" s="82"/>
      <c r="UJQ946" s="82"/>
      <c r="UJR946" s="82"/>
      <c r="UJS946" s="82"/>
      <c r="UJT946" s="82"/>
      <c r="UJU946" s="82"/>
      <c r="UJV946" s="82"/>
      <c r="UJW946" s="82"/>
      <c r="UJX946" s="82"/>
      <c r="UJY946" s="82"/>
      <c r="UJZ946" s="82"/>
      <c r="UKA946" s="82"/>
      <c r="UKB946" s="82"/>
      <c r="UKC946" s="82"/>
      <c r="UKD946" s="82"/>
      <c r="UKE946" s="82"/>
      <c r="UKF946" s="82"/>
      <c r="UKG946" s="82"/>
      <c r="UKH946" s="82"/>
      <c r="UKI946" s="82"/>
      <c r="UKJ946" s="82"/>
      <c r="UKK946" s="82"/>
      <c r="UKL946" s="82"/>
      <c r="UKM946" s="82"/>
      <c r="UKN946" s="82"/>
      <c r="UKO946" s="82"/>
      <c r="UKP946" s="82"/>
      <c r="UKQ946" s="82"/>
      <c r="UKR946" s="82"/>
      <c r="UKS946" s="82"/>
      <c r="UKT946" s="82"/>
      <c r="UKU946" s="82"/>
      <c r="UKV946" s="82"/>
      <c r="UKW946" s="82"/>
      <c r="UKX946" s="82"/>
      <c r="UKY946" s="82"/>
      <c r="UKZ946" s="82"/>
      <c r="ULA946" s="82"/>
      <c r="ULB946" s="82"/>
      <c r="ULC946" s="82"/>
      <c r="ULD946" s="82"/>
      <c r="ULE946" s="82"/>
      <c r="ULF946" s="82"/>
      <c r="ULG946" s="82"/>
      <c r="ULH946" s="82"/>
      <c r="ULI946" s="82"/>
      <c r="ULJ946" s="82"/>
      <c r="ULK946" s="82"/>
      <c r="ULL946" s="82"/>
      <c r="ULM946" s="82"/>
      <c r="ULN946" s="82"/>
      <c r="ULO946" s="82"/>
      <c r="ULP946" s="82"/>
      <c r="ULQ946" s="82"/>
      <c r="ULR946" s="82"/>
      <c r="ULS946" s="82"/>
      <c r="ULT946" s="82"/>
      <c r="ULU946" s="82"/>
      <c r="ULV946" s="82"/>
      <c r="ULW946" s="82"/>
      <c r="ULX946" s="82"/>
      <c r="ULY946" s="82"/>
      <c r="ULZ946" s="82"/>
      <c r="UMA946" s="82"/>
      <c r="UMB946" s="82"/>
      <c r="UMC946" s="82"/>
      <c r="UMD946" s="82"/>
      <c r="UME946" s="82"/>
      <c r="UMF946" s="82"/>
      <c r="UMG946" s="82"/>
      <c r="UMH946" s="82"/>
      <c r="UMI946" s="82"/>
      <c r="UMJ946" s="82"/>
      <c r="UMK946" s="82"/>
      <c r="UML946" s="82"/>
      <c r="UMM946" s="82"/>
      <c r="UMN946" s="82"/>
      <c r="UMO946" s="82"/>
      <c r="UMP946" s="82"/>
      <c r="UMQ946" s="82"/>
      <c r="UMR946" s="82"/>
      <c r="UMS946" s="82"/>
      <c r="UMT946" s="82"/>
      <c r="UMU946" s="82"/>
      <c r="UMV946" s="82"/>
      <c r="UMW946" s="82"/>
      <c r="UMX946" s="82"/>
      <c r="UMY946" s="82"/>
      <c r="UMZ946" s="82"/>
      <c r="UNA946" s="82"/>
      <c r="UNB946" s="82"/>
      <c r="UNC946" s="82"/>
      <c r="UND946" s="82"/>
      <c r="UNE946" s="82"/>
      <c r="UNF946" s="82"/>
      <c r="UNG946" s="82"/>
      <c r="UNH946" s="82"/>
      <c r="UNI946" s="82"/>
      <c r="UNJ946" s="82"/>
      <c r="UNK946" s="82"/>
      <c r="UNL946" s="82"/>
      <c r="UNM946" s="82"/>
      <c r="UNN946" s="82"/>
      <c r="UNO946" s="82"/>
      <c r="UNP946" s="82"/>
      <c r="UNQ946" s="82"/>
      <c r="UNR946" s="82"/>
      <c r="UNS946" s="82"/>
      <c r="UNT946" s="82"/>
      <c r="UNU946" s="82"/>
      <c r="UNV946" s="82"/>
      <c r="UNW946" s="82"/>
      <c r="UNX946" s="82"/>
      <c r="UNY946" s="82"/>
      <c r="UNZ946" s="82"/>
      <c r="UOA946" s="82"/>
      <c r="UOB946" s="82"/>
      <c r="UOC946" s="82"/>
      <c r="UOD946" s="82"/>
      <c r="UOE946" s="82"/>
      <c r="UOF946" s="82"/>
      <c r="UOG946" s="82"/>
      <c r="UOH946" s="82"/>
      <c r="UOI946" s="82"/>
      <c r="UOJ946" s="82"/>
      <c r="UOK946" s="82"/>
      <c r="UOL946" s="82"/>
      <c r="UOM946" s="82"/>
      <c r="UON946" s="82"/>
      <c r="UOO946" s="82"/>
      <c r="UOP946" s="82"/>
      <c r="UOQ946" s="82"/>
      <c r="UOR946" s="82"/>
      <c r="UOS946" s="82"/>
      <c r="UOT946" s="82"/>
      <c r="UOU946" s="82"/>
      <c r="UOV946" s="82"/>
      <c r="UOW946" s="82"/>
      <c r="UOX946" s="82"/>
      <c r="UOY946" s="82"/>
      <c r="UOZ946" s="82"/>
      <c r="UPA946" s="82"/>
      <c r="UPB946" s="82"/>
      <c r="UPC946" s="82"/>
      <c r="UPD946" s="82"/>
      <c r="UPE946" s="82"/>
      <c r="UPF946" s="82"/>
      <c r="UPG946" s="82"/>
      <c r="UPH946" s="82"/>
      <c r="UPI946" s="82"/>
      <c r="UPJ946" s="82"/>
      <c r="UPK946" s="82"/>
      <c r="UPL946" s="82"/>
      <c r="UPM946" s="82"/>
      <c r="UPN946" s="82"/>
      <c r="UPO946" s="82"/>
      <c r="UPP946" s="82"/>
      <c r="UPQ946" s="82"/>
      <c r="UPR946" s="82"/>
      <c r="UPS946" s="82"/>
      <c r="UPT946" s="82"/>
      <c r="UPU946" s="82"/>
      <c r="UPV946" s="82"/>
      <c r="UPW946" s="82"/>
      <c r="UPX946" s="82"/>
      <c r="UPY946" s="82"/>
      <c r="UPZ946" s="82"/>
      <c r="UQA946" s="82"/>
      <c r="UQB946" s="82"/>
      <c r="UQC946" s="82"/>
      <c r="UQD946" s="82"/>
      <c r="UQE946" s="82"/>
      <c r="UQF946" s="82"/>
      <c r="UQG946" s="82"/>
      <c r="UQH946" s="82"/>
      <c r="UQI946" s="82"/>
      <c r="UQJ946" s="82"/>
      <c r="UQK946" s="82"/>
      <c r="UQL946" s="82"/>
      <c r="UQM946" s="82"/>
      <c r="UQN946" s="82"/>
      <c r="UQO946" s="82"/>
      <c r="UQP946" s="82"/>
      <c r="UQQ946" s="82"/>
      <c r="UQR946" s="82"/>
      <c r="UQS946" s="82"/>
      <c r="UQT946" s="82"/>
      <c r="UQU946" s="82"/>
      <c r="UQV946" s="82"/>
      <c r="UQW946" s="82"/>
      <c r="UQX946" s="82"/>
      <c r="UQY946" s="82"/>
      <c r="UQZ946" s="82"/>
      <c r="URA946" s="82"/>
      <c r="URB946" s="82"/>
      <c r="URC946" s="82"/>
      <c r="URD946" s="82"/>
      <c r="URE946" s="82"/>
      <c r="URF946" s="82"/>
      <c r="URG946" s="82"/>
      <c r="URH946" s="82"/>
      <c r="URI946" s="82"/>
      <c r="URJ946" s="82"/>
      <c r="URK946" s="82"/>
      <c r="URL946" s="82"/>
      <c r="URM946" s="82"/>
      <c r="URN946" s="82"/>
      <c r="URO946" s="82"/>
      <c r="URP946" s="82"/>
      <c r="URQ946" s="82"/>
      <c r="URR946" s="82"/>
      <c r="URS946" s="82"/>
      <c r="URT946" s="82"/>
      <c r="URU946" s="82"/>
      <c r="URV946" s="82"/>
      <c r="URW946" s="82"/>
      <c r="URX946" s="82"/>
      <c r="URY946" s="82"/>
      <c r="URZ946" s="82"/>
      <c r="USA946" s="82"/>
      <c r="USB946" s="82"/>
      <c r="USC946" s="82"/>
      <c r="USD946" s="82"/>
      <c r="USE946" s="82"/>
      <c r="USF946" s="82"/>
      <c r="USG946" s="82"/>
      <c r="USH946" s="82"/>
      <c r="USI946" s="82"/>
      <c r="USJ946" s="82"/>
      <c r="USK946" s="82"/>
      <c r="USL946" s="82"/>
      <c r="USM946" s="82"/>
      <c r="USN946" s="82"/>
      <c r="USO946" s="82"/>
      <c r="USP946" s="82"/>
      <c r="USQ946" s="82"/>
      <c r="USR946" s="82"/>
      <c r="USS946" s="82"/>
      <c r="UST946" s="82"/>
      <c r="USU946" s="82"/>
      <c r="USV946" s="82"/>
      <c r="USW946" s="82"/>
      <c r="USX946" s="82"/>
      <c r="USY946" s="82"/>
      <c r="USZ946" s="82"/>
      <c r="UTA946" s="82"/>
      <c r="UTB946" s="82"/>
      <c r="UTC946" s="82"/>
      <c r="UTD946" s="82"/>
      <c r="UTE946" s="82"/>
      <c r="UTF946" s="82"/>
      <c r="UTG946" s="82"/>
      <c r="UTH946" s="82"/>
      <c r="UTI946" s="82"/>
      <c r="UTJ946" s="82"/>
      <c r="UTK946" s="82"/>
      <c r="UTL946" s="82"/>
      <c r="UTM946" s="82"/>
      <c r="UTN946" s="82"/>
      <c r="UTO946" s="82"/>
      <c r="UTP946" s="82"/>
      <c r="UTQ946" s="82"/>
      <c r="UTR946" s="82"/>
      <c r="UTS946" s="82"/>
      <c r="UTT946" s="82"/>
      <c r="UTU946" s="82"/>
      <c r="UTV946" s="82"/>
      <c r="UTW946" s="82"/>
      <c r="UTX946" s="82"/>
      <c r="UTY946" s="82"/>
      <c r="UTZ946" s="82"/>
      <c r="UUA946" s="82"/>
      <c r="UUB946" s="82"/>
      <c r="UUC946" s="82"/>
      <c r="UUD946" s="82"/>
      <c r="UUE946" s="82"/>
      <c r="UUF946" s="82"/>
      <c r="UUG946" s="82"/>
      <c r="UUH946" s="82"/>
      <c r="UUI946" s="82"/>
      <c r="UUJ946" s="82"/>
      <c r="UUK946" s="82"/>
      <c r="UUL946" s="82"/>
      <c r="UUM946" s="82"/>
      <c r="UUN946" s="82"/>
      <c r="UUO946" s="82"/>
      <c r="UUP946" s="82"/>
      <c r="UUQ946" s="82"/>
      <c r="UUR946" s="82"/>
      <c r="UUS946" s="82"/>
      <c r="UUT946" s="82"/>
      <c r="UUU946" s="82"/>
      <c r="UUV946" s="82"/>
      <c r="UUW946" s="82"/>
      <c r="UUX946" s="82"/>
      <c r="UUY946" s="82"/>
      <c r="UUZ946" s="82"/>
      <c r="UVA946" s="82"/>
      <c r="UVB946" s="82"/>
      <c r="UVC946" s="82"/>
      <c r="UVD946" s="82"/>
      <c r="UVE946" s="82"/>
      <c r="UVF946" s="82"/>
      <c r="UVG946" s="82"/>
      <c r="UVH946" s="82"/>
      <c r="UVI946" s="82"/>
      <c r="UVJ946" s="82"/>
      <c r="UVK946" s="82"/>
      <c r="UVL946" s="82"/>
      <c r="UVM946" s="82"/>
      <c r="UVN946" s="82"/>
      <c r="UVO946" s="82"/>
      <c r="UVP946" s="82"/>
      <c r="UVQ946" s="82"/>
      <c r="UVR946" s="82"/>
      <c r="UVS946" s="82"/>
      <c r="UVT946" s="82"/>
      <c r="UVU946" s="82"/>
      <c r="UVV946" s="82"/>
      <c r="UVW946" s="82"/>
      <c r="UVX946" s="82"/>
      <c r="UVY946" s="82"/>
      <c r="UVZ946" s="82"/>
      <c r="UWA946" s="82"/>
      <c r="UWB946" s="82"/>
      <c r="UWC946" s="82"/>
      <c r="UWD946" s="82"/>
      <c r="UWE946" s="82"/>
      <c r="UWF946" s="82"/>
      <c r="UWG946" s="82"/>
      <c r="UWH946" s="82"/>
      <c r="UWI946" s="82"/>
      <c r="UWJ946" s="82"/>
      <c r="UWK946" s="82"/>
      <c r="UWL946" s="82"/>
      <c r="UWM946" s="82"/>
      <c r="UWN946" s="82"/>
      <c r="UWO946" s="82"/>
      <c r="UWP946" s="82"/>
      <c r="UWQ946" s="82"/>
      <c r="UWR946" s="82"/>
      <c r="UWS946" s="82"/>
      <c r="UWT946" s="82"/>
      <c r="UWU946" s="82"/>
      <c r="UWV946" s="82"/>
      <c r="UWW946" s="82"/>
      <c r="UWX946" s="82"/>
      <c r="UWY946" s="82"/>
      <c r="UWZ946" s="82"/>
      <c r="UXA946" s="82"/>
      <c r="UXB946" s="82"/>
      <c r="UXC946" s="82"/>
      <c r="UXD946" s="82"/>
      <c r="UXE946" s="82"/>
      <c r="UXF946" s="82"/>
      <c r="UXG946" s="82"/>
      <c r="UXH946" s="82"/>
      <c r="UXI946" s="82"/>
      <c r="UXJ946" s="82"/>
      <c r="UXK946" s="82"/>
      <c r="UXL946" s="82"/>
      <c r="UXM946" s="82"/>
      <c r="UXN946" s="82"/>
      <c r="UXO946" s="82"/>
      <c r="UXP946" s="82"/>
      <c r="UXQ946" s="82"/>
      <c r="UXR946" s="82"/>
      <c r="UXS946" s="82"/>
      <c r="UXT946" s="82"/>
      <c r="UXU946" s="82"/>
      <c r="UXV946" s="82"/>
      <c r="UXW946" s="82"/>
      <c r="UXX946" s="82"/>
      <c r="UXY946" s="82"/>
      <c r="UXZ946" s="82"/>
      <c r="UYA946" s="82"/>
      <c r="UYB946" s="82"/>
      <c r="UYC946" s="82"/>
      <c r="UYD946" s="82"/>
      <c r="UYE946" s="82"/>
      <c r="UYF946" s="82"/>
      <c r="UYG946" s="82"/>
      <c r="UYH946" s="82"/>
      <c r="UYI946" s="82"/>
      <c r="UYJ946" s="82"/>
      <c r="UYK946" s="82"/>
      <c r="UYL946" s="82"/>
      <c r="UYM946" s="82"/>
      <c r="UYN946" s="82"/>
      <c r="UYO946" s="82"/>
      <c r="UYP946" s="82"/>
      <c r="UYQ946" s="82"/>
      <c r="UYR946" s="82"/>
      <c r="UYS946" s="82"/>
      <c r="UYT946" s="82"/>
      <c r="UYU946" s="82"/>
      <c r="UYV946" s="82"/>
      <c r="UYW946" s="82"/>
      <c r="UYX946" s="82"/>
      <c r="UYY946" s="82"/>
      <c r="UYZ946" s="82"/>
      <c r="UZA946" s="82"/>
      <c r="UZB946" s="82"/>
      <c r="UZC946" s="82"/>
      <c r="UZD946" s="82"/>
      <c r="UZE946" s="82"/>
      <c r="UZF946" s="82"/>
      <c r="UZG946" s="82"/>
      <c r="UZH946" s="82"/>
      <c r="UZI946" s="82"/>
      <c r="UZJ946" s="82"/>
      <c r="UZK946" s="82"/>
      <c r="UZL946" s="82"/>
      <c r="UZM946" s="82"/>
      <c r="UZN946" s="82"/>
      <c r="UZO946" s="82"/>
      <c r="UZP946" s="82"/>
      <c r="UZQ946" s="82"/>
      <c r="UZR946" s="82"/>
      <c r="UZS946" s="82"/>
      <c r="UZT946" s="82"/>
      <c r="UZU946" s="82"/>
      <c r="UZV946" s="82"/>
      <c r="UZW946" s="82"/>
      <c r="UZX946" s="82"/>
      <c r="UZY946" s="82"/>
      <c r="UZZ946" s="82"/>
      <c r="VAA946" s="82"/>
      <c r="VAB946" s="82"/>
      <c r="VAC946" s="82"/>
      <c r="VAD946" s="82"/>
      <c r="VAE946" s="82"/>
      <c r="VAF946" s="82"/>
      <c r="VAG946" s="82"/>
      <c r="VAH946" s="82"/>
      <c r="VAI946" s="82"/>
      <c r="VAJ946" s="82"/>
      <c r="VAK946" s="82"/>
      <c r="VAL946" s="82"/>
      <c r="VAM946" s="82"/>
      <c r="VAN946" s="82"/>
      <c r="VAO946" s="82"/>
      <c r="VAP946" s="82"/>
      <c r="VAQ946" s="82"/>
      <c r="VAR946" s="82"/>
      <c r="VAS946" s="82"/>
      <c r="VAT946" s="82"/>
      <c r="VAU946" s="82"/>
      <c r="VAV946" s="82"/>
      <c r="VAW946" s="82"/>
      <c r="VAX946" s="82"/>
      <c r="VAY946" s="82"/>
      <c r="VAZ946" s="82"/>
      <c r="VBA946" s="82"/>
      <c r="VBB946" s="82"/>
      <c r="VBC946" s="82"/>
      <c r="VBD946" s="82"/>
      <c r="VBE946" s="82"/>
      <c r="VBF946" s="82"/>
      <c r="VBG946" s="82"/>
      <c r="VBH946" s="82"/>
      <c r="VBI946" s="82"/>
      <c r="VBJ946" s="82"/>
      <c r="VBK946" s="82"/>
      <c r="VBL946" s="82"/>
      <c r="VBM946" s="82"/>
      <c r="VBN946" s="82"/>
      <c r="VBO946" s="82"/>
      <c r="VBP946" s="82"/>
      <c r="VBQ946" s="82"/>
      <c r="VBR946" s="82"/>
      <c r="VBS946" s="82"/>
      <c r="VBT946" s="82"/>
      <c r="VBU946" s="82"/>
      <c r="VBV946" s="82"/>
      <c r="VBW946" s="82"/>
      <c r="VBX946" s="82"/>
      <c r="VBY946" s="82"/>
      <c r="VBZ946" s="82"/>
      <c r="VCA946" s="82"/>
      <c r="VCB946" s="82"/>
      <c r="VCC946" s="82"/>
      <c r="VCD946" s="82"/>
      <c r="VCE946" s="82"/>
      <c r="VCF946" s="82"/>
      <c r="VCG946" s="82"/>
      <c r="VCH946" s="82"/>
      <c r="VCI946" s="82"/>
      <c r="VCJ946" s="82"/>
      <c r="VCK946" s="82"/>
      <c r="VCL946" s="82"/>
      <c r="VCM946" s="82"/>
      <c r="VCN946" s="82"/>
      <c r="VCO946" s="82"/>
      <c r="VCP946" s="82"/>
      <c r="VCQ946" s="82"/>
      <c r="VCR946" s="82"/>
      <c r="VCS946" s="82"/>
      <c r="VCT946" s="82"/>
      <c r="VCU946" s="82"/>
      <c r="VCV946" s="82"/>
      <c r="VCW946" s="82"/>
      <c r="VCX946" s="82"/>
      <c r="VCY946" s="82"/>
      <c r="VCZ946" s="82"/>
      <c r="VDA946" s="82"/>
      <c r="VDB946" s="82"/>
      <c r="VDC946" s="82"/>
      <c r="VDD946" s="82"/>
      <c r="VDE946" s="82"/>
      <c r="VDF946" s="82"/>
      <c r="VDG946" s="82"/>
      <c r="VDH946" s="82"/>
      <c r="VDI946" s="82"/>
      <c r="VDJ946" s="82"/>
      <c r="VDK946" s="82"/>
      <c r="VDL946" s="82"/>
      <c r="VDM946" s="82"/>
      <c r="VDN946" s="82"/>
      <c r="VDO946" s="82"/>
      <c r="VDP946" s="82"/>
      <c r="VDQ946" s="82"/>
      <c r="VDR946" s="82"/>
      <c r="VDS946" s="82"/>
      <c r="VDT946" s="82"/>
      <c r="VDU946" s="82"/>
      <c r="VDV946" s="82"/>
      <c r="VDW946" s="82"/>
      <c r="VDX946" s="82"/>
      <c r="VDY946" s="82"/>
      <c r="VDZ946" s="82"/>
      <c r="VEA946" s="82"/>
      <c r="VEB946" s="82"/>
      <c r="VEC946" s="82"/>
      <c r="VED946" s="82"/>
      <c r="VEE946" s="82"/>
      <c r="VEF946" s="82"/>
      <c r="VEG946" s="82"/>
      <c r="VEH946" s="82"/>
      <c r="VEI946" s="82"/>
      <c r="VEJ946" s="82"/>
      <c r="VEK946" s="82"/>
      <c r="VEL946" s="82"/>
      <c r="VEM946" s="82"/>
      <c r="VEN946" s="82"/>
      <c r="VEO946" s="82"/>
      <c r="VEP946" s="82"/>
      <c r="VEQ946" s="82"/>
      <c r="VER946" s="82"/>
      <c r="VES946" s="82"/>
      <c r="VET946" s="82"/>
      <c r="VEU946" s="82"/>
      <c r="VEV946" s="82"/>
      <c r="VEW946" s="82"/>
      <c r="VEX946" s="82"/>
      <c r="VEY946" s="82"/>
      <c r="VEZ946" s="82"/>
      <c r="VFA946" s="82"/>
      <c r="VFB946" s="82"/>
      <c r="VFC946" s="82"/>
      <c r="VFD946" s="82"/>
      <c r="VFE946" s="82"/>
      <c r="VFF946" s="82"/>
      <c r="VFG946" s="82"/>
      <c r="VFH946" s="82"/>
      <c r="VFI946" s="82"/>
      <c r="VFJ946" s="82"/>
      <c r="VFK946" s="82"/>
      <c r="VFL946" s="82"/>
      <c r="VFM946" s="82"/>
      <c r="VFN946" s="82"/>
      <c r="VFO946" s="82"/>
      <c r="VFP946" s="82"/>
      <c r="VFQ946" s="82"/>
      <c r="VFR946" s="82"/>
      <c r="VFS946" s="82"/>
      <c r="VFT946" s="82"/>
      <c r="VFU946" s="82"/>
      <c r="VFV946" s="82"/>
      <c r="VFW946" s="82"/>
      <c r="VFX946" s="82"/>
      <c r="VFY946" s="82"/>
      <c r="VFZ946" s="82"/>
      <c r="VGA946" s="82"/>
      <c r="VGB946" s="82"/>
      <c r="VGC946" s="82"/>
      <c r="VGD946" s="82"/>
      <c r="VGE946" s="82"/>
      <c r="VGF946" s="82"/>
      <c r="VGG946" s="82"/>
      <c r="VGH946" s="82"/>
      <c r="VGI946" s="82"/>
      <c r="VGJ946" s="82"/>
      <c r="VGK946" s="82"/>
      <c r="VGL946" s="82"/>
      <c r="VGM946" s="82"/>
      <c r="VGN946" s="82"/>
      <c r="VGO946" s="82"/>
      <c r="VGP946" s="82"/>
      <c r="VGQ946" s="82"/>
      <c r="VGR946" s="82"/>
      <c r="VGS946" s="82"/>
      <c r="VGT946" s="82"/>
      <c r="VGU946" s="82"/>
      <c r="VGV946" s="82"/>
      <c r="VGW946" s="82"/>
      <c r="VGX946" s="82"/>
      <c r="VGY946" s="82"/>
      <c r="VGZ946" s="82"/>
      <c r="VHA946" s="82"/>
      <c r="VHB946" s="82"/>
      <c r="VHC946" s="82"/>
      <c r="VHD946" s="82"/>
      <c r="VHE946" s="82"/>
      <c r="VHF946" s="82"/>
      <c r="VHG946" s="82"/>
      <c r="VHH946" s="82"/>
      <c r="VHI946" s="82"/>
      <c r="VHJ946" s="82"/>
      <c r="VHK946" s="82"/>
      <c r="VHL946" s="82"/>
      <c r="VHM946" s="82"/>
      <c r="VHN946" s="82"/>
      <c r="VHO946" s="82"/>
      <c r="VHP946" s="82"/>
      <c r="VHQ946" s="82"/>
      <c r="VHR946" s="82"/>
      <c r="VHS946" s="82"/>
      <c r="VHT946" s="82"/>
      <c r="VHU946" s="82"/>
      <c r="VHV946" s="82"/>
      <c r="VHW946" s="82"/>
      <c r="VHX946" s="82"/>
      <c r="VHY946" s="82"/>
      <c r="VHZ946" s="82"/>
      <c r="VIA946" s="82"/>
      <c r="VIB946" s="82"/>
      <c r="VIC946" s="82"/>
      <c r="VID946" s="82"/>
      <c r="VIE946" s="82"/>
      <c r="VIF946" s="82"/>
      <c r="VIG946" s="82"/>
      <c r="VIH946" s="82"/>
      <c r="VII946" s="82"/>
      <c r="VIJ946" s="82"/>
      <c r="VIK946" s="82"/>
      <c r="VIL946" s="82"/>
      <c r="VIM946" s="82"/>
      <c r="VIN946" s="82"/>
      <c r="VIO946" s="82"/>
      <c r="VIP946" s="82"/>
      <c r="VIQ946" s="82"/>
      <c r="VIR946" s="82"/>
      <c r="VIS946" s="82"/>
      <c r="VIT946" s="82"/>
      <c r="VIU946" s="82"/>
      <c r="VIV946" s="82"/>
      <c r="VIW946" s="82"/>
      <c r="VIX946" s="82"/>
      <c r="VIY946" s="82"/>
      <c r="VIZ946" s="82"/>
      <c r="VJA946" s="82"/>
      <c r="VJB946" s="82"/>
      <c r="VJC946" s="82"/>
      <c r="VJD946" s="82"/>
      <c r="VJE946" s="82"/>
      <c r="VJF946" s="82"/>
      <c r="VJG946" s="82"/>
      <c r="VJH946" s="82"/>
      <c r="VJI946" s="82"/>
      <c r="VJJ946" s="82"/>
      <c r="VJK946" s="82"/>
      <c r="VJL946" s="82"/>
      <c r="VJM946" s="82"/>
      <c r="VJN946" s="82"/>
      <c r="VJO946" s="82"/>
      <c r="VJP946" s="82"/>
      <c r="VJQ946" s="82"/>
      <c r="VJR946" s="82"/>
      <c r="VJS946" s="82"/>
      <c r="VJT946" s="82"/>
      <c r="VJU946" s="82"/>
      <c r="VJV946" s="82"/>
      <c r="VJW946" s="82"/>
      <c r="VJX946" s="82"/>
      <c r="VJY946" s="82"/>
      <c r="VJZ946" s="82"/>
      <c r="VKA946" s="82"/>
      <c r="VKB946" s="82"/>
      <c r="VKC946" s="82"/>
      <c r="VKD946" s="82"/>
      <c r="VKE946" s="82"/>
      <c r="VKF946" s="82"/>
      <c r="VKG946" s="82"/>
      <c r="VKH946" s="82"/>
      <c r="VKI946" s="82"/>
      <c r="VKJ946" s="82"/>
      <c r="VKK946" s="82"/>
      <c r="VKL946" s="82"/>
      <c r="VKM946" s="82"/>
      <c r="VKN946" s="82"/>
      <c r="VKO946" s="82"/>
      <c r="VKP946" s="82"/>
      <c r="VKQ946" s="82"/>
      <c r="VKR946" s="82"/>
      <c r="VKS946" s="82"/>
      <c r="VKT946" s="82"/>
      <c r="VKU946" s="82"/>
      <c r="VKV946" s="82"/>
      <c r="VKW946" s="82"/>
      <c r="VKX946" s="82"/>
      <c r="VKY946" s="82"/>
      <c r="VKZ946" s="82"/>
      <c r="VLA946" s="82"/>
      <c r="VLB946" s="82"/>
      <c r="VLC946" s="82"/>
      <c r="VLD946" s="82"/>
      <c r="VLE946" s="82"/>
      <c r="VLF946" s="82"/>
      <c r="VLG946" s="82"/>
      <c r="VLH946" s="82"/>
      <c r="VLI946" s="82"/>
      <c r="VLJ946" s="82"/>
      <c r="VLK946" s="82"/>
      <c r="VLL946" s="82"/>
      <c r="VLM946" s="82"/>
      <c r="VLN946" s="82"/>
      <c r="VLO946" s="82"/>
      <c r="VLP946" s="82"/>
      <c r="VLQ946" s="82"/>
      <c r="VLR946" s="82"/>
      <c r="VLS946" s="82"/>
      <c r="VLT946" s="82"/>
      <c r="VLU946" s="82"/>
      <c r="VLV946" s="82"/>
      <c r="VLW946" s="82"/>
      <c r="VLX946" s="82"/>
      <c r="VLY946" s="82"/>
      <c r="VLZ946" s="82"/>
      <c r="VMA946" s="82"/>
      <c r="VMB946" s="82"/>
      <c r="VMC946" s="82"/>
      <c r="VMD946" s="82"/>
      <c r="VME946" s="82"/>
      <c r="VMF946" s="82"/>
      <c r="VMG946" s="82"/>
      <c r="VMH946" s="82"/>
      <c r="VMI946" s="82"/>
      <c r="VMJ946" s="82"/>
      <c r="VMK946" s="82"/>
      <c r="VML946" s="82"/>
      <c r="VMM946" s="82"/>
      <c r="VMN946" s="82"/>
      <c r="VMO946" s="82"/>
      <c r="VMP946" s="82"/>
      <c r="VMQ946" s="82"/>
      <c r="VMR946" s="82"/>
      <c r="VMS946" s="82"/>
      <c r="VMT946" s="82"/>
      <c r="VMU946" s="82"/>
      <c r="VMV946" s="82"/>
      <c r="VMW946" s="82"/>
      <c r="VMX946" s="82"/>
      <c r="VMY946" s="82"/>
      <c r="VMZ946" s="82"/>
      <c r="VNA946" s="82"/>
      <c r="VNB946" s="82"/>
      <c r="VNC946" s="82"/>
      <c r="VND946" s="82"/>
      <c r="VNE946" s="82"/>
      <c r="VNF946" s="82"/>
      <c r="VNG946" s="82"/>
      <c r="VNH946" s="82"/>
      <c r="VNI946" s="82"/>
      <c r="VNJ946" s="82"/>
      <c r="VNK946" s="82"/>
      <c r="VNL946" s="82"/>
      <c r="VNM946" s="82"/>
      <c r="VNN946" s="82"/>
      <c r="VNO946" s="82"/>
      <c r="VNP946" s="82"/>
      <c r="VNQ946" s="82"/>
      <c r="VNR946" s="82"/>
      <c r="VNS946" s="82"/>
      <c r="VNT946" s="82"/>
      <c r="VNU946" s="82"/>
      <c r="VNV946" s="82"/>
      <c r="VNW946" s="82"/>
      <c r="VNX946" s="82"/>
      <c r="VNY946" s="82"/>
      <c r="VNZ946" s="82"/>
      <c r="VOA946" s="82"/>
      <c r="VOB946" s="82"/>
      <c r="VOC946" s="82"/>
      <c r="VOD946" s="82"/>
      <c r="VOE946" s="82"/>
      <c r="VOF946" s="82"/>
      <c r="VOG946" s="82"/>
      <c r="VOH946" s="82"/>
      <c r="VOI946" s="82"/>
      <c r="VOJ946" s="82"/>
      <c r="VOK946" s="82"/>
      <c r="VOL946" s="82"/>
      <c r="VOM946" s="82"/>
      <c r="VON946" s="82"/>
      <c r="VOO946" s="82"/>
      <c r="VOP946" s="82"/>
      <c r="VOQ946" s="82"/>
      <c r="VOR946" s="82"/>
      <c r="VOS946" s="82"/>
      <c r="VOT946" s="82"/>
      <c r="VOU946" s="82"/>
      <c r="VOV946" s="82"/>
      <c r="VOW946" s="82"/>
      <c r="VOX946" s="82"/>
      <c r="VOY946" s="82"/>
      <c r="VOZ946" s="82"/>
      <c r="VPA946" s="82"/>
      <c r="VPB946" s="82"/>
      <c r="VPC946" s="82"/>
      <c r="VPD946" s="82"/>
      <c r="VPE946" s="82"/>
      <c r="VPF946" s="82"/>
      <c r="VPG946" s="82"/>
      <c r="VPH946" s="82"/>
      <c r="VPI946" s="82"/>
      <c r="VPJ946" s="82"/>
      <c r="VPK946" s="82"/>
      <c r="VPL946" s="82"/>
      <c r="VPM946" s="82"/>
      <c r="VPN946" s="82"/>
      <c r="VPO946" s="82"/>
      <c r="VPP946" s="82"/>
      <c r="VPQ946" s="82"/>
      <c r="VPR946" s="82"/>
      <c r="VPS946" s="82"/>
      <c r="VPT946" s="82"/>
      <c r="VPU946" s="82"/>
      <c r="VPV946" s="82"/>
      <c r="VPW946" s="82"/>
      <c r="VPX946" s="82"/>
      <c r="VPY946" s="82"/>
      <c r="VPZ946" s="82"/>
      <c r="VQA946" s="82"/>
      <c r="VQB946" s="82"/>
      <c r="VQC946" s="82"/>
      <c r="VQD946" s="82"/>
      <c r="VQE946" s="82"/>
      <c r="VQF946" s="82"/>
      <c r="VQG946" s="82"/>
      <c r="VQH946" s="82"/>
      <c r="VQI946" s="82"/>
      <c r="VQJ946" s="82"/>
      <c r="VQK946" s="82"/>
      <c r="VQL946" s="82"/>
      <c r="VQM946" s="82"/>
      <c r="VQN946" s="82"/>
      <c r="VQO946" s="82"/>
      <c r="VQP946" s="82"/>
      <c r="VQQ946" s="82"/>
      <c r="VQR946" s="82"/>
      <c r="VQS946" s="82"/>
      <c r="VQT946" s="82"/>
      <c r="VQU946" s="82"/>
      <c r="VQV946" s="82"/>
      <c r="VQW946" s="82"/>
      <c r="VQX946" s="82"/>
      <c r="VQY946" s="82"/>
      <c r="VQZ946" s="82"/>
      <c r="VRA946" s="82"/>
      <c r="VRB946" s="82"/>
      <c r="VRC946" s="82"/>
      <c r="VRD946" s="82"/>
      <c r="VRE946" s="82"/>
      <c r="VRF946" s="82"/>
      <c r="VRG946" s="82"/>
      <c r="VRH946" s="82"/>
      <c r="VRI946" s="82"/>
      <c r="VRJ946" s="82"/>
      <c r="VRK946" s="82"/>
      <c r="VRL946" s="82"/>
      <c r="VRM946" s="82"/>
      <c r="VRN946" s="82"/>
      <c r="VRO946" s="82"/>
      <c r="VRP946" s="82"/>
      <c r="VRQ946" s="82"/>
      <c r="VRR946" s="82"/>
      <c r="VRS946" s="82"/>
      <c r="VRT946" s="82"/>
      <c r="VRU946" s="82"/>
      <c r="VRV946" s="82"/>
      <c r="VRW946" s="82"/>
      <c r="VRX946" s="82"/>
      <c r="VRY946" s="82"/>
      <c r="VRZ946" s="82"/>
      <c r="VSA946" s="82"/>
      <c r="VSB946" s="82"/>
      <c r="VSC946" s="82"/>
      <c r="VSD946" s="82"/>
      <c r="VSE946" s="82"/>
      <c r="VSF946" s="82"/>
      <c r="VSG946" s="82"/>
      <c r="VSH946" s="82"/>
      <c r="VSI946" s="82"/>
      <c r="VSJ946" s="82"/>
      <c r="VSK946" s="82"/>
      <c r="VSL946" s="82"/>
      <c r="VSM946" s="82"/>
      <c r="VSN946" s="82"/>
      <c r="VSO946" s="82"/>
      <c r="VSP946" s="82"/>
      <c r="VSQ946" s="82"/>
      <c r="VSR946" s="82"/>
      <c r="VSS946" s="82"/>
      <c r="VST946" s="82"/>
      <c r="VSU946" s="82"/>
      <c r="VSV946" s="82"/>
      <c r="VSW946" s="82"/>
      <c r="VSX946" s="82"/>
      <c r="VSY946" s="82"/>
      <c r="VSZ946" s="82"/>
      <c r="VTA946" s="82"/>
      <c r="VTB946" s="82"/>
      <c r="VTC946" s="82"/>
      <c r="VTD946" s="82"/>
      <c r="VTE946" s="82"/>
      <c r="VTF946" s="82"/>
      <c r="VTG946" s="82"/>
      <c r="VTH946" s="82"/>
      <c r="VTI946" s="82"/>
      <c r="VTJ946" s="82"/>
      <c r="VTK946" s="82"/>
      <c r="VTL946" s="82"/>
      <c r="VTM946" s="82"/>
      <c r="VTN946" s="82"/>
      <c r="VTO946" s="82"/>
      <c r="VTP946" s="82"/>
      <c r="VTQ946" s="82"/>
      <c r="VTR946" s="82"/>
      <c r="VTS946" s="82"/>
      <c r="VTT946" s="82"/>
      <c r="VTU946" s="82"/>
      <c r="VTV946" s="82"/>
      <c r="VTW946" s="82"/>
      <c r="VTX946" s="82"/>
      <c r="VTY946" s="82"/>
      <c r="VTZ946" s="82"/>
      <c r="VUA946" s="82"/>
      <c r="VUB946" s="82"/>
      <c r="VUC946" s="82"/>
      <c r="VUD946" s="82"/>
      <c r="VUE946" s="82"/>
      <c r="VUF946" s="82"/>
      <c r="VUG946" s="82"/>
      <c r="VUH946" s="82"/>
      <c r="VUI946" s="82"/>
      <c r="VUJ946" s="82"/>
      <c r="VUK946" s="82"/>
      <c r="VUL946" s="82"/>
      <c r="VUM946" s="82"/>
      <c r="VUN946" s="82"/>
      <c r="VUO946" s="82"/>
      <c r="VUP946" s="82"/>
      <c r="VUQ946" s="82"/>
      <c r="VUR946" s="82"/>
      <c r="VUS946" s="82"/>
      <c r="VUT946" s="82"/>
      <c r="VUU946" s="82"/>
      <c r="VUV946" s="82"/>
      <c r="VUW946" s="82"/>
      <c r="VUX946" s="82"/>
      <c r="VUY946" s="82"/>
      <c r="VUZ946" s="82"/>
      <c r="VVA946" s="82"/>
      <c r="VVB946" s="82"/>
      <c r="VVC946" s="82"/>
      <c r="VVD946" s="82"/>
      <c r="VVE946" s="82"/>
      <c r="VVF946" s="82"/>
      <c r="VVG946" s="82"/>
      <c r="VVH946" s="82"/>
      <c r="VVI946" s="82"/>
      <c r="VVJ946" s="82"/>
      <c r="VVK946" s="82"/>
      <c r="VVL946" s="82"/>
      <c r="VVM946" s="82"/>
      <c r="VVN946" s="82"/>
      <c r="VVO946" s="82"/>
      <c r="VVP946" s="82"/>
      <c r="VVQ946" s="82"/>
      <c r="VVR946" s="82"/>
      <c r="VVS946" s="82"/>
      <c r="VVT946" s="82"/>
      <c r="VVU946" s="82"/>
      <c r="VVV946" s="82"/>
      <c r="VVW946" s="82"/>
      <c r="VVX946" s="82"/>
      <c r="VVY946" s="82"/>
      <c r="VVZ946" s="82"/>
      <c r="VWA946" s="82"/>
      <c r="VWB946" s="82"/>
      <c r="VWC946" s="82"/>
      <c r="VWD946" s="82"/>
      <c r="VWE946" s="82"/>
      <c r="VWF946" s="82"/>
      <c r="VWG946" s="82"/>
      <c r="VWH946" s="82"/>
      <c r="VWI946" s="82"/>
      <c r="VWJ946" s="82"/>
      <c r="VWK946" s="82"/>
      <c r="VWL946" s="82"/>
      <c r="VWM946" s="82"/>
      <c r="VWN946" s="82"/>
      <c r="VWO946" s="82"/>
      <c r="VWP946" s="82"/>
      <c r="VWQ946" s="82"/>
      <c r="VWR946" s="82"/>
      <c r="VWS946" s="82"/>
      <c r="VWT946" s="82"/>
      <c r="VWU946" s="82"/>
      <c r="VWV946" s="82"/>
      <c r="VWW946" s="82"/>
      <c r="VWX946" s="82"/>
      <c r="VWY946" s="82"/>
      <c r="VWZ946" s="82"/>
      <c r="VXA946" s="82"/>
      <c r="VXB946" s="82"/>
      <c r="VXC946" s="82"/>
      <c r="VXD946" s="82"/>
      <c r="VXE946" s="82"/>
      <c r="VXF946" s="82"/>
      <c r="VXG946" s="82"/>
      <c r="VXH946" s="82"/>
      <c r="VXI946" s="82"/>
      <c r="VXJ946" s="82"/>
      <c r="VXK946" s="82"/>
      <c r="VXL946" s="82"/>
      <c r="VXM946" s="82"/>
      <c r="VXN946" s="82"/>
      <c r="VXO946" s="82"/>
      <c r="VXP946" s="82"/>
      <c r="VXQ946" s="82"/>
      <c r="VXR946" s="82"/>
      <c r="VXS946" s="82"/>
      <c r="VXT946" s="82"/>
      <c r="VXU946" s="82"/>
      <c r="VXV946" s="82"/>
      <c r="VXW946" s="82"/>
      <c r="VXX946" s="82"/>
      <c r="VXY946" s="82"/>
      <c r="VXZ946" s="82"/>
      <c r="VYA946" s="82"/>
      <c r="VYB946" s="82"/>
      <c r="VYC946" s="82"/>
      <c r="VYD946" s="82"/>
      <c r="VYE946" s="82"/>
      <c r="VYF946" s="82"/>
      <c r="VYG946" s="82"/>
      <c r="VYH946" s="82"/>
      <c r="VYI946" s="82"/>
      <c r="VYJ946" s="82"/>
      <c r="VYK946" s="82"/>
      <c r="VYL946" s="82"/>
      <c r="VYM946" s="82"/>
      <c r="VYN946" s="82"/>
      <c r="VYO946" s="82"/>
      <c r="VYP946" s="82"/>
      <c r="VYQ946" s="82"/>
      <c r="VYR946" s="82"/>
      <c r="VYS946" s="82"/>
      <c r="VYT946" s="82"/>
      <c r="VYU946" s="82"/>
      <c r="VYV946" s="82"/>
      <c r="VYW946" s="82"/>
      <c r="VYX946" s="82"/>
      <c r="VYY946" s="82"/>
      <c r="VYZ946" s="82"/>
      <c r="VZA946" s="82"/>
      <c r="VZB946" s="82"/>
      <c r="VZC946" s="82"/>
      <c r="VZD946" s="82"/>
      <c r="VZE946" s="82"/>
      <c r="VZF946" s="82"/>
      <c r="VZG946" s="82"/>
      <c r="VZH946" s="82"/>
      <c r="VZI946" s="82"/>
      <c r="VZJ946" s="82"/>
      <c r="VZK946" s="82"/>
      <c r="VZL946" s="82"/>
      <c r="VZM946" s="82"/>
      <c r="VZN946" s="82"/>
      <c r="VZO946" s="82"/>
      <c r="VZP946" s="82"/>
      <c r="VZQ946" s="82"/>
      <c r="VZR946" s="82"/>
      <c r="VZS946" s="82"/>
      <c r="VZT946" s="82"/>
      <c r="VZU946" s="82"/>
      <c r="VZV946" s="82"/>
      <c r="VZW946" s="82"/>
      <c r="VZX946" s="82"/>
      <c r="VZY946" s="82"/>
      <c r="VZZ946" s="82"/>
      <c r="WAA946" s="82"/>
      <c r="WAB946" s="82"/>
      <c r="WAC946" s="82"/>
      <c r="WAD946" s="82"/>
      <c r="WAE946" s="82"/>
      <c r="WAF946" s="82"/>
      <c r="WAG946" s="82"/>
      <c r="WAH946" s="82"/>
      <c r="WAI946" s="82"/>
      <c r="WAJ946" s="82"/>
      <c r="WAK946" s="82"/>
      <c r="WAL946" s="82"/>
      <c r="WAM946" s="82"/>
      <c r="WAN946" s="82"/>
      <c r="WAO946" s="82"/>
      <c r="WAP946" s="82"/>
      <c r="WAQ946" s="82"/>
      <c r="WAR946" s="82"/>
      <c r="WAS946" s="82"/>
      <c r="WAT946" s="82"/>
      <c r="WAU946" s="82"/>
      <c r="WAV946" s="82"/>
      <c r="WAW946" s="82"/>
      <c r="WAX946" s="82"/>
      <c r="WAY946" s="82"/>
      <c r="WAZ946" s="82"/>
      <c r="WBA946" s="82"/>
      <c r="WBB946" s="82"/>
      <c r="WBC946" s="82"/>
      <c r="WBD946" s="82"/>
      <c r="WBE946" s="82"/>
      <c r="WBF946" s="82"/>
      <c r="WBG946" s="82"/>
      <c r="WBH946" s="82"/>
      <c r="WBI946" s="82"/>
      <c r="WBJ946" s="82"/>
      <c r="WBK946" s="82"/>
      <c r="WBL946" s="82"/>
      <c r="WBM946" s="82"/>
      <c r="WBN946" s="82"/>
      <c r="WBO946" s="82"/>
      <c r="WBP946" s="82"/>
      <c r="WBQ946" s="82"/>
      <c r="WBR946" s="82"/>
      <c r="WBS946" s="82"/>
      <c r="WBT946" s="82"/>
      <c r="WBU946" s="82"/>
      <c r="WBV946" s="82"/>
      <c r="WBW946" s="82"/>
      <c r="WBX946" s="82"/>
      <c r="WBY946" s="82"/>
      <c r="WBZ946" s="82"/>
      <c r="WCA946" s="82"/>
      <c r="WCB946" s="82"/>
      <c r="WCC946" s="82"/>
      <c r="WCD946" s="82"/>
      <c r="WCE946" s="82"/>
      <c r="WCF946" s="82"/>
      <c r="WCG946" s="82"/>
      <c r="WCH946" s="82"/>
      <c r="WCI946" s="82"/>
      <c r="WCJ946" s="82"/>
      <c r="WCK946" s="82"/>
      <c r="WCL946" s="82"/>
      <c r="WCM946" s="82"/>
      <c r="WCN946" s="82"/>
      <c r="WCO946" s="82"/>
      <c r="WCP946" s="82"/>
      <c r="WCQ946" s="82"/>
      <c r="WCR946" s="82"/>
      <c r="WCS946" s="82"/>
      <c r="WCT946" s="82"/>
      <c r="WCU946" s="82"/>
      <c r="WCV946" s="82"/>
      <c r="WCW946" s="82"/>
      <c r="WCX946" s="82"/>
      <c r="WCY946" s="82"/>
      <c r="WCZ946" s="82"/>
      <c r="WDA946" s="82"/>
      <c r="WDB946" s="82"/>
      <c r="WDC946" s="82"/>
      <c r="WDD946" s="82"/>
      <c r="WDE946" s="82"/>
      <c r="WDF946" s="82"/>
      <c r="WDG946" s="82"/>
      <c r="WDH946" s="82"/>
      <c r="WDI946" s="82"/>
      <c r="WDJ946" s="82"/>
      <c r="WDK946" s="82"/>
      <c r="WDL946" s="82"/>
      <c r="WDM946" s="82"/>
      <c r="WDN946" s="82"/>
      <c r="WDO946" s="82"/>
      <c r="WDP946" s="82"/>
      <c r="WDQ946" s="82"/>
      <c r="WDR946" s="82"/>
      <c r="WDS946" s="82"/>
      <c r="WDT946" s="82"/>
      <c r="WDU946" s="82"/>
      <c r="WDV946" s="82"/>
      <c r="WDW946" s="82"/>
      <c r="WDX946" s="82"/>
      <c r="WDY946" s="82"/>
      <c r="WDZ946" s="82"/>
      <c r="WEA946" s="82"/>
      <c r="WEB946" s="82"/>
      <c r="WEC946" s="82"/>
      <c r="WED946" s="82"/>
      <c r="WEE946" s="82"/>
      <c r="WEF946" s="82"/>
      <c r="WEG946" s="82"/>
      <c r="WEH946" s="82"/>
      <c r="WEI946" s="82"/>
      <c r="WEJ946" s="82"/>
      <c r="WEK946" s="82"/>
      <c r="WEL946" s="82"/>
      <c r="WEM946" s="82"/>
      <c r="WEN946" s="82"/>
      <c r="WEO946" s="82"/>
      <c r="WEP946" s="82"/>
      <c r="WEQ946" s="82"/>
      <c r="WER946" s="82"/>
      <c r="WES946" s="82"/>
      <c r="WET946" s="82"/>
      <c r="WEU946" s="82"/>
      <c r="WEV946" s="82"/>
      <c r="WEW946" s="82"/>
      <c r="WEX946" s="82"/>
      <c r="WEY946" s="82"/>
      <c r="WEZ946" s="82"/>
      <c r="WFA946" s="82"/>
      <c r="WFB946" s="82"/>
      <c r="WFC946" s="82"/>
      <c r="WFD946" s="82"/>
      <c r="WFE946" s="82"/>
      <c r="WFF946" s="82"/>
      <c r="WFG946" s="82"/>
      <c r="WFH946" s="82"/>
      <c r="WFI946" s="82"/>
      <c r="WFJ946" s="82"/>
      <c r="WFK946" s="82"/>
      <c r="WFL946" s="82"/>
      <c r="WFM946" s="82"/>
      <c r="WFN946" s="82"/>
      <c r="WFO946" s="82"/>
      <c r="WFP946" s="82"/>
      <c r="WFQ946" s="82"/>
      <c r="WFR946" s="82"/>
      <c r="WFS946" s="82"/>
      <c r="WFT946" s="82"/>
      <c r="WFU946" s="82"/>
      <c r="WFV946" s="82"/>
      <c r="WFW946" s="82"/>
      <c r="WFX946" s="82"/>
      <c r="WFY946" s="82"/>
      <c r="WFZ946" s="82"/>
      <c r="WGA946" s="82"/>
      <c r="WGB946" s="82"/>
      <c r="WGC946" s="82"/>
      <c r="WGD946" s="82"/>
      <c r="WGE946" s="82"/>
      <c r="WGF946" s="82"/>
      <c r="WGG946" s="82"/>
      <c r="WGH946" s="82"/>
      <c r="WGI946" s="82"/>
      <c r="WGJ946" s="82"/>
      <c r="WGK946" s="82"/>
      <c r="WGL946" s="82"/>
      <c r="WGM946" s="82"/>
      <c r="WGN946" s="82"/>
      <c r="WGO946" s="82"/>
      <c r="WGP946" s="82"/>
      <c r="WGQ946" s="82"/>
      <c r="WGR946" s="82"/>
      <c r="WGS946" s="82"/>
      <c r="WGT946" s="82"/>
      <c r="WGU946" s="82"/>
      <c r="WGV946" s="82"/>
      <c r="WGW946" s="82"/>
      <c r="WGX946" s="82"/>
      <c r="WGY946" s="82"/>
      <c r="WGZ946" s="82"/>
      <c r="WHA946" s="82"/>
      <c r="WHB946" s="82"/>
      <c r="WHC946" s="82"/>
      <c r="WHD946" s="82"/>
      <c r="WHE946" s="82"/>
      <c r="WHF946" s="82"/>
      <c r="WHG946" s="82"/>
      <c r="WHH946" s="82"/>
      <c r="WHI946" s="82"/>
      <c r="WHJ946" s="82"/>
      <c r="WHK946" s="82"/>
      <c r="WHL946" s="82"/>
      <c r="WHM946" s="82"/>
      <c r="WHN946" s="82"/>
      <c r="WHO946" s="82"/>
      <c r="WHP946" s="82"/>
      <c r="WHQ946" s="82"/>
      <c r="WHR946" s="82"/>
      <c r="WHS946" s="82"/>
      <c r="WHT946" s="82"/>
      <c r="WHU946" s="82"/>
      <c r="WHV946" s="82"/>
      <c r="WHW946" s="82"/>
      <c r="WHX946" s="82"/>
      <c r="WHY946" s="82"/>
      <c r="WHZ946" s="82"/>
      <c r="WIA946" s="82"/>
      <c r="WIB946" s="82"/>
      <c r="WIC946" s="82"/>
      <c r="WID946" s="82"/>
      <c r="WIE946" s="82"/>
      <c r="WIF946" s="82"/>
      <c r="WIG946" s="82"/>
      <c r="WIH946" s="82"/>
      <c r="WII946" s="82"/>
      <c r="WIJ946" s="82"/>
      <c r="WIK946" s="82"/>
      <c r="WIL946" s="82"/>
      <c r="WIM946" s="82"/>
      <c r="WIN946" s="82"/>
      <c r="WIO946" s="82"/>
      <c r="WIP946" s="82"/>
      <c r="WIQ946" s="82"/>
      <c r="WIR946" s="82"/>
      <c r="WIS946" s="82"/>
      <c r="WIT946" s="82"/>
      <c r="WIU946" s="82"/>
      <c r="WIV946" s="82"/>
      <c r="WIW946" s="82"/>
      <c r="WIX946" s="82"/>
      <c r="WIY946" s="82"/>
      <c r="WIZ946" s="82"/>
      <c r="WJA946" s="82"/>
      <c r="WJB946" s="82"/>
      <c r="WJC946" s="82"/>
      <c r="WJD946" s="82"/>
      <c r="WJE946" s="82"/>
      <c r="WJF946" s="82"/>
      <c r="WJG946" s="82"/>
      <c r="WJH946" s="82"/>
      <c r="WJI946" s="82"/>
      <c r="WJJ946" s="82"/>
      <c r="WJK946" s="82"/>
      <c r="WJL946" s="82"/>
      <c r="WJM946" s="82"/>
      <c r="WJN946" s="82"/>
      <c r="WJO946" s="82"/>
      <c r="WJP946" s="82"/>
      <c r="WJQ946" s="82"/>
      <c r="WJR946" s="82"/>
      <c r="WJS946" s="82"/>
      <c r="WJT946" s="82"/>
      <c r="WJU946" s="82"/>
      <c r="WJV946" s="82"/>
      <c r="WJW946" s="82"/>
      <c r="WJX946" s="82"/>
      <c r="WJY946" s="82"/>
      <c r="WJZ946" s="82"/>
      <c r="WKA946" s="82"/>
      <c r="WKB946" s="82"/>
      <c r="WKC946" s="82"/>
      <c r="WKD946" s="82"/>
      <c r="WKE946" s="82"/>
      <c r="WKF946" s="82"/>
      <c r="WKG946" s="82"/>
      <c r="WKH946" s="82"/>
      <c r="WKI946" s="82"/>
      <c r="WKJ946" s="82"/>
      <c r="WKK946" s="82"/>
      <c r="WKL946" s="82"/>
      <c r="WKM946" s="82"/>
      <c r="WKN946" s="82"/>
      <c r="WKO946" s="82"/>
      <c r="WKP946" s="82"/>
      <c r="WKQ946" s="82"/>
      <c r="WKR946" s="82"/>
      <c r="WKS946" s="82"/>
      <c r="WKT946" s="82"/>
      <c r="WKU946" s="82"/>
      <c r="WKV946" s="82"/>
      <c r="WKW946" s="82"/>
      <c r="WKX946" s="82"/>
      <c r="WKY946" s="82"/>
      <c r="WKZ946" s="82"/>
      <c r="WLA946" s="82"/>
      <c r="WLB946" s="82"/>
      <c r="WLC946" s="82"/>
      <c r="WLD946" s="82"/>
      <c r="WLE946" s="82"/>
      <c r="WLF946" s="82"/>
      <c r="WLG946" s="82"/>
      <c r="WLH946" s="82"/>
      <c r="WLI946" s="82"/>
      <c r="WLJ946" s="82"/>
      <c r="WLK946" s="82"/>
      <c r="WLL946" s="82"/>
      <c r="WLM946" s="82"/>
      <c r="WLN946" s="82"/>
      <c r="WLO946" s="82"/>
      <c r="WLP946" s="82"/>
      <c r="WLQ946" s="82"/>
      <c r="WLR946" s="82"/>
      <c r="WLS946" s="82"/>
      <c r="WLT946" s="82"/>
      <c r="WLU946" s="82"/>
      <c r="WLV946" s="82"/>
      <c r="WLW946" s="82"/>
      <c r="WLX946" s="82"/>
      <c r="WLY946" s="82"/>
      <c r="WLZ946" s="82"/>
      <c r="WMA946" s="82"/>
      <c r="WMB946" s="82"/>
      <c r="WMC946" s="82"/>
      <c r="WMD946" s="82"/>
      <c r="WME946" s="82"/>
      <c r="WMF946" s="82"/>
      <c r="WMG946" s="82"/>
      <c r="WMH946" s="82"/>
      <c r="WMI946" s="82"/>
      <c r="WMJ946" s="82"/>
      <c r="WMK946" s="82"/>
      <c r="WML946" s="82"/>
      <c r="WMM946" s="82"/>
      <c r="WMN946" s="82"/>
      <c r="WMO946" s="82"/>
      <c r="WMP946" s="82"/>
      <c r="WMQ946" s="82"/>
      <c r="WMR946" s="82"/>
      <c r="WMS946" s="82"/>
      <c r="WMT946" s="82"/>
      <c r="WMU946" s="82"/>
      <c r="WMV946" s="82"/>
      <c r="WMW946" s="82"/>
      <c r="WMX946" s="82"/>
      <c r="WMY946" s="82"/>
      <c r="WMZ946" s="82"/>
      <c r="WNA946" s="82"/>
      <c r="WNB946" s="82"/>
      <c r="WNC946" s="82"/>
      <c r="WND946" s="82"/>
      <c r="WNE946" s="82"/>
      <c r="WNF946" s="82"/>
      <c r="WNG946" s="82"/>
      <c r="WNH946" s="82"/>
      <c r="WNI946" s="82"/>
      <c r="WNJ946" s="82"/>
      <c r="WNK946" s="82"/>
      <c r="WNL946" s="82"/>
      <c r="WNM946" s="82"/>
      <c r="WNN946" s="82"/>
      <c r="WNO946" s="82"/>
      <c r="WNP946" s="82"/>
      <c r="WNQ946" s="82"/>
      <c r="WNR946" s="82"/>
      <c r="WNS946" s="82"/>
      <c r="WNT946" s="82"/>
      <c r="WNU946" s="82"/>
      <c r="WNV946" s="82"/>
      <c r="WNW946" s="82"/>
      <c r="WNX946" s="82"/>
      <c r="WNY946" s="82"/>
      <c r="WNZ946" s="82"/>
      <c r="WOA946" s="82"/>
      <c r="WOB946" s="82"/>
      <c r="WOC946" s="82"/>
      <c r="WOD946" s="82"/>
      <c r="WOE946" s="82"/>
      <c r="WOF946" s="82"/>
      <c r="WOG946" s="82"/>
      <c r="WOH946" s="82"/>
      <c r="WOI946" s="82"/>
      <c r="WOJ946" s="82"/>
      <c r="WOK946" s="82"/>
      <c r="WOL946" s="82"/>
      <c r="WOM946" s="82"/>
      <c r="WON946" s="82"/>
      <c r="WOO946" s="82"/>
      <c r="WOP946" s="82"/>
      <c r="WOQ946" s="82"/>
      <c r="WOR946" s="82"/>
      <c r="WOS946" s="82"/>
      <c r="WOT946" s="82"/>
      <c r="WOU946" s="82"/>
      <c r="WOV946" s="82"/>
      <c r="WOW946" s="82"/>
      <c r="WOX946" s="82"/>
      <c r="WOY946" s="82"/>
      <c r="WOZ946" s="82"/>
      <c r="WPA946" s="82"/>
      <c r="WPB946" s="82"/>
      <c r="WPC946" s="82"/>
      <c r="WPD946" s="82"/>
      <c r="WPE946" s="82"/>
      <c r="WPF946" s="82"/>
      <c r="WPG946" s="82"/>
      <c r="WPH946" s="82"/>
      <c r="WPI946" s="82"/>
      <c r="WPJ946" s="82"/>
      <c r="WPK946" s="82"/>
      <c r="WPL946" s="82"/>
      <c r="WPM946" s="82"/>
      <c r="WPN946" s="82"/>
      <c r="WPO946" s="82"/>
      <c r="WPP946" s="82"/>
      <c r="WPQ946" s="82"/>
      <c r="WPR946" s="82"/>
      <c r="WPS946" s="82"/>
      <c r="WPT946" s="82"/>
      <c r="WPU946" s="82"/>
      <c r="WPV946" s="82"/>
      <c r="WPW946" s="82"/>
      <c r="WPX946" s="82"/>
      <c r="WPY946" s="82"/>
      <c r="WPZ946" s="82"/>
      <c r="WQA946" s="82"/>
      <c r="WQB946" s="82"/>
      <c r="WQC946" s="82"/>
      <c r="WQD946" s="82"/>
      <c r="WQE946" s="82"/>
      <c r="WQF946" s="82"/>
      <c r="WQG946" s="82"/>
      <c r="WQH946" s="82"/>
      <c r="WQI946" s="82"/>
      <c r="WQJ946" s="82"/>
      <c r="WQK946" s="82"/>
      <c r="WQL946" s="82"/>
      <c r="WQM946" s="82"/>
      <c r="WQN946" s="82"/>
      <c r="WQO946" s="82"/>
      <c r="WQP946" s="82"/>
      <c r="WQQ946" s="82"/>
      <c r="WQR946" s="82"/>
      <c r="WQS946" s="82"/>
      <c r="WQT946" s="82"/>
      <c r="WQU946" s="82"/>
      <c r="WQV946" s="82"/>
      <c r="WQW946" s="82"/>
      <c r="WQX946" s="82"/>
      <c r="WQY946" s="82"/>
      <c r="WQZ946" s="82"/>
      <c r="WRA946" s="82"/>
      <c r="WRB946" s="82"/>
      <c r="WRC946" s="82"/>
      <c r="WRD946" s="82"/>
      <c r="WRE946" s="82"/>
      <c r="WRF946" s="82"/>
      <c r="WRG946" s="82"/>
      <c r="WRH946" s="82"/>
      <c r="WRI946" s="82"/>
      <c r="WRJ946" s="82"/>
      <c r="WRK946" s="82"/>
      <c r="WRL946" s="82"/>
      <c r="WRM946" s="82"/>
      <c r="WRN946" s="82"/>
      <c r="WRO946" s="82"/>
      <c r="WRP946" s="82"/>
      <c r="WRQ946" s="82"/>
      <c r="WRR946" s="82"/>
      <c r="WRS946" s="82"/>
      <c r="WRT946" s="82"/>
      <c r="WRU946" s="82"/>
      <c r="WRV946" s="82"/>
      <c r="WRW946" s="82"/>
      <c r="WRX946" s="82"/>
      <c r="WRY946" s="82"/>
      <c r="WRZ946" s="82"/>
      <c r="WSA946" s="82"/>
      <c r="WSB946" s="82"/>
      <c r="WSC946" s="82"/>
      <c r="WSD946" s="82"/>
      <c r="WSE946" s="82"/>
      <c r="WSF946" s="82"/>
      <c r="WSG946" s="82"/>
      <c r="WSH946" s="82"/>
      <c r="WSI946" s="82"/>
      <c r="WSJ946" s="82"/>
      <c r="WSK946" s="82"/>
      <c r="WSL946" s="82"/>
      <c r="WSM946" s="82"/>
      <c r="WSN946" s="82"/>
      <c r="WSO946" s="82"/>
      <c r="WSP946" s="82"/>
      <c r="WSQ946" s="82"/>
      <c r="WSR946" s="82"/>
      <c r="WSS946" s="82"/>
      <c r="WST946" s="82"/>
      <c r="WSU946" s="82"/>
      <c r="WSV946" s="82"/>
      <c r="WSW946" s="82"/>
      <c r="WSX946" s="82"/>
      <c r="WSY946" s="82"/>
      <c r="WSZ946" s="82"/>
      <c r="WTA946" s="82"/>
      <c r="WTB946" s="82"/>
      <c r="WTC946" s="82"/>
      <c r="WTD946" s="82"/>
      <c r="WTE946" s="82"/>
      <c r="WTF946" s="82"/>
      <c r="WTG946" s="82"/>
      <c r="WTH946" s="82"/>
      <c r="WTI946" s="82"/>
      <c r="WTJ946" s="82"/>
      <c r="WTK946" s="82"/>
      <c r="WTL946" s="82"/>
      <c r="WTM946" s="82"/>
      <c r="WTN946" s="82"/>
      <c r="WTO946" s="82"/>
      <c r="WTP946" s="82"/>
      <c r="WTQ946" s="82"/>
      <c r="WTR946" s="82"/>
      <c r="WTS946" s="82"/>
      <c r="WTT946" s="82"/>
      <c r="WTU946" s="82"/>
      <c r="WTV946" s="82"/>
      <c r="WTW946" s="82"/>
      <c r="WTX946" s="82"/>
      <c r="WTY946" s="82"/>
      <c r="WTZ946" s="82"/>
      <c r="WUA946" s="82"/>
      <c r="WUB946" s="82"/>
      <c r="WUC946" s="82"/>
      <c r="WUD946" s="82"/>
      <c r="WUE946" s="82"/>
      <c r="WUF946" s="82"/>
      <c r="WUG946" s="82"/>
      <c r="WUH946" s="82"/>
      <c r="WUI946" s="82"/>
      <c r="WUJ946" s="82"/>
      <c r="WUK946" s="82"/>
      <c r="WUL946" s="82"/>
      <c r="WUM946" s="82"/>
      <c r="WUN946" s="82"/>
      <c r="WUO946" s="82"/>
      <c r="WUP946" s="82"/>
      <c r="WUQ946" s="82"/>
      <c r="WUR946" s="82"/>
      <c r="WUS946" s="82"/>
      <c r="WUT946" s="82"/>
      <c r="WUU946" s="82"/>
      <c r="WUV946" s="82"/>
      <c r="WUW946" s="82"/>
      <c r="WUX946" s="82"/>
      <c r="WUY946" s="82"/>
      <c r="WUZ946" s="82"/>
      <c r="WVA946" s="82"/>
      <c r="WVB946" s="82"/>
      <c r="WVC946" s="82"/>
      <c r="WVD946" s="82"/>
      <c r="WVE946" s="82"/>
      <c r="WVF946" s="82"/>
      <c r="WVG946" s="82"/>
      <c r="WVH946" s="82"/>
      <c r="WVI946" s="82"/>
      <c r="WVJ946" s="82"/>
      <c r="WVK946" s="82"/>
      <c r="WVL946" s="82"/>
      <c r="WVM946" s="82"/>
      <c r="WVN946" s="82"/>
      <c r="WVO946" s="82"/>
      <c r="WVP946" s="82"/>
      <c r="WVQ946" s="82"/>
      <c r="WVR946" s="82"/>
      <c r="WVS946" s="82"/>
      <c r="WVT946" s="82"/>
      <c r="WVU946" s="82"/>
      <c r="WVV946" s="82"/>
      <c r="WVW946" s="82"/>
      <c r="WVX946" s="82"/>
      <c r="WVY946" s="82"/>
      <c r="WVZ946" s="82"/>
      <c r="WWA946" s="82"/>
      <c r="WWB946" s="82"/>
      <c r="WWC946" s="82"/>
      <c r="WWD946" s="82"/>
      <c r="WWE946" s="82"/>
      <c r="WWF946" s="82"/>
      <c r="WWG946" s="82"/>
      <c r="WWH946" s="82"/>
      <c r="WWI946" s="82"/>
      <c r="WWJ946" s="82"/>
      <c r="WWK946" s="82"/>
      <c r="WWL946" s="82"/>
      <c r="WWM946" s="82"/>
      <c r="WWN946" s="82"/>
      <c r="WWO946" s="82"/>
      <c r="WWP946" s="82"/>
      <c r="WWQ946" s="82"/>
      <c r="WWR946" s="82"/>
      <c r="WWS946" s="82"/>
      <c r="WWT946" s="82"/>
      <c r="WWU946" s="82"/>
      <c r="WWV946" s="82"/>
      <c r="WWW946" s="82"/>
      <c r="WWX946" s="82"/>
      <c r="WWY946" s="82"/>
      <c r="WWZ946" s="82"/>
      <c r="WXA946" s="82"/>
      <c r="WXB946" s="82"/>
      <c r="WXC946" s="82"/>
      <c r="WXD946" s="82"/>
      <c r="WXE946" s="82"/>
      <c r="WXF946" s="82"/>
      <c r="WXG946" s="82"/>
      <c r="WXH946" s="82"/>
      <c r="WXI946" s="82"/>
      <c r="WXJ946" s="82"/>
      <c r="WXK946" s="82"/>
      <c r="WXL946" s="82"/>
      <c r="WXM946" s="82"/>
      <c r="WXN946" s="82"/>
      <c r="WXO946" s="82"/>
      <c r="WXP946" s="82"/>
      <c r="WXQ946" s="82"/>
      <c r="WXR946" s="82"/>
      <c r="WXS946" s="82"/>
      <c r="WXT946" s="82"/>
      <c r="WXU946" s="82"/>
      <c r="WXV946" s="82"/>
      <c r="WXW946" s="82"/>
      <c r="WXX946" s="82"/>
      <c r="WXY946" s="82"/>
      <c r="WXZ946" s="82"/>
      <c r="WYA946" s="82"/>
      <c r="WYB946" s="82"/>
      <c r="WYC946" s="82"/>
      <c r="WYD946" s="82"/>
      <c r="WYE946" s="82"/>
      <c r="WYF946" s="82"/>
      <c r="WYG946" s="82"/>
      <c r="WYH946" s="82"/>
      <c r="WYI946" s="82"/>
      <c r="WYJ946" s="82"/>
      <c r="WYK946" s="82"/>
      <c r="WYL946" s="82"/>
      <c r="WYM946" s="82"/>
      <c r="WYN946" s="82"/>
      <c r="WYO946" s="82"/>
      <c r="WYP946" s="82"/>
      <c r="WYQ946" s="82"/>
      <c r="WYR946" s="82"/>
      <c r="WYS946" s="82"/>
      <c r="WYT946" s="82"/>
      <c r="WYU946" s="82"/>
      <c r="WYV946" s="82"/>
      <c r="WYW946" s="82"/>
      <c r="WYX946" s="82"/>
      <c r="WYY946" s="82"/>
      <c r="WYZ946" s="82"/>
      <c r="WZA946" s="82"/>
      <c r="WZB946" s="82"/>
      <c r="WZC946" s="82"/>
      <c r="WZD946" s="82"/>
      <c r="WZE946" s="82"/>
      <c r="WZF946" s="82"/>
      <c r="WZG946" s="82"/>
      <c r="WZH946" s="82"/>
      <c r="WZI946" s="82"/>
      <c r="WZJ946" s="82"/>
      <c r="WZK946" s="82"/>
      <c r="WZL946" s="82"/>
      <c r="WZM946" s="82"/>
      <c r="WZN946" s="82"/>
      <c r="WZO946" s="82"/>
      <c r="WZP946" s="82"/>
      <c r="WZQ946" s="82"/>
      <c r="WZR946" s="82"/>
      <c r="WZS946" s="82"/>
      <c r="WZT946" s="82"/>
      <c r="WZU946" s="82"/>
      <c r="WZV946" s="82"/>
      <c r="WZW946" s="82"/>
      <c r="WZX946" s="82"/>
      <c r="WZY946" s="82"/>
      <c r="WZZ946" s="82"/>
      <c r="XAA946" s="82"/>
      <c r="XAB946" s="82"/>
      <c r="XAC946" s="82"/>
      <c r="XAD946" s="82"/>
      <c r="XAE946" s="82"/>
      <c r="XAF946" s="82"/>
      <c r="XAG946" s="82"/>
      <c r="XAH946" s="82"/>
      <c r="XAI946" s="82"/>
      <c r="XAJ946" s="82"/>
      <c r="XAK946" s="82"/>
      <c r="XAL946" s="82"/>
      <c r="XAM946" s="82"/>
      <c r="XAN946" s="82"/>
      <c r="XAO946" s="82"/>
      <c r="XAP946" s="82"/>
      <c r="XAQ946" s="82"/>
      <c r="XAR946" s="82"/>
      <c r="XAS946" s="82"/>
      <c r="XAT946" s="82"/>
      <c r="XAU946" s="82"/>
      <c r="XAV946" s="82"/>
      <c r="XAW946" s="82"/>
      <c r="XAX946" s="82"/>
      <c r="XAY946" s="82"/>
      <c r="XAZ946" s="82"/>
      <c r="XBA946" s="82"/>
      <c r="XBB946" s="82"/>
      <c r="XBC946" s="82"/>
      <c r="XBD946" s="82"/>
      <c r="XBE946" s="82"/>
      <c r="XBF946" s="82"/>
      <c r="XBG946" s="82"/>
      <c r="XBH946" s="82"/>
      <c r="XBI946" s="82"/>
      <c r="XBJ946" s="82"/>
      <c r="XBK946" s="82"/>
      <c r="XBL946" s="82"/>
      <c r="XBM946" s="82"/>
      <c r="XBN946" s="82"/>
      <c r="XBO946" s="82"/>
      <c r="XBP946" s="82"/>
      <c r="XBQ946" s="82"/>
      <c r="XBR946" s="82"/>
      <c r="XBS946" s="82"/>
      <c r="XBT946" s="82"/>
      <c r="XBU946" s="82"/>
      <c r="XBV946" s="82"/>
      <c r="XBW946" s="82"/>
      <c r="XBX946" s="82"/>
      <c r="XBY946" s="82"/>
      <c r="XBZ946" s="82"/>
      <c r="XCA946" s="82"/>
      <c r="XCB946" s="82"/>
      <c r="XCC946" s="82"/>
      <c r="XCD946" s="82"/>
      <c r="XCE946" s="82"/>
      <c r="XCF946" s="82"/>
      <c r="XCG946" s="82"/>
      <c r="XCH946" s="82"/>
      <c r="XCI946" s="82"/>
      <c r="XCJ946" s="82"/>
      <c r="XCK946" s="82"/>
      <c r="XCL946" s="82"/>
      <c r="XCM946" s="82"/>
      <c r="XCN946" s="82"/>
      <c r="XCO946" s="82"/>
      <c r="XCP946" s="82"/>
      <c r="XCQ946" s="82"/>
      <c r="XCR946" s="82"/>
      <c r="XCS946" s="82"/>
      <c r="XCT946" s="82"/>
      <c r="XCU946" s="82"/>
      <c r="XCV946" s="82"/>
      <c r="XCW946" s="82"/>
      <c r="XCX946" s="82"/>
      <c r="XCY946" s="82"/>
      <c r="XCZ946" s="82"/>
      <c r="XDA946" s="82"/>
      <c r="XDB946" s="82"/>
      <c r="XDC946" s="82"/>
      <c r="XDD946" s="82"/>
      <c r="XDE946" s="82"/>
      <c r="XDF946" s="82"/>
      <c r="XDG946" s="82"/>
      <c r="XDH946" s="82"/>
      <c r="XDI946" s="82"/>
      <c r="XDJ946" s="82"/>
      <c r="XDK946" s="82"/>
      <c r="XDL946" s="82"/>
      <c r="XDM946" s="82"/>
      <c r="XDN946" s="82"/>
      <c r="XDO946" s="82"/>
      <c r="XDP946" s="82"/>
    </row>
    <row r="947" spans="1:16344" s="28" customFormat="1" ht="51" customHeight="1">
      <c r="A947" s="181">
        <v>12</v>
      </c>
      <c r="B947" s="96" t="str">
        <f>МКД!A287</f>
        <v>Медицинская ул. д.7</v>
      </c>
      <c r="C947" s="229" t="s">
        <v>540</v>
      </c>
      <c r="D947" s="92" t="s">
        <v>1441</v>
      </c>
      <c r="E947" s="1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2"/>
      <c r="AI947" s="82"/>
      <c r="AJ947" s="82"/>
      <c r="AK947" s="82"/>
      <c r="AL947" s="82"/>
      <c r="AM947" s="82"/>
      <c r="AN947" s="82"/>
      <c r="AO947" s="82"/>
      <c r="AP947" s="82"/>
      <c r="AQ947" s="82"/>
      <c r="AR947" s="82"/>
      <c r="AS947" s="82"/>
      <c r="AT947" s="82"/>
      <c r="AU947" s="82"/>
      <c r="AV947" s="82"/>
      <c r="AW947" s="82"/>
      <c r="AX947" s="82"/>
      <c r="AY947" s="82"/>
      <c r="AZ947" s="82"/>
      <c r="BA947" s="82"/>
      <c r="BB947" s="82"/>
      <c r="BC947" s="82"/>
      <c r="BD947" s="82"/>
      <c r="BE947" s="82"/>
      <c r="BF947" s="82"/>
      <c r="BG947" s="82"/>
      <c r="BH947" s="82"/>
      <c r="BI947" s="82"/>
      <c r="BJ947" s="82"/>
      <c r="BK947" s="82"/>
      <c r="BL947" s="82"/>
      <c r="BM947" s="82"/>
      <c r="BN947" s="82"/>
      <c r="BO947" s="82"/>
      <c r="BP947" s="82"/>
      <c r="BQ947" s="82"/>
      <c r="BR947" s="82"/>
      <c r="BS947" s="82"/>
      <c r="BT947" s="82"/>
      <c r="BU947" s="82"/>
      <c r="BV947" s="82"/>
      <c r="BW947" s="82"/>
      <c r="BX947" s="82"/>
      <c r="BY947" s="82"/>
      <c r="BZ947" s="82"/>
      <c r="CA947" s="82"/>
      <c r="CB947" s="82"/>
      <c r="CC947" s="82"/>
      <c r="CD947" s="82"/>
      <c r="CE947" s="82"/>
      <c r="CF947" s="82"/>
      <c r="CG947" s="82"/>
      <c r="CH947" s="82"/>
      <c r="CI947" s="82"/>
      <c r="CJ947" s="82"/>
      <c r="CK947" s="82"/>
      <c r="CL947" s="82"/>
      <c r="CM947" s="82"/>
      <c r="CN947" s="82"/>
      <c r="CO947" s="82"/>
      <c r="CP947" s="82"/>
      <c r="CQ947" s="82"/>
      <c r="CR947" s="82"/>
      <c r="CS947" s="82"/>
      <c r="CT947" s="82"/>
      <c r="CU947" s="82"/>
      <c r="CV947" s="82"/>
      <c r="CW947" s="82"/>
      <c r="CX947" s="82"/>
      <c r="CY947" s="82"/>
      <c r="CZ947" s="82"/>
      <c r="DA947" s="82"/>
      <c r="DB947" s="82"/>
      <c r="DC947" s="82"/>
      <c r="DD947" s="82"/>
      <c r="DE947" s="82"/>
      <c r="DF947" s="82"/>
      <c r="DG947" s="82"/>
      <c r="DH947" s="82"/>
      <c r="DI947" s="82"/>
      <c r="DJ947" s="82"/>
      <c r="DK947" s="82"/>
      <c r="DL947" s="82"/>
      <c r="DM947" s="82"/>
      <c r="DN947" s="82"/>
      <c r="DO947" s="82"/>
      <c r="DP947" s="82"/>
      <c r="DQ947" s="82"/>
      <c r="DR947" s="82"/>
      <c r="DS947" s="82"/>
      <c r="DT947" s="82"/>
      <c r="DU947" s="82"/>
      <c r="DV947" s="82"/>
      <c r="DW947" s="82"/>
      <c r="DX947" s="82"/>
      <c r="DY947" s="82"/>
      <c r="DZ947" s="82"/>
      <c r="EA947" s="82"/>
      <c r="EB947" s="82"/>
      <c r="EC947" s="82"/>
      <c r="ED947" s="82"/>
      <c r="EE947" s="82"/>
      <c r="EF947" s="82"/>
      <c r="EG947" s="82"/>
      <c r="EH947" s="82"/>
      <c r="EI947" s="82"/>
      <c r="EJ947" s="82"/>
      <c r="EK947" s="82"/>
      <c r="EL947" s="82"/>
      <c r="EM947" s="82"/>
      <c r="EN947" s="82"/>
      <c r="EO947" s="82"/>
      <c r="EP947" s="82"/>
      <c r="EQ947" s="82"/>
      <c r="ER947" s="82"/>
      <c r="ES947" s="82"/>
      <c r="ET947" s="82"/>
      <c r="EU947" s="82"/>
      <c r="EV947" s="82"/>
      <c r="EW947" s="82"/>
      <c r="EX947" s="82"/>
      <c r="EY947" s="82"/>
      <c r="EZ947" s="82"/>
      <c r="FA947" s="82"/>
      <c r="FB947" s="82"/>
      <c r="FC947" s="82"/>
      <c r="FD947" s="82"/>
      <c r="FE947" s="82"/>
      <c r="FF947" s="82"/>
      <c r="FG947" s="82"/>
      <c r="FH947" s="82"/>
      <c r="FI947" s="82"/>
      <c r="FJ947" s="82"/>
      <c r="FK947" s="82"/>
      <c r="FL947" s="82"/>
      <c r="FM947" s="82"/>
      <c r="FN947" s="82"/>
      <c r="FO947" s="82"/>
      <c r="FP947" s="82"/>
      <c r="FQ947" s="82"/>
      <c r="FR947" s="82"/>
      <c r="FS947" s="82"/>
      <c r="FT947" s="82"/>
      <c r="FU947" s="82"/>
      <c r="FV947" s="82"/>
      <c r="FW947" s="82"/>
      <c r="FX947" s="82"/>
      <c r="FY947" s="82"/>
      <c r="FZ947" s="82"/>
      <c r="GA947" s="82"/>
      <c r="GB947" s="82"/>
      <c r="GC947" s="82"/>
      <c r="GD947" s="82"/>
      <c r="GE947" s="82"/>
      <c r="GF947" s="82"/>
      <c r="GG947" s="82"/>
      <c r="GH947" s="82"/>
      <c r="GI947" s="82"/>
      <c r="GJ947" s="82"/>
      <c r="GK947" s="82"/>
      <c r="GL947" s="82"/>
      <c r="GM947" s="82"/>
      <c r="GN947" s="82"/>
      <c r="GO947" s="82"/>
      <c r="GP947" s="82"/>
      <c r="GQ947" s="82"/>
      <c r="GR947" s="82"/>
      <c r="GS947" s="82"/>
      <c r="GT947" s="82"/>
      <c r="GU947" s="82"/>
      <c r="GV947" s="82"/>
      <c r="GW947" s="82"/>
      <c r="GX947" s="82"/>
      <c r="GY947" s="82"/>
      <c r="GZ947" s="82"/>
      <c r="HA947" s="82"/>
      <c r="HB947" s="82"/>
      <c r="HC947" s="82"/>
      <c r="HD947" s="82"/>
      <c r="HE947" s="82"/>
      <c r="HF947" s="82"/>
      <c r="HG947" s="82"/>
      <c r="HH947" s="82"/>
      <c r="HI947" s="82"/>
      <c r="HJ947" s="82"/>
      <c r="HK947" s="82"/>
      <c r="HL947" s="82"/>
      <c r="HM947" s="82"/>
      <c r="HN947" s="82"/>
      <c r="HO947" s="82"/>
      <c r="HP947" s="82"/>
      <c r="HQ947" s="82"/>
      <c r="HR947" s="82"/>
      <c r="HS947" s="82"/>
      <c r="HT947" s="82"/>
      <c r="HU947" s="82"/>
      <c r="HV947" s="82"/>
      <c r="HW947" s="82"/>
      <c r="HX947" s="82"/>
      <c r="HY947" s="82"/>
      <c r="HZ947" s="82"/>
      <c r="IA947" s="82"/>
      <c r="IB947" s="82"/>
      <c r="IC947" s="82"/>
      <c r="ID947" s="82"/>
      <c r="IE947" s="82"/>
      <c r="IF947" s="82"/>
      <c r="IG947" s="82"/>
      <c r="IH947" s="82"/>
      <c r="II947" s="82"/>
      <c r="IJ947" s="82"/>
      <c r="IK947" s="82"/>
      <c r="IL947" s="82"/>
      <c r="IM947" s="82"/>
      <c r="IN947" s="82"/>
      <c r="IO947" s="82"/>
      <c r="IP947" s="82"/>
      <c r="IQ947" s="82"/>
      <c r="IR947" s="82"/>
      <c r="IS947" s="82"/>
      <c r="IT947" s="82"/>
      <c r="IU947" s="82"/>
      <c r="IV947" s="82"/>
      <c r="IW947" s="82"/>
      <c r="IX947" s="82"/>
      <c r="IY947" s="82"/>
      <c r="IZ947" s="82"/>
      <c r="JA947" s="82"/>
      <c r="JB947" s="82"/>
      <c r="JC947" s="82"/>
      <c r="JD947" s="82"/>
      <c r="JE947" s="82"/>
      <c r="JF947" s="82"/>
      <c r="JG947" s="82"/>
      <c r="JH947" s="82"/>
      <c r="JI947" s="82"/>
      <c r="JJ947" s="82"/>
      <c r="JK947" s="82"/>
      <c r="JL947" s="82"/>
      <c r="JM947" s="82"/>
      <c r="JN947" s="82"/>
      <c r="JO947" s="82"/>
      <c r="JP947" s="82"/>
      <c r="JQ947" s="82"/>
      <c r="JR947" s="82"/>
      <c r="JS947" s="82"/>
      <c r="JT947" s="82"/>
      <c r="JU947" s="82"/>
      <c r="JV947" s="82"/>
      <c r="JW947" s="82"/>
      <c r="JX947" s="82"/>
      <c r="JY947" s="82"/>
      <c r="JZ947" s="82"/>
      <c r="KA947" s="82"/>
      <c r="KB947" s="82"/>
      <c r="KC947" s="82"/>
      <c r="KD947" s="82"/>
      <c r="KE947" s="82"/>
      <c r="KF947" s="82"/>
      <c r="KG947" s="82"/>
      <c r="KH947" s="82"/>
      <c r="KI947" s="82"/>
      <c r="KJ947" s="82"/>
      <c r="KK947" s="82"/>
      <c r="KL947" s="82"/>
      <c r="KM947" s="82"/>
      <c r="KN947" s="82"/>
      <c r="KO947" s="82"/>
      <c r="KP947" s="82"/>
      <c r="KQ947" s="82"/>
      <c r="KR947" s="82"/>
      <c r="KS947" s="82"/>
      <c r="KT947" s="82"/>
      <c r="KU947" s="82"/>
      <c r="KV947" s="82"/>
      <c r="KW947" s="82"/>
      <c r="KX947" s="82"/>
      <c r="KY947" s="82"/>
      <c r="KZ947" s="82"/>
      <c r="LA947" s="82"/>
      <c r="LB947" s="82"/>
      <c r="LC947" s="82"/>
      <c r="LD947" s="82"/>
      <c r="LE947" s="82"/>
      <c r="LF947" s="82"/>
      <c r="LG947" s="82"/>
      <c r="LH947" s="82"/>
      <c r="LI947" s="82"/>
      <c r="LJ947" s="82"/>
      <c r="LK947" s="82"/>
      <c r="LL947" s="82"/>
      <c r="LM947" s="82"/>
      <c r="LN947" s="82"/>
      <c r="LO947" s="82"/>
      <c r="LP947" s="82"/>
      <c r="LQ947" s="82"/>
      <c r="LR947" s="82"/>
      <c r="LS947" s="82"/>
      <c r="LT947" s="82"/>
      <c r="LU947" s="82"/>
      <c r="LV947" s="82"/>
      <c r="LW947" s="82"/>
      <c r="LX947" s="82"/>
      <c r="LY947" s="82"/>
      <c r="LZ947" s="82"/>
      <c r="MA947" s="82"/>
      <c r="MB947" s="82"/>
      <c r="MC947" s="82"/>
      <c r="MD947" s="82"/>
      <c r="ME947" s="82"/>
      <c r="MF947" s="82"/>
      <c r="MG947" s="82"/>
      <c r="MH947" s="82"/>
      <c r="MI947" s="82"/>
      <c r="MJ947" s="82"/>
      <c r="MK947" s="82"/>
      <c r="ML947" s="82"/>
      <c r="MM947" s="82"/>
      <c r="MN947" s="82"/>
      <c r="MO947" s="82"/>
      <c r="MP947" s="82"/>
      <c r="MQ947" s="82"/>
      <c r="MR947" s="82"/>
      <c r="MS947" s="82"/>
      <c r="MT947" s="82"/>
      <c r="MU947" s="82"/>
      <c r="MV947" s="82"/>
      <c r="MW947" s="82"/>
      <c r="MX947" s="82"/>
      <c r="MY947" s="82"/>
      <c r="MZ947" s="82"/>
      <c r="NA947" s="82"/>
      <c r="NB947" s="82"/>
      <c r="NC947" s="82"/>
      <c r="ND947" s="82"/>
      <c r="NE947" s="82"/>
      <c r="NF947" s="82"/>
      <c r="NG947" s="82"/>
      <c r="NH947" s="82"/>
      <c r="NI947" s="82"/>
      <c r="NJ947" s="82"/>
      <c r="NK947" s="82"/>
      <c r="NL947" s="82"/>
      <c r="NM947" s="82"/>
      <c r="NN947" s="82"/>
      <c r="NO947" s="82"/>
      <c r="NP947" s="82"/>
      <c r="NQ947" s="82"/>
      <c r="NR947" s="82"/>
      <c r="NS947" s="82"/>
      <c r="NT947" s="82"/>
      <c r="NU947" s="82"/>
      <c r="NV947" s="82"/>
      <c r="NW947" s="82"/>
      <c r="NX947" s="82"/>
      <c r="NY947" s="82"/>
      <c r="NZ947" s="82"/>
      <c r="OA947" s="82"/>
      <c r="OB947" s="82"/>
      <c r="OC947" s="82"/>
      <c r="OD947" s="82"/>
      <c r="OE947" s="82"/>
      <c r="OF947" s="82"/>
      <c r="OG947" s="82"/>
      <c r="OH947" s="82"/>
      <c r="OI947" s="82"/>
      <c r="OJ947" s="82"/>
      <c r="OK947" s="82"/>
      <c r="OL947" s="82"/>
      <c r="OM947" s="82"/>
      <c r="ON947" s="82"/>
      <c r="OO947" s="82"/>
      <c r="OP947" s="82"/>
      <c r="OQ947" s="82"/>
      <c r="OR947" s="82"/>
      <c r="OS947" s="82"/>
      <c r="OT947" s="82"/>
      <c r="OU947" s="82"/>
      <c r="OV947" s="82"/>
      <c r="OW947" s="82"/>
      <c r="OX947" s="82"/>
      <c r="OY947" s="82"/>
      <c r="OZ947" s="82"/>
      <c r="PA947" s="82"/>
      <c r="PB947" s="82"/>
      <c r="PC947" s="82"/>
      <c r="PD947" s="82"/>
      <c r="PE947" s="82"/>
      <c r="PF947" s="82"/>
      <c r="PG947" s="82"/>
      <c r="PH947" s="82"/>
      <c r="PI947" s="82"/>
      <c r="PJ947" s="82"/>
      <c r="PK947" s="82"/>
      <c r="PL947" s="82"/>
      <c r="PM947" s="82"/>
      <c r="PN947" s="82"/>
      <c r="PO947" s="82"/>
      <c r="PP947" s="82"/>
      <c r="PQ947" s="82"/>
      <c r="PR947" s="82"/>
      <c r="PS947" s="82"/>
      <c r="PT947" s="82"/>
      <c r="PU947" s="82"/>
      <c r="PV947" s="82"/>
      <c r="PW947" s="82"/>
      <c r="PX947" s="82"/>
      <c r="PY947" s="82"/>
      <c r="PZ947" s="82"/>
      <c r="QA947" s="82"/>
      <c r="QB947" s="82"/>
      <c r="QC947" s="82"/>
      <c r="QD947" s="82"/>
      <c r="QE947" s="82"/>
      <c r="QF947" s="82"/>
      <c r="QG947" s="82"/>
      <c r="QH947" s="82"/>
      <c r="QI947" s="82"/>
      <c r="QJ947" s="82"/>
      <c r="QK947" s="82"/>
      <c r="QL947" s="82"/>
      <c r="QM947" s="82"/>
      <c r="QN947" s="82"/>
      <c r="QO947" s="82"/>
      <c r="QP947" s="82"/>
      <c r="QQ947" s="82"/>
      <c r="QR947" s="82"/>
      <c r="QS947" s="82"/>
      <c r="QT947" s="82"/>
      <c r="QU947" s="82"/>
      <c r="QV947" s="82"/>
      <c r="QW947" s="82"/>
      <c r="QX947" s="82"/>
      <c r="QY947" s="82"/>
      <c r="QZ947" s="82"/>
      <c r="RA947" s="82"/>
      <c r="RB947" s="82"/>
      <c r="RC947" s="82"/>
      <c r="RD947" s="82"/>
      <c r="RE947" s="82"/>
      <c r="RF947" s="82"/>
      <c r="RG947" s="82"/>
      <c r="RH947" s="82"/>
      <c r="RI947" s="82"/>
      <c r="RJ947" s="82"/>
      <c r="RK947" s="82"/>
      <c r="RL947" s="82"/>
      <c r="RM947" s="82"/>
      <c r="RN947" s="82"/>
      <c r="RO947" s="82"/>
      <c r="RP947" s="82"/>
      <c r="RQ947" s="82"/>
      <c r="RR947" s="82"/>
      <c r="RS947" s="82"/>
      <c r="RT947" s="82"/>
      <c r="RU947" s="82"/>
      <c r="RV947" s="82"/>
      <c r="RW947" s="82"/>
      <c r="RX947" s="82"/>
      <c r="RY947" s="82"/>
      <c r="RZ947" s="82"/>
      <c r="SA947" s="82"/>
      <c r="SB947" s="82"/>
      <c r="SC947" s="82"/>
      <c r="SD947" s="82"/>
      <c r="SE947" s="82"/>
      <c r="SF947" s="82"/>
      <c r="SG947" s="82"/>
      <c r="SH947" s="82"/>
      <c r="SI947" s="82"/>
      <c r="SJ947" s="82"/>
      <c r="SK947" s="82"/>
      <c r="SL947" s="82"/>
      <c r="SM947" s="82"/>
      <c r="SN947" s="82"/>
      <c r="SO947" s="82"/>
      <c r="SP947" s="82"/>
      <c r="SQ947" s="82"/>
      <c r="SR947" s="82"/>
      <c r="SS947" s="82"/>
      <c r="ST947" s="82"/>
      <c r="SU947" s="82"/>
      <c r="SV947" s="82"/>
      <c r="SW947" s="82"/>
      <c r="SX947" s="82"/>
      <c r="SY947" s="82"/>
      <c r="SZ947" s="82"/>
      <c r="TA947" s="82"/>
      <c r="TB947" s="82"/>
      <c r="TC947" s="82"/>
      <c r="TD947" s="82"/>
      <c r="TE947" s="82"/>
      <c r="TF947" s="82"/>
      <c r="TG947" s="82"/>
      <c r="TH947" s="82"/>
      <c r="TI947" s="82"/>
      <c r="TJ947" s="82"/>
      <c r="TK947" s="82"/>
      <c r="TL947" s="82"/>
      <c r="TM947" s="82"/>
      <c r="TN947" s="82"/>
      <c r="TO947" s="82"/>
      <c r="TP947" s="82"/>
      <c r="TQ947" s="82"/>
      <c r="TR947" s="82"/>
      <c r="TS947" s="82"/>
      <c r="TT947" s="82"/>
      <c r="TU947" s="82"/>
      <c r="TV947" s="82"/>
      <c r="TW947" s="82"/>
      <c r="TX947" s="82"/>
      <c r="TY947" s="82"/>
      <c r="TZ947" s="82"/>
      <c r="UA947" s="82"/>
      <c r="UB947" s="82"/>
      <c r="UC947" s="82"/>
      <c r="UD947" s="82"/>
      <c r="UE947" s="82"/>
      <c r="UF947" s="82"/>
      <c r="UG947" s="82"/>
      <c r="UH947" s="82"/>
      <c r="UI947" s="82"/>
      <c r="UJ947" s="82"/>
      <c r="UK947" s="82"/>
      <c r="UL947" s="82"/>
      <c r="UM947" s="82"/>
      <c r="UN947" s="82"/>
      <c r="UO947" s="82"/>
      <c r="UP947" s="82"/>
      <c r="UQ947" s="82"/>
      <c r="UR947" s="82"/>
      <c r="US947" s="82"/>
      <c r="UT947" s="82"/>
      <c r="UU947" s="82"/>
      <c r="UV947" s="82"/>
      <c r="UW947" s="82"/>
      <c r="UX947" s="82"/>
      <c r="UY947" s="82"/>
      <c r="UZ947" s="82"/>
      <c r="VA947" s="82"/>
      <c r="VB947" s="82"/>
      <c r="VC947" s="82"/>
      <c r="VD947" s="82"/>
      <c r="VE947" s="82"/>
      <c r="VF947" s="82"/>
      <c r="VG947" s="82"/>
      <c r="VH947" s="82"/>
      <c r="VI947" s="82"/>
      <c r="VJ947" s="82"/>
      <c r="VK947" s="82"/>
      <c r="VL947" s="82"/>
      <c r="VM947" s="82"/>
      <c r="VN947" s="82"/>
      <c r="VO947" s="82"/>
      <c r="VP947" s="82"/>
      <c r="VQ947" s="82"/>
      <c r="VR947" s="82"/>
      <c r="VS947" s="82"/>
      <c r="VT947" s="82"/>
      <c r="VU947" s="82"/>
      <c r="VV947" s="82"/>
      <c r="VW947" s="82"/>
      <c r="VX947" s="82"/>
      <c r="VY947" s="82"/>
      <c r="VZ947" s="82"/>
      <c r="WA947" s="82"/>
      <c r="WB947" s="82"/>
      <c r="WC947" s="82"/>
      <c r="WD947" s="82"/>
      <c r="WE947" s="82"/>
      <c r="WF947" s="82"/>
      <c r="WG947" s="82"/>
      <c r="WH947" s="82"/>
      <c r="WI947" s="82"/>
      <c r="WJ947" s="82"/>
      <c r="WK947" s="82"/>
      <c r="WL947" s="82"/>
      <c r="WM947" s="82"/>
      <c r="WN947" s="82"/>
      <c r="WO947" s="82"/>
      <c r="WP947" s="82"/>
      <c r="WQ947" s="82"/>
      <c r="WR947" s="82"/>
      <c r="WS947" s="82"/>
      <c r="WT947" s="82"/>
      <c r="WU947" s="82"/>
      <c r="WV947" s="82"/>
      <c r="WW947" s="82"/>
      <c r="WX947" s="82"/>
      <c r="WY947" s="82"/>
      <c r="WZ947" s="82"/>
      <c r="XA947" s="82"/>
      <c r="XB947" s="82"/>
      <c r="XC947" s="82"/>
      <c r="XD947" s="82"/>
      <c r="XE947" s="82"/>
      <c r="XF947" s="82"/>
      <c r="XG947" s="82"/>
      <c r="XH947" s="82"/>
      <c r="XI947" s="82"/>
      <c r="XJ947" s="82"/>
      <c r="XK947" s="82"/>
      <c r="XL947" s="82"/>
      <c r="XM947" s="82"/>
      <c r="XN947" s="82"/>
      <c r="XO947" s="82"/>
      <c r="XP947" s="82"/>
      <c r="XQ947" s="82"/>
      <c r="XR947" s="82"/>
      <c r="XS947" s="82"/>
      <c r="XT947" s="82"/>
      <c r="XU947" s="82"/>
      <c r="XV947" s="82"/>
      <c r="XW947" s="82"/>
      <c r="XX947" s="82"/>
      <c r="XY947" s="82"/>
      <c r="XZ947" s="82"/>
      <c r="YA947" s="82"/>
      <c r="YB947" s="82"/>
      <c r="YC947" s="82"/>
      <c r="YD947" s="82"/>
      <c r="YE947" s="82"/>
      <c r="YF947" s="82"/>
      <c r="YG947" s="82"/>
      <c r="YH947" s="82"/>
      <c r="YI947" s="82"/>
      <c r="YJ947" s="82"/>
      <c r="YK947" s="82"/>
      <c r="YL947" s="82"/>
      <c r="YM947" s="82"/>
      <c r="YN947" s="82"/>
      <c r="YO947" s="82"/>
      <c r="YP947" s="82"/>
      <c r="YQ947" s="82"/>
      <c r="YR947" s="82"/>
      <c r="YS947" s="82"/>
      <c r="YT947" s="82"/>
      <c r="YU947" s="82"/>
      <c r="YV947" s="82"/>
      <c r="YW947" s="82"/>
      <c r="YX947" s="82"/>
      <c r="YY947" s="82"/>
      <c r="YZ947" s="82"/>
      <c r="ZA947" s="82"/>
      <c r="ZB947" s="82"/>
      <c r="ZC947" s="82"/>
      <c r="ZD947" s="82"/>
      <c r="ZE947" s="82"/>
      <c r="ZF947" s="82"/>
      <c r="ZG947" s="82"/>
      <c r="ZH947" s="82"/>
      <c r="ZI947" s="82"/>
      <c r="ZJ947" s="82"/>
      <c r="ZK947" s="82"/>
      <c r="ZL947" s="82"/>
      <c r="ZM947" s="82"/>
      <c r="ZN947" s="82"/>
      <c r="ZO947" s="82"/>
      <c r="ZP947" s="82"/>
      <c r="ZQ947" s="82"/>
      <c r="ZR947" s="82"/>
      <c r="ZS947" s="82"/>
      <c r="ZT947" s="82"/>
      <c r="ZU947" s="82"/>
      <c r="ZV947" s="82"/>
      <c r="ZW947" s="82"/>
      <c r="ZX947" s="82"/>
      <c r="ZY947" s="82"/>
      <c r="ZZ947" s="82"/>
      <c r="AAA947" s="82"/>
      <c r="AAB947" s="82"/>
      <c r="AAC947" s="82"/>
      <c r="AAD947" s="82"/>
      <c r="AAE947" s="82"/>
      <c r="AAF947" s="82"/>
      <c r="AAG947" s="82"/>
      <c r="AAH947" s="82"/>
      <c r="AAI947" s="82"/>
      <c r="AAJ947" s="82"/>
      <c r="AAK947" s="82"/>
      <c r="AAL947" s="82"/>
      <c r="AAM947" s="82"/>
      <c r="AAN947" s="82"/>
      <c r="AAO947" s="82"/>
      <c r="AAP947" s="82"/>
      <c r="AAQ947" s="82"/>
      <c r="AAR947" s="82"/>
      <c r="AAS947" s="82"/>
      <c r="AAT947" s="82"/>
      <c r="AAU947" s="82"/>
      <c r="AAV947" s="82"/>
      <c r="AAW947" s="82"/>
      <c r="AAX947" s="82"/>
      <c r="AAY947" s="82"/>
      <c r="AAZ947" s="82"/>
      <c r="ABA947" s="82"/>
      <c r="ABB947" s="82"/>
      <c r="ABC947" s="82"/>
      <c r="ABD947" s="82"/>
      <c r="ABE947" s="82"/>
      <c r="ABF947" s="82"/>
      <c r="ABG947" s="82"/>
      <c r="ABH947" s="82"/>
      <c r="ABI947" s="82"/>
      <c r="ABJ947" s="82"/>
      <c r="ABK947" s="82"/>
      <c r="ABL947" s="82"/>
      <c r="ABM947" s="82"/>
      <c r="ABN947" s="82"/>
      <c r="ABO947" s="82"/>
      <c r="ABP947" s="82"/>
      <c r="ABQ947" s="82"/>
      <c r="ABR947" s="82"/>
      <c r="ABS947" s="82"/>
      <c r="ABT947" s="82"/>
      <c r="ABU947" s="82"/>
      <c r="ABV947" s="82"/>
      <c r="ABW947" s="82"/>
      <c r="ABX947" s="82"/>
      <c r="ABY947" s="82"/>
      <c r="ABZ947" s="82"/>
      <c r="ACA947" s="82"/>
      <c r="ACB947" s="82"/>
      <c r="ACC947" s="82"/>
      <c r="ACD947" s="82"/>
      <c r="ACE947" s="82"/>
      <c r="ACF947" s="82"/>
      <c r="ACG947" s="82"/>
      <c r="ACH947" s="82"/>
      <c r="ACI947" s="82"/>
      <c r="ACJ947" s="82"/>
      <c r="ACK947" s="82"/>
      <c r="ACL947" s="82"/>
      <c r="ACM947" s="82"/>
      <c r="ACN947" s="82"/>
      <c r="ACO947" s="82"/>
      <c r="ACP947" s="82"/>
      <c r="ACQ947" s="82"/>
      <c r="ACR947" s="82"/>
      <c r="ACS947" s="82"/>
      <c r="ACT947" s="82"/>
      <c r="ACU947" s="82"/>
      <c r="ACV947" s="82"/>
      <c r="ACW947" s="82"/>
      <c r="ACX947" s="82"/>
      <c r="ACY947" s="82"/>
      <c r="ACZ947" s="82"/>
      <c r="ADA947" s="82"/>
      <c r="ADB947" s="82"/>
      <c r="ADC947" s="82"/>
      <c r="ADD947" s="82"/>
      <c r="ADE947" s="82"/>
      <c r="ADF947" s="82"/>
      <c r="ADG947" s="82"/>
      <c r="ADH947" s="82"/>
      <c r="ADI947" s="82"/>
      <c r="ADJ947" s="82"/>
      <c r="ADK947" s="82"/>
      <c r="ADL947" s="82"/>
      <c r="ADM947" s="82"/>
      <c r="ADN947" s="82"/>
      <c r="ADO947" s="82"/>
      <c r="ADP947" s="82"/>
      <c r="ADQ947" s="82"/>
      <c r="ADR947" s="82"/>
      <c r="ADS947" s="82"/>
      <c r="ADT947" s="82"/>
      <c r="ADU947" s="82"/>
      <c r="ADV947" s="82"/>
      <c r="ADW947" s="82"/>
      <c r="ADX947" s="82"/>
      <c r="ADY947" s="82"/>
      <c r="ADZ947" s="82"/>
      <c r="AEA947" s="82"/>
      <c r="AEB947" s="82"/>
      <c r="AEC947" s="82"/>
      <c r="AED947" s="82"/>
      <c r="AEE947" s="82"/>
      <c r="AEF947" s="82"/>
      <c r="AEG947" s="82"/>
      <c r="AEH947" s="82"/>
      <c r="AEI947" s="82"/>
      <c r="AEJ947" s="82"/>
      <c r="AEK947" s="82"/>
      <c r="AEL947" s="82"/>
      <c r="AEM947" s="82"/>
      <c r="AEN947" s="82"/>
      <c r="AEO947" s="82"/>
      <c r="AEP947" s="82"/>
      <c r="AEQ947" s="82"/>
      <c r="AER947" s="82"/>
      <c r="AES947" s="82"/>
      <c r="AET947" s="82"/>
      <c r="AEU947" s="82"/>
      <c r="AEV947" s="82"/>
      <c r="AEW947" s="82"/>
      <c r="AEX947" s="82"/>
      <c r="AEY947" s="82"/>
      <c r="AEZ947" s="82"/>
      <c r="AFA947" s="82"/>
      <c r="AFB947" s="82"/>
      <c r="AFC947" s="82"/>
      <c r="AFD947" s="82"/>
      <c r="AFE947" s="82"/>
      <c r="AFF947" s="82"/>
      <c r="AFG947" s="82"/>
      <c r="AFH947" s="82"/>
      <c r="AFI947" s="82"/>
      <c r="AFJ947" s="82"/>
      <c r="AFK947" s="82"/>
      <c r="AFL947" s="82"/>
      <c r="AFM947" s="82"/>
      <c r="AFN947" s="82"/>
      <c r="AFO947" s="82"/>
      <c r="AFP947" s="82"/>
      <c r="AFQ947" s="82"/>
      <c r="AFR947" s="82"/>
      <c r="AFS947" s="82"/>
      <c r="AFT947" s="82"/>
      <c r="AFU947" s="82"/>
      <c r="AFV947" s="82"/>
      <c r="AFW947" s="82"/>
      <c r="AFX947" s="82"/>
      <c r="AFY947" s="82"/>
      <c r="AFZ947" s="82"/>
      <c r="AGA947" s="82"/>
      <c r="AGB947" s="82"/>
      <c r="AGC947" s="82"/>
      <c r="AGD947" s="82"/>
      <c r="AGE947" s="82"/>
      <c r="AGF947" s="82"/>
      <c r="AGG947" s="82"/>
      <c r="AGH947" s="82"/>
      <c r="AGI947" s="82"/>
      <c r="AGJ947" s="82"/>
      <c r="AGK947" s="82"/>
      <c r="AGL947" s="82"/>
      <c r="AGM947" s="82"/>
      <c r="AGN947" s="82"/>
      <c r="AGO947" s="82"/>
      <c r="AGP947" s="82"/>
      <c r="AGQ947" s="82"/>
      <c r="AGR947" s="82"/>
      <c r="AGS947" s="82"/>
      <c r="AGT947" s="82"/>
      <c r="AGU947" s="82"/>
      <c r="AGV947" s="82"/>
      <c r="AGW947" s="82"/>
      <c r="AGX947" s="82"/>
      <c r="AGY947" s="82"/>
      <c r="AGZ947" s="82"/>
      <c r="AHA947" s="82"/>
      <c r="AHB947" s="82"/>
      <c r="AHC947" s="82"/>
      <c r="AHD947" s="82"/>
      <c r="AHE947" s="82"/>
      <c r="AHF947" s="82"/>
      <c r="AHG947" s="82"/>
      <c r="AHH947" s="82"/>
      <c r="AHI947" s="82"/>
      <c r="AHJ947" s="82"/>
      <c r="AHK947" s="82"/>
      <c r="AHL947" s="82"/>
      <c r="AHM947" s="82"/>
      <c r="AHN947" s="82"/>
      <c r="AHO947" s="82"/>
      <c r="AHP947" s="82"/>
      <c r="AHQ947" s="82"/>
      <c r="AHR947" s="82"/>
      <c r="AHS947" s="82"/>
      <c r="AHT947" s="82"/>
      <c r="AHU947" s="82"/>
      <c r="AHV947" s="82"/>
      <c r="AHW947" s="82"/>
      <c r="AHX947" s="82"/>
      <c r="AHY947" s="82"/>
      <c r="AHZ947" s="82"/>
      <c r="AIA947" s="82"/>
      <c r="AIB947" s="82"/>
      <c r="AIC947" s="82"/>
      <c r="AID947" s="82"/>
      <c r="AIE947" s="82"/>
      <c r="AIF947" s="82"/>
      <c r="AIG947" s="82"/>
      <c r="AIH947" s="82"/>
      <c r="AII947" s="82"/>
      <c r="AIJ947" s="82"/>
      <c r="AIK947" s="82"/>
      <c r="AIL947" s="82"/>
      <c r="AIM947" s="82"/>
      <c r="AIN947" s="82"/>
      <c r="AIO947" s="82"/>
      <c r="AIP947" s="82"/>
      <c r="AIQ947" s="82"/>
      <c r="AIR947" s="82"/>
      <c r="AIS947" s="82"/>
      <c r="AIT947" s="82"/>
      <c r="AIU947" s="82"/>
      <c r="AIV947" s="82"/>
      <c r="AIW947" s="82"/>
      <c r="AIX947" s="82"/>
      <c r="AIY947" s="82"/>
      <c r="AIZ947" s="82"/>
      <c r="AJA947" s="82"/>
      <c r="AJB947" s="82"/>
      <c r="AJC947" s="82"/>
      <c r="AJD947" s="82"/>
      <c r="AJE947" s="82"/>
      <c r="AJF947" s="82"/>
      <c r="AJG947" s="82"/>
      <c r="AJH947" s="82"/>
      <c r="AJI947" s="82"/>
      <c r="AJJ947" s="82"/>
      <c r="AJK947" s="82"/>
      <c r="AJL947" s="82"/>
      <c r="AJM947" s="82"/>
      <c r="AJN947" s="82"/>
      <c r="AJO947" s="82"/>
      <c r="AJP947" s="82"/>
      <c r="AJQ947" s="82"/>
      <c r="AJR947" s="82"/>
      <c r="AJS947" s="82"/>
      <c r="AJT947" s="82"/>
      <c r="AJU947" s="82"/>
      <c r="AJV947" s="82"/>
      <c r="AJW947" s="82"/>
      <c r="AJX947" s="82"/>
      <c r="AJY947" s="82"/>
      <c r="AJZ947" s="82"/>
      <c r="AKA947" s="82"/>
      <c r="AKB947" s="82"/>
      <c r="AKC947" s="82"/>
      <c r="AKD947" s="82"/>
      <c r="AKE947" s="82"/>
      <c r="AKF947" s="82"/>
      <c r="AKG947" s="82"/>
      <c r="AKH947" s="82"/>
      <c r="AKI947" s="82"/>
      <c r="AKJ947" s="82"/>
      <c r="AKK947" s="82"/>
      <c r="AKL947" s="82"/>
      <c r="AKM947" s="82"/>
      <c r="AKN947" s="82"/>
      <c r="AKO947" s="82"/>
      <c r="AKP947" s="82"/>
      <c r="AKQ947" s="82"/>
      <c r="AKR947" s="82"/>
      <c r="AKS947" s="82"/>
      <c r="AKT947" s="82"/>
      <c r="AKU947" s="82"/>
      <c r="AKV947" s="82"/>
      <c r="AKW947" s="82"/>
      <c r="AKX947" s="82"/>
      <c r="AKY947" s="82"/>
      <c r="AKZ947" s="82"/>
      <c r="ALA947" s="82"/>
      <c r="ALB947" s="82"/>
      <c r="ALC947" s="82"/>
      <c r="ALD947" s="82"/>
      <c r="ALE947" s="82"/>
      <c r="ALF947" s="82"/>
      <c r="ALG947" s="82"/>
      <c r="ALH947" s="82"/>
      <c r="ALI947" s="82"/>
      <c r="ALJ947" s="82"/>
      <c r="ALK947" s="82"/>
      <c r="ALL947" s="82"/>
      <c r="ALM947" s="82"/>
      <c r="ALN947" s="82"/>
      <c r="ALO947" s="82"/>
      <c r="ALP947" s="82"/>
      <c r="ALQ947" s="82"/>
      <c r="ALR947" s="82"/>
      <c r="ALS947" s="82"/>
      <c r="ALT947" s="82"/>
      <c r="ALU947" s="82"/>
      <c r="ALV947" s="82"/>
      <c r="ALW947" s="82"/>
      <c r="ALX947" s="82"/>
      <c r="ALY947" s="82"/>
      <c r="ALZ947" s="82"/>
      <c r="AMA947" s="82"/>
      <c r="AMB947" s="82"/>
      <c r="AMC947" s="82"/>
      <c r="AMD947" s="82"/>
      <c r="AME947" s="82"/>
      <c r="AMF947" s="82"/>
      <c r="AMG947" s="82"/>
      <c r="AMH947" s="82"/>
      <c r="AMI947" s="82"/>
      <c r="AMJ947" s="82"/>
      <c r="AMK947" s="82"/>
      <c r="AML947" s="82"/>
      <c r="AMM947" s="82"/>
      <c r="AMN947" s="82"/>
      <c r="AMO947" s="82"/>
      <c r="AMP947" s="82"/>
      <c r="AMQ947" s="82"/>
      <c r="AMR947" s="82"/>
      <c r="AMS947" s="82"/>
      <c r="AMT947" s="82"/>
      <c r="AMU947" s="82"/>
      <c r="AMV947" s="82"/>
      <c r="AMW947" s="82"/>
      <c r="AMX947" s="82"/>
      <c r="AMY947" s="82"/>
      <c r="AMZ947" s="82"/>
      <c r="ANA947" s="82"/>
      <c r="ANB947" s="82"/>
      <c r="ANC947" s="82"/>
      <c r="AND947" s="82"/>
      <c r="ANE947" s="82"/>
      <c r="ANF947" s="82"/>
      <c r="ANG947" s="82"/>
      <c r="ANH947" s="82"/>
      <c r="ANI947" s="82"/>
      <c r="ANJ947" s="82"/>
      <c r="ANK947" s="82"/>
      <c r="ANL947" s="82"/>
      <c r="ANM947" s="82"/>
      <c r="ANN947" s="82"/>
      <c r="ANO947" s="82"/>
      <c r="ANP947" s="82"/>
      <c r="ANQ947" s="82"/>
      <c r="ANR947" s="82"/>
      <c r="ANS947" s="82"/>
      <c r="ANT947" s="82"/>
      <c r="ANU947" s="82"/>
      <c r="ANV947" s="82"/>
      <c r="ANW947" s="82"/>
      <c r="ANX947" s="82"/>
      <c r="ANY947" s="82"/>
      <c r="ANZ947" s="82"/>
      <c r="AOA947" s="82"/>
      <c r="AOB947" s="82"/>
      <c r="AOC947" s="82"/>
      <c r="AOD947" s="82"/>
      <c r="AOE947" s="82"/>
      <c r="AOF947" s="82"/>
      <c r="AOG947" s="82"/>
      <c r="AOH947" s="82"/>
      <c r="AOI947" s="82"/>
      <c r="AOJ947" s="82"/>
      <c r="AOK947" s="82"/>
      <c r="AOL947" s="82"/>
      <c r="AOM947" s="82"/>
      <c r="AON947" s="82"/>
      <c r="AOO947" s="82"/>
      <c r="AOP947" s="82"/>
      <c r="AOQ947" s="82"/>
      <c r="AOR947" s="82"/>
      <c r="AOS947" s="82"/>
      <c r="AOT947" s="82"/>
      <c r="AOU947" s="82"/>
      <c r="AOV947" s="82"/>
      <c r="AOW947" s="82"/>
      <c r="AOX947" s="82"/>
      <c r="AOY947" s="82"/>
      <c r="AOZ947" s="82"/>
      <c r="APA947" s="82"/>
      <c r="APB947" s="82"/>
      <c r="APC947" s="82"/>
      <c r="APD947" s="82"/>
      <c r="APE947" s="82"/>
      <c r="APF947" s="82"/>
      <c r="APG947" s="82"/>
      <c r="APH947" s="82"/>
      <c r="API947" s="82"/>
      <c r="APJ947" s="82"/>
      <c r="APK947" s="82"/>
      <c r="APL947" s="82"/>
      <c r="APM947" s="82"/>
      <c r="APN947" s="82"/>
      <c r="APO947" s="82"/>
      <c r="APP947" s="82"/>
      <c r="APQ947" s="82"/>
      <c r="APR947" s="82"/>
      <c r="APS947" s="82"/>
      <c r="APT947" s="82"/>
      <c r="APU947" s="82"/>
      <c r="APV947" s="82"/>
      <c r="APW947" s="82"/>
      <c r="APX947" s="82"/>
      <c r="APY947" s="82"/>
      <c r="APZ947" s="82"/>
      <c r="AQA947" s="82"/>
      <c r="AQB947" s="82"/>
      <c r="AQC947" s="82"/>
      <c r="AQD947" s="82"/>
      <c r="AQE947" s="82"/>
      <c r="AQF947" s="82"/>
      <c r="AQG947" s="82"/>
      <c r="AQH947" s="82"/>
      <c r="AQI947" s="82"/>
      <c r="AQJ947" s="82"/>
      <c r="AQK947" s="82"/>
      <c r="AQL947" s="82"/>
      <c r="AQM947" s="82"/>
      <c r="AQN947" s="82"/>
      <c r="AQO947" s="82"/>
      <c r="AQP947" s="82"/>
      <c r="AQQ947" s="82"/>
      <c r="AQR947" s="82"/>
      <c r="AQS947" s="82"/>
      <c r="AQT947" s="82"/>
      <c r="AQU947" s="82"/>
      <c r="AQV947" s="82"/>
      <c r="AQW947" s="82"/>
      <c r="AQX947" s="82"/>
      <c r="AQY947" s="82"/>
      <c r="AQZ947" s="82"/>
      <c r="ARA947" s="82"/>
      <c r="ARB947" s="82"/>
      <c r="ARC947" s="82"/>
      <c r="ARD947" s="82"/>
      <c r="ARE947" s="82"/>
      <c r="ARF947" s="82"/>
      <c r="ARG947" s="82"/>
      <c r="ARH947" s="82"/>
      <c r="ARI947" s="82"/>
      <c r="ARJ947" s="82"/>
      <c r="ARK947" s="82"/>
      <c r="ARL947" s="82"/>
      <c r="ARM947" s="82"/>
      <c r="ARN947" s="82"/>
      <c r="ARO947" s="82"/>
      <c r="ARP947" s="82"/>
      <c r="ARQ947" s="82"/>
      <c r="ARR947" s="82"/>
      <c r="ARS947" s="82"/>
      <c r="ART947" s="82"/>
      <c r="ARU947" s="82"/>
      <c r="ARV947" s="82"/>
      <c r="ARW947" s="82"/>
      <c r="ARX947" s="82"/>
      <c r="ARY947" s="82"/>
      <c r="ARZ947" s="82"/>
      <c r="ASA947" s="82"/>
      <c r="ASB947" s="82"/>
      <c r="ASC947" s="82"/>
      <c r="ASD947" s="82"/>
      <c r="ASE947" s="82"/>
      <c r="ASF947" s="82"/>
      <c r="ASG947" s="82"/>
      <c r="ASH947" s="82"/>
      <c r="ASI947" s="82"/>
      <c r="ASJ947" s="82"/>
      <c r="ASK947" s="82"/>
      <c r="ASL947" s="82"/>
      <c r="ASM947" s="82"/>
      <c r="ASN947" s="82"/>
      <c r="ASO947" s="82"/>
      <c r="ASP947" s="82"/>
      <c r="ASQ947" s="82"/>
      <c r="ASR947" s="82"/>
      <c r="ASS947" s="82"/>
      <c r="AST947" s="82"/>
      <c r="ASU947" s="82"/>
      <c r="ASV947" s="82"/>
      <c r="ASW947" s="82"/>
      <c r="ASX947" s="82"/>
      <c r="ASY947" s="82"/>
      <c r="ASZ947" s="82"/>
      <c r="ATA947" s="82"/>
      <c r="ATB947" s="82"/>
      <c r="ATC947" s="82"/>
      <c r="ATD947" s="82"/>
      <c r="ATE947" s="82"/>
      <c r="ATF947" s="82"/>
      <c r="ATG947" s="82"/>
      <c r="ATH947" s="82"/>
      <c r="ATI947" s="82"/>
      <c r="ATJ947" s="82"/>
      <c r="ATK947" s="82"/>
      <c r="ATL947" s="82"/>
      <c r="ATM947" s="82"/>
      <c r="ATN947" s="82"/>
      <c r="ATO947" s="82"/>
      <c r="ATP947" s="82"/>
      <c r="ATQ947" s="82"/>
      <c r="ATR947" s="82"/>
      <c r="ATS947" s="82"/>
      <c r="ATT947" s="82"/>
      <c r="ATU947" s="82"/>
      <c r="ATV947" s="82"/>
      <c r="ATW947" s="82"/>
      <c r="ATX947" s="82"/>
      <c r="ATY947" s="82"/>
      <c r="ATZ947" s="82"/>
      <c r="AUA947" s="82"/>
      <c r="AUB947" s="82"/>
      <c r="AUC947" s="82"/>
      <c r="AUD947" s="82"/>
      <c r="AUE947" s="82"/>
      <c r="AUF947" s="82"/>
      <c r="AUG947" s="82"/>
      <c r="AUH947" s="82"/>
      <c r="AUI947" s="82"/>
      <c r="AUJ947" s="82"/>
      <c r="AUK947" s="82"/>
      <c r="AUL947" s="82"/>
      <c r="AUM947" s="82"/>
      <c r="AUN947" s="82"/>
      <c r="AUO947" s="82"/>
      <c r="AUP947" s="82"/>
      <c r="AUQ947" s="82"/>
      <c r="AUR947" s="82"/>
      <c r="AUS947" s="82"/>
      <c r="AUT947" s="82"/>
      <c r="AUU947" s="82"/>
      <c r="AUV947" s="82"/>
      <c r="AUW947" s="82"/>
      <c r="AUX947" s="82"/>
      <c r="AUY947" s="82"/>
      <c r="AUZ947" s="82"/>
      <c r="AVA947" s="82"/>
      <c r="AVB947" s="82"/>
      <c r="AVC947" s="82"/>
      <c r="AVD947" s="82"/>
      <c r="AVE947" s="82"/>
      <c r="AVF947" s="82"/>
      <c r="AVG947" s="82"/>
      <c r="AVH947" s="82"/>
      <c r="AVI947" s="82"/>
      <c r="AVJ947" s="82"/>
      <c r="AVK947" s="82"/>
      <c r="AVL947" s="82"/>
      <c r="AVM947" s="82"/>
      <c r="AVN947" s="82"/>
      <c r="AVO947" s="82"/>
      <c r="AVP947" s="82"/>
      <c r="AVQ947" s="82"/>
      <c r="AVR947" s="82"/>
      <c r="AVS947" s="82"/>
      <c r="AVT947" s="82"/>
      <c r="AVU947" s="82"/>
      <c r="AVV947" s="82"/>
      <c r="AVW947" s="82"/>
      <c r="AVX947" s="82"/>
      <c r="AVY947" s="82"/>
      <c r="AVZ947" s="82"/>
      <c r="AWA947" s="82"/>
      <c r="AWB947" s="82"/>
      <c r="AWC947" s="82"/>
      <c r="AWD947" s="82"/>
      <c r="AWE947" s="82"/>
      <c r="AWF947" s="82"/>
      <c r="AWG947" s="82"/>
      <c r="AWH947" s="82"/>
      <c r="AWI947" s="82"/>
      <c r="AWJ947" s="82"/>
      <c r="AWK947" s="82"/>
      <c r="AWL947" s="82"/>
      <c r="AWM947" s="82"/>
      <c r="AWN947" s="82"/>
      <c r="AWO947" s="82"/>
      <c r="AWP947" s="82"/>
      <c r="AWQ947" s="82"/>
      <c r="AWR947" s="82"/>
      <c r="AWS947" s="82"/>
      <c r="AWT947" s="82"/>
      <c r="AWU947" s="82"/>
      <c r="AWV947" s="82"/>
      <c r="AWW947" s="82"/>
      <c r="AWX947" s="82"/>
      <c r="AWY947" s="82"/>
      <c r="AWZ947" s="82"/>
      <c r="AXA947" s="82"/>
      <c r="AXB947" s="82"/>
      <c r="AXC947" s="82"/>
      <c r="AXD947" s="82"/>
      <c r="AXE947" s="82"/>
      <c r="AXF947" s="82"/>
      <c r="AXG947" s="82"/>
      <c r="AXH947" s="82"/>
      <c r="AXI947" s="82"/>
      <c r="AXJ947" s="82"/>
      <c r="AXK947" s="82"/>
      <c r="AXL947" s="82"/>
      <c r="AXM947" s="82"/>
      <c r="AXN947" s="82"/>
      <c r="AXO947" s="82"/>
      <c r="AXP947" s="82"/>
      <c r="AXQ947" s="82"/>
      <c r="AXR947" s="82"/>
      <c r="AXS947" s="82"/>
      <c r="AXT947" s="82"/>
      <c r="AXU947" s="82"/>
      <c r="AXV947" s="82"/>
      <c r="AXW947" s="82"/>
      <c r="AXX947" s="82"/>
      <c r="AXY947" s="82"/>
      <c r="AXZ947" s="82"/>
      <c r="AYA947" s="82"/>
      <c r="AYB947" s="82"/>
      <c r="AYC947" s="82"/>
      <c r="AYD947" s="82"/>
      <c r="AYE947" s="82"/>
      <c r="AYF947" s="82"/>
      <c r="AYG947" s="82"/>
      <c r="AYH947" s="82"/>
      <c r="AYI947" s="82"/>
      <c r="AYJ947" s="82"/>
      <c r="AYK947" s="82"/>
      <c r="AYL947" s="82"/>
      <c r="AYM947" s="82"/>
      <c r="AYN947" s="82"/>
      <c r="AYO947" s="82"/>
      <c r="AYP947" s="82"/>
      <c r="AYQ947" s="82"/>
      <c r="AYR947" s="82"/>
      <c r="AYS947" s="82"/>
      <c r="AYT947" s="82"/>
      <c r="AYU947" s="82"/>
      <c r="AYV947" s="82"/>
      <c r="AYW947" s="82"/>
      <c r="AYX947" s="82"/>
      <c r="AYY947" s="82"/>
      <c r="AYZ947" s="82"/>
      <c r="AZA947" s="82"/>
      <c r="AZB947" s="82"/>
      <c r="AZC947" s="82"/>
      <c r="AZD947" s="82"/>
      <c r="AZE947" s="82"/>
      <c r="AZF947" s="82"/>
      <c r="AZG947" s="82"/>
      <c r="AZH947" s="82"/>
      <c r="AZI947" s="82"/>
      <c r="AZJ947" s="82"/>
      <c r="AZK947" s="82"/>
      <c r="AZL947" s="82"/>
      <c r="AZM947" s="82"/>
      <c r="AZN947" s="82"/>
      <c r="AZO947" s="82"/>
      <c r="AZP947" s="82"/>
      <c r="AZQ947" s="82"/>
      <c r="AZR947" s="82"/>
      <c r="AZS947" s="82"/>
      <c r="AZT947" s="82"/>
      <c r="AZU947" s="82"/>
      <c r="AZV947" s="82"/>
      <c r="AZW947" s="82"/>
      <c r="AZX947" s="82"/>
      <c r="AZY947" s="82"/>
      <c r="AZZ947" s="82"/>
      <c r="BAA947" s="82"/>
      <c r="BAB947" s="82"/>
      <c r="BAC947" s="82"/>
      <c r="BAD947" s="82"/>
      <c r="BAE947" s="82"/>
      <c r="BAF947" s="82"/>
      <c r="BAG947" s="82"/>
      <c r="BAH947" s="82"/>
      <c r="BAI947" s="82"/>
      <c r="BAJ947" s="82"/>
      <c r="BAK947" s="82"/>
      <c r="BAL947" s="82"/>
      <c r="BAM947" s="82"/>
      <c r="BAN947" s="82"/>
      <c r="BAO947" s="82"/>
      <c r="BAP947" s="82"/>
      <c r="BAQ947" s="82"/>
      <c r="BAR947" s="82"/>
      <c r="BAS947" s="82"/>
      <c r="BAT947" s="82"/>
      <c r="BAU947" s="82"/>
      <c r="BAV947" s="82"/>
      <c r="BAW947" s="82"/>
      <c r="BAX947" s="82"/>
      <c r="BAY947" s="82"/>
      <c r="BAZ947" s="82"/>
      <c r="BBA947" s="82"/>
      <c r="BBB947" s="82"/>
      <c r="BBC947" s="82"/>
      <c r="BBD947" s="82"/>
      <c r="BBE947" s="82"/>
      <c r="BBF947" s="82"/>
      <c r="BBG947" s="82"/>
      <c r="BBH947" s="82"/>
      <c r="BBI947" s="82"/>
      <c r="BBJ947" s="82"/>
      <c r="BBK947" s="82"/>
      <c r="BBL947" s="82"/>
      <c r="BBM947" s="82"/>
      <c r="BBN947" s="82"/>
      <c r="BBO947" s="82"/>
      <c r="BBP947" s="82"/>
      <c r="BBQ947" s="82"/>
      <c r="BBR947" s="82"/>
      <c r="BBS947" s="82"/>
      <c r="BBT947" s="82"/>
      <c r="BBU947" s="82"/>
      <c r="BBV947" s="82"/>
      <c r="BBW947" s="82"/>
      <c r="BBX947" s="82"/>
      <c r="BBY947" s="82"/>
      <c r="BBZ947" s="82"/>
      <c r="BCA947" s="82"/>
      <c r="BCB947" s="82"/>
      <c r="BCC947" s="82"/>
      <c r="BCD947" s="82"/>
      <c r="BCE947" s="82"/>
      <c r="BCF947" s="82"/>
      <c r="BCG947" s="82"/>
      <c r="BCH947" s="82"/>
      <c r="BCI947" s="82"/>
      <c r="BCJ947" s="82"/>
      <c r="BCK947" s="82"/>
      <c r="BCL947" s="82"/>
      <c r="BCM947" s="82"/>
      <c r="BCN947" s="82"/>
      <c r="BCO947" s="82"/>
      <c r="BCP947" s="82"/>
      <c r="BCQ947" s="82"/>
      <c r="BCR947" s="82"/>
      <c r="BCS947" s="82"/>
      <c r="BCT947" s="82"/>
      <c r="BCU947" s="82"/>
      <c r="BCV947" s="82"/>
      <c r="BCW947" s="82"/>
      <c r="BCX947" s="82"/>
      <c r="BCY947" s="82"/>
      <c r="BCZ947" s="82"/>
      <c r="BDA947" s="82"/>
      <c r="BDB947" s="82"/>
      <c r="BDC947" s="82"/>
      <c r="BDD947" s="82"/>
      <c r="BDE947" s="82"/>
      <c r="BDF947" s="82"/>
      <c r="BDG947" s="82"/>
      <c r="BDH947" s="82"/>
      <c r="BDI947" s="82"/>
      <c r="BDJ947" s="82"/>
      <c r="BDK947" s="82"/>
      <c r="BDL947" s="82"/>
      <c r="BDM947" s="82"/>
      <c r="BDN947" s="82"/>
      <c r="BDO947" s="82"/>
      <c r="BDP947" s="82"/>
      <c r="BDQ947" s="82"/>
      <c r="BDR947" s="82"/>
      <c r="BDS947" s="82"/>
      <c r="BDT947" s="82"/>
      <c r="BDU947" s="82"/>
      <c r="BDV947" s="82"/>
      <c r="BDW947" s="82"/>
      <c r="BDX947" s="82"/>
      <c r="BDY947" s="82"/>
      <c r="BDZ947" s="82"/>
      <c r="BEA947" s="82"/>
      <c r="BEB947" s="82"/>
      <c r="BEC947" s="82"/>
      <c r="BED947" s="82"/>
      <c r="BEE947" s="82"/>
      <c r="BEF947" s="82"/>
      <c r="BEG947" s="82"/>
      <c r="BEH947" s="82"/>
      <c r="BEI947" s="82"/>
      <c r="BEJ947" s="82"/>
      <c r="BEK947" s="82"/>
      <c r="BEL947" s="82"/>
      <c r="BEM947" s="82"/>
      <c r="BEN947" s="82"/>
      <c r="BEO947" s="82"/>
      <c r="BEP947" s="82"/>
      <c r="BEQ947" s="82"/>
      <c r="BER947" s="82"/>
      <c r="BES947" s="82"/>
      <c r="BET947" s="82"/>
      <c r="BEU947" s="82"/>
      <c r="BEV947" s="82"/>
      <c r="BEW947" s="82"/>
      <c r="BEX947" s="82"/>
      <c r="BEY947" s="82"/>
      <c r="BEZ947" s="82"/>
      <c r="BFA947" s="82"/>
      <c r="BFB947" s="82"/>
      <c r="BFC947" s="82"/>
      <c r="BFD947" s="82"/>
      <c r="BFE947" s="82"/>
      <c r="BFF947" s="82"/>
      <c r="BFG947" s="82"/>
      <c r="BFH947" s="82"/>
      <c r="BFI947" s="82"/>
      <c r="BFJ947" s="82"/>
      <c r="BFK947" s="82"/>
      <c r="BFL947" s="82"/>
      <c r="BFM947" s="82"/>
      <c r="BFN947" s="82"/>
      <c r="BFO947" s="82"/>
      <c r="BFP947" s="82"/>
      <c r="BFQ947" s="82"/>
      <c r="BFR947" s="82"/>
      <c r="BFS947" s="82"/>
      <c r="BFT947" s="82"/>
      <c r="BFU947" s="82"/>
      <c r="BFV947" s="82"/>
      <c r="BFW947" s="82"/>
      <c r="BFX947" s="82"/>
      <c r="BFY947" s="82"/>
      <c r="BFZ947" s="82"/>
      <c r="BGA947" s="82"/>
      <c r="BGB947" s="82"/>
      <c r="BGC947" s="82"/>
      <c r="BGD947" s="82"/>
      <c r="BGE947" s="82"/>
      <c r="BGF947" s="82"/>
      <c r="BGG947" s="82"/>
      <c r="BGH947" s="82"/>
      <c r="BGI947" s="82"/>
      <c r="BGJ947" s="82"/>
      <c r="BGK947" s="82"/>
      <c r="BGL947" s="82"/>
      <c r="BGM947" s="82"/>
      <c r="BGN947" s="82"/>
      <c r="BGO947" s="82"/>
      <c r="BGP947" s="82"/>
      <c r="BGQ947" s="82"/>
      <c r="BGR947" s="82"/>
      <c r="BGS947" s="82"/>
      <c r="BGT947" s="82"/>
      <c r="BGU947" s="82"/>
      <c r="BGV947" s="82"/>
      <c r="BGW947" s="82"/>
      <c r="BGX947" s="82"/>
      <c r="BGY947" s="82"/>
      <c r="BGZ947" s="82"/>
      <c r="BHA947" s="82"/>
      <c r="BHB947" s="82"/>
      <c r="BHC947" s="82"/>
      <c r="BHD947" s="82"/>
      <c r="BHE947" s="82"/>
      <c r="BHF947" s="82"/>
      <c r="BHG947" s="82"/>
      <c r="BHH947" s="82"/>
      <c r="BHI947" s="82"/>
      <c r="BHJ947" s="82"/>
      <c r="BHK947" s="82"/>
      <c r="BHL947" s="82"/>
      <c r="BHM947" s="82"/>
      <c r="BHN947" s="82"/>
      <c r="BHO947" s="82"/>
      <c r="BHP947" s="82"/>
      <c r="BHQ947" s="82"/>
      <c r="BHR947" s="82"/>
      <c r="BHS947" s="82"/>
      <c r="BHT947" s="82"/>
      <c r="BHU947" s="82"/>
      <c r="BHV947" s="82"/>
      <c r="BHW947" s="82"/>
      <c r="BHX947" s="82"/>
      <c r="BHY947" s="82"/>
      <c r="BHZ947" s="82"/>
      <c r="BIA947" s="82"/>
      <c r="BIB947" s="82"/>
      <c r="BIC947" s="82"/>
      <c r="BID947" s="82"/>
      <c r="BIE947" s="82"/>
      <c r="BIF947" s="82"/>
      <c r="BIG947" s="82"/>
      <c r="BIH947" s="82"/>
      <c r="BII947" s="82"/>
      <c r="BIJ947" s="82"/>
      <c r="BIK947" s="82"/>
      <c r="BIL947" s="82"/>
      <c r="BIM947" s="82"/>
      <c r="BIN947" s="82"/>
      <c r="BIO947" s="82"/>
      <c r="BIP947" s="82"/>
      <c r="BIQ947" s="82"/>
      <c r="BIR947" s="82"/>
      <c r="BIS947" s="82"/>
      <c r="BIT947" s="82"/>
      <c r="BIU947" s="82"/>
      <c r="BIV947" s="82"/>
      <c r="BIW947" s="82"/>
      <c r="BIX947" s="82"/>
      <c r="BIY947" s="82"/>
      <c r="BIZ947" s="82"/>
      <c r="BJA947" s="82"/>
      <c r="BJB947" s="82"/>
      <c r="BJC947" s="82"/>
      <c r="BJD947" s="82"/>
      <c r="BJE947" s="82"/>
      <c r="BJF947" s="82"/>
      <c r="BJG947" s="82"/>
      <c r="BJH947" s="82"/>
      <c r="BJI947" s="82"/>
      <c r="BJJ947" s="82"/>
      <c r="BJK947" s="82"/>
      <c r="BJL947" s="82"/>
      <c r="BJM947" s="82"/>
      <c r="BJN947" s="82"/>
      <c r="BJO947" s="82"/>
      <c r="BJP947" s="82"/>
      <c r="BJQ947" s="82"/>
      <c r="BJR947" s="82"/>
      <c r="BJS947" s="82"/>
      <c r="BJT947" s="82"/>
      <c r="BJU947" s="82"/>
      <c r="BJV947" s="82"/>
      <c r="BJW947" s="82"/>
      <c r="BJX947" s="82"/>
      <c r="BJY947" s="82"/>
      <c r="BJZ947" s="82"/>
      <c r="BKA947" s="82"/>
      <c r="BKB947" s="82"/>
      <c r="BKC947" s="82"/>
      <c r="BKD947" s="82"/>
      <c r="BKE947" s="82"/>
      <c r="BKF947" s="82"/>
      <c r="BKG947" s="82"/>
      <c r="BKH947" s="82"/>
      <c r="BKI947" s="82"/>
      <c r="BKJ947" s="82"/>
      <c r="BKK947" s="82"/>
      <c r="BKL947" s="82"/>
      <c r="BKM947" s="82"/>
      <c r="BKN947" s="82"/>
      <c r="BKO947" s="82"/>
      <c r="BKP947" s="82"/>
      <c r="BKQ947" s="82"/>
      <c r="BKR947" s="82"/>
      <c r="BKS947" s="82"/>
      <c r="BKT947" s="82"/>
      <c r="BKU947" s="82"/>
      <c r="BKV947" s="82"/>
      <c r="BKW947" s="82"/>
      <c r="BKX947" s="82"/>
      <c r="BKY947" s="82"/>
      <c r="BKZ947" s="82"/>
      <c r="BLA947" s="82"/>
      <c r="BLB947" s="82"/>
      <c r="BLC947" s="82"/>
      <c r="BLD947" s="82"/>
      <c r="BLE947" s="82"/>
      <c r="BLF947" s="82"/>
      <c r="BLG947" s="82"/>
      <c r="BLH947" s="82"/>
      <c r="BLI947" s="82"/>
      <c r="BLJ947" s="82"/>
      <c r="BLK947" s="82"/>
      <c r="BLL947" s="82"/>
      <c r="BLM947" s="82"/>
      <c r="BLN947" s="82"/>
      <c r="BLO947" s="82"/>
      <c r="BLP947" s="82"/>
      <c r="BLQ947" s="82"/>
      <c r="BLR947" s="82"/>
      <c r="BLS947" s="82"/>
      <c r="BLT947" s="82"/>
      <c r="BLU947" s="82"/>
      <c r="BLV947" s="82"/>
      <c r="BLW947" s="82"/>
      <c r="BLX947" s="82"/>
      <c r="BLY947" s="82"/>
      <c r="BLZ947" s="82"/>
      <c r="BMA947" s="82"/>
      <c r="BMB947" s="82"/>
      <c r="BMC947" s="82"/>
      <c r="BMD947" s="82"/>
      <c r="BME947" s="82"/>
      <c r="BMF947" s="82"/>
      <c r="BMG947" s="82"/>
      <c r="BMH947" s="82"/>
      <c r="BMI947" s="82"/>
      <c r="BMJ947" s="82"/>
      <c r="BMK947" s="82"/>
      <c r="BML947" s="82"/>
      <c r="BMM947" s="82"/>
      <c r="BMN947" s="82"/>
      <c r="BMO947" s="82"/>
      <c r="BMP947" s="82"/>
      <c r="BMQ947" s="82"/>
      <c r="BMR947" s="82"/>
      <c r="BMS947" s="82"/>
      <c r="BMT947" s="82"/>
      <c r="BMU947" s="82"/>
      <c r="BMV947" s="82"/>
      <c r="BMW947" s="82"/>
      <c r="BMX947" s="82"/>
      <c r="BMY947" s="82"/>
      <c r="BMZ947" s="82"/>
      <c r="BNA947" s="82"/>
      <c r="BNB947" s="82"/>
      <c r="BNC947" s="82"/>
      <c r="BND947" s="82"/>
      <c r="BNE947" s="82"/>
      <c r="BNF947" s="82"/>
      <c r="BNG947" s="82"/>
      <c r="BNH947" s="82"/>
      <c r="BNI947" s="82"/>
      <c r="BNJ947" s="82"/>
      <c r="BNK947" s="82"/>
      <c r="BNL947" s="82"/>
      <c r="BNM947" s="82"/>
      <c r="BNN947" s="82"/>
      <c r="BNO947" s="82"/>
      <c r="BNP947" s="82"/>
      <c r="BNQ947" s="82"/>
      <c r="BNR947" s="82"/>
      <c r="BNS947" s="82"/>
      <c r="BNT947" s="82"/>
      <c r="BNU947" s="82"/>
      <c r="BNV947" s="82"/>
      <c r="BNW947" s="82"/>
      <c r="BNX947" s="82"/>
      <c r="BNY947" s="82"/>
      <c r="BNZ947" s="82"/>
      <c r="BOA947" s="82"/>
      <c r="BOB947" s="82"/>
      <c r="BOC947" s="82"/>
      <c r="BOD947" s="82"/>
      <c r="BOE947" s="82"/>
      <c r="BOF947" s="82"/>
      <c r="BOG947" s="82"/>
      <c r="BOH947" s="82"/>
      <c r="BOI947" s="82"/>
      <c r="BOJ947" s="82"/>
      <c r="BOK947" s="82"/>
      <c r="BOL947" s="82"/>
      <c r="BOM947" s="82"/>
      <c r="BON947" s="82"/>
      <c r="BOO947" s="82"/>
      <c r="BOP947" s="82"/>
      <c r="BOQ947" s="82"/>
      <c r="BOR947" s="82"/>
      <c r="BOS947" s="82"/>
      <c r="BOT947" s="82"/>
      <c r="BOU947" s="82"/>
      <c r="BOV947" s="82"/>
      <c r="BOW947" s="82"/>
      <c r="BOX947" s="82"/>
      <c r="BOY947" s="82"/>
      <c r="BOZ947" s="82"/>
      <c r="BPA947" s="82"/>
      <c r="BPB947" s="82"/>
      <c r="BPC947" s="82"/>
      <c r="BPD947" s="82"/>
      <c r="BPE947" s="82"/>
      <c r="BPF947" s="82"/>
      <c r="BPG947" s="82"/>
      <c r="BPH947" s="82"/>
      <c r="BPI947" s="82"/>
      <c r="BPJ947" s="82"/>
      <c r="BPK947" s="82"/>
      <c r="BPL947" s="82"/>
      <c r="BPM947" s="82"/>
      <c r="BPN947" s="82"/>
      <c r="BPO947" s="82"/>
      <c r="BPP947" s="82"/>
      <c r="BPQ947" s="82"/>
      <c r="BPR947" s="82"/>
      <c r="BPS947" s="82"/>
      <c r="BPT947" s="82"/>
      <c r="BPU947" s="82"/>
      <c r="BPV947" s="82"/>
      <c r="BPW947" s="82"/>
      <c r="BPX947" s="82"/>
      <c r="BPY947" s="82"/>
      <c r="BPZ947" s="82"/>
      <c r="BQA947" s="82"/>
      <c r="BQB947" s="82"/>
      <c r="BQC947" s="82"/>
      <c r="BQD947" s="82"/>
      <c r="BQE947" s="82"/>
      <c r="BQF947" s="82"/>
      <c r="BQG947" s="82"/>
      <c r="BQH947" s="82"/>
      <c r="BQI947" s="82"/>
      <c r="BQJ947" s="82"/>
      <c r="BQK947" s="82"/>
      <c r="BQL947" s="82"/>
      <c r="BQM947" s="82"/>
      <c r="BQN947" s="82"/>
      <c r="BQO947" s="82"/>
      <c r="BQP947" s="82"/>
      <c r="BQQ947" s="82"/>
      <c r="BQR947" s="82"/>
      <c r="BQS947" s="82"/>
      <c r="BQT947" s="82"/>
      <c r="BQU947" s="82"/>
      <c r="BQV947" s="82"/>
      <c r="BQW947" s="82"/>
      <c r="BQX947" s="82"/>
      <c r="BQY947" s="82"/>
      <c r="BQZ947" s="82"/>
      <c r="BRA947" s="82"/>
      <c r="BRB947" s="82"/>
      <c r="BRC947" s="82"/>
      <c r="BRD947" s="82"/>
      <c r="BRE947" s="82"/>
      <c r="BRF947" s="82"/>
      <c r="BRG947" s="82"/>
      <c r="BRH947" s="82"/>
      <c r="BRI947" s="82"/>
      <c r="BRJ947" s="82"/>
      <c r="BRK947" s="82"/>
      <c r="BRL947" s="82"/>
      <c r="BRM947" s="82"/>
      <c r="BRN947" s="82"/>
      <c r="BRO947" s="82"/>
      <c r="BRP947" s="82"/>
      <c r="BRQ947" s="82"/>
      <c r="BRR947" s="82"/>
      <c r="BRS947" s="82"/>
      <c r="BRT947" s="82"/>
      <c r="BRU947" s="82"/>
      <c r="BRV947" s="82"/>
      <c r="BRW947" s="82"/>
      <c r="BRX947" s="82"/>
      <c r="BRY947" s="82"/>
      <c r="BRZ947" s="82"/>
      <c r="BSA947" s="82"/>
      <c r="BSB947" s="82"/>
      <c r="BSC947" s="82"/>
      <c r="BSD947" s="82"/>
      <c r="BSE947" s="82"/>
      <c r="BSF947" s="82"/>
      <c r="BSG947" s="82"/>
      <c r="BSH947" s="82"/>
      <c r="BSI947" s="82"/>
      <c r="BSJ947" s="82"/>
      <c r="BSK947" s="82"/>
      <c r="BSL947" s="82"/>
      <c r="BSM947" s="82"/>
      <c r="BSN947" s="82"/>
      <c r="BSO947" s="82"/>
      <c r="BSP947" s="82"/>
      <c r="BSQ947" s="82"/>
      <c r="BSR947" s="82"/>
      <c r="BSS947" s="82"/>
      <c r="BST947" s="82"/>
      <c r="BSU947" s="82"/>
      <c r="BSV947" s="82"/>
      <c r="BSW947" s="82"/>
      <c r="BSX947" s="82"/>
      <c r="BSY947" s="82"/>
      <c r="BSZ947" s="82"/>
      <c r="BTA947" s="82"/>
      <c r="BTB947" s="82"/>
      <c r="BTC947" s="82"/>
      <c r="BTD947" s="82"/>
      <c r="BTE947" s="82"/>
      <c r="BTF947" s="82"/>
      <c r="BTG947" s="82"/>
      <c r="BTH947" s="82"/>
      <c r="BTI947" s="82"/>
      <c r="BTJ947" s="82"/>
      <c r="BTK947" s="82"/>
      <c r="BTL947" s="82"/>
      <c r="BTM947" s="82"/>
      <c r="BTN947" s="82"/>
      <c r="BTO947" s="82"/>
      <c r="BTP947" s="82"/>
      <c r="BTQ947" s="82"/>
      <c r="BTR947" s="82"/>
      <c r="BTS947" s="82"/>
      <c r="BTT947" s="82"/>
      <c r="BTU947" s="82"/>
      <c r="BTV947" s="82"/>
      <c r="BTW947" s="82"/>
      <c r="BTX947" s="82"/>
      <c r="BTY947" s="82"/>
      <c r="BTZ947" s="82"/>
      <c r="BUA947" s="82"/>
      <c r="BUB947" s="82"/>
      <c r="BUC947" s="82"/>
      <c r="BUD947" s="82"/>
      <c r="BUE947" s="82"/>
      <c r="BUF947" s="82"/>
      <c r="BUG947" s="82"/>
      <c r="BUH947" s="82"/>
      <c r="BUI947" s="82"/>
      <c r="BUJ947" s="82"/>
      <c r="BUK947" s="82"/>
      <c r="BUL947" s="82"/>
      <c r="BUM947" s="82"/>
      <c r="BUN947" s="82"/>
      <c r="BUO947" s="82"/>
      <c r="BUP947" s="82"/>
      <c r="BUQ947" s="82"/>
      <c r="BUR947" s="82"/>
      <c r="BUS947" s="82"/>
      <c r="BUT947" s="82"/>
      <c r="BUU947" s="82"/>
      <c r="BUV947" s="82"/>
      <c r="BUW947" s="82"/>
      <c r="BUX947" s="82"/>
      <c r="BUY947" s="82"/>
      <c r="BUZ947" s="82"/>
      <c r="BVA947" s="82"/>
      <c r="BVB947" s="82"/>
      <c r="BVC947" s="82"/>
      <c r="BVD947" s="82"/>
      <c r="BVE947" s="82"/>
      <c r="BVF947" s="82"/>
      <c r="BVG947" s="82"/>
      <c r="BVH947" s="82"/>
      <c r="BVI947" s="82"/>
      <c r="BVJ947" s="82"/>
      <c r="BVK947" s="82"/>
      <c r="BVL947" s="82"/>
      <c r="BVM947" s="82"/>
      <c r="BVN947" s="82"/>
      <c r="BVO947" s="82"/>
      <c r="BVP947" s="82"/>
      <c r="BVQ947" s="82"/>
      <c r="BVR947" s="82"/>
      <c r="BVS947" s="82"/>
      <c r="BVT947" s="82"/>
      <c r="BVU947" s="82"/>
      <c r="BVV947" s="82"/>
      <c r="BVW947" s="82"/>
      <c r="BVX947" s="82"/>
      <c r="BVY947" s="82"/>
      <c r="BVZ947" s="82"/>
      <c r="BWA947" s="82"/>
      <c r="BWB947" s="82"/>
      <c r="BWC947" s="82"/>
      <c r="BWD947" s="82"/>
      <c r="BWE947" s="82"/>
      <c r="BWF947" s="82"/>
      <c r="BWG947" s="82"/>
      <c r="BWH947" s="82"/>
      <c r="BWI947" s="82"/>
      <c r="BWJ947" s="82"/>
      <c r="BWK947" s="82"/>
      <c r="BWL947" s="82"/>
      <c r="BWM947" s="82"/>
      <c r="BWN947" s="82"/>
      <c r="BWO947" s="82"/>
      <c r="BWP947" s="82"/>
      <c r="BWQ947" s="82"/>
      <c r="BWR947" s="82"/>
      <c r="BWS947" s="82"/>
      <c r="BWT947" s="82"/>
      <c r="BWU947" s="82"/>
      <c r="BWV947" s="82"/>
      <c r="BWW947" s="82"/>
      <c r="BWX947" s="82"/>
      <c r="BWY947" s="82"/>
      <c r="BWZ947" s="82"/>
      <c r="BXA947" s="82"/>
      <c r="BXB947" s="82"/>
      <c r="BXC947" s="82"/>
      <c r="BXD947" s="82"/>
      <c r="BXE947" s="82"/>
      <c r="BXF947" s="82"/>
      <c r="BXG947" s="82"/>
      <c r="BXH947" s="82"/>
      <c r="BXI947" s="82"/>
      <c r="BXJ947" s="82"/>
      <c r="BXK947" s="82"/>
      <c r="BXL947" s="82"/>
      <c r="BXM947" s="82"/>
      <c r="BXN947" s="82"/>
      <c r="BXO947" s="82"/>
      <c r="BXP947" s="82"/>
      <c r="BXQ947" s="82"/>
      <c r="BXR947" s="82"/>
      <c r="BXS947" s="82"/>
      <c r="BXT947" s="82"/>
      <c r="BXU947" s="82"/>
      <c r="BXV947" s="82"/>
      <c r="BXW947" s="82"/>
      <c r="BXX947" s="82"/>
      <c r="BXY947" s="82"/>
      <c r="BXZ947" s="82"/>
      <c r="BYA947" s="82"/>
      <c r="BYB947" s="82"/>
      <c r="BYC947" s="82"/>
      <c r="BYD947" s="82"/>
      <c r="BYE947" s="82"/>
      <c r="BYF947" s="82"/>
      <c r="BYG947" s="82"/>
      <c r="BYH947" s="82"/>
      <c r="BYI947" s="82"/>
      <c r="BYJ947" s="82"/>
      <c r="BYK947" s="82"/>
      <c r="BYL947" s="82"/>
      <c r="BYM947" s="82"/>
      <c r="BYN947" s="82"/>
      <c r="BYO947" s="82"/>
      <c r="BYP947" s="82"/>
      <c r="BYQ947" s="82"/>
      <c r="BYR947" s="82"/>
      <c r="BYS947" s="82"/>
      <c r="BYT947" s="82"/>
      <c r="BYU947" s="82"/>
      <c r="BYV947" s="82"/>
      <c r="BYW947" s="82"/>
      <c r="BYX947" s="82"/>
      <c r="BYY947" s="82"/>
      <c r="BYZ947" s="82"/>
      <c r="BZA947" s="82"/>
      <c r="BZB947" s="82"/>
      <c r="BZC947" s="82"/>
      <c r="BZD947" s="82"/>
      <c r="BZE947" s="82"/>
      <c r="BZF947" s="82"/>
      <c r="BZG947" s="82"/>
      <c r="BZH947" s="82"/>
      <c r="BZI947" s="82"/>
      <c r="BZJ947" s="82"/>
      <c r="BZK947" s="82"/>
      <c r="BZL947" s="82"/>
      <c r="BZM947" s="82"/>
      <c r="BZN947" s="82"/>
      <c r="BZO947" s="82"/>
      <c r="BZP947" s="82"/>
      <c r="BZQ947" s="82"/>
      <c r="BZR947" s="82"/>
      <c r="BZS947" s="82"/>
      <c r="BZT947" s="82"/>
      <c r="BZU947" s="82"/>
      <c r="BZV947" s="82"/>
      <c r="BZW947" s="82"/>
      <c r="BZX947" s="82"/>
      <c r="BZY947" s="82"/>
      <c r="BZZ947" s="82"/>
      <c r="CAA947" s="82"/>
      <c r="CAB947" s="82"/>
      <c r="CAC947" s="82"/>
      <c r="CAD947" s="82"/>
      <c r="CAE947" s="82"/>
      <c r="CAF947" s="82"/>
      <c r="CAG947" s="82"/>
      <c r="CAH947" s="82"/>
      <c r="CAI947" s="82"/>
      <c r="CAJ947" s="82"/>
      <c r="CAK947" s="82"/>
      <c r="CAL947" s="82"/>
      <c r="CAM947" s="82"/>
      <c r="CAN947" s="82"/>
      <c r="CAO947" s="82"/>
      <c r="CAP947" s="82"/>
      <c r="CAQ947" s="82"/>
      <c r="CAR947" s="82"/>
      <c r="CAS947" s="82"/>
      <c r="CAT947" s="82"/>
      <c r="CAU947" s="82"/>
      <c r="CAV947" s="82"/>
      <c r="CAW947" s="82"/>
      <c r="CAX947" s="82"/>
      <c r="CAY947" s="82"/>
      <c r="CAZ947" s="82"/>
      <c r="CBA947" s="82"/>
      <c r="CBB947" s="82"/>
      <c r="CBC947" s="82"/>
      <c r="CBD947" s="82"/>
      <c r="CBE947" s="82"/>
      <c r="CBF947" s="82"/>
      <c r="CBG947" s="82"/>
      <c r="CBH947" s="82"/>
      <c r="CBI947" s="82"/>
      <c r="CBJ947" s="82"/>
      <c r="CBK947" s="82"/>
      <c r="CBL947" s="82"/>
      <c r="CBM947" s="82"/>
      <c r="CBN947" s="82"/>
      <c r="CBO947" s="82"/>
      <c r="CBP947" s="82"/>
      <c r="CBQ947" s="82"/>
      <c r="CBR947" s="82"/>
      <c r="CBS947" s="82"/>
      <c r="CBT947" s="82"/>
      <c r="CBU947" s="82"/>
      <c r="CBV947" s="82"/>
      <c r="CBW947" s="82"/>
      <c r="CBX947" s="82"/>
      <c r="CBY947" s="82"/>
      <c r="CBZ947" s="82"/>
      <c r="CCA947" s="82"/>
      <c r="CCB947" s="82"/>
      <c r="CCC947" s="82"/>
      <c r="CCD947" s="82"/>
      <c r="CCE947" s="82"/>
      <c r="CCF947" s="82"/>
      <c r="CCG947" s="82"/>
      <c r="CCH947" s="82"/>
      <c r="CCI947" s="82"/>
      <c r="CCJ947" s="82"/>
      <c r="CCK947" s="82"/>
      <c r="CCL947" s="82"/>
      <c r="CCM947" s="82"/>
      <c r="CCN947" s="82"/>
      <c r="CCO947" s="82"/>
      <c r="CCP947" s="82"/>
      <c r="CCQ947" s="82"/>
      <c r="CCR947" s="82"/>
      <c r="CCS947" s="82"/>
      <c r="CCT947" s="82"/>
      <c r="CCU947" s="82"/>
      <c r="CCV947" s="82"/>
      <c r="CCW947" s="82"/>
      <c r="CCX947" s="82"/>
      <c r="CCY947" s="82"/>
      <c r="CCZ947" s="82"/>
      <c r="CDA947" s="82"/>
      <c r="CDB947" s="82"/>
      <c r="CDC947" s="82"/>
      <c r="CDD947" s="82"/>
      <c r="CDE947" s="82"/>
      <c r="CDF947" s="82"/>
      <c r="CDG947" s="82"/>
      <c r="CDH947" s="82"/>
      <c r="CDI947" s="82"/>
      <c r="CDJ947" s="82"/>
      <c r="CDK947" s="82"/>
      <c r="CDL947" s="82"/>
      <c r="CDM947" s="82"/>
      <c r="CDN947" s="82"/>
      <c r="CDO947" s="82"/>
      <c r="CDP947" s="82"/>
      <c r="CDQ947" s="82"/>
      <c r="CDR947" s="82"/>
      <c r="CDS947" s="82"/>
      <c r="CDT947" s="82"/>
      <c r="CDU947" s="82"/>
      <c r="CDV947" s="82"/>
      <c r="CDW947" s="82"/>
      <c r="CDX947" s="82"/>
      <c r="CDY947" s="82"/>
      <c r="CDZ947" s="82"/>
      <c r="CEA947" s="82"/>
      <c r="CEB947" s="82"/>
      <c r="CEC947" s="82"/>
      <c r="CED947" s="82"/>
      <c r="CEE947" s="82"/>
      <c r="CEF947" s="82"/>
      <c r="CEG947" s="82"/>
      <c r="CEH947" s="82"/>
      <c r="CEI947" s="82"/>
      <c r="CEJ947" s="82"/>
      <c r="CEK947" s="82"/>
      <c r="CEL947" s="82"/>
      <c r="CEM947" s="82"/>
      <c r="CEN947" s="82"/>
      <c r="CEO947" s="82"/>
      <c r="CEP947" s="82"/>
      <c r="CEQ947" s="82"/>
      <c r="CER947" s="82"/>
      <c r="CES947" s="82"/>
      <c r="CET947" s="82"/>
      <c r="CEU947" s="82"/>
      <c r="CEV947" s="82"/>
      <c r="CEW947" s="82"/>
      <c r="CEX947" s="82"/>
      <c r="CEY947" s="82"/>
      <c r="CEZ947" s="82"/>
      <c r="CFA947" s="82"/>
      <c r="CFB947" s="82"/>
      <c r="CFC947" s="82"/>
      <c r="CFD947" s="82"/>
      <c r="CFE947" s="82"/>
      <c r="CFF947" s="82"/>
      <c r="CFG947" s="82"/>
      <c r="CFH947" s="82"/>
      <c r="CFI947" s="82"/>
      <c r="CFJ947" s="82"/>
      <c r="CFK947" s="82"/>
      <c r="CFL947" s="82"/>
      <c r="CFM947" s="82"/>
      <c r="CFN947" s="82"/>
      <c r="CFO947" s="82"/>
      <c r="CFP947" s="82"/>
      <c r="CFQ947" s="82"/>
      <c r="CFR947" s="82"/>
      <c r="CFS947" s="82"/>
      <c r="CFT947" s="82"/>
      <c r="CFU947" s="82"/>
      <c r="CFV947" s="82"/>
      <c r="CFW947" s="82"/>
      <c r="CFX947" s="82"/>
      <c r="CFY947" s="82"/>
      <c r="CFZ947" s="82"/>
      <c r="CGA947" s="82"/>
      <c r="CGB947" s="82"/>
      <c r="CGC947" s="82"/>
      <c r="CGD947" s="82"/>
      <c r="CGE947" s="82"/>
      <c r="CGF947" s="82"/>
      <c r="CGG947" s="82"/>
      <c r="CGH947" s="82"/>
      <c r="CGI947" s="82"/>
      <c r="CGJ947" s="82"/>
      <c r="CGK947" s="82"/>
      <c r="CGL947" s="82"/>
      <c r="CGM947" s="82"/>
      <c r="CGN947" s="82"/>
      <c r="CGO947" s="82"/>
      <c r="CGP947" s="82"/>
      <c r="CGQ947" s="82"/>
      <c r="CGR947" s="82"/>
      <c r="CGS947" s="82"/>
      <c r="CGT947" s="82"/>
      <c r="CGU947" s="82"/>
      <c r="CGV947" s="82"/>
      <c r="CGW947" s="82"/>
      <c r="CGX947" s="82"/>
      <c r="CGY947" s="82"/>
      <c r="CGZ947" s="82"/>
      <c r="CHA947" s="82"/>
      <c r="CHB947" s="82"/>
      <c r="CHC947" s="82"/>
      <c r="CHD947" s="82"/>
      <c r="CHE947" s="82"/>
      <c r="CHF947" s="82"/>
      <c r="CHG947" s="82"/>
      <c r="CHH947" s="82"/>
      <c r="CHI947" s="82"/>
      <c r="CHJ947" s="82"/>
      <c r="CHK947" s="82"/>
      <c r="CHL947" s="82"/>
      <c r="CHM947" s="82"/>
      <c r="CHN947" s="82"/>
      <c r="CHO947" s="82"/>
      <c r="CHP947" s="82"/>
      <c r="CHQ947" s="82"/>
      <c r="CHR947" s="82"/>
      <c r="CHS947" s="82"/>
      <c r="CHT947" s="82"/>
      <c r="CHU947" s="82"/>
      <c r="CHV947" s="82"/>
      <c r="CHW947" s="82"/>
      <c r="CHX947" s="82"/>
      <c r="CHY947" s="82"/>
      <c r="CHZ947" s="82"/>
      <c r="CIA947" s="82"/>
      <c r="CIB947" s="82"/>
      <c r="CIC947" s="82"/>
      <c r="CID947" s="82"/>
      <c r="CIE947" s="82"/>
      <c r="CIF947" s="82"/>
      <c r="CIG947" s="82"/>
      <c r="CIH947" s="82"/>
      <c r="CII947" s="82"/>
      <c r="CIJ947" s="82"/>
      <c r="CIK947" s="82"/>
      <c r="CIL947" s="82"/>
      <c r="CIM947" s="82"/>
      <c r="CIN947" s="82"/>
      <c r="CIO947" s="82"/>
      <c r="CIP947" s="82"/>
      <c r="CIQ947" s="82"/>
      <c r="CIR947" s="82"/>
      <c r="CIS947" s="82"/>
      <c r="CIT947" s="82"/>
      <c r="CIU947" s="82"/>
      <c r="CIV947" s="82"/>
      <c r="CIW947" s="82"/>
      <c r="CIX947" s="82"/>
      <c r="CIY947" s="82"/>
      <c r="CIZ947" s="82"/>
      <c r="CJA947" s="82"/>
      <c r="CJB947" s="82"/>
      <c r="CJC947" s="82"/>
      <c r="CJD947" s="82"/>
      <c r="CJE947" s="82"/>
      <c r="CJF947" s="82"/>
      <c r="CJG947" s="82"/>
      <c r="CJH947" s="82"/>
      <c r="CJI947" s="82"/>
      <c r="CJJ947" s="82"/>
      <c r="CJK947" s="82"/>
      <c r="CJL947" s="82"/>
      <c r="CJM947" s="82"/>
      <c r="CJN947" s="82"/>
      <c r="CJO947" s="82"/>
      <c r="CJP947" s="82"/>
      <c r="CJQ947" s="82"/>
      <c r="CJR947" s="82"/>
      <c r="CJS947" s="82"/>
      <c r="CJT947" s="82"/>
      <c r="CJU947" s="82"/>
      <c r="CJV947" s="82"/>
      <c r="CJW947" s="82"/>
      <c r="CJX947" s="82"/>
      <c r="CJY947" s="82"/>
      <c r="CJZ947" s="82"/>
      <c r="CKA947" s="82"/>
      <c r="CKB947" s="82"/>
      <c r="CKC947" s="82"/>
      <c r="CKD947" s="82"/>
      <c r="CKE947" s="82"/>
      <c r="CKF947" s="82"/>
      <c r="CKG947" s="82"/>
      <c r="CKH947" s="82"/>
      <c r="CKI947" s="82"/>
      <c r="CKJ947" s="82"/>
      <c r="CKK947" s="82"/>
      <c r="CKL947" s="82"/>
      <c r="CKM947" s="82"/>
      <c r="CKN947" s="82"/>
      <c r="CKO947" s="82"/>
      <c r="CKP947" s="82"/>
      <c r="CKQ947" s="82"/>
      <c r="CKR947" s="82"/>
      <c r="CKS947" s="82"/>
      <c r="CKT947" s="82"/>
      <c r="CKU947" s="82"/>
      <c r="CKV947" s="82"/>
      <c r="CKW947" s="82"/>
      <c r="CKX947" s="82"/>
      <c r="CKY947" s="82"/>
      <c r="CKZ947" s="82"/>
      <c r="CLA947" s="82"/>
      <c r="CLB947" s="82"/>
      <c r="CLC947" s="82"/>
      <c r="CLD947" s="82"/>
      <c r="CLE947" s="82"/>
      <c r="CLF947" s="82"/>
      <c r="CLG947" s="82"/>
      <c r="CLH947" s="82"/>
      <c r="CLI947" s="82"/>
      <c r="CLJ947" s="82"/>
      <c r="CLK947" s="82"/>
      <c r="CLL947" s="82"/>
      <c r="CLM947" s="82"/>
      <c r="CLN947" s="82"/>
      <c r="CLO947" s="82"/>
      <c r="CLP947" s="82"/>
      <c r="CLQ947" s="82"/>
      <c r="CLR947" s="82"/>
      <c r="CLS947" s="82"/>
      <c r="CLT947" s="82"/>
      <c r="CLU947" s="82"/>
      <c r="CLV947" s="82"/>
      <c r="CLW947" s="82"/>
      <c r="CLX947" s="82"/>
      <c r="CLY947" s="82"/>
      <c r="CLZ947" s="82"/>
      <c r="CMA947" s="82"/>
      <c r="CMB947" s="82"/>
      <c r="CMC947" s="82"/>
      <c r="CMD947" s="82"/>
      <c r="CME947" s="82"/>
      <c r="CMF947" s="82"/>
      <c r="CMG947" s="82"/>
      <c r="CMH947" s="82"/>
      <c r="CMI947" s="82"/>
      <c r="CMJ947" s="82"/>
      <c r="CMK947" s="82"/>
      <c r="CML947" s="82"/>
      <c r="CMM947" s="82"/>
      <c r="CMN947" s="82"/>
      <c r="CMO947" s="82"/>
      <c r="CMP947" s="82"/>
      <c r="CMQ947" s="82"/>
      <c r="CMR947" s="82"/>
      <c r="CMS947" s="82"/>
      <c r="CMT947" s="82"/>
      <c r="CMU947" s="82"/>
      <c r="CMV947" s="82"/>
      <c r="CMW947" s="82"/>
      <c r="CMX947" s="82"/>
      <c r="CMY947" s="82"/>
      <c r="CMZ947" s="82"/>
      <c r="CNA947" s="82"/>
      <c r="CNB947" s="82"/>
      <c r="CNC947" s="82"/>
      <c r="CND947" s="82"/>
      <c r="CNE947" s="82"/>
      <c r="CNF947" s="82"/>
      <c r="CNG947" s="82"/>
      <c r="CNH947" s="82"/>
      <c r="CNI947" s="82"/>
      <c r="CNJ947" s="82"/>
      <c r="CNK947" s="82"/>
      <c r="CNL947" s="82"/>
      <c r="CNM947" s="82"/>
      <c r="CNN947" s="82"/>
      <c r="CNO947" s="82"/>
      <c r="CNP947" s="82"/>
      <c r="CNQ947" s="82"/>
      <c r="CNR947" s="82"/>
      <c r="CNS947" s="82"/>
      <c r="CNT947" s="82"/>
      <c r="CNU947" s="82"/>
      <c r="CNV947" s="82"/>
      <c r="CNW947" s="82"/>
      <c r="CNX947" s="82"/>
      <c r="CNY947" s="82"/>
      <c r="CNZ947" s="82"/>
      <c r="COA947" s="82"/>
      <c r="COB947" s="82"/>
      <c r="COC947" s="82"/>
      <c r="COD947" s="82"/>
      <c r="COE947" s="82"/>
      <c r="COF947" s="82"/>
      <c r="COG947" s="82"/>
      <c r="COH947" s="82"/>
      <c r="COI947" s="82"/>
      <c r="COJ947" s="82"/>
      <c r="COK947" s="82"/>
      <c r="COL947" s="82"/>
      <c r="COM947" s="82"/>
      <c r="CON947" s="82"/>
      <c r="COO947" s="82"/>
      <c r="COP947" s="82"/>
      <c r="COQ947" s="82"/>
      <c r="COR947" s="82"/>
      <c r="COS947" s="82"/>
      <c r="COT947" s="82"/>
      <c r="COU947" s="82"/>
      <c r="COV947" s="82"/>
      <c r="COW947" s="82"/>
      <c r="COX947" s="82"/>
      <c r="COY947" s="82"/>
      <c r="COZ947" s="82"/>
      <c r="CPA947" s="82"/>
      <c r="CPB947" s="82"/>
      <c r="CPC947" s="82"/>
      <c r="CPD947" s="82"/>
      <c r="CPE947" s="82"/>
      <c r="CPF947" s="82"/>
      <c r="CPG947" s="82"/>
      <c r="CPH947" s="82"/>
      <c r="CPI947" s="82"/>
      <c r="CPJ947" s="82"/>
      <c r="CPK947" s="82"/>
      <c r="CPL947" s="82"/>
      <c r="CPM947" s="82"/>
      <c r="CPN947" s="82"/>
      <c r="CPO947" s="82"/>
      <c r="CPP947" s="82"/>
      <c r="CPQ947" s="82"/>
      <c r="CPR947" s="82"/>
      <c r="CPS947" s="82"/>
      <c r="CPT947" s="82"/>
      <c r="CPU947" s="82"/>
      <c r="CPV947" s="82"/>
      <c r="CPW947" s="82"/>
      <c r="CPX947" s="82"/>
      <c r="CPY947" s="82"/>
      <c r="CPZ947" s="82"/>
      <c r="CQA947" s="82"/>
      <c r="CQB947" s="82"/>
      <c r="CQC947" s="82"/>
      <c r="CQD947" s="82"/>
      <c r="CQE947" s="82"/>
      <c r="CQF947" s="82"/>
      <c r="CQG947" s="82"/>
      <c r="CQH947" s="82"/>
      <c r="CQI947" s="82"/>
      <c r="CQJ947" s="82"/>
      <c r="CQK947" s="82"/>
      <c r="CQL947" s="82"/>
      <c r="CQM947" s="82"/>
      <c r="CQN947" s="82"/>
      <c r="CQO947" s="82"/>
      <c r="CQP947" s="82"/>
      <c r="CQQ947" s="82"/>
      <c r="CQR947" s="82"/>
      <c r="CQS947" s="82"/>
      <c r="CQT947" s="82"/>
      <c r="CQU947" s="82"/>
      <c r="CQV947" s="82"/>
      <c r="CQW947" s="82"/>
      <c r="CQX947" s="82"/>
      <c r="CQY947" s="82"/>
      <c r="CQZ947" s="82"/>
      <c r="CRA947" s="82"/>
      <c r="CRB947" s="82"/>
      <c r="CRC947" s="82"/>
      <c r="CRD947" s="82"/>
      <c r="CRE947" s="82"/>
      <c r="CRF947" s="82"/>
      <c r="CRG947" s="82"/>
      <c r="CRH947" s="82"/>
      <c r="CRI947" s="82"/>
      <c r="CRJ947" s="82"/>
      <c r="CRK947" s="82"/>
      <c r="CRL947" s="82"/>
      <c r="CRM947" s="82"/>
      <c r="CRN947" s="82"/>
      <c r="CRO947" s="82"/>
      <c r="CRP947" s="82"/>
      <c r="CRQ947" s="82"/>
      <c r="CRR947" s="82"/>
      <c r="CRS947" s="82"/>
      <c r="CRT947" s="82"/>
      <c r="CRU947" s="82"/>
      <c r="CRV947" s="82"/>
      <c r="CRW947" s="82"/>
      <c r="CRX947" s="82"/>
      <c r="CRY947" s="82"/>
      <c r="CRZ947" s="82"/>
      <c r="CSA947" s="82"/>
      <c r="CSB947" s="82"/>
      <c r="CSC947" s="82"/>
      <c r="CSD947" s="82"/>
      <c r="CSE947" s="82"/>
      <c r="CSF947" s="82"/>
      <c r="CSG947" s="82"/>
      <c r="CSH947" s="82"/>
      <c r="CSI947" s="82"/>
      <c r="CSJ947" s="82"/>
      <c r="CSK947" s="82"/>
      <c r="CSL947" s="82"/>
      <c r="CSM947" s="82"/>
      <c r="CSN947" s="82"/>
      <c r="CSO947" s="82"/>
      <c r="CSP947" s="82"/>
      <c r="CSQ947" s="82"/>
      <c r="CSR947" s="82"/>
      <c r="CSS947" s="82"/>
      <c r="CST947" s="82"/>
      <c r="CSU947" s="82"/>
      <c r="CSV947" s="82"/>
      <c r="CSW947" s="82"/>
      <c r="CSX947" s="82"/>
      <c r="CSY947" s="82"/>
      <c r="CSZ947" s="82"/>
      <c r="CTA947" s="82"/>
      <c r="CTB947" s="82"/>
      <c r="CTC947" s="82"/>
      <c r="CTD947" s="82"/>
      <c r="CTE947" s="82"/>
      <c r="CTF947" s="82"/>
      <c r="CTG947" s="82"/>
      <c r="CTH947" s="82"/>
      <c r="CTI947" s="82"/>
      <c r="CTJ947" s="82"/>
      <c r="CTK947" s="82"/>
      <c r="CTL947" s="82"/>
      <c r="CTM947" s="82"/>
      <c r="CTN947" s="82"/>
      <c r="CTO947" s="82"/>
      <c r="CTP947" s="82"/>
      <c r="CTQ947" s="82"/>
      <c r="CTR947" s="82"/>
      <c r="CTS947" s="82"/>
      <c r="CTT947" s="82"/>
      <c r="CTU947" s="82"/>
      <c r="CTV947" s="82"/>
      <c r="CTW947" s="82"/>
      <c r="CTX947" s="82"/>
      <c r="CTY947" s="82"/>
      <c r="CTZ947" s="82"/>
      <c r="CUA947" s="82"/>
      <c r="CUB947" s="82"/>
      <c r="CUC947" s="82"/>
      <c r="CUD947" s="82"/>
      <c r="CUE947" s="82"/>
      <c r="CUF947" s="82"/>
      <c r="CUG947" s="82"/>
      <c r="CUH947" s="82"/>
      <c r="CUI947" s="82"/>
      <c r="CUJ947" s="82"/>
      <c r="CUK947" s="82"/>
      <c r="CUL947" s="82"/>
      <c r="CUM947" s="82"/>
      <c r="CUN947" s="82"/>
      <c r="CUO947" s="82"/>
      <c r="CUP947" s="82"/>
      <c r="CUQ947" s="82"/>
      <c r="CUR947" s="82"/>
      <c r="CUS947" s="82"/>
      <c r="CUT947" s="82"/>
      <c r="CUU947" s="82"/>
      <c r="CUV947" s="82"/>
      <c r="CUW947" s="82"/>
      <c r="CUX947" s="82"/>
      <c r="CUY947" s="82"/>
      <c r="CUZ947" s="82"/>
      <c r="CVA947" s="82"/>
      <c r="CVB947" s="82"/>
      <c r="CVC947" s="82"/>
      <c r="CVD947" s="82"/>
      <c r="CVE947" s="82"/>
      <c r="CVF947" s="82"/>
      <c r="CVG947" s="82"/>
      <c r="CVH947" s="82"/>
      <c r="CVI947" s="82"/>
      <c r="CVJ947" s="82"/>
      <c r="CVK947" s="82"/>
      <c r="CVL947" s="82"/>
      <c r="CVM947" s="82"/>
      <c r="CVN947" s="82"/>
      <c r="CVO947" s="82"/>
      <c r="CVP947" s="82"/>
      <c r="CVQ947" s="82"/>
      <c r="CVR947" s="82"/>
      <c r="CVS947" s="82"/>
      <c r="CVT947" s="82"/>
      <c r="CVU947" s="82"/>
      <c r="CVV947" s="82"/>
      <c r="CVW947" s="82"/>
      <c r="CVX947" s="82"/>
      <c r="CVY947" s="82"/>
      <c r="CVZ947" s="82"/>
      <c r="CWA947" s="82"/>
      <c r="CWB947" s="82"/>
      <c r="CWC947" s="82"/>
      <c r="CWD947" s="82"/>
      <c r="CWE947" s="82"/>
      <c r="CWF947" s="82"/>
      <c r="CWG947" s="82"/>
      <c r="CWH947" s="82"/>
      <c r="CWI947" s="82"/>
      <c r="CWJ947" s="82"/>
      <c r="CWK947" s="82"/>
      <c r="CWL947" s="82"/>
      <c r="CWM947" s="82"/>
      <c r="CWN947" s="82"/>
      <c r="CWO947" s="82"/>
      <c r="CWP947" s="82"/>
      <c r="CWQ947" s="82"/>
      <c r="CWR947" s="82"/>
      <c r="CWS947" s="82"/>
      <c r="CWT947" s="82"/>
      <c r="CWU947" s="82"/>
      <c r="CWV947" s="82"/>
      <c r="CWW947" s="82"/>
      <c r="CWX947" s="82"/>
      <c r="CWY947" s="82"/>
      <c r="CWZ947" s="82"/>
      <c r="CXA947" s="82"/>
      <c r="CXB947" s="82"/>
      <c r="CXC947" s="82"/>
      <c r="CXD947" s="82"/>
      <c r="CXE947" s="82"/>
      <c r="CXF947" s="82"/>
      <c r="CXG947" s="82"/>
      <c r="CXH947" s="82"/>
      <c r="CXI947" s="82"/>
      <c r="CXJ947" s="82"/>
      <c r="CXK947" s="82"/>
      <c r="CXL947" s="82"/>
      <c r="CXM947" s="82"/>
      <c r="CXN947" s="82"/>
      <c r="CXO947" s="82"/>
      <c r="CXP947" s="82"/>
      <c r="CXQ947" s="82"/>
      <c r="CXR947" s="82"/>
      <c r="CXS947" s="82"/>
      <c r="CXT947" s="82"/>
      <c r="CXU947" s="82"/>
      <c r="CXV947" s="82"/>
      <c r="CXW947" s="82"/>
      <c r="CXX947" s="82"/>
      <c r="CXY947" s="82"/>
      <c r="CXZ947" s="82"/>
      <c r="CYA947" s="82"/>
      <c r="CYB947" s="82"/>
      <c r="CYC947" s="82"/>
      <c r="CYD947" s="82"/>
      <c r="CYE947" s="82"/>
      <c r="CYF947" s="82"/>
      <c r="CYG947" s="82"/>
      <c r="CYH947" s="82"/>
      <c r="CYI947" s="82"/>
      <c r="CYJ947" s="82"/>
      <c r="CYK947" s="82"/>
      <c r="CYL947" s="82"/>
      <c r="CYM947" s="82"/>
      <c r="CYN947" s="82"/>
      <c r="CYO947" s="82"/>
      <c r="CYP947" s="82"/>
      <c r="CYQ947" s="82"/>
      <c r="CYR947" s="82"/>
      <c r="CYS947" s="82"/>
      <c r="CYT947" s="82"/>
      <c r="CYU947" s="82"/>
      <c r="CYV947" s="82"/>
      <c r="CYW947" s="82"/>
      <c r="CYX947" s="82"/>
      <c r="CYY947" s="82"/>
      <c r="CYZ947" s="82"/>
      <c r="CZA947" s="82"/>
      <c r="CZB947" s="82"/>
      <c r="CZC947" s="82"/>
      <c r="CZD947" s="82"/>
      <c r="CZE947" s="82"/>
      <c r="CZF947" s="82"/>
      <c r="CZG947" s="82"/>
      <c r="CZH947" s="82"/>
      <c r="CZI947" s="82"/>
      <c r="CZJ947" s="82"/>
      <c r="CZK947" s="82"/>
      <c r="CZL947" s="82"/>
      <c r="CZM947" s="82"/>
      <c r="CZN947" s="82"/>
      <c r="CZO947" s="82"/>
      <c r="CZP947" s="82"/>
      <c r="CZQ947" s="82"/>
      <c r="CZR947" s="82"/>
      <c r="CZS947" s="82"/>
      <c r="CZT947" s="82"/>
      <c r="CZU947" s="82"/>
      <c r="CZV947" s="82"/>
      <c r="CZW947" s="82"/>
      <c r="CZX947" s="82"/>
      <c r="CZY947" s="82"/>
      <c r="CZZ947" s="82"/>
      <c r="DAA947" s="82"/>
      <c r="DAB947" s="82"/>
      <c r="DAC947" s="82"/>
      <c r="DAD947" s="82"/>
      <c r="DAE947" s="82"/>
      <c r="DAF947" s="82"/>
      <c r="DAG947" s="82"/>
      <c r="DAH947" s="82"/>
      <c r="DAI947" s="82"/>
      <c r="DAJ947" s="82"/>
      <c r="DAK947" s="82"/>
      <c r="DAL947" s="82"/>
      <c r="DAM947" s="82"/>
      <c r="DAN947" s="82"/>
      <c r="DAO947" s="82"/>
      <c r="DAP947" s="82"/>
      <c r="DAQ947" s="82"/>
      <c r="DAR947" s="82"/>
      <c r="DAS947" s="82"/>
      <c r="DAT947" s="82"/>
      <c r="DAU947" s="82"/>
      <c r="DAV947" s="82"/>
      <c r="DAW947" s="82"/>
      <c r="DAX947" s="82"/>
      <c r="DAY947" s="82"/>
      <c r="DAZ947" s="82"/>
      <c r="DBA947" s="82"/>
      <c r="DBB947" s="82"/>
      <c r="DBC947" s="82"/>
      <c r="DBD947" s="82"/>
      <c r="DBE947" s="82"/>
      <c r="DBF947" s="82"/>
      <c r="DBG947" s="82"/>
      <c r="DBH947" s="82"/>
      <c r="DBI947" s="82"/>
      <c r="DBJ947" s="82"/>
      <c r="DBK947" s="82"/>
      <c r="DBL947" s="82"/>
      <c r="DBM947" s="82"/>
      <c r="DBN947" s="82"/>
      <c r="DBO947" s="82"/>
      <c r="DBP947" s="82"/>
      <c r="DBQ947" s="82"/>
      <c r="DBR947" s="82"/>
      <c r="DBS947" s="82"/>
      <c r="DBT947" s="82"/>
      <c r="DBU947" s="82"/>
      <c r="DBV947" s="82"/>
      <c r="DBW947" s="82"/>
      <c r="DBX947" s="82"/>
      <c r="DBY947" s="82"/>
      <c r="DBZ947" s="82"/>
      <c r="DCA947" s="82"/>
      <c r="DCB947" s="82"/>
      <c r="DCC947" s="82"/>
      <c r="DCD947" s="82"/>
      <c r="DCE947" s="82"/>
      <c r="DCF947" s="82"/>
      <c r="DCG947" s="82"/>
      <c r="DCH947" s="82"/>
      <c r="DCI947" s="82"/>
      <c r="DCJ947" s="82"/>
      <c r="DCK947" s="82"/>
      <c r="DCL947" s="82"/>
      <c r="DCM947" s="82"/>
      <c r="DCN947" s="82"/>
      <c r="DCO947" s="82"/>
      <c r="DCP947" s="82"/>
      <c r="DCQ947" s="82"/>
      <c r="DCR947" s="82"/>
      <c r="DCS947" s="82"/>
      <c r="DCT947" s="82"/>
      <c r="DCU947" s="82"/>
      <c r="DCV947" s="82"/>
      <c r="DCW947" s="82"/>
      <c r="DCX947" s="82"/>
      <c r="DCY947" s="82"/>
      <c r="DCZ947" s="82"/>
      <c r="DDA947" s="82"/>
      <c r="DDB947" s="82"/>
      <c r="DDC947" s="82"/>
      <c r="DDD947" s="82"/>
      <c r="DDE947" s="82"/>
      <c r="DDF947" s="82"/>
      <c r="DDG947" s="82"/>
      <c r="DDH947" s="82"/>
      <c r="DDI947" s="82"/>
      <c r="DDJ947" s="82"/>
      <c r="DDK947" s="82"/>
      <c r="DDL947" s="82"/>
      <c r="DDM947" s="82"/>
      <c r="DDN947" s="82"/>
      <c r="DDO947" s="82"/>
      <c r="DDP947" s="82"/>
      <c r="DDQ947" s="82"/>
      <c r="DDR947" s="82"/>
      <c r="DDS947" s="82"/>
      <c r="DDT947" s="82"/>
      <c r="DDU947" s="82"/>
      <c r="DDV947" s="82"/>
      <c r="DDW947" s="82"/>
      <c r="DDX947" s="82"/>
      <c r="DDY947" s="82"/>
      <c r="DDZ947" s="82"/>
      <c r="DEA947" s="82"/>
      <c r="DEB947" s="82"/>
      <c r="DEC947" s="82"/>
      <c r="DED947" s="82"/>
      <c r="DEE947" s="82"/>
      <c r="DEF947" s="82"/>
      <c r="DEG947" s="82"/>
      <c r="DEH947" s="82"/>
      <c r="DEI947" s="82"/>
      <c r="DEJ947" s="82"/>
      <c r="DEK947" s="82"/>
      <c r="DEL947" s="82"/>
      <c r="DEM947" s="82"/>
      <c r="DEN947" s="82"/>
      <c r="DEO947" s="82"/>
      <c r="DEP947" s="82"/>
      <c r="DEQ947" s="82"/>
      <c r="DER947" s="82"/>
      <c r="DES947" s="82"/>
      <c r="DET947" s="82"/>
      <c r="DEU947" s="82"/>
      <c r="DEV947" s="82"/>
      <c r="DEW947" s="82"/>
      <c r="DEX947" s="82"/>
      <c r="DEY947" s="82"/>
      <c r="DEZ947" s="82"/>
      <c r="DFA947" s="82"/>
      <c r="DFB947" s="82"/>
      <c r="DFC947" s="82"/>
      <c r="DFD947" s="82"/>
      <c r="DFE947" s="82"/>
      <c r="DFF947" s="82"/>
      <c r="DFG947" s="82"/>
      <c r="DFH947" s="82"/>
      <c r="DFI947" s="82"/>
      <c r="DFJ947" s="82"/>
      <c r="DFK947" s="82"/>
      <c r="DFL947" s="82"/>
      <c r="DFM947" s="82"/>
      <c r="DFN947" s="82"/>
      <c r="DFO947" s="82"/>
      <c r="DFP947" s="82"/>
      <c r="DFQ947" s="82"/>
      <c r="DFR947" s="82"/>
      <c r="DFS947" s="82"/>
      <c r="DFT947" s="82"/>
      <c r="DFU947" s="82"/>
      <c r="DFV947" s="82"/>
      <c r="DFW947" s="82"/>
      <c r="DFX947" s="82"/>
      <c r="DFY947" s="82"/>
      <c r="DFZ947" s="82"/>
      <c r="DGA947" s="82"/>
      <c r="DGB947" s="82"/>
      <c r="DGC947" s="82"/>
      <c r="DGD947" s="82"/>
      <c r="DGE947" s="82"/>
      <c r="DGF947" s="82"/>
      <c r="DGG947" s="82"/>
      <c r="DGH947" s="82"/>
      <c r="DGI947" s="82"/>
      <c r="DGJ947" s="82"/>
      <c r="DGK947" s="82"/>
      <c r="DGL947" s="82"/>
      <c r="DGM947" s="82"/>
      <c r="DGN947" s="82"/>
      <c r="DGO947" s="82"/>
      <c r="DGP947" s="82"/>
      <c r="DGQ947" s="82"/>
      <c r="DGR947" s="82"/>
      <c r="DGS947" s="82"/>
      <c r="DGT947" s="82"/>
      <c r="DGU947" s="82"/>
      <c r="DGV947" s="82"/>
      <c r="DGW947" s="82"/>
      <c r="DGX947" s="82"/>
      <c r="DGY947" s="82"/>
      <c r="DGZ947" s="82"/>
      <c r="DHA947" s="82"/>
      <c r="DHB947" s="82"/>
      <c r="DHC947" s="82"/>
      <c r="DHD947" s="82"/>
      <c r="DHE947" s="82"/>
      <c r="DHF947" s="82"/>
      <c r="DHG947" s="82"/>
      <c r="DHH947" s="82"/>
      <c r="DHI947" s="82"/>
      <c r="DHJ947" s="82"/>
      <c r="DHK947" s="82"/>
      <c r="DHL947" s="82"/>
      <c r="DHM947" s="82"/>
      <c r="DHN947" s="82"/>
      <c r="DHO947" s="82"/>
      <c r="DHP947" s="82"/>
      <c r="DHQ947" s="82"/>
      <c r="DHR947" s="82"/>
      <c r="DHS947" s="82"/>
      <c r="DHT947" s="82"/>
      <c r="DHU947" s="82"/>
      <c r="DHV947" s="82"/>
      <c r="DHW947" s="82"/>
      <c r="DHX947" s="82"/>
      <c r="DHY947" s="82"/>
      <c r="DHZ947" s="82"/>
      <c r="DIA947" s="82"/>
      <c r="DIB947" s="82"/>
      <c r="DIC947" s="82"/>
      <c r="DID947" s="82"/>
      <c r="DIE947" s="82"/>
      <c r="DIF947" s="82"/>
      <c r="DIG947" s="82"/>
      <c r="DIH947" s="82"/>
      <c r="DII947" s="82"/>
      <c r="DIJ947" s="82"/>
      <c r="DIK947" s="82"/>
      <c r="DIL947" s="82"/>
      <c r="DIM947" s="82"/>
      <c r="DIN947" s="82"/>
      <c r="DIO947" s="82"/>
      <c r="DIP947" s="82"/>
      <c r="DIQ947" s="82"/>
      <c r="DIR947" s="82"/>
      <c r="DIS947" s="82"/>
      <c r="DIT947" s="82"/>
      <c r="DIU947" s="82"/>
      <c r="DIV947" s="82"/>
      <c r="DIW947" s="82"/>
      <c r="DIX947" s="82"/>
      <c r="DIY947" s="82"/>
      <c r="DIZ947" s="82"/>
      <c r="DJA947" s="82"/>
      <c r="DJB947" s="82"/>
      <c r="DJC947" s="82"/>
      <c r="DJD947" s="82"/>
      <c r="DJE947" s="82"/>
      <c r="DJF947" s="82"/>
      <c r="DJG947" s="82"/>
      <c r="DJH947" s="82"/>
      <c r="DJI947" s="82"/>
      <c r="DJJ947" s="82"/>
      <c r="DJK947" s="82"/>
      <c r="DJL947" s="82"/>
      <c r="DJM947" s="82"/>
      <c r="DJN947" s="82"/>
      <c r="DJO947" s="82"/>
      <c r="DJP947" s="82"/>
      <c r="DJQ947" s="82"/>
      <c r="DJR947" s="82"/>
      <c r="DJS947" s="82"/>
      <c r="DJT947" s="82"/>
      <c r="DJU947" s="82"/>
      <c r="DJV947" s="82"/>
      <c r="DJW947" s="82"/>
      <c r="DJX947" s="82"/>
      <c r="DJY947" s="82"/>
      <c r="DJZ947" s="82"/>
      <c r="DKA947" s="82"/>
      <c r="DKB947" s="82"/>
      <c r="DKC947" s="82"/>
      <c r="DKD947" s="82"/>
      <c r="DKE947" s="82"/>
      <c r="DKF947" s="82"/>
      <c r="DKG947" s="82"/>
      <c r="DKH947" s="82"/>
      <c r="DKI947" s="82"/>
      <c r="DKJ947" s="82"/>
      <c r="DKK947" s="82"/>
      <c r="DKL947" s="82"/>
      <c r="DKM947" s="82"/>
      <c r="DKN947" s="82"/>
      <c r="DKO947" s="82"/>
      <c r="DKP947" s="82"/>
      <c r="DKQ947" s="82"/>
      <c r="DKR947" s="82"/>
      <c r="DKS947" s="82"/>
      <c r="DKT947" s="82"/>
      <c r="DKU947" s="82"/>
      <c r="DKV947" s="82"/>
      <c r="DKW947" s="82"/>
      <c r="DKX947" s="82"/>
      <c r="DKY947" s="82"/>
      <c r="DKZ947" s="82"/>
      <c r="DLA947" s="82"/>
      <c r="DLB947" s="82"/>
      <c r="DLC947" s="82"/>
      <c r="DLD947" s="82"/>
      <c r="DLE947" s="82"/>
      <c r="DLF947" s="82"/>
      <c r="DLG947" s="82"/>
      <c r="DLH947" s="82"/>
      <c r="DLI947" s="82"/>
      <c r="DLJ947" s="82"/>
      <c r="DLK947" s="82"/>
      <c r="DLL947" s="82"/>
      <c r="DLM947" s="82"/>
      <c r="DLN947" s="82"/>
      <c r="DLO947" s="82"/>
      <c r="DLP947" s="82"/>
      <c r="DLQ947" s="82"/>
      <c r="DLR947" s="82"/>
      <c r="DLS947" s="82"/>
      <c r="DLT947" s="82"/>
      <c r="DLU947" s="82"/>
      <c r="DLV947" s="82"/>
      <c r="DLW947" s="82"/>
      <c r="DLX947" s="82"/>
      <c r="DLY947" s="82"/>
      <c r="DLZ947" s="82"/>
      <c r="DMA947" s="82"/>
      <c r="DMB947" s="82"/>
      <c r="DMC947" s="82"/>
      <c r="DMD947" s="82"/>
      <c r="DME947" s="82"/>
      <c r="DMF947" s="82"/>
      <c r="DMG947" s="82"/>
      <c r="DMH947" s="82"/>
      <c r="DMI947" s="82"/>
      <c r="DMJ947" s="82"/>
      <c r="DMK947" s="82"/>
      <c r="DML947" s="82"/>
      <c r="DMM947" s="82"/>
      <c r="DMN947" s="82"/>
      <c r="DMO947" s="82"/>
      <c r="DMP947" s="82"/>
      <c r="DMQ947" s="82"/>
      <c r="DMR947" s="82"/>
      <c r="DMS947" s="82"/>
      <c r="DMT947" s="82"/>
      <c r="DMU947" s="82"/>
      <c r="DMV947" s="82"/>
      <c r="DMW947" s="82"/>
      <c r="DMX947" s="82"/>
      <c r="DMY947" s="82"/>
      <c r="DMZ947" s="82"/>
      <c r="DNA947" s="82"/>
      <c r="DNB947" s="82"/>
      <c r="DNC947" s="82"/>
      <c r="DND947" s="82"/>
      <c r="DNE947" s="82"/>
      <c r="DNF947" s="82"/>
      <c r="DNG947" s="82"/>
      <c r="DNH947" s="82"/>
      <c r="DNI947" s="82"/>
      <c r="DNJ947" s="82"/>
      <c r="DNK947" s="82"/>
      <c r="DNL947" s="82"/>
      <c r="DNM947" s="82"/>
      <c r="DNN947" s="82"/>
      <c r="DNO947" s="82"/>
      <c r="DNP947" s="82"/>
      <c r="DNQ947" s="82"/>
      <c r="DNR947" s="82"/>
      <c r="DNS947" s="82"/>
      <c r="DNT947" s="82"/>
      <c r="DNU947" s="82"/>
      <c r="DNV947" s="82"/>
      <c r="DNW947" s="82"/>
      <c r="DNX947" s="82"/>
      <c r="DNY947" s="82"/>
      <c r="DNZ947" s="82"/>
      <c r="DOA947" s="82"/>
      <c r="DOB947" s="82"/>
      <c r="DOC947" s="82"/>
      <c r="DOD947" s="82"/>
      <c r="DOE947" s="82"/>
      <c r="DOF947" s="82"/>
      <c r="DOG947" s="82"/>
      <c r="DOH947" s="82"/>
      <c r="DOI947" s="82"/>
      <c r="DOJ947" s="82"/>
      <c r="DOK947" s="82"/>
      <c r="DOL947" s="82"/>
      <c r="DOM947" s="82"/>
      <c r="DON947" s="82"/>
      <c r="DOO947" s="82"/>
      <c r="DOP947" s="82"/>
      <c r="DOQ947" s="82"/>
      <c r="DOR947" s="82"/>
      <c r="DOS947" s="82"/>
      <c r="DOT947" s="82"/>
      <c r="DOU947" s="82"/>
      <c r="DOV947" s="82"/>
      <c r="DOW947" s="82"/>
      <c r="DOX947" s="82"/>
      <c r="DOY947" s="82"/>
      <c r="DOZ947" s="82"/>
      <c r="DPA947" s="82"/>
      <c r="DPB947" s="82"/>
      <c r="DPC947" s="82"/>
      <c r="DPD947" s="82"/>
      <c r="DPE947" s="82"/>
      <c r="DPF947" s="82"/>
      <c r="DPG947" s="82"/>
      <c r="DPH947" s="82"/>
      <c r="DPI947" s="82"/>
      <c r="DPJ947" s="82"/>
      <c r="DPK947" s="82"/>
      <c r="DPL947" s="82"/>
      <c r="DPM947" s="82"/>
      <c r="DPN947" s="82"/>
      <c r="DPO947" s="82"/>
      <c r="DPP947" s="82"/>
      <c r="DPQ947" s="82"/>
      <c r="DPR947" s="82"/>
      <c r="DPS947" s="82"/>
      <c r="DPT947" s="82"/>
      <c r="DPU947" s="82"/>
      <c r="DPV947" s="82"/>
      <c r="DPW947" s="82"/>
      <c r="DPX947" s="82"/>
      <c r="DPY947" s="82"/>
      <c r="DPZ947" s="82"/>
      <c r="DQA947" s="82"/>
      <c r="DQB947" s="82"/>
      <c r="DQC947" s="82"/>
      <c r="DQD947" s="82"/>
      <c r="DQE947" s="82"/>
      <c r="DQF947" s="82"/>
      <c r="DQG947" s="82"/>
      <c r="DQH947" s="82"/>
      <c r="DQI947" s="82"/>
      <c r="DQJ947" s="82"/>
      <c r="DQK947" s="82"/>
      <c r="DQL947" s="82"/>
      <c r="DQM947" s="82"/>
      <c r="DQN947" s="82"/>
      <c r="DQO947" s="82"/>
      <c r="DQP947" s="82"/>
      <c r="DQQ947" s="82"/>
      <c r="DQR947" s="82"/>
      <c r="DQS947" s="82"/>
      <c r="DQT947" s="82"/>
      <c r="DQU947" s="82"/>
      <c r="DQV947" s="82"/>
      <c r="DQW947" s="82"/>
      <c r="DQX947" s="82"/>
      <c r="DQY947" s="82"/>
      <c r="DQZ947" s="82"/>
      <c r="DRA947" s="82"/>
      <c r="DRB947" s="82"/>
      <c r="DRC947" s="82"/>
      <c r="DRD947" s="82"/>
      <c r="DRE947" s="82"/>
      <c r="DRF947" s="82"/>
      <c r="DRG947" s="82"/>
      <c r="DRH947" s="82"/>
      <c r="DRI947" s="82"/>
      <c r="DRJ947" s="82"/>
      <c r="DRK947" s="82"/>
      <c r="DRL947" s="82"/>
      <c r="DRM947" s="82"/>
      <c r="DRN947" s="82"/>
      <c r="DRO947" s="82"/>
      <c r="DRP947" s="82"/>
      <c r="DRQ947" s="82"/>
      <c r="DRR947" s="82"/>
      <c r="DRS947" s="82"/>
      <c r="DRT947" s="82"/>
      <c r="DRU947" s="82"/>
      <c r="DRV947" s="82"/>
      <c r="DRW947" s="82"/>
      <c r="DRX947" s="82"/>
      <c r="DRY947" s="82"/>
      <c r="DRZ947" s="82"/>
      <c r="DSA947" s="82"/>
      <c r="DSB947" s="82"/>
      <c r="DSC947" s="82"/>
      <c r="DSD947" s="82"/>
      <c r="DSE947" s="82"/>
      <c r="DSF947" s="82"/>
      <c r="DSG947" s="82"/>
      <c r="DSH947" s="82"/>
      <c r="DSI947" s="82"/>
      <c r="DSJ947" s="82"/>
      <c r="DSK947" s="82"/>
      <c r="DSL947" s="82"/>
      <c r="DSM947" s="82"/>
      <c r="DSN947" s="82"/>
      <c r="DSO947" s="82"/>
      <c r="DSP947" s="82"/>
      <c r="DSQ947" s="82"/>
      <c r="DSR947" s="82"/>
      <c r="DSS947" s="82"/>
      <c r="DST947" s="82"/>
      <c r="DSU947" s="82"/>
      <c r="DSV947" s="82"/>
      <c r="DSW947" s="82"/>
      <c r="DSX947" s="82"/>
      <c r="DSY947" s="82"/>
      <c r="DSZ947" s="82"/>
      <c r="DTA947" s="82"/>
      <c r="DTB947" s="82"/>
      <c r="DTC947" s="82"/>
      <c r="DTD947" s="82"/>
      <c r="DTE947" s="82"/>
      <c r="DTF947" s="82"/>
      <c r="DTG947" s="82"/>
      <c r="DTH947" s="82"/>
      <c r="DTI947" s="82"/>
      <c r="DTJ947" s="82"/>
      <c r="DTK947" s="82"/>
      <c r="DTL947" s="82"/>
      <c r="DTM947" s="82"/>
      <c r="DTN947" s="82"/>
      <c r="DTO947" s="82"/>
      <c r="DTP947" s="82"/>
      <c r="DTQ947" s="82"/>
      <c r="DTR947" s="82"/>
      <c r="DTS947" s="82"/>
      <c r="DTT947" s="82"/>
      <c r="DTU947" s="82"/>
      <c r="DTV947" s="82"/>
      <c r="DTW947" s="82"/>
      <c r="DTX947" s="82"/>
      <c r="DTY947" s="82"/>
      <c r="DTZ947" s="82"/>
      <c r="DUA947" s="82"/>
      <c r="DUB947" s="82"/>
      <c r="DUC947" s="82"/>
      <c r="DUD947" s="82"/>
      <c r="DUE947" s="82"/>
      <c r="DUF947" s="82"/>
      <c r="DUG947" s="82"/>
      <c r="DUH947" s="82"/>
      <c r="DUI947" s="82"/>
      <c r="DUJ947" s="82"/>
      <c r="DUK947" s="82"/>
      <c r="DUL947" s="82"/>
      <c r="DUM947" s="82"/>
      <c r="DUN947" s="82"/>
      <c r="DUO947" s="82"/>
      <c r="DUP947" s="82"/>
      <c r="DUQ947" s="82"/>
      <c r="DUR947" s="82"/>
      <c r="DUS947" s="82"/>
      <c r="DUT947" s="82"/>
      <c r="DUU947" s="82"/>
      <c r="DUV947" s="82"/>
      <c r="DUW947" s="82"/>
      <c r="DUX947" s="82"/>
      <c r="DUY947" s="82"/>
      <c r="DUZ947" s="82"/>
      <c r="DVA947" s="82"/>
      <c r="DVB947" s="82"/>
      <c r="DVC947" s="82"/>
      <c r="DVD947" s="82"/>
      <c r="DVE947" s="82"/>
      <c r="DVF947" s="82"/>
      <c r="DVG947" s="82"/>
      <c r="DVH947" s="82"/>
      <c r="DVI947" s="82"/>
      <c r="DVJ947" s="82"/>
      <c r="DVK947" s="82"/>
      <c r="DVL947" s="82"/>
      <c r="DVM947" s="82"/>
      <c r="DVN947" s="82"/>
      <c r="DVO947" s="82"/>
      <c r="DVP947" s="82"/>
      <c r="DVQ947" s="82"/>
      <c r="DVR947" s="82"/>
      <c r="DVS947" s="82"/>
      <c r="DVT947" s="82"/>
      <c r="DVU947" s="82"/>
      <c r="DVV947" s="82"/>
      <c r="DVW947" s="82"/>
      <c r="DVX947" s="82"/>
      <c r="DVY947" s="82"/>
      <c r="DVZ947" s="82"/>
      <c r="DWA947" s="82"/>
      <c r="DWB947" s="82"/>
      <c r="DWC947" s="82"/>
      <c r="DWD947" s="82"/>
      <c r="DWE947" s="82"/>
      <c r="DWF947" s="82"/>
      <c r="DWG947" s="82"/>
      <c r="DWH947" s="82"/>
      <c r="DWI947" s="82"/>
      <c r="DWJ947" s="82"/>
      <c r="DWK947" s="82"/>
      <c r="DWL947" s="82"/>
      <c r="DWM947" s="82"/>
      <c r="DWN947" s="82"/>
      <c r="DWO947" s="82"/>
      <c r="DWP947" s="82"/>
      <c r="DWQ947" s="82"/>
      <c r="DWR947" s="82"/>
      <c r="DWS947" s="82"/>
      <c r="DWT947" s="82"/>
      <c r="DWU947" s="82"/>
      <c r="DWV947" s="82"/>
      <c r="DWW947" s="82"/>
      <c r="DWX947" s="82"/>
      <c r="DWY947" s="82"/>
      <c r="DWZ947" s="82"/>
      <c r="DXA947" s="82"/>
      <c r="DXB947" s="82"/>
      <c r="DXC947" s="82"/>
      <c r="DXD947" s="82"/>
      <c r="DXE947" s="82"/>
      <c r="DXF947" s="82"/>
      <c r="DXG947" s="82"/>
      <c r="DXH947" s="82"/>
      <c r="DXI947" s="82"/>
      <c r="DXJ947" s="82"/>
      <c r="DXK947" s="82"/>
      <c r="DXL947" s="82"/>
      <c r="DXM947" s="82"/>
      <c r="DXN947" s="82"/>
      <c r="DXO947" s="82"/>
      <c r="DXP947" s="82"/>
      <c r="DXQ947" s="82"/>
      <c r="DXR947" s="82"/>
      <c r="DXS947" s="82"/>
      <c r="DXT947" s="82"/>
      <c r="DXU947" s="82"/>
      <c r="DXV947" s="82"/>
      <c r="DXW947" s="82"/>
      <c r="DXX947" s="82"/>
      <c r="DXY947" s="82"/>
      <c r="DXZ947" s="82"/>
      <c r="DYA947" s="82"/>
      <c r="DYB947" s="82"/>
      <c r="DYC947" s="82"/>
      <c r="DYD947" s="82"/>
      <c r="DYE947" s="82"/>
      <c r="DYF947" s="82"/>
      <c r="DYG947" s="82"/>
      <c r="DYH947" s="82"/>
      <c r="DYI947" s="82"/>
      <c r="DYJ947" s="82"/>
      <c r="DYK947" s="82"/>
      <c r="DYL947" s="82"/>
      <c r="DYM947" s="82"/>
      <c r="DYN947" s="82"/>
      <c r="DYO947" s="82"/>
      <c r="DYP947" s="82"/>
      <c r="DYQ947" s="82"/>
      <c r="DYR947" s="82"/>
      <c r="DYS947" s="82"/>
      <c r="DYT947" s="82"/>
      <c r="DYU947" s="82"/>
      <c r="DYV947" s="82"/>
      <c r="DYW947" s="82"/>
      <c r="DYX947" s="82"/>
      <c r="DYY947" s="82"/>
      <c r="DYZ947" s="82"/>
      <c r="DZA947" s="82"/>
      <c r="DZB947" s="82"/>
      <c r="DZC947" s="82"/>
      <c r="DZD947" s="82"/>
      <c r="DZE947" s="82"/>
      <c r="DZF947" s="82"/>
      <c r="DZG947" s="82"/>
      <c r="DZH947" s="82"/>
      <c r="DZI947" s="82"/>
      <c r="DZJ947" s="82"/>
      <c r="DZK947" s="82"/>
      <c r="DZL947" s="82"/>
      <c r="DZM947" s="82"/>
      <c r="DZN947" s="82"/>
      <c r="DZO947" s="82"/>
      <c r="DZP947" s="82"/>
      <c r="DZQ947" s="82"/>
      <c r="DZR947" s="82"/>
      <c r="DZS947" s="82"/>
      <c r="DZT947" s="82"/>
      <c r="DZU947" s="82"/>
      <c r="DZV947" s="82"/>
      <c r="DZW947" s="82"/>
      <c r="DZX947" s="82"/>
      <c r="DZY947" s="82"/>
      <c r="DZZ947" s="82"/>
      <c r="EAA947" s="82"/>
      <c r="EAB947" s="82"/>
      <c r="EAC947" s="82"/>
      <c r="EAD947" s="82"/>
      <c r="EAE947" s="82"/>
      <c r="EAF947" s="82"/>
      <c r="EAG947" s="82"/>
      <c r="EAH947" s="82"/>
      <c r="EAI947" s="82"/>
      <c r="EAJ947" s="82"/>
      <c r="EAK947" s="82"/>
      <c r="EAL947" s="82"/>
      <c r="EAM947" s="82"/>
      <c r="EAN947" s="82"/>
      <c r="EAO947" s="82"/>
      <c r="EAP947" s="82"/>
      <c r="EAQ947" s="82"/>
      <c r="EAR947" s="82"/>
      <c r="EAS947" s="82"/>
      <c r="EAT947" s="82"/>
      <c r="EAU947" s="82"/>
      <c r="EAV947" s="82"/>
      <c r="EAW947" s="82"/>
      <c r="EAX947" s="82"/>
      <c r="EAY947" s="82"/>
      <c r="EAZ947" s="82"/>
      <c r="EBA947" s="82"/>
      <c r="EBB947" s="82"/>
      <c r="EBC947" s="82"/>
      <c r="EBD947" s="82"/>
      <c r="EBE947" s="82"/>
      <c r="EBF947" s="82"/>
      <c r="EBG947" s="82"/>
      <c r="EBH947" s="82"/>
      <c r="EBI947" s="82"/>
      <c r="EBJ947" s="82"/>
      <c r="EBK947" s="82"/>
      <c r="EBL947" s="82"/>
      <c r="EBM947" s="82"/>
      <c r="EBN947" s="82"/>
      <c r="EBO947" s="82"/>
      <c r="EBP947" s="82"/>
      <c r="EBQ947" s="82"/>
      <c r="EBR947" s="82"/>
      <c r="EBS947" s="82"/>
      <c r="EBT947" s="82"/>
      <c r="EBU947" s="82"/>
      <c r="EBV947" s="82"/>
      <c r="EBW947" s="82"/>
      <c r="EBX947" s="82"/>
      <c r="EBY947" s="82"/>
      <c r="EBZ947" s="82"/>
      <c r="ECA947" s="82"/>
      <c r="ECB947" s="82"/>
      <c r="ECC947" s="82"/>
      <c r="ECD947" s="82"/>
      <c r="ECE947" s="82"/>
      <c r="ECF947" s="82"/>
      <c r="ECG947" s="82"/>
      <c r="ECH947" s="82"/>
      <c r="ECI947" s="82"/>
      <c r="ECJ947" s="82"/>
      <c r="ECK947" s="82"/>
      <c r="ECL947" s="82"/>
      <c r="ECM947" s="82"/>
      <c r="ECN947" s="82"/>
      <c r="ECO947" s="82"/>
      <c r="ECP947" s="82"/>
      <c r="ECQ947" s="82"/>
      <c r="ECR947" s="82"/>
      <c r="ECS947" s="82"/>
      <c r="ECT947" s="82"/>
      <c r="ECU947" s="82"/>
      <c r="ECV947" s="82"/>
      <c r="ECW947" s="82"/>
      <c r="ECX947" s="82"/>
      <c r="ECY947" s="82"/>
      <c r="ECZ947" s="82"/>
      <c r="EDA947" s="82"/>
      <c r="EDB947" s="82"/>
      <c r="EDC947" s="82"/>
      <c r="EDD947" s="82"/>
      <c r="EDE947" s="82"/>
      <c r="EDF947" s="82"/>
      <c r="EDG947" s="82"/>
      <c r="EDH947" s="82"/>
      <c r="EDI947" s="82"/>
      <c r="EDJ947" s="82"/>
      <c r="EDK947" s="82"/>
      <c r="EDL947" s="82"/>
      <c r="EDM947" s="82"/>
      <c r="EDN947" s="82"/>
      <c r="EDO947" s="82"/>
      <c r="EDP947" s="82"/>
      <c r="EDQ947" s="82"/>
      <c r="EDR947" s="82"/>
      <c r="EDS947" s="82"/>
      <c r="EDT947" s="82"/>
      <c r="EDU947" s="82"/>
      <c r="EDV947" s="82"/>
      <c r="EDW947" s="82"/>
      <c r="EDX947" s="82"/>
      <c r="EDY947" s="82"/>
      <c r="EDZ947" s="82"/>
      <c r="EEA947" s="82"/>
      <c r="EEB947" s="82"/>
      <c r="EEC947" s="82"/>
      <c r="EED947" s="82"/>
      <c r="EEE947" s="82"/>
      <c r="EEF947" s="82"/>
      <c r="EEG947" s="82"/>
      <c r="EEH947" s="82"/>
      <c r="EEI947" s="82"/>
      <c r="EEJ947" s="82"/>
      <c r="EEK947" s="82"/>
      <c r="EEL947" s="82"/>
      <c r="EEM947" s="82"/>
      <c r="EEN947" s="82"/>
      <c r="EEO947" s="82"/>
      <c r="EEP947" s="82"/>
      <c r="EEQ947" s="82"/>
      <c r="EER947" s="82"/>
      <c r="EES947" s="82"/>
      <c r="EET947" s="82"/>
      <c r="EEU947" s="82"/>
      <c r="EEV947" s="82"/>
      <c r="EEW947" s="82"/>
      <c r="EEX947" s="82"/>
      <c r="EEY947" s="82"/>
      <c r="EEZ947" s="82"/>
      <c r="EFA947" s="82"/>
      <c r="EFB947" s="82"/>
      <c r="EFC947" s="82"/>
      <c r="EFD947" s="82"/>
      <c r="EFE947" s="82"/>
      <c r="EFF947" s="82"/>
      <c r="EFG947" s="82"/>
      <c r="EFH947" s="82"/>
      <c r="EFI947" s="82"/>
      <c r="EFJ947" s="82"/>
      <c r="EFK947" s="82"/>
      <c r="EFL947" s="82"/>
      <c r="EFM947" s="82"/>
      <c r="EFN947" s="82"/>
      <c r="EFO947" s="82"/>
      <c r="EFP947" s="82"/>
      <c r="EFQ947" s="82"/>
      <c r="EFR947" s="82"/>
      <c r="EFS947" s="82"/>
      <c r="EFT947" s="82"/>
      <c r="EFU947" s="82"/>
      <c r="EFV947" s="82"/>
      <c r="EFW947" s="82"/>
      <c r="EFX947" s="82"/>
      <c r="EFY947" s="82"/>
      <c r="EFZ947" s="82"/>
      <c r="EGA947" s="82"/>
      <c r="EGB947" s="82"/>
      <c r="EGC947" s="82"/>
      <c r="EGD947" s="82"/>
      <c r="EGE947" s="82"/>
      <c r="EGF947" s="82"/>
      <c r="EGG947" s="82"/>
      <c r="EGH947" s="82"/>
      <c r="EGI947" s="82"/>
      <c r="EGJ947" s="82"/>
      <c r="EGK947" s="82"/>
      <c r="EGL947" s="82"/>
      <c r="EGM947" s="82"/>
      <c r="EGN947" s="82"/>
      <c r="EGO947" s="82"/>
      <c r="EGP947" s="82"/>
      <c r="EGQ947" s="82"/>
      <c r="EGR947" s="82"/>
      <c r="EGS947" s="82"/>
      <c r="EGT947" s="82"/>
      <c r="EGU947" s="82"/>
      <c r="EGV947" s="82"/>
      <c r="EGW947" s="82"/>
      <c r="EGX947" s="82"/>
      <c r="EGY947" s="82"/>
      <c r="EGZ947" s="82"/>
      <c r="EHA947" s="82"/>
      <c r="EHB947" s="82"/>
      <c r="EHC947" s="82"/>
      <c r="EHD947" s="82"/>
      <c r="EHE947" s="82"/>
      <c r="EHF947" s="82"/>
      <c r="EHG947" s="82"/>
      <c r="EHH947" s="82"/>
      <c r="EHI947" s="82"/>
      <c r="EHJ947" s="82"/>
      <c r="EHK947" s="82"/>
      <c r="EHL947" s="82"/>
      <c r="EHM947" s="82"/>
      <c r="EHN947" s="82"/>
      <c r="EHO947" s="82"/>
      <c r="EHP947" s="82"/>
      <c r="EHQ947" s="82"/>
      <c r="EHR947" s="82"/>
      <c r="EHS947" s="82"/>
      <c r="EHT947" s="82"/>
      <c r="EHU947" s="82"/>
      <c r="EHV947" s="82"/>
      <c r="EHW947" s="82"/>
      <c r="EHX947" s="82"/>
      <c r="EHY947" s="82"/>
      <c r="EHZ947" s="82"/>
      <c r="EIA947" s="82"/>
      <c r="EIB947" s="82"/>
      <c r="EIC947" s="82"/>
      <c r="EID947" s="82"/>
      <c r="EIE947" s="82"/>
      <c r="EIF947" s="82"/>
      <c r="EIG947" s="82"/>
      <c r="EIH947" s="82"/>
      <c r="EII947" s="82"/>
      <c r="EIJ947" s="82"/>
      <c r="EIK947" s="82"/>
      <c r="EIL947" s="82"/>
      <c r="EIM947" s="82"/>
      <c r="EIN947" s="82"/>
      <c r="EIO947" s="82"/>
      <c r="EIP947" s="82"/>
      <c r="EIQ947" s="82"/>
      <c r="EIR947" s="82"/>
      <c r="EIS947" s="82"/>
      <c r="EIT947" s="82"/>
      <c r="EIU947" s="82"/>
      <c r="EIV947" s="82"/>
      <c r="EIW947" s="82"/>
      <c r="EIX947" s="82"/>
      <c r="EIY947" s="82"/>
      <c r="EIZ947" s="82"/>
      <c r="EJA947" s="82"/>
      <c r="EJB947" s="82"/>
      <c r="EJC947" s="82"/>
      <c r="EJD947" s="82"/>
      <c r="EJE947" s="82"/>
      <c r="EJF947" s="82"/>
      <c r="EJG947" s="82"/>
      <c r="EJH947" s="82"/>
      <c r="EJI947" s="82"/>
      <c r="EJJ947" s="82"/>
      <c r="EJK947" s="82"/>
      <c r="EJL947" s="82"/>
      <c r="EJM947" s="82"/>
      <c r="EJN947" s="82"/>
      <c r="EJO947" s="82"/>
      <c r="EJP947" s="82"/>
      <c r="EJQ947" s="82"/>
      <c r="EJR947" s="82"/>
      <c r="EJS947" s="82"/>
      <c r="EJT947" s="82"/>
      <c r="EJU947" s="82"/>
      <c r="EJV947" s="82"/>
      <c r="EJW947" s="82"/>
      <c r="EJX947" s="82"/>
      <c r="EJY947" s="82"/>
      <c r="EJZ947" s="82"/>
      <c r="EKA947" s="82"/>
      <c r="EKB947" s="82"/>
      <c r="EKC947" s="82"/>
      <c r="EKD947" s="82"/>
      <c r="EKE947" s="82"/>
      <c r="EKF947" s="82"/>
      <c r="EKG947" s="82"/>
      <c r="EKH947" s="82"/>
      <c r="EKI947" s="82"/>
      <c r="EKJ947" s="82"/>
      <c r="EKK947" s="82"/>
      <c r="EKL947" s="82"/>
      <c r="EKM947" s="82"/>
      <c r="EKN947" s="82"/>
      <c r="EKO947" s="82"/>
      <c r="EKP947" s="82"/>
      <c r="EKQ947" s="82"/>
      <c r="EKR947" s="82"/>
      <c r="EKS947" s="82"/>
      <c r="EKT947" s="82"/>
      <c r="EKU947" s="82"/>
      <c r="EKV947" s="82"/>
      <c r="EKW947" s="82"/>
      <c r="EKX947" s="82"/>
      <c r="EKY947" s="82"/>
      <c r="EKZ947" s="82"/>
      <c r="ELA947" s="82"/>
      <c r="ELB947" s="82"/>
      <c r="ELC947" s="82"/>
      <c r="ELD947" s="82"/>
      <c r="ELE947" s="82"/>
      <c r="ELF947" s="82"/>
      <c r="ELG947" s="82"/>
      <c r="ELH947" s="82"/>
      <c r="ELI947" s="82"/>
      <c r="ELJ947" s="82"/>
      <c r="ELK947" s="82"/>
      <c r="ELL947" s="82"/>
      <c r="ELM947" s="82"/>
      <c r="ELN947" s="82"/>
      <c r="ELO947" s="82"/>
      <c r="ELP947" s="82"/>
      <c r="ELQ947" s="82"/>
      <c r="ELR947" s="82"/>
      <c r="ELS947" s="82"/>
      <c r="ELT947" s="82"/>
      <c r="ELU947" s="82"/>
      <c r="ELV947" s="82"/>
      <c r="ELW947" s="82"/>
      <c r="ELX947" s="82"/>
      <c r="ELY947" s="82"/>
      <c r="ELZ947" s="82"/>
      <c r="EMA947" s="82"/>
      <c r="EMB947" s="82"/>
      <c r="EMC947" s="82"/>
      <c r="EMD947" s="82"/>
      <c r="EME947" s="82"/>
      <c r="EMF947" s="82"/>
      <c r="EMG947" s="82"/>
      <c r="EMH947" s="82"/>
      <c r="EMI947" s="82"/>
      <c r="EMJ947" s="82"/>
      <c r="EMK947" s="82"/>
      <c r="EML947" s="82"/>
      <c r="EMM947" s="82"/>
      <c r="EMN947" s="82"/>
      <c r="EMO947" s="82"/>
      <c r="EMP947" s="82"/>
      <c r="EMQ947" s="82"/>
      <c r="EMR947" s="82"/>
      <c r="EMS947" s="82"/>
      <c r="EMT947" s="82"/>
      <c r="EMU947" s="82"/>
      <c r="EMV947" s="82"/>
      <c r="EMW947" s="82"/>
      <c r="EMX947" s="82"/>
      <c r="EMY947" s="82"/>
      <c r="EMZ947" s="82"/>
      <c r="ENA947" s="82"/>
      <c r="ENB947" s="82"/>
      <c r="ENC947" s="82"/>
      <c r="END947" s="82"/>
      <c r="ENE947" s="82"/>
      <c r="ENF947" s="82"/>
      <c r="ENG947" s="82"/>
      <c r="ENH947" s="82"/>
      <c r="ENI947" s="82"/>
      <c r="ENJ947" s="82"/>
      <c r="ENK947" s="82"/>
      <c r="ENL947" s="82"/>
      <c r="ENM947" s="82"/>
      <c r="ENN947" s="82"/>
      <c r="ENO947" s="82"/>
      <c r="ENP947" s="82"/>
      <c r="ENQ947" s="82"/>
      <c r="ENR947" s="82"/>
      <c r="ENS947" s="82"/>
      <c r="ENT947" s="82"/>
      <c r="ENU947" s="82"/>
      <c r="ENV947" s="82"/>
      <c r="ENW947" s="82"/>
      <c r="ENX947" s="82"/>
      <c r="ENY947" s="82"/>
      <c r="ENZ947" s="82"/>
      <c r="EOA947" s="82"/>
      <c r="EOB947" s="82"/>
      <c r="EOC947" s="82"/>
      <c r="EOD947" s="82"/>
      <c r="EOE947" s="82"/>
      <c r="EOF947" s="82"/>
      <c r="EOG947" s="82"/>
      <c r="EOH947" s="82"/>
      <c r="EOI947" s="82"/>
      <c r="EOJ947" s="82"/>
      <c r="EOK947" s="82"/>
      <c r="EOL947" s="82"/>
      <c r="EOM947" s="82"/>
      <c r="EON947" s="82"/>
      <c r="EOO947" s="82"/>
      <c r="EOP947" s="82"/>
      <c r="EOQ947" s="82"/>
      <c r="EOR947" s="82"/>
      <c r="EOS947" s="82"/>
      <c r="EOT947" s="82"/>
      <c r="EOU947" s="82"/>
      <c r="EOV947" s="82"/>
      <c r="EOW947" s="82"/>
      <c r="EOX947" s="82"/>
      <c r="EOY947" s="82"/>
      <c r="EOZ947" s="82"/>
      <c r="EPA947" s="82"/>
      <c r="EPB947" s="82"/>
      <c r="EPC947" s="82"/>
      <c r="EPD947" s="82"/>
      <c r="EPE947" s="82"/>
      <c r="EPF947" s="82"/>
      <c r="EPG947" s="82"/>
      <c r="EPH947" s="82"/>
      <c r="EPI947" s="82"/>
      <c r="EPJ947" s="82"/>
      <c r="EPK947" s="82"/>
      <c r="EPL947" s="82"/>
      <c r="EPM947" s="82"/>
      <c r="EPN947" s="82"/>
      <c r="EPO947" s="82"/>
      <c r="EPP947" s="82"/>
      <c r="EPQ947" s="82"/>
      <c r="EPR947" s="82"/>
      <c r="EPS947" s="82"/>
      <c r="EPT947" s="82"/>
      <c r="EPU947" s="82"/>
      <c r="EPV947" s="82"/>
      <c r="EPW947" s="82"/>
      <c r="EPX947" s="82"/>
      <c r="EPY947" s="82"/>
      <c r="EPZ947" s="82"/>
      <c r="EQA947" s="82"/>
      <c r="EQB947" s="82"/>
      <c r="EQC947" s="82"/>
      <c r="EQD947" s="82"/>
      <c r="EQE947" s="82"/>
      <c r="EQF947" s="82"/>
      <c r="EQG947" s="82"/>
      <c r="EQH947" s="82"/>
      <c r="EQI947" s="82"/>
      <c r="EQJ947" s="82"/>
      <c r="EQK947" s="82"/>
      <c r="EQL947" s="82"/>
      <c r="EQM947" s="82"/>
      <c r="EQN947" s="82"/>
      <c r="EQO947" s="82"/>
      <c r="EQP947" s="82"/>
      <c r="EQQ947" s="82"/>
      <c r="EQR947" s="82"/>
      <c r="EQS947" s="82"/>
      <c r="EQT947" s="82"/>
      <c r="EQU947" s="82"/>
      <c r="EQV947" s="82"/>
      <c r="EQW947" s="82"/>
      <c r="EQX947" s="82"/>
      <c r="EQY947" s="82"/>
      <c r="EQZ947" s="82"/>
      <c r="ERA947" s="82"/>
      <c r="ERB947" s="82"/>
      <c r="ERC947" s="82"/>
      <c r="ERD947" s="82"/>
      <c r="ERE947" s="82"/>
      <c r="ERF947" s="82"/>
      <c r="ERG947" s="82"/>
      <c r="ERH947" s="82"/>
      <c r="ERI947" s="82"/>
      <c r="ERJ947" s="82"/>
      <c r="ERK947" s="82"/>
      <c r="ERL947" s="82"/>
      <c r="ERM947" s="82"/>
      <c r="ERN947" s="82"/>
      <c r="ERO947" s="82"/>
      <c r="ERP947" s="82"/>
      <c r="ERQ947" s="82"/>
      <c r="ERR947" s="82"/>
      <c r="ERS947" s="82"/>
      <c r="ERT947" s="82"/>
      <c r="ERU947" s="82"/>
      <c r="ERV947" s="82"/>
      <c r="ERW947" s="82"/>
      <c r="ERX947" s="82"/>
      <c r="ERY947" s="82"/>
      <c r="ERZ947" s="82"/>
      <c r="ESA947" s="82"/>
      <c r="ESB947" s="82"/>
      <c r="ESC947" s="82"/>
      <c r="ESD947" s="82"/>
      <c r="ESE947" s="82"/>
      <c r="ESF947" s="82"/>
      <c r="ESG947" s="82"/>
      <c r="ESH947" s="82"/>
      <c r="ESI947" s="82"/>
      <c r="ESJ947" s="82"/>
      <c r="ESK947" s="82"/>
      <c r="ESL947" s="82"/>
      <c r="ESM947" s="82"/>
      <c r="ESN947" s="82"/>
      <c r="ESO947" s="82"/>
      <c r="ESP947" s="82"/>
      <c r="ESQ947" s="82"/>
      <c r="ESR947" s="82"/>
      <c r="ESS947" s="82"/>
      <c r="EST947" s="82"/>
      <c r="ESU947" s="82"/>
      <c r="ESV947" s="82"/>
      <c r="ESW947" s="82"/>
      <c r="ESX947" s="82"/>
      <c r="ESY947" s="82"/>
      <c r="ESZ947" s="82"/>
      <c r="ETA947" s="82"/>
      <c r="ETB947" s="82"/>
      <c r="ETC947" s="82"/>
      <c r="ETD947" s="82"/>
      <c r="ETE947" s="82"/>
      <c r="ETF947" s="82"/>
      <c r="ETG947" s="82"/>
      <c r="ETH947" s="82"/>
      <c r="ETI947" s="82"/>
      <c r="ETJ947" s="82"/>
      <c r="ETK947" s="82"/>
      <c r="ETL947" s="82"/>
      <c r="ETM947" s="82"/>
      <c r="ETN947" s="82"/>
      <c r="ETO947" s="82"/>
      <c r="ETP947" s="82"/>
      <c r="ETQ947" s="82"/>
      <c r="ETR947" s="82"/>
      <c r="ETS947" s="82"/>
      <c r="ETT947" s="82"/>
      <c r="ETU947" s="82"/>
      <c r="ETV947" s="82"/>
      <c r="ETW947" s="82"/>
      <c r="ETX947" s="82"/>
      <c r="ETY947" s="82"/>
      <c r="ETZ947" s="82"/>
      <c r="EUA947" s="82"/>
      <c r="EUB947" s="82"/>
      <c r="EUC947" s="82"/>
      <c r="EUD947" s="82"/>
      <c r="EUE947" s="82"/>
      <c r="EUF947" s="82"/>
      <c r="EUG947" s="82"/>
      <c r="EUH947" s="82"/>
      <c r="EUI947" s="82"/>
      <c r="EUJ947" s="82"/>
      <c r="EUK947" s="82"/>
      <c r="EUL947" s="82"/>
      <c r="EUM947" s="82"/>
      <c r="EUN947" s="82"/>
      <c r="EUO947" s="82"/>
      <c r="EUP947" s="82"/>
      <c r="EUQ947" s="82"/>
      <c r="EUR947" s="82"/>
      <c r="EUS947" s="82"/>
      <c r="EUT947" s="82"/>
      <c r="EUU947" s="82"/>
      <c r="EUV947" s="82"/>
      <c r="EUW947" s="82"/>
      <c r="EUX947" s="82"/>
      <c r="EUY947" s="82"/>
      <c r="EUZ947" s="82"/>
      <c r="EVA947" s="82"/>
      <c r="EVB947" s="82"/>
      <c r="EVC947" s="82"/>
      <c r="EVD947" s="82"/>
      <c r="EVE947" s="82"/>
      <c r="EVF947" s="82"/>
      <c r="EVG947" s="82"/>
      <c r="EVH947" s="82"/>
      <c r="EVI947" s="82"/>
      <c r="EVJ947" s="82"/>
      <c r="EVK947" s="82"/>
      <c r="EVL947" s="82"/>
      <c r="EVM947" s="82"/>
      <c r="EVN947" s="82"/>
      <c r="EVO947" s="82"/>
      <c r="EVP947" s="82"/>
      <c r="EVQ947" s="82"/>
      <c r="EVR947" s="82"/>
      <c r="EVS947" s="82"/>
      <c r="EVT947" s="82"/>
      <c r="EVU947" s="82"/>
      <c r="EVV947" s="82"/>
      <c r="EVW947" s="82"/>
      <c r="EVX947" s="82"/>
      <c r="EVY947" s="82"/>
      <c r="EVZ947" s="82"/>
      <c r="EWA947" s="82"/>
      <c r="EWB947" s="82"/>
      <c r="EWC947" s="82"/>
      <c r="EWD947" s="82"/>
      <c r="EWE947" s="82"/>
      <c r="EWF947" s="82"/>
      <c r="EWG947" s="82"/>
      <c r="EWH947" s="82"/>
      <c r="EWI947" s="82"/>
      <c r="EWJ947" s="82"/>
      <c r="EWK947" s="82"/>
      <c r="EWL947" s="82"/>
      <c r="EWM947" s="82"/>
      <c r="EWN947" s="82"/>
      <c r="EWO947" s="82"/>
      <c r="EWP947" s="82"/>
      <c r="EWQ947" s="82"/>
      <c r="EWR947" s="82"/>
      <c r="EWS947" s="82"/>
      <c r="EWT947" s="82"/>
      <c r="EWU947" s="82"/>
      <c r="EWV947" s="82"/>
      <c r="EWW947" s="82"/>
      <c r="EWX947" s="82"/>
      <c r="EWY947" s="82"/>
      <c r="EWZ947" s="82"/>
      <c r="EXA947" s="82"/>
      <c r="EXB947" s="82"/>
      <c r="EXC947" s="82"/>
      <c r="EXD947" s="82"/>
      <c r="EXE947" s="82"/>
      <c r="EXF947" s="82"/>
      <c r="EXG947" s="82"/>
      <c r="EXH947" s="82"/>
      <c r="EXI947" s="82"/>
      <c r="EXJ947" s="82"/>
      <c r="EXK947" s="82"/>
      <c r="EXL947" s="82"/>
      <c r="EXM947" s="82"/>
      <c r="EXN947" s="82"/>
      <c r="EXO947" s="82"/>
      <c r="EXP947" s="82"/>
      <c r="EXQ947" s="82"/>
      <c r="EXR947" s="82"/>
      <c r="EXS947" s="82"/>
      <c r="EXT947" s="82"/>
      <c r="EXU947" s="82"/>
      <c r="EXV947" s="82"/>
      <c r="EXW947" s="82"/>
      <c r="EXX947" s="82"/>
      <c r="EXY947" s="82"/>
      <c r="EXZ947" s="82"/>
      <c r="EYA947" s="82"/>
      <c r="EYB947" s="82"/>
      <c r="EYC947" s="82"/>
      <c r="EYD947" s="82"/>
      <c r="EYE947" s="82"/>
      <c r="EYF947" s="82"/>
      <c r="EYG947" s="82"/>
      <c r="EYH947" s="82"/>
      <c r="EYI947" s="82"/>
      <c r="EYJ947" s="82"/>
      <c r="EYK947" s="82"/>
      <c r="EYL947" s="82"/>
      <c r="EYM947" s="82"/>
      <c r="EYN947" s="82"/>
      <c r="EYO947" s="82"/>
      <c r="EYP947" s="82"/>
      <c r="EYQ947" s="82"/>
      <c r="EYR947" s="82"/>
      <c r="EYS947" s="82"/>
      <c r="EYT947" s="82"/>
      <c r="EYU947" s="82"/>
      <c r="EYV947" s="82"/>
      <c r="EYW947" s="82"/>
      <c r="EYX947" s="82"/>
      <c r="EYY947" s="82"/>
      <c r="EYZ947" s="82"/>
      <c r="EZA947" s="82"/>
      <c r="EZB947" s="82"/>
      <c r="EZC947" s="82"/>
      <c r="EZD947" s="82"/>
      <c r="EZE947" s="82"/>
      <c r="EZF947" s="82"/>
      <c r="EZG947" s="82"/>
      <c r="EZH947" s="82"/>
      <c r="EZI947" s="82"/>
      <c r="EZJ947" s="82"/>
      <c r="EZK947" s="82"/>
      <c r="EZL947" s="82"/>
      <c r="EZM947" s="82"/>
      <c r="EZN947" s="82"/>
      <c r="EZO947" s="82"/>
      <c r="EZP947" s="82"/>
      <c r="EZQ947" s="82"/>
      <c r="EZR947" s="82"/>
      <c r="EZS947" s="82"/>
      <c r="EZT947" s="82"/>
      <c r="EZU947" s="82"/>
      <c r="EZV947" s="82"/>
      <c r="EZW947" s="82"/>
      <c r="EZX947" s="82"/>
      <c r="EZY947" s="82"/>
      <c r="EZZ947" s="82"/>
      <c r="FAA947" s="82"/>
      <c r="FAB947" s="82"/>
      <c r="FAC947" s="82"/>
      <c r="FAD947" s="82"/>
      <c r="FAE947" s="82"/>
      <c r="FAF947" s="82"/>
      <c r="FAG947" s="82"/>
      <c r="FAH947" s="82"/>
      <c r="FAI947" s="82"/>
      <c r="FAJ947" s="82"/>
      <c r="FAK947" s="82"/>
      <c r="FAL947" s="82"/>
      <c r="FAM947" s="82"/>
      <c r="FAN947" s="82"/>
      <c r="FAO947" s="82"/>
      <c r="FAP947" s="82"/>
      <c r="FAQ947" s="82"/>
      <c r="FAR947" s="82"/>
      <c r="FAS947" s="82"/>
      <c r="FAT947" s="82"/>
      <c r="FAU947" s="82"/>
      <c r="FAV947" s="82"/>
      <c r="FAW947" s="82"/>
      <c r="FAX947" s="82"/>
      <c r="FAY947" s="82"/>
      <c r="FAZ947" s="82"/>
      <c r="FBA947" s="82"/>
      <c r="FBB947" s="82"/>
      <c r="FBC947" s="82"/>
      <c r="FBD947" s="82"/>
      <c r="FBE947" s="82"/>
      <c r="FBF947" s="82"/>
      <c r="FBG947" s="82"/>
      <c r="FBH947" s="82"/>
      <c r="FBI947" s="82"/>
      <c r="FBJ947" s="82"/>
      <c r="FBK947" s="82"/>
      <c r="FBL947" s="82"/>
      <c r="FBM947" s="82"/>
      <c r="FBN947" s="82"/>
      <c r="FBO947" s="82"/>
      <c r="FBP947" s="82"/>
      <c r="FBQ947" s="82"/>
      <c r="FBR947" s="82"/>
      <c r="FBS947" s="82"/>
      <c r="FBT947" s="82"/>
      <c r="FBU947" s="82"/>
      <c r="FBV947" s="82"/>
      <c r="FBW947" s="82"/>
      <c r="FBX947" s="82"/>
      <c r="FBY947" s="82"/>
      <c r="FBZ947" s="82"/>
      <c r="FCA947" s="82"/>
      <c r="FCB947" s="82"/>
      <c r="FCC947" s="82"/>
      <c r="FCD947" s="82"/>
      <c r="FCE947" s="82"/>
      <c r="FCF947" s="82"/>
      <c r="FCG947" s="82"/>
      <c r="FCH947" s="82"/>
      <c r="FCI947" s="82"/>
      <c r="FCJ947" s="82"/>
      <c r="FCK947" s="82"/>
      <c r="FCL947" s="82"/>
      <c r="FCM947" s="82"/>
      <c r="FCN947" s="82"/>
      <c r="FCO947" s="82"/>
      <c r="FCP947" s="82"/>
      <c r="FCQ947" s="82"/>
      <c r="FCR947" s="82"/>
      <c r="FCS947" s="82"/>
      <c r="FCT947" s="82"/>
      <c r="FCU947" s="82"/>
      <c r="FCV947" s="82"/>
      <c r="FCW947" s="82"/>
      <c r="FCX947" s="82"/>
      <c r="FCY947" s="82"/>
      <c r="FCZ947" s="82"/>
      <c r="FDA947" s="82"/>
      <c r="FDB947" s="82"/>
      <c r="FDC947" s="82"/>
      <c r="FDD947" s="82"/>
      <c r="FDE947" s="82"/>
      <c r="FDF947" s="82"/>
      <c r="FDG947" s="82"/>
      <c r="FDH947" s="82"/>
      <c r="FDI947" s="82"/>
      <c r="FDJ947" s="82"/>
      <c r="FDK947" s="82"/>
      <c r="FDL947" s="82"/>
      <c r="FDM947" s="82"/>
      <c r="FDN947" s="82"/>
      <c r="FDO947" s="82"/>
      <c r="FDP947" s="82"/>
      <c r="FDQ947" s="82"/>
      <c r="FDR947" s="82"/>
      <c r="FDS947" s="82"/>
      <c r="FDT947" s="82"/>
      <c r="FDU947" s="82"/>
      <c r="FDV947" s="82"/>
      <c r="FDW947" s="82"/>
      <c r="FDX947" s="82"/>
      <c r="FDY947" s="82"/>
      <c r="FDZ947" s="82"/>
      <c r="FEA947" s="82"/>
      <c r="FEB947" s="82"/>
      <c r="FEC947" s="82"/>
      <c r="FED947" s="82"/>
      <c r="FEE947" s="82"/>
      <c r="FEF947" s="82"/>
      <c r="FEG947" s="82"/>
      <c r="FEH947" s="82"/>
      <c r="FEI947" s="82"/>
      <c r="FEJ947" s="82"/>
      <c r="FEK947" s="82"/>
      <c r="FEL947" s="82"/>
      <c r="FEM947" s="82"/>
      <c r="FEN947" s="82"/>
      <c r="FEO947" s="82"/>
      <c r="FEP947" s="82"/>
      <c r="FEQ947" s="82"/>
      <c r="FER947" s="82"/>
      <c r="FES947" s="82"/>
      <c r="FET947" s="82"/>
      <c r="FEU947" s="82"/>
      <c r="FEV947" s="82"/>
      <c r="FEW947" s="82"/>
      <c r="FEX947" s="82"/>
      <c r="FEY947" s="82"/>
      <c r="FEZ947" s="82"/>
      <c r="FFA947" s="82"/>
      <c r="FFB947" s="82"/>
      <c r="FFC947" s="82"/>
      <c r="FFD947" s="82"/>
      <c r="FFE947" s="82"/>
      <c r="FFF947" s="82"/>
      <c r="FFG947" s="82"/>
      <c r="FFH947" s="82"/>
      <c r="FFI947" s="82"/>
      <c r="FFJ947" s="82"/>
      <c r="FFK947" s="82"/>
      <c r="FFL947" s="82"/>
      <c r="FFM947" s="82"/>
      <c r="FFN947" s="82"/>
      <c r="FFO947" s="82"/>
      <c r="FFP947" s="82"/>
      <c r="FFQ947" s="82"/>
      <c r="FFR947" s="82"/>
      <c r="FFS947" s="82"/>
      <c r="FFT947" s="82"/>
      <c r="FFU947" s="82"/>
      <c r="FFV947" s="82"/>
      <c r="FFW947" s="82"/>
      <c r="FFX947" s="82"/>
      <c r="FFY947" s="82"/>
      <c r="FFZ947" s="82"/>
      <c r="FGA947" s="82"/>
      <c r="FGB947" s="82"/>
      <c r="FGC947" s="82"/>
      <c r="FGD947" s="82"/>
      <c r="FGE947" s="82"/>
      <c r="FGF947" s="82"/>
      <c r="FGG947" s="82"/>
      <c r="FGH947" s="82"/>
      <c r="FGI947" s="82"/>
      <c r="FGJ947" s="82"/>
      <c r="FGK947" s="82"/>
      <c r="FGL947" s="82"/>
      <c r="FGM947" s="82"/>
      <c r="FGN947" s="82"/>
      <c r="FGO947" s="82"/>
      <c r="FGP947" s="82"/>
      <c r="FGQ947" s="82"/>
      <c r="FGR947" s="82"/>
      <c r="FGS947" s="82"/>
      <c r="FGT947" s="82"/>
      <c r="FGU947" s="82"/>
      <c r="FGV947" s="82"/>
      <c r="FGW947" s="82"/>
      <c r="FGX947" s="82"/>
      <c r="FGY947" s="82"/>
      <c r="FGZ947" s="82"/>
      <c r="FHA947" s="82"/>
      <c r="FHB947" s="82"/>
      <c r="FHC947" s="82"/>
      <c r="FHD947" s="82"/>
      <c r="FHE947" s="82"/>
      <c r="FHF947" s="82"/>
      <c r="FHG947" s="82"/>
      <c r="FHH947" s="82"/>
      <c r="FHI947" s="82"/>
      <c r="FHJ947" s="82"/>
      <c r="FHK947" s="82"/>
      <c r="FHL947" s="82"/>
      <c r="FHM947" s="82"/>
      <c r="FHN947" s="82"/>
      <c r="FHO947" s="82"/>
      <c r="FHP947" s="82"/>
      <c r="FHQ947" s="82"/>
      <c r="FHR947" s="82"/>
      <c r="FHS947" s="82"/>
      <c r="FHT947" s="82"/>
      <c r="FHU947" s="82"/>
      <c r="FHV947" s="82"/>
      <c r="FHW947" s="82"/>
      <c r="FHX947" s="82"/>
      <c r="FHY947" s="82"/>
      <c r="FHZ947" s="82"/>
      <c r="FIA947" s="82"/>
      <c r="FIB947" s="82"/>
      <c r="FIC947" s="82"/>
      <c r="FID947" s="82"/>
      <c r="FIE947" s="82"/>
      <c r="FIF947" s="82"/>
      <c r="FIG947" s="82"/>
      <c r="FIH947" s="82"/>
      <c r="FII947" s="82"/>
      <c r="FIJ947" s="82"/>
      <c r="FIK947" s="82"/>
      <c r="FIL947" s="82"/>
      <c r="FIM947" s="82"/>
      <c r="FIN947" s="82"/>
      <c r="FIO947" s="82"/>
      <c r="FIP947" s="82"/>
      <c r="FIQ947" s="82"/>
      <c r="FIR947" s="82"/>
      <c r="FIS947" s="82"/>
      <c r="FIT947" s="82"/>
      <c r="FIU947" s="82"/>
      <c r="FIV947" s="82"/>
      <c r="FIW947" s="82"/>
      <c r="FIX947" s="82"/>
      <c r="FIY947" s="82"/>
      <c r="FIZ947" s="82"/>
      <c r="FJA947" s="82"/>
      <c r="FJB947" s="82"/>
      <c r="FJC947" s="82"/>
      <c r="FJD947" s="82"/>
      <c r="FJE947" s="82"/>
      <c r="FJF947" s="82"/>
      <c r="FJG947" s="82"/>
      <c r="FJH947" s="82"/>
      <c r="FJI947" s="82"/>
      <c r="FJJ947" s="82"/>
      <c r="FJK947" s="82"/>
      <c r="FJL947" s="82"/>
      <c r="FJM947" s="82"/>
      <c r="FJN947" s="82"/>
      <c r="FJO947" s="82"/>
      <c r="FJP947" s="82"/>
      <c r="FJQ947" s="82"/>
      <c r="FJR947" s="82"/>
      <c r="FJS947" s="82"/>
      <c r="FJT947" s="82"/>
      <c r="FJU947" s="82"/>
      <c r="FJV947" s="82"/>
      <c r="FJW947" s="82"/>
      <c r="FJX947" s="82"/>
      <c r="FJY947" s="82"/>
      <c r="FJZ947" s="82"/>
      <c r="FKA947" s="82"/>
      <c r="FKB947" s="82"/>
      <c r="FKC947" s="82"/>
      <c r="FKD947" s="82"/>
      <c r="FKE947" s="82"/>
      <c r="FKF947" s="82"/>
      <c r="FKG947" s="82"/>
      <c r="FKH947" s="82"/>
      <c r="FKI947" s="82"/>
      <c r="FKJ947" s="82"/>
      <c r="FKK947" s="82"/>
      <c r="FKL947" s="82"/>
      <c r="FKM947" s="82"/>
      <c r="FKN947" s="82"/>
      <c r="FKO947" s="82"/>
      <c r="FKP947" s="82"/>
      <c r="FKQ947" s="82"/>
      <c r="FKR947" s="82"/>
      <c r="FKS947" s="82"/>
      <c r="FKT947" s="82"/>
      <c r="FKU947" s="82"/>
      <c r="FKV947" s="82"/>
      <c r="FKW947" s="82"/>
      <c r="FKX947" s="82"/>
      <c r="FKY947" s="82"/>
      <c r="FKZ947" s="82"/>
      <c r="FLA947" s="82"/>
      <c r="FLB947" s="82"/>
      <c r="FLC947" s="82"/>
      <c r="FLD947" s="82"/>
      <c r="FLE947" s="82"/>
      <c r="FLF947" s="82"/>
      <c r="FLG947" s="82"/>
      <c r="FLH947" s="82"/>
      <c r="FLI947" s="82"/>
      <c r="FLJ947" s="82"/>
      <c r="FLK947" s="82"/>
      <c r="FLL947" s="82"/>
      <c r="FLM947" s="82"/>
      <c r="FLN947" s="82"/>
      <c r="FLO947" s="82"/>
      <c r="FLP947" s="82"/>
      <c r="FLQ947" s="82"/>
      <c r="FLR947" s="82"/>
      <c r="FLS947" s="82"/>
      <c r="FLT947" s="82"/>
      <c r="FLU947" s="82"/>
      <c r="FLV947" s="82"/>
      <c r="FLW947" s="82"/>
      <c r="FLX947" s="82"/>
      <c r="FLY947" s="82"/>
      <c r="FLZ947" s="82"/>
      <c r="FMA947" s="82"/>
      <c r="FMB947" s="82"/>
      <c r="FMC947" s="82"/>
      <c r="FMD947" s="82"/>
      <c r="FME947" s="82"/>
      <c r="FMF947" s="82"/>
      <c r="FMG947" s="82"/>
      <c r="FMH947" s="82"/>
      <c r="FMI947" s="82"/>
      <c r="FMJ947" s="82"/>
      <c r="FMK947" s="82"/>
      <c r="FML947" s="82"/>
      <c r="FMM947" s="82"/>
      <c r="FMN947" s="82"/>
      <c r="FMO947" s="82"/>
      <c r="FMP947" s="82"/>
      <c r="FMQ947" s="82"/>
      <c r="FMR947" s="82"/>
      <c r="FMS947" s="82"/>
      <c r="FMT947" s="82"/>
      <c r="FMU947" s="82"/>
      <c r="FMV947" s="82"/>
      <c r="FMW947" s="82"/>
      <c r="FMX947" s="82"/>
      <c r="FMY947" s="82"/>
      <c r="FMZ947" s="82"/>
      <c r="FNA947" s="82"/>
      <c r="FNB947" s="82"/>
      <c r="FNC947" s="82"/>
      <c r="FND947" s="82"/>
      <c r="FNE947" s="82"/>
      <c r="FNF947" s="82"/>
      <c r="FNG947" s="82"/>
      <c r="FNH947" s="82"/>
      <c r="FNI947" s="82"/>
      <c r="FNJ947" s="82"/>
      <c r="FNK947" s="82"/>
      <c r="FNL947" s="82"/>
      <c r="FNM947" s="82"/>
      <c r="FNN947" s="82"/>
      <c r="FNO947" s="82"/>
      <c r="FNP947" s="82"/>
      <c r="FNQ947" s="82"/>
      <c r="FNR947" s="82"/>
      <c r="FNS947" s="82"/>
      <c r="FNT947" s="82"/>
      <c r="FNU947" s="82"/>
      <c r="FNV947" s="82"/>
      <c r="FNW947" s="82"/>
      <c r="FNX947" s="82"/>
      <c r="FNY947" s="82"/>
      <c r="FNZ947" s="82"/>
      <c r="FOA947" s="82"/>
      <c r="FOB947" s="82"/>
      <c r="FOC947" s="82"/>
      <c r="FOD947" s="82"/>
      <c r="FOE947" s="82"/>
      <c r="FOF947" s="82"/>
      <c r="FOG947" s="82"/>
      <c r="FOH947" s="82"/>
      <c r="FOI947" s="82"/>
      <c r="FOJ947" s="82"/>
      <c r="FOK947" s="82"/>
      <c r="FOL947" s="82"/>
      <c r="FOM947" s="82"/>
      <c r="FON947" s="82"/>
      <c r="FOO947" s="82"/>
      <c r="FOP947" s="82"/>
      <c r="FOQ947" s="82"/>
      <c r="FOR947" s="82"/>
      <c r="FOS947" s="82"/>
      <c r="FOT947" s="82"/>
      <c r="FOU947" s="82"/>
      <c r="FOV947" s="82"/>
      <c r="FOW947" s="82"/>
      <c r="FOX947" s="82"/>
      <c r="FOY947" s="82"/>
      <c r="FOZ947" s="82"/>
      <c r="FPA947" s="82"/>
      <c r="FPB947" s="82"/>
      <c r="FPC947" s="82"/>
      <c r="FPD947" s="82"/>
      <c r="FPE947" s="82"/>
      <c r="FPF947" s="82"/>
      <c r="FPG947" s="82"/>
      <c r="FPH947" s="82"/>
      <c r="FPI947" s="82"/>
      <c r="FPJ947" s="82"/>
      <c r="FPK947" s="82"/>
      <c r="FPL947" s="82"/>
      <c r="FPM947" s="82"/>
      <c r="FPN947" s="82"/>
      <c r="FPO947" s="82"/>
      <c r="FPP947" s="82"/>
      <c r="FPQ947" s="82"/>
      <c r="FPR947" s="82"/>
      <c r="FPS947" s="82"/>
      <c r="FPT947" s="82"/>
      <c r="FPU947" s="82"/>
      <c r="FPV947" s="82"/>
      <c r="FPW947" s="82"/>
      <c r="FPX947" s="82"/>
      <c r="FPY947" s="82"/>
      <c r="FPZ947" s="82"/>
      <c r="FQA947" s="82"/>
      <c r="FQB947" s="82"/>
      <c r="FQC947" s="82"/>
      <c r="FQD947" s="82"/>
      <c r="FQE947" s="82"/>
      <c r="FQF947" s="82"/>
      <c r="FQG947" s="82"/>
      <c r="FQH947" s="82"/>
      <c r="FQI947" s="82"/>
      <c r="FQJ947" s="82"/>
      <c r="FQK947" s="82"/>
      <c r="FQL947" s="82"/>
      <c r="FQM947" s="82"/>
      <c r="FQN947" s="82"/>
      <c r="FQO947" s="82"/>
      <c r="FQP947" s="82"/>
      <c r="FQQ947" s="82"/>
      <c r="FQR947" s="82"/>
      <c r="FQS947" s="82"/>
      <c r="FQT947" s="82"/>
      <c r="FQU947" s="82"/>
      <c r="FQV947" s="82"/>
      <c r="FQW947" s="82"/>
      <c r="FQX947" s="82"/>
      <c r="FQY947" s="82"/>
      <c r="FQZ947" s="82"/>
      <c r="FRA947" s="82"/>
      <c r="FRB947" s="82"/>
      <c r="FRC947" s="82"/>
      <c r="FRD947" s="82"/>
      <c r="FRE947" s="82"/>
      <c r="FRF947" s="82"/>
      <c r="FRG947" s="82"/>
      <c r="FRH947" s="82"/>
      <c r="FRI947" s="82"/>
      <c r="FRJ947" s="82"/>
      <c r="FRK947" s="82"/>
      <c r="FRL947" s="82"/>
      <c r="FRM947" s="82"/>
      <c r="FRN947" s="82"/>
      <c r="FRO947" s="82"/>
      <c r="FRP947" s="82"/>
      <c r="FRQ947" s="82"/>
      <c r="FRR947" s="82"/>
      <c r="FRS947" s="82"/>
      <c r="FRT947" s="82"/>
      <c r="FRU947" s="82"/>
      <c r="FRV947" s="82"/>
      <c r="FRW947" s="82"/>
      <c r="FRX947" s="82"/>
      <c r="FRY947" s="82"/>
      <c r="FRZ947" s="82"/>
      <c r="FSA947" s="82"/>
      <c r="FSB947" s="82"/>
      <c r="FSC947" s="82"/>
      <c r="FSD947" s="82"/>
      <c r="FSE947" s="82"/>
      <c r="FSF947" s="82"/>
      <c r="FSG947" s="82"/>
      <c r="FSH947" s="82"/>
      <c r="FSI947" s="82"/>
      <c r="FSJ947" s="82"/>
      <c r="FSK947" s="82"/>
      <c r="FSL947" s="82"/>
      <c r="FSM947" s="82"/>
      <c r="FSN947" s="82"/>
      <c r="FSO947" s="82"/>
      <c r="FSP947" s="82"/>
      <c r="FSQ947" s="82"/>
      <c r="FSR947" s="82"/>
      <c r="FSS947" s="82"/>
      <c r="FST947" s="82"/>
      <c r="FSU947" s="82"/>
      <c r="FSV947" s="82"/>
      <c r="FSW947" s="82"/>
      <c r="FSX947" s="82"/>
      <c r="FSY947" s="82"/>
      <c r="FSZ947" s="82"/>
      <c r="FTA947" s="82"/>
      <c r="FTB947" s="82"/>
      <c r="FTC947" s="82"/>
      <c r="FTD947" s="82"/>
      <c r="FTE947" s="82"/>
      <c r="FTF947" s="82"/>
      <c r="FTG947" s="82"/>
      <c r="FTH947" s="82"/>
      <c r="FTI947" s="82"/>
      <c r="FTJ947" s="82"/>
      <c r="FTK947" s="82"/>
      <c r="FTL947" s="82"/>
      <c r="FTM947" s="82"/>
      <c r="FTN947" s="82"/>
      <c r="FTO947" s="82"/>
      <c r="FTP947" s="82"/>
      <c r="FTQ947" s="82"/>
      <c r="FTR947" s="82"/>
      <c r="FTS947" s="82"/>
      <c r="FTT947" s="82"/>
      <c r="FTU947" s="82"/>
      <c r="FTV947" s="82"/>
      <c r="FTW947" s="82"/>
      <c r="FTX947" s="82"/>
      <c r="FTY947" s="82"/>
      <c r="FTZ947" s="82"/>
      <c r="FUA947" s="82"/>
      <c r="FUB947" s="82"/>
      <c r="FUC947" s="82"/>
      <c r="FUD947" s="82"/>
      <c r="FUE947" s="82"/>
      <c r="FUF947" s="82"/>
      <c r="FUG947" s="82"/>
      <c r="FUH947" s="82"/>
      <c r="FUI947" s="82"/>
      <c r="FUJ947" s="82"/>
      <c r="FUK947" s="82"/>
      <c r="FUL947" s="82"/>
      <c r="FUM947" s="82"/>
      <c r="FUN947" s="82"/>
      <c r="FUO947" s="82"/>
      <c r="FUP947" s="82"/>
      <c r="FUQ947" s="82"/>
      <c r="FUR947" s="82"/>
      <c r="FUS947" s="82"/>
      <c r="FUT947" s="82"/>
      <c r="FUU947" s="82"/>
      <c r="FUV947" s="82"/>
      <c r="FUW947" s="82"/>
      <c r="FUX947" s="82"/>
      <c r="FUY947" s="82"/>
      <c r="FUZ947" s="82"/>
      <c r="FVA947" s="82"/>
      <c r="FVB947" s="82"/>
      <c r="FVC947" s="82"/>
      <c r="FVD947" s="82"/>
      <c r="FVE947" s="82"/>
      <c r="FVF947" s="82"/>
      <c r="FVG947" s="82"/>
      <c r="FVH947" s="82"/>
      <c r="FVI947" s="82"/>
      <c r="FVJ947" s="82"/>
      <c r="FVK947" s="82"/>
      <c r="FVL947" s="82"/>
      <c r="FVM947" s="82"/>
      <c r="FVN947" s="82"/>
      <c r="FVO947" s="82"/>
      <c r="FVP947" s="82"/>
      <c r="FVQ947" s="82"/>
      <c r="FVR947" s="82"/>
      <c r="FVS947" s="82"/>
      <c r="FVT947" s="82"/>
      <c r="FVU947" s="82"/>
      <c r="FVV947" s="82"/>
      <c r="FVW947" s="82"/>
      <c r="FVX947" s="82"/>
      <c r="FVY947" s="82"/>
      <c r="FVZ947" s="82"/>
      <c r="FWA947" s="82"/>
      <c r="FWB947" s="82"/>
      <c r="FWC947" s="82"/>
      <c r="FWD947" s="82"/>
      <c r="FWE947" s="82"/>
      <c r="FWF947" s="82"/>
      <c r="FWG947" s="82"/>
      <c r="FWH947" s="82"/>
      <c r="FWI947" s="82"/>
      <c r="FWJ947" s="82"/>
      <c r="FWK947" s="82"/>
      <c r="FWL947" s="82"/>
      <c r="FWM947" s="82"/>
      <c r="FWN947" s="82"/>
      <c r="FWO947" s="82"/>
      <c r="FWP947" s="82"/>
      <c r="FWQ947" s="82"/>
      <c r="FWR947" s="82"/>
      <c r="FWS947" s="82"/>
      <c r="FWT947" s="82"/>
      <c r="FWU947" s="82"/>
      <c r="FWV947" s="82"/>
      <c r="FWW947" s="82"/>
      <c r="FWX947" s="82"/>
      <c r="FWY947" s="82"/>
      <c r="FWZ947" s="82"/>
      <c r="FXA947" s="82"/>
      <c r="FXB947" s="82"/>
      <c r="FXC947" s="82"/>
      <c r="FXD947" s="82"/>
      <c r="FXE947" s="82"/>
      <c r="FXF947" s="82"/>
      <c r="FXG947" s="82"/>
      <c r="FXH947" s="82"/>
      <c r="FXI947" s="82"/>
      <c r="FXJ947" s="82"/>
      <c r="FXK947" s="82"/>
      <c r="FXL947" s="82"/>
      <c r="FXM947" s="82"/>
      <c r="FXN947" s="82"/>
      <c r="FXO947" s="82"/>
      <c r="FXP947" s="82"/>
      <c r="FXQ947" s="82"/>
      <c r="FXR947" s="82"/>
      <c r="FXS947" s="82"/>
      <c r="FXT947" s="82"/>
      <c r="FXU947" s="82"/>
      <c r="FXV947" s="82"/>
      <c r="FXW947" s="82"/>
      <c r="FXX947" s="82"/>
      <c r="FXY947" s="82"/>
      <c r="FXZ947" s="82"/>
      <c r="FYA947" s="82"/>
      <c r="FYB947" s="82"/>
      <c r="FYC947" s="82"/>
      <c r="FYD947" s="82"/>
      <c r="FYE947" s="82"/>
      <c r="FYF947" s="82"/>
      <c r="FYG947" s="82"/>
      <c r="FYH947" s="82"/>
      <c r="FYI947" s="82"/>
      <c r="FYJ947" s="82"/>
      <c r="FYK947" s="82"/>
      <c r="FYL947" s="82"/>
      <c r="FYM947" s="82"/>
      <c r="FYN947" s="82"/>
      <c r="FYO947" s="82"/>
      <c r="FYP947" s="82"/>
      <c r="FYQ947" s="82"/>
      <c r="FYR947" s="82"/>
      <c r="FYS947" s="82"/>
      <c r="FYT947" s="82"/>
      <c r="FYU947" s="82"/>
      <c r="FYV947" s="82"/>
      <c r="FYW947" s="82"/>
      <c r="FYX947" s="82"/>
      <c r="FYY947" s="82"/>
      <c r="FYZ947" s="82"/>
      <c r="FZA947" s="82"/>
      <c r="FZB947" s="82"/>
      <c r="FZC947" s="82"/>
      <c r="FZD947" s="82"/>
      <c r="FZE947" s="82"/>
      <c r="FZF947" s="82"/>
      <c r="FZG947" s="82"/>
      <c r="FZH947" s="82"/>
      <c r="FZI947" s="82"/>
      <c r="FZJ947" s="82"/>
      <c r="FZK947" s="82"/>
      <c r="FZL947" s="82"/>
      <c r="FZM947" s="82"/>
      <c r="FZN947" s="82"/>
      <c r="FZO947" s="82"/>
      <c r="FZP947" s="82"/>
      <c r="FZQ947" s="82"/>
      <c r="FZR947" s="82"/>
      <c r="FZS947" s="82"/>
      <c r="FZT947" s="82"/>
      <c r="FZU947" s="82"/>
      <c r="FZV947" s="82"/>
      <c r="FZW947" s="82"/>
      <c r="FZX947" s="82"/>
      <c r="FZY947" s="82"/>
      <c r="FZZ947" s="82"/>
      <c r="GAA947" s="82"/>
      <c r="GAB947" s="82"/>
      <c r="GAC947" s="82"/>
      <c r="GAD947" s="82"/>
      <c r="GAE947" s="82"/>
      <c r="GAF947" s="82"/>
      <c r="GAG947" s="82"/>
      <c r="GAH947" s="82"/>
      <c r="GAI947" s="82"/>
      <c r="GAJ947" s="82"/>
      <c r="GAK947" s="82"/>
      <c r="GAL947" s="82"/>
      <c r="GAM947" s="82"/>
      <c r="GAN947" s="82"/>
      <c r="GAO947" s="82"/>
      <c r="GAP947" s="82"/>
      <c r="GAQ947" s="82"/>
      <c r="GAR947" s="82"/>
      <c r="GAS947" s="82"/>
      <c r="GAT947" s="82"/>
      <c r="GAU947" s="82"/>
      <c r="GAV947" s="82"/>
      <c r="GAW947" s="82"/>
      <c r="GAX947" s="82"/>
      <c r="GAY947" s="82"/>
      <c r="GAZ947" s="82"/>
      <c r="GBA947" s="82"/>
      <c r="GBB947" s="82"/>
      <c r="GBC947" s="82"/>
      <c r="GBD947" s="82"/>
      <c r="GBE947" s="82"/>
      <c r="GBF947" s="82"/>
      <c r="GBG947" s="82"/>
      <c r="GBH947" s="82"/>
      <c r="GBI947" s="82"/>
      <c r="GBJ947" s="82"/>
      <c r="GBK947" s="82"/>
      <c r="GBL947" s="82"/>
      <c r="GBM947" s="82"/>
      <c r="GBN947" s="82"/>
      <c r="GBO947" s="82"/>
      <c r="GBP947" s="82"/>
      <c r="GBQ947" s="82"/>
      <c r="GBR947" s="82"/>
      <c r="GBS947" s="82"/>
      <c r="GBT947" s="82"/>
      <c r="GBU947" s="82"/>
      <c r="GBV947" s="82"/>
      <c r="GBW947" s="82"/>
      <c r="GBX947" s="82"/>
      <c r="GBY947" s="82"/>
      <c r="GBZ947" s="82"/>
      <c r="GCA947" s="82"/>
      <c r="GCB947" s="82"/>
      <c r="GCC947" s="82"/>
      <c r="GCD947" s="82"/>
      <c r="GCE947" s="82"/>
      <c r="GCF947" s="82"/>
      <c r="GCG947" s="82"/>
      <c r="GCH947" s="82"/>
      <c r="GCI947" s="82"/>
      <c r="GCJ947" s="82"/>
      <c r="GCK947" s="82"/>
      <c r="GCL947" s="82"/>
      <c r="GCM947" s="82"/>
      <c r="GCN947" s="82"/>
      <c r="GCO947" s="82"/>
      <c r="GCP947" s="82"/>
      <c r="GCQ947" s="82"/>
      <c r="GCR947" s="82"/>
      <c r="GCS947" s="82"/>
      <c r="GCT947" s="82"/>
      <c r="GCU947" s="82"/>
      <c r="GCV947" s="82"/>
      <c r="GCW947" s="82"/>
      <c r="GCX947" s="82"/>
      <c r="GCY947" s="82"/>
      <c r="GCZ947" s="82"/>
      <c r="GDA947" s="82"/>
      <c r="GDB947" s="82"/>
      <c r="GDC947" s="82"/>
      <c r="GDD947" s="82"/>
      <c r="GDE947" s="82"/>
      <c r="GDF947" s="82"/>
      <c r="GDG947" s="82"/>
      <c r="GDH947" s="82"/>
      <c r="GDI947" s="82"/>
      <c r="GDJ947" s="82"/>
      <c r="GDK947" s="82"/>
      <c r="GDL947" s="82"/>
      <c r="GDM947" s="82"/>
      <c r="GDN947" s="82"/>
      <c r="GDO947" s="82"/>
      <c r="GDP947" s="82"/>
      <c r="GDQ947" s="82"/>
      <c r="GDR947" s="82"/>
      <c r="GDS947" s="82"/>
      <c r="GDT947" s="82"/>
      <c r="GDU947" s="82"/>
      <c r="GDV947" s="82"/>
      <c r="GDW947" s="82"/>
      <c r="GDX947" s="82"/>
      <c r="GDY947" s="82"/>
      <c r="GDZ947" s="82"/>
      <c r="GEA947" s="82"/>
      <c r="GEB947" s="82"/>
      <c r="GEC947" s="82"/>
      <c r="GED947" s="82"/>
      <c r="GEE947" s="82"/>
      <c r="GEF947" s="82"/>
      <c r="GEG947" s="82"/>
      <c r="GEH947" s="82"/>
      <c r="GEI947" s="82"/>
      <c r="GEJ947" s="82"/>
      <c r="GEK947" s="82"/>
      <c r="GEL947" s="82"/>
      <c r="GEM947" s="82"/>
      <c r="GEN947" s="82"/>
      <c r="GEO947" s="82"/>
      <c r="GEP947" s="82"/>
      <c r="GEQ947" s="82"/>
      <c r="GER947" s="82"/>
      <c r="GES947" s="82"/>
      <c r="GET947" s="82"/>
      <c r="GEU947" s="82"/>
      <c r="GEV947" s="82"/>
      <c r="GEW947" s="82"/>
      <c r="GEX947" s="82"/>
      <c r="GEY947" s="82"/>
      <c r="GEZ947" s="82"/>
      <c r="GFA947" s="82"/>
      <c r="GFB947" s="82"/>
      <c r="GFC947" s="82"/>
      <c r="GFD947" s="82"/>
      <c r="GFE947" s="82"/>
      <c r="GFF947" s="82"/>
      <c r="GFG947" s="82"/>
      <c r="GFH947" s="82"/>
      <c r="GFI947" s="82"/>
      <c r="GFJ947" s="82"/>
      <c r="GFK947" s="82"/>
      <c r="GFL947" s="82"/>
      <c r="GFM947" s="82"/>
      <c r="GFN947" s="82"/>
      <c r="GFO947" s="82"/>
      <c r="GFP947" s="82"/>
      <c r="GFQ947" s="82"/>
      <c r="GFR947" s="82"/>
      <c r="GFS947" s="82"/>
      <c r="GFT947" s="82"/>
      <c r="GFU947" s="82"/>
      <c r="GFV947" s="82"/>
      <c r="GFW947" s="82"/>
      <c r="GFX947" s="82"/>
      <c r="GFY947" s="82"/>
      <c r="GFZ947" s="82"/>
      <c r="GGA947" s="82"/>
      <c r="GGB947" s="82"/>
      <c r="GGC947" s="82"/>
      <c r="GGD947" s="82"/>
      <c r="GGE947" s="82"/>
      <c r="GGF947" s="82"/>
      <c r="GGG947" s="82"/>
      <c r="GGH947" s="82"/>
      <c r="GGI947" s="82"/>
      <c r="GGJ947" s="82"/>
      <c r="GGK947" s="82"/>
      <c r="GGL947" s="82"/>
      <c r="GGM947" s="82"/>
      <c r="GGN947" s="82"/>
      <c r="GGO947" s="82"/>
      <c r="GGP947" s="82"/>
      <c r="GGQ947" s="82"/>
      <c r="GGR947" s="82"/>
      <c r="GGS947" s="82"/>
      <c r="GGT947" s="82"/>
      <c r="GGU947" s="82"/>
      <c r="GGV947" s="82"/>
      <c r="GGW947" s="82"/>
      <c r="GGX947" s="82"/>
      <c r="GGY947" s="82"/>
      <c r="GGZ947" s="82"/>
      <c r="GHA947" s="82"/>
      <c r="GHB947" s="82"/>
      <c r="GHC947" s="82"/>
      <c r="GHD947" s="82"/>
      <c r="GHE947" s="82"/>
      <c r="GHF947" s="82"/>
      <c r="GHG947" s="82"/>
      <c r="GHH947" s="82"/>
      <c r="GHI947" s="82"/>
      <c r="GHJ947" s="82"/>
      <c r="GHK947" s="82"/>
      <c r="GHL947" s="82"/>
      <c r="GHM947" s="82"/>
      <c r="GHN947" s="82"/>
      <c r="GHO947" s="82"/>
      <c r="GHP947" s="82"/>
      <c r="GHQ947" s="82"/>
      <c r="GHR947" s="82"/>
      <c r="GHS947" s="82"/>
      <c r="GHT947" s="82"/>
      <c r="GHU947" s="82"/>
      <c r="GHV947" s="82"/>
      <c r="GHW947" s="82"/>
      <c r="GHX947" s="82"/>
      <c r="GHY947" s="82"/>
      <c r="GHZ947" s="82"/>
      <c r="GIA947" s="82"/>
      <c r="GIB947" s="82"/>
      <c r="GIC947" s="82"/>
      <c r="GID947" s="82"/>
      <c r="GIE947" s="82"/>
      <c r="GIF947" s="82"/>
      <c r="GIG947" s="82"/>
      <c r="GIH947" s="82"/>
      <c r="GII947" s="82"/>
      <c r="GIJ947" s="82"/>
      <c r="GIK947" s="82"/>
      <c r="GIL947" s="82"/>
      <c r="GIM947" s="82"/>
      <c r="GIN947" s="82"/>
      <c r="GIO947" s="82"/>
      <c r="GIP947" s="82"/>
      <c r="GIQ947" s="82"/>
      <c r="GIR947" s="82"/>
      <c r="GIS947" s="82"/>
      <c r="GIT947" s="82"/>
      <c r="GIU947" s="82"/>
      <c r="GIV947" s="82"/>
      <c r="GIW947" s="82"/>
      <c r="GIX947" s="82"/>
      <c r="GIY947" s="82"/>
      <c r="GIZ947" s="82"/>
      <c r="GJA947" s="82"/>
      <c r="GJB947" s="82"/>
      <c r="GJC947" s="82"/>
      <c r="GJD947" s="82"/>
      <c r="GJE947" s="82"/>
      <c r="GJF947" s="82"/>
      <c r="GJG947" s="82"/>
      <c r="GJH947" s="82"/>
      <c r="GJI947" s="82"/>
      <c r="GJJ947" s="82"/>
      <c r="GJK947" s="82"/>
      <c r="GJL947" s="82"/>
      <c r="GJM947" s="82"/>
      <c r="GJN947" s="82"/>
      <c r="GJO947" s="82"/>
      <c r="GJP947" s="82"/>
      <c r="GJQ947" s="82"/>
      <c r="GJR947" s="82"/>
      <c r="GJS947" s="82"/>
      <c r="GJT947" s="82"/>
      <c r="GJU947" s="82"/>
      <c r="GJV947" s="82"/>
      <c r="GJW947" s="82"/>
      <c r="GJX947" s="82"/>
      <c r="GJY947" s="82"/>
      <c r="GJZ947" s="82"/>
      <c r="GKA947" s="82"/>
      <c r="GKB947" s="82"/>
      <c r="GKC947" s="82"/>
      <c r="GKD947" s="82"/>
      <c r="GKE947" s="82"/>
      <c r="GKF947" s="82"/>
      <c r="GKG947" s="82"/>
      <c r="GKH947" s="82"/>
      <c r="GKI947" s="82"/>
      <c r="GKJ947" s="82"/>
      <c r="GKK947" s="82"/>
      <c r="GKL947" s="82"/>
      <c r="GKM947" s="82"/>
      <c r="GKN947" s="82"/>
      <c r="GKO947" s="82"/>
      <c r="GKP947" s="82"/>
      <c r="GKQ947" s="82"/>
      <c r="GKR947" s="82"/>
      <c r="GKS947" s="82"/>
      <c r="GKT947" s="82"/>
      <c r="GKU947" s="82"/>
      <c r="GKV947" s="82"/>
      <c r="GKW947" s="82"/>
      <c r="GKX947" s="82"/>
      <c r="GKY947" s="82"/>
      <c r="GKZ947" s="82"/>
      <c r="GLA947" s="82"/>
      <c r="GLB947" s="82"/>
      <c r="GLC947" s="82"/>
      <c r="GLD947" s="82"/>
      <c r="GLE947" s="82"/>
      <c r="GLF947" s="82"/>
      <c r="GLG947" s="82"/>
      <c r="GLH947" s="82"/>
      <c r="GLI947" s="82"/>
      <c r="GLJ947" s="82"/>
      <c r="GLK947" s="82"/>
      <c r="GLL947" s="82"/>
      <c r="GLM947" s="82"/>
      <c r="GLN947" s="82"/>
      <c r="GLO947" s="82"/>
      <c r="GLP947" s="82"/>
      <c r="GLQ947" s="82"/>
      <c r="GLR947" s="82"/>
      <c r="GLS947" s="82"/>
      <c r="GLT947" s="82"/>
      <c r="GLU947" s="82"/>
      <c r="GLV947" s="82"/>
      <c r="GLW947" s="82"/>
      <c r="GLX947" s="82"/>
      <c r="GLY947" s="82"/>
      <c r="GLZ947" s="82"/>
      <c r="GMA947" s="82"/>
      <c r="GMB947" s="82"/>
      <c r="GMC947" s="82"/>
      <c r="GMD947" s="82"/>
      <c r="GME947" s="82"/>
      <c r="GMF947" s="82"/>
      <c r="GMG947" s="82"/>
      <c r="GMH947" s="82"/>
      <c r="GMI947" s="82"/>
      <c r="GMJ947" s="82"/>
      <c r="GMK947" s="82"/>
      <c r="GML947" s="82"/>
      <c r="GMM947" s="82"/>
      <c r="GMN947" s="82"/>
      <c r="GMO947" s="82"/>
      <c r="GMP947" s="82"/>
      <c r="GMQ947" s="82"/>
      <c r="GMR947" s="82"/>
      <c r="GMS947" s="82"/>
      <c r="GMT947" s="82"/>
      <c r="GMU947" s="82"/>
      <c r="GMV947" s="82"/>
      <c r="GMW947" s="82"/>
      <c r="GMX947" s="82"/>
      <c r="GMY947" s="82"/>
      <c r="GMZ947" s="82"/>
      <c r="GNA947" s="82"/>
      <c r="GNB947" s="82"/>
      <c r="GNC947" s="82"/>
      <c r="GND947" s="82"/>
      <c r="GNE947" s="82"/>
      <c r="GNF947" s="82"/>
      <c r="GNG947" s="82"/>
      <c r="GNH947" s="82"/>
      <c r="GNI947" s="82"/>
      <c r="GNJ947" s="82"/>
      <c r="GNK947" s="82"/>
      <c r="GNL947" s="82"/>
      <c r="GNM947" s="82"/>
      <c r="GNN947" s="82"/>
      <c r="GNO947" s="82"/>
      <c r="GNP947" s="82"/>
      <c r="GNQ947" s="82"/>
      <c r="GNR947" s="82"/>
      <c r="GNS947" s="82"/>
      <c r="GNT947" s="82"/>
      <c r="GNU947" s="82"/>
      <c r="GNV947" s="82"/>
      <c r="GNW947" s="82"/>
      <c r="GNX947" s="82"/>
      <c r="GNY947" s="82"/>
      <c r="GNZ947" s="82"/>
      <c r="GOA947" s="82"/>
      <c r="GOB947" s="82"/>
      <c r="GOC947" s="82"/>
      <c r="GOD947" s="82"/>
      <c r="GOE947" s="82"/>
      <c r="GOF947" s="82"/>
      <c r="GOG947" s="82"/>
      <c r="GOH947" s="82"/>
      <c r="GOI947" s="82"/>
      <c r="GOJ947" s="82"/>
      <c r="GOK947" s="82"/>
      <c r="GOL947" s="82"/>
      <c r="GOM947" s="82"/>
      <c r="GON947" s="82"/>
      <c r="GOO947" s="82"/>
      <c r="GOP947" s="82"/>
      <c r="GOQ947" s="82"/>
      <c r="GOR947" s="82"/>
      <c r="GOS947" s="82"/>
      <c r="GOT947" s="82"/>
      <c r="GOU947" s="82"/>
      <c r="GOV947" s="82"/>
      <c r="GOW947" s="82"/>
      <c r="GOX947" s="82"/>
      <c r="GOY947" s="82"/>
      <c r="GOZ947" s="82"/>
      <c r="GPA947" s="82"/>
      <c r="GPB947" s="82"/>
      <c r="GPC947" s="82"/>
      <c r="GPD947" s="82"/>
      <c r="GPE947" s="82"/>
      <c r="GPF947" s="82"/>
      <c r="GPG947" s="82"/>
      <c r="GPH947" s="82"/>
      <c r="GPI947" s="82"/>
      <c r="GPJ947" s="82"/>
      <c r="GPK947" s="82"/>
      <c r="GPL947" s="82"/>
      <c r="GPM947" s="82"/>
      <c r="GPN947" s="82"/>
      <c r="GPO947" s="82"/>
      <c r="GPP947" s="82"/>
      <c r="GPQ947" s="82"/>
      <c r="GPR947" s="82"/>
      <c r="GPS947" s="82"/>
      <c r="GPT947" s="82"/>
      <c r="GPU947" s="82"/>
      <c r="GPV947" s="82"/>
      <c r="GPW947" s="82"/>
      <c r="GPX947" s="82"/>
      <c r="GPY947" s="82"/>
      <c r="GPZ947" s="82"/>
      <c r="GQA947" s="82"/>
      <c r="GQB947" s="82"/>
      <c r="GQC947" s="82"/>
      <c r="GQD947" s="82"/>
      <c r="GQE947" s="82"/>
      <c r="GQF947" s="82"/>
      <c r="GQG947" s="82"/>
      <c r="GQH947" s="82"/>
      <c r="GQI947" s="82"/>
      <c r="GQJ947" s="82"/>
      <c r="GQK947" s="82"/>
      <c r="GQL947" s="82"/>
      <c r="GQM947" s="82"/>
      <c r="GQN947" s="82"/>
      <c r="GQO947" s="82"/>
      <c r="GQP947" s="82"/>
      <c r="GQQ947" s="82"/>
      <c r="GQR947" s="82"/>
      <c r="GQS947" s="82"/>
      <c r="GQT947" s="82"/>
      <c r="GQU947" s="82"/>
      <c r="GQV947" s="82"/>
      <c r="GQW947" s="82"/>
      <c r="GQX947" s="82"/>
      <c r="GQY947" s="82"/>
      <c r="GQZ947" s="82"/>
      <c r="GRA947" s="82"/>
      <c r="GRB947" s="82"/>
      <c r="GRC947" s="82"/>
      <c r="GRD947" s="82"/>
      <c r="GRE947" s="82"/>
      <c r="GRF947" s="82"/>
      <c r="GRG947" s="82"/>
      <c r="GRH947" s="82"/>
      <c r="GRI947" s="82"/>
      <c r="GRJ947" s="82"/>
      <c r="GRK947" s="82"/>
      <c r="GRL947" s="82"/>
      <c r="GRM947" s="82"/>
      <c r="GRN947" s="82"/>
      <c r="GRO947" s="82"/>
      <c r="GRP947" s="82"/>
      <c r="GRQ947" s="82"/>
      <c r="GRR947" s="82"/>
      <c r="GRS947" s="82"/>
      <c r="GRT947" s="82"/>
      <c r="GRU947" s="82"/>
      <c r="GRV947" s="82"/>
      <c r="GRW947" s="82"/>
      <c r="GRX947" s="82"/>
      <c r="GRY947" s="82"/>
      <c r="GRZ947" s="82"/>
      <c r="GSA947" s="82"/>
      <c r="GSB947" s="82"/>
      <c r="GSC947" s="82"/>
      <c r="GSD947" s="82"/>
      <c r="GSE947" s="82"/>
      <c r="GSF947" s="82"/>
      <c r="GSG947" s="82"/>
      <c r="GSH947" s="82"/>
      <c r="GSI947" s="82"/>
      <c r="GSJ947" s="82"/>
      <c r="GSK947" s="82"/>
      <c r="GSL947" s="82"/>
      <c r="GSM947" s="82"/>
      <c r="GSN947" s="82"/>
      <c r="GSO947" s="82"/>
      <c r="GSP947" s="82"/>
      <c r="GSQ947" s="82"/>
      <c r="GSR947" s="82"/>
      <c r="GSS947" s="82"/>
      <c r="GST947" s="82"/>
      <c r="GSU947" s="82"/>
      <c r="GSV947" s="82"/>
      <c r="GSW947" s="82"/>
      <c r="GSX947" s="82"/>
      <c r="GSY947" s="82"/>
      <c r="GSZ947" s="82"/>
      <c r="GTA947" s="82"/>
      <c r="GTB947" s="82"/>
      <c r="GTC947" s="82"/>
      <c r="GTD947" s="82"/>
      <c r="GTE947" s="82"/>
      <c r="GTF947" s="82"/>
      <c r="GTG947" s="82"/>
      <c r="GTH947" s="82"/>
      <c r="GTI947" s="82"/>
      <c r="GTJ947" s="82"/>
      <c r="GTK947" s="82"/>
      <c r="GTL947" s="82"/>
      <c r="GTM947" s="82"/>
      <c r="GTN947" s="82"/>
      <c r="GTO947" s="82"/>
      <c r="GTP947" s="82"/>
      <c r="GTQ947" s="82"/>
      <c r="GTR947" s="82"/>
      <c r="GTS947" s="82"/>
      <c r="GTT947" s="82"/>
      <c r="GTU947" s="82"/>
      <c r="GTV947" s="82"/>
      <c r="GTW947" s="82"/>
      <c r="GTX947" s="82"/>
      <c r="GTY947" s="82"/>
      <c r="GTZ947" s="82"/>
      <c r="GUA947" s="82"/>
      <c r="GUB947" s="82"/>
      <c r="GUC947" s="82"/>
      <c r="GUD947" s="82"/>
      <c r="GUE947" s="82"/>
      <c r="GUF947" s="82"/>
      <c r="GUG947" s="82"/>
      <c r="GUH947" s="82"/>
      <c r="GUI947" s="82"/>
      <c r="GUJ947" s="82"/>
      <c r="GUK947" s="82"/>
      <c r="GUL947" s="82"/>
      <c r="GUM947" s="82"/>
      <c r="GUN947" s="82"/>
      <c r="GUO947" s="82"/>
      <c r="GUP947" s="82"/>
      <c r="GUQ947" s="82"/>
      <c r="GUR947" s="82"/>
      <c r="GUS947" s="82"/>
      <c r="GUT947" s="82"/>
      <c r="GUU947" s="82"/>
      <c r="GUV947" s="82"/>
      <c r="GUW947" s="82"/>
      <c r="GUX947" s="82"/>
      <c r="GUY947" s="82"/>
      <c r="GUZ947" s="82"/>
      <c r="GVA947" s="82"/>
      <c r="GVB947" s="82"/>
      <c r="GVC947" s="82"/>
      <c r="GVD947" s="82"/>
      <c r="GVE947" s="82"/>
      <c r="GVF947" s="82"/>
      <c r="GVG947" s="82"/>
      <c r="GVH947" s="82"/>
      <c r="GVI947" s="82"/>
      <c r="GVJ947" s="82"/>
      <c r="GVK947" s="82"/>
      <c r="GVL947" s="82"/>
      <c r="GVM947" s="82"/>
      <c r="GVN947" s="82"/>
      <c r="GVO947" s="82"/>
      <c r="GVP947" s="82"/>
      <c r="GVQ947" s="82"/>
      <c r="GVR947" s="82"/>
      <c r="GVS947" s="82"/>
      <c r="GVT947" s="82"/>
      <c r="GVU947" s="82"/>
      <c r="GVV947" s="82"/>
      <c r="GVW947" s="82"/>
      <c r="GVX947" s="82"/>
      <c r="GVY947" s="82"/>
      <c r="GVZ947" s="82"/>
      <c r="GWA947" s="82"/>
      <c r="GWB947" s="82"/>
      <c r="GWC947" s="82"/>
      <c r="GWD947" s="82"/>
      <c r="GWE947" s="82"/>
      <c r="GWF947" s="82"/>
      <c r="GWG947" s="82"/>
      <c r="GWH947" s="82"/>
      <c r="GWI947" s="82"/>
      <c r="GWJ947" s="82"/>
      <c r="GWK947" s="82"/>
      <c r="GWL947" s="82"/>
      <c r="GWM947" s="82"/>
      <c r="GWN947" s="82"/>
      <c r="GWO947" s="82"/>
      <c r="GWP947" s="82"/>
      <c r="GWQ947" s="82"/>
      <c r="GWR947" s="82"/>
      <c r="GWS947" s="82"/>
      <c r="GWT947" s="82"/>
      <c r="GWU947" s="82"/>
      <c r="GWV947" s="82"/>
      <c r="GWW947" s="82"/>
      <c r="GWX947" s="82"/>
      <c r="GWY947" s="82"/>
      <c r="GWZ947" s="82"/>
      <c r="GXA947" s="82"/>
      <c r="GXB947" s="82"/>
      <c r="GXC947" s="82"/>
      <c r="GXD947" s="82"/>
      <c r="GXE947" s="82"/>
      <c r="GXF947" s="82"/>
      <c r="GXG947" s="82"/>
      <c r="GXH947" s="82"/>
      <c r="GXI947" s="82"/>
      <c r="GXJ947" s="82"/>
      <c r="GXK947" s="82"/>
      <c r="GXL947" s="82"/>
      <c r="GXM947" s="82"/>
      <c r="GXN947" s="82"/>
      <c r="GXO947" s="82"/>
      <c r="GXP947" s="82"/>
      <c r="GXQ947" s="82"/>
      <c r="GXR947" s="82"/>
      <c r="GXS947" s="82"/>
      <c r="GXT947" s="82"/>
      <c r="GXU947" s="82"/>
      <c r="GXV947" s="82"/>
      <c r="GXW947" s="82"/>
      <c r="GXX947" s="82"/>
      <c r="GXY947" s="82"/>
      <c r="GXZ947" s="82"/>
      <c r="GYA947" s="82"/>
      <c r="GYB947" s="82"/>
      <c r="GYC947" s="82"/>
      <c r="GYD947" s="82"/>
      <c r="GYE947" s="82"/>
      <c r="GYF947" s="82"/>
      <c r="GYG947" s="82"/>
      <c r="GYH947" s="82"/>
      <c r="GYI947" s="82"/>
      <c r="GYJ947" s="82"/>
      <c r="GYK947" s="82"/>
      <c r="GYL947" s="82"/>
      <c r="GYM947" s="82"/>
      <c r="GYN947" s="82"/>
      <c r="GYO947" s="82"/>
      <c r="GYP947" s="82"/>
      <c r="GYQ947" s="82"/>
      <c r="GYR947" s="82"/>
      <c r="GYS947" s="82"/>
      <c r="GYT947" s="82"/>
      <c r="GYU947" s="82"/>
      <c r="GYV947" s="82"/>
      <c r="GYW947" s="82"/>
      <c r="GYX947" s="82"/>
      <c r="GYY947" s="82"/>
      <c r="GYZ947" s="82"/>
      <c r="GZA947" s="82"/>
      <c r="GZB947" s="82"/>
      <c r="GZC947" s="82"/>
      <c r="GZD947" s="82"/>
      <c r="GZE947" s="82"/>
      <c r="GZF947" s="82"/>
      <c r="GZG947" s="82"/>
      <c r="GZH947" s="82"/>
      <c r="GZI947" s="82"/>
      <c r="GZJ947" s="82"/>
      <c r="GZK947" s="82"/>
      <c r="GZL947" s="82"/>
      <c r="GZM947" s="82"/>
      <c r="GZN947" s="82"/>
      <c r="GZO947" s="82"/>
      <c r="GZP947" s="82"/>
      <c r="GZQ947" s="82"/>
      <c r="GZR947" s="82"/>
      <c r="GZS947" s="82"/>
      <c r="GZT947" s="82"/>
      <c r="GZU947" s="82"/>
      <c r="GZV947" s="82"/>
      <c r="GZW947" s="82"/>
      <c r="GZX947" s="82"/>
      <c r="GZY947" s="82"/>
      <c r="GZZ947" s="82"/>
      <c r="HAA947" s="82"/>
      <c r="HAB947" s="82"/>
      <c r="HAC947" s="82"/>
      <c r="HAD947" s="82"/>
      <c r="HAE947" s="82"/>
      <c r="HAF947" s="82"/>
      <c r="HAG947" s="82"/>
      <c r="HAH947" s="82"/>
      <c r="HAI947" s="82"/>
      <c r="HAJ947" s="82"/>
      <c r="HAK947" s="82"/>
      <c r="HAL947" s="82"/>
      <c r="HAM947" s="82"/>
      <c r="HAN947" s="82"/>
      <c r="HAO947" s="82"/>
      <c r="HAP947" s="82"/>
      <c r="HAQ947" s="82"/>
      <c r="HAR947" s="82"/>
      <c r="HAS947" s="82"/>
      <c r="HAT947" s="82"/>
      <c r="HAU947" s="82"/>
      <c r="HAV947" s="82"/>
      <c r="HAW947" s="82"/>
      <c r="HAX947" s="82"/>
      <c r="HAY947" s="82"/>
      <c r="HAZ947" s="82"/>
      <c r="HBA947" s="82"/>
      <c r="HBB947" s="82"/>
      <c r="HBC947" s="82"/>
      <c r="HBD947" s="82"/>
      <c r="HBE947" s="82"/>
      <c r="HBF947" s="82"/>
      <c r="HBG947" s="82"/>
      <c r="HBH947" s="82"/>
      <c r="HBI947" s="82"/>
      <c r="HBJ947" s="82"/>
      <c r="HBK947" s="82"/>
      <c r="HBL947" s="82"/>
      <c r="HBM947" s="82"/>
      <c r="HBN947" s="82"/>
      <c r="HBO947" s="82"/>
      <c r="HBP947" s="82"/>
      <c r="HBQ947" s="82"/>
      <c r="HBR947" s="82"/>
      <c r="HBS947" s="82"/>
      <c r="HBT947" s="82"/>
      <c r="HBU947" s="82"/>
      <c r="HBV947" s="82"/>
      <c r="HBW947" s="82"/>
      <c r="HBX947" s="82"/>
      <c r="HBY947" s="82"/>
      <c r="HBZ947" s="82"/>
      <c r="HCA947" s="82"/>
      <c r="HCB947" s="82"/>
      <c r="HCC947" s="82"/>
      <c r="HCD947" s="82"/>
      <c r="HCE947" s="82"/>
      <c r="HCF947" s="82"/>
      <c r="HCG947" s="82"/>
      <c r="HCH947" s="82"/>
      <c r="HCI947" s="82"/>
      <c r="HCJ947" s="82"/>
      <c r="HCK947" s="82"/>
      <c r="HCL947" s="82"/>
      <c r="HCM947" s="82"/>
      <c r="HCN947" s="82"/>
      <c r="HCO947" s="82"/>
      <c r="HCP947" s="82"/>
      <c r="HCQ947" s="82"/>
      <c r="HCR947" s="82"/>
      <c r="HCS947" s="82"/>
      <c r="HCT947" s="82"/>
      <c r="HCU947" s="82"/>
      <c r="HCV947" s="82"/>
      <c r="HCW947" s="82"/>
      <c r="HCX947" s="82"/>
      <c r="HCY947" s="82"/>
      <c r="HCZ947" s="82"/>
      <c r="HDA947" s="82"/>
      <c r="HDB947" s="82"/>
      <c r="HDC947" s="82"/>
      <c r="HDD947" s="82"/>
      <c r="HDE947" s="82"/>
      <c r="HDF947" s="82"/>
      <c r="HDG947" s="82"/>
      <c r="HDH947" s="82"/>
      <c r="HDI947" s="82"/>
      <c r="HDJ947" s="82"/>
      <c r="HDK947" s="82"/>
      <c r="HDL947" s="82"/>
      <c r="HDM947" s="82"/>
      <c r="HDN947" s="82"/>
      <c r="HDO947" s="82"/>
      <c r="HDP947" s="82"/>
      <c r="HDQ947" s="82"/>
      <c r="HDR947" s="82"/>
      <c r="HDS947" s="82"/>
      <c r="HDT947" s="82"/>
      <c r="HDU947" s="82"/>
      <c r="HDV947" s="82"/>
      <c r="HDW947" s="82"/>
      <c r="HDX947" s="82"/>
      <c r="HDY947" s="82"/>
      <c r="HDZ947" s="82"/>
      <c r="HEA947" s="82"/>
      <c r="HEB947" s="82"/>
      <c r="HEC947" s="82"/>
      <c r="HED947" s="82"/>
      <c r="HEE947" s="82"/>
      <c r="HEF947" s="82"/>
      <c r="HEG947" s="82"/>
      <c r="HEH947" s="82"/>
      <c r="HEI947" s="82"/>
      <c r="HEJ947" s="82"/>
      <c r="HEK947" s="82"/>
      <c r="HEL947" s="82"/>
      <c r="HEM947" s="82"/>
      <c r="HEN947" s="82"/>
      <c r="HEO947" s="82"/>
      <c r="HEP947" s="82"/>
      <c r="HEQ947" s="82"/>
      <c r="HER947" s="82"/>
      <c r="HES947" s="82"/>
      <c r="HET947" s="82"/>
      <c r="HEU947" s="82"/>
      <c r="HEV947" s="82"/>
      <c r="HEW947" s="82"/>
      <c r="HEX947" s="82"/>
      <c r="HEY947" s="82"/>
      <c r="HEZ947" s="82"/>
      <c r="HFA947" s="82"/>
      <c r="HFB947" s="82"/>
      <c r="HFC947" s="82"/>
      <c r="HFD947" s="82"/>
      <c r="HFE947" s="82"/>
      <c r="HFF947" s="82"/>
      <c r="HFG947" s="82"/>
      <c r="HFH947" s="82"/>
      <c r="HFI947" s="82"/>
      <c r="HFJ947" s="82"/>
      <c r="HFK947" s="82"/>
      <c r="HFL947" s="82"/>
      <c r="HFM947" s="82"/>
      <c r="HFN947" s="82"/>
      <c r="HFO947" s="82"/>
      <c r="HFP947" s="82"/>
      <c r="HFQ947" s="82"/>
      <c r="HFR947" s="82"/>
      <c r="HFS947" s="82"/>
      <c r="HFT947" s="82"/>
      <c r="HFU947" s="82"/>
      <c r="HFV947" s="82"/>
      <c r="HFW947" s="82"/>
      <c r="HFX947" s="82"/>
      <c r="HFY947" s="82"/>
      <c r="HFZ947" s="82"/>
      <c r="HGA947" s="82"/>
      <c r="HGB947" s="82"/>
      <c r="HGC947" s="82"/>
      <c r="HGD947" s="82"/>
      <c r="HGE947" s="82"/>
      <c r="HGF947" s="82"/>
      <c r="HGG947" s="82"/>
      <c r="HGH947" s="82"/>
      <c r="HGI947" s="82"/>
      <c r="HGJ947" s="82"/>
      <c r="HGK947" s="82"/>
      <c r="HGL947" s="82"/>
      <c r="HGM947" s="82"/>
      <c r="HGN947" s="82"/>
      <c r="HGO947" s="82"/>
      <c r="HGP947" s="82"/>
      <c r="HGQ947" s="82"/>
      <c r="HGR947" s="82"/>
      <c r="HGS947" s="82"/>
      <c r="HGT947" s="82"/>
      <c r="HGU947" s="82"/>
      <c r="HGV947" s="82"/>
      <c r="HGW947" s="82"/>
      <c r="HGX947" s="82"/>
      <c r="HGY947" s="82"/>
      <c r="HGZ947" s="82"/>
      <c r="HHA947" s="82"/>
      <c r="HHB947" s="82"/>
      <c r="HHC947" s="82"/>
      <c r="HHD947" s="82"/>
      <c r="HHE947" s="82"/>
      <c r="HHF947" s="82"/>
      <c r="HHG947" s="82"/>
      <c r="HHH947" s="82"/>
      <c r="HHI947" s="82"/>
      <c r="HHJ947" s="82"/>
      <c r="HHK947" s="82"/>
      <c r="HHL947" s="82"/>
      <c r="HHM947" s="82"/>
      <c r="HHN947" s="82"/>
      <c r="HHO947" s="82"/>
      <c r="HHP947" s="82"/>
      <c r="HHQ947" s="82"/>
      <c r="HHR947" s="82"/>
      <c r="HHS947" s="82"/>
      <c r="HHT947" s="82"/>
      <c r="HHU947" s="82"/>
      <c r="HHV947" s="82"/>
      <c r="HHW947" s="82"/>
      <c r="HHX947" s="82"/>
      <c r="HHY947" s="82"/>
      <c r="HHZ947" s="82"/>
      <c r="HIA947" s="82"/>
      <c r="HIB947" s="82"/>
      <c r="HIC947" s="82"/>
      <c r="HID947" s="82"/>
      <c r="HIE947" s="82"/>
      <c r="HIF947" s="82"/>
      <c r="HIG947" s="82"/>
      <c r="HIH947" s="82"/>
      <c r="HII947" s="82"/>
      <c r="HIJ947" s="82"/>
      <c r="HIK947" s="82"/>
      <c r="HIL947" s="82"/>
      <c r="HIM947" s="82"/>
      <c r="HIN947" s="82"/>
      <c r="HIO947" s="82"/>
      <c r="HIP947" s="82"/>
      <c r="HIQ947" s="82"/>
      <c r="HIR947" s="82"/>
      <c r="HIS947" s="82"/>
      <c r="HIT947" s="82"/>
      <c r="HIU947" s="82"/>
      <c r="HIV947" s="82"/>
      <c r="HIW947" s="82"/>
      <c r="HIX947" s="82"/>
      <c r="HIY947" s="82"/>
      <c r="HIZ947" s="82"/>
      <c r="HJA947" s="82"/>
      <c r="HJB947" s="82"/>
      <c r="HJC947" s="82"/>
      <c r="HJD947" s="82"/>
      <c r="HJE947" s="82"/>
      <c r="HJF947" s="82"/>
      <c r="HJG947" s="82"/>
      <c r="HJH947" s="82"/>
      <c r="HJI947" s="82"/>
      <c r="HJJ947" s="82"/>
      <c r="HJK947" s="82"/>
      <c r="HJL947" s="82"/>
      <c r="HJM947" s="82"/>
      <c r="HJN947" s="82"/>
      <c r="HJO947" s="82"/>
      <c r="HJP947" s="82"/>
      <c r="HJQ947" s="82"/>
      <c r="HJR947" s="82"/>
      <c r="HJS947" s="82"/>
      <c r="HJT947" s="82"/>
      <c r="HJU947" s="82"/>
      <c r="HJV947" s="82"/>
      <c r="HJW947" s="82"/>
      <c r="HJX947" s="82"/>
      <c r="HJY947" s="82"/>
      <c r="HJZ947" s="82"/>
      <c r="HKA947" s="82"/>
      <c r="HKB947" s="82"/>
      <c r="HKC947" s="82"/>
      <c r="HKD947" s="82"/>
      <c r="HKE947" s="82"/>
      <c r="HKF947" s="82"/>
      <c r="HKG947" s="82"/>
      <c r="HKH947" s="82"/>
      <c r="HKI947" s="82"/>
      <c r="HKJ947" s="82"/>
      <c r="HKK947" s="82"/>
      <c r="HKL947" s="82"/>
      <c r="HKM947" s="82"/>
      <c r="HKN947" s="82"/>
      <c r="HKO947" s="82"/>
      <c r="HKP947" s="82"/>
      <c r="HKQ947" s="82"/>
      <c r="HKR947" s="82"/>
      <c r="HKS947" s="82"/>
      <c r="HKT947" s="82"/>
      <c r="HKU947" s="82"/>
      <c r="HKV947" s="82"/>
      <c r="HKW947" s="82"/>
      <c r="HKX947" s="82"/>
      <c r="HKY947" s="82"/>
      <c r="HKZ947" s="82"/>
      <c r="HLA947" s="82"/>
      <c r="HLB947" s="82"/>
      <c r="HLC947" s="82"/>
      <c r="HLD947" s="82"/>
      <c r="HLE947" s="82"/>
      <c r="HLF947" s="82"/>
      <c r="HLG947" s="82"/>
      <c r="HLH947" s="82"/>
      <c r="HLI947" s="82"/>
      <c r="HLJ947" s="82"/>
      <c r="HLK947" s="82"/>
      <c r="HLL947" s="82"/>
      <c r="HLM947" s="82"/>
      <c r="HLN947" s="82"/>
      <c r="HLO947" s="82"/>
      <c r="HLP947" s="82"/>
      <c r="HLQ947" s="82"/>
      <c r="HLR947" s="82"/>
      <c r="HLS947" s="82"/>
      <c r="HLT947" s="82"/>
      <c r="HLU947" s="82"/>
      <c r="HLV947" s="82"/>
      <c r="HLW947" s="82"/>
      <c r="HLX947" s="82"/>
      <c r="HLY947" s="82"/>
      <c r="HLZ947" s="82"/>
      <c r="HMA947" s="82"/>
      <c r="HMB947" s="82"/>
      <c r="HMC947" s="82"/>
      <c r="HMD947" s="82"/>
      <c r="HME947" s="82"/>
      <c r="HMF947" s="82"/>
      <c r="HMG947" s="82"/>
      <c r="HMH947" s="82"/>
      <c r="HMI947" s="82"/>
      <c r="HMJ947" s="82"/>
      <c r="HMK947" s="82"/>
      <c r="HML947" s="82"/>
      <c r="HMM947" s="82"/>
      <c r="HMN947" s="82"/>
      <c r="HMO947" s="82"/>
      <c r="HMP947" s="82"/>
      <c r="HMQ947" s="82"/>
      <c r="HMR947" s="82"/>
      <c r="HMS947" s="82"/>
      <c r="HMT947" s="82"/>
      <c r="HMU947" s="82"/>
      <c r="HMV947" s="82"/>
      <c r="HMW947" s="82"/>
      <c r="HMX947" s="82"/>
      <c r="HMY947" s="82"/>
      <c r="HMZ947" s="82"/>
      <c r="HNA947" s="82"/>
      <c r="HNB947" s="82"/>
      <c r="HNC947" s="82"/>
      <c r="HND947" s="82"/>
      <c r="HNE947" s="82"/>
      <c r="HNF947" s="82"/>
      <c r="HNG947" s="82"/>
      <c r="HNH947" s="82"/>
      <c r="HNI947" s="82"/>
      <c r="HNJ947" s="82"/>
      <c r="HNK947" s="82"/>
      <c r="HNL947" s="82"/>
      <c r="HNM947" s="82"/>
      <c r="HNN947" s="82"/>
      <c r="HNO947" s="82"/>
      <c r="HNP947" s="82"/>
      <c r="HNQ947" s="82"/>
      <c r="HNR947" s="82"/>
      <c r="HNS947" s="82"/>
      <c r="HNT947" s="82"/>
      <c r="HNU947" s="82"/>
      <c r="HNV947" s="82"/>
      <c r="HNW947" s="82"/>
      <c r="HNX947" s="82"/>
      <c r="HNY947" s="82"/>
      <c r="HNZ947" s="82"/>
      <c r="HOA947" s="82"/>
      <c r="HOB947" s="82"/>
      <c r="HOC947" s="82"/>
      <c r="HOD947" s="82"/>
      <c r="HOE947" s="82"/>
      <c r="HOF947" s="82"/>
      <c r="HOG947" s="82"/>
      <c r="HOH947" s="82"/>
      <c r="HOI947" s="82"/>
      <c r="HOJ947" s="82"/>
      <c r="HOK947" s="82"/>
      <c r="HOL947" s="82"/>
      <c r="HOM947" s="82"/>
      <c r="HON947" s="82"/>
      <c r="HOO947" s="82"/>
      <c r="HOP947" s="82"/>
      <c r="HOQ947" s="82"/>
      <c r="HOR947" s="82"/>
      <c r="HOS947" s="82"/>
      <c r="HOT947" s="82"/>
      <c r="HOU947" s="82"/>
      <c r="HOV947" s="82"/>
      <c r="HOW947" s="82"/>
      <c r="HOX947" s="82"/>
      <c r="HOY947" s="82"/>
      <c r="HOZ947" s="82"/>
      <c r="HPA947" s="82"/>
      <c r="HPB947" s="82"/>
      <c r="HPC947" s="82"/>
      <c r="HPD947" s="82"/>
      <c r="HPE947" s="82"/>
      <c r="HPF947" s="82"/>
      <c r="HPG947" s="82"/>
      <c r="HPH947" s="82"/>
      <c r="HPI947" s="82"/>
      <c r="HPJ947" s="82"/>
      <c r="HPK947" s="82"/>
      <c r="HPL947" s="82"/>
      <c r="HPM947" s="82"/>
      <c r="HPN947" s="82"/>
      <c r="HPO947" s="82"/>
      <c r="HPP947" s="82"/>
      <c r="HPQ947" s="82"/>
      <c r="HPR947" s="82"/>
      <c r="HPS947" s="82"/>
      <c r="HPT947" s="82"/>
      <c r="HPU947" s="82"/>
      <c r="HPV947" s="82"/>
      <c r="HPW947" s="82"/>
      <c r="HPX947" s="82"/>
      <c r="HPY947" s="82"/>
      <c r="HPZ947" s="82"/>
      <c r="HQA947" s="82"/>
      <c r="HQB947" s="82"/>
      <c r="HQC947" s="82"/>
      <c r="HQD947" s="82"/>
      <c r="HQE947" s="82"/>
      <c r="HQF947" s="82"/>
      <c r="HQG947" s="82"/>
      <c r="HQH947" s="82"/>
      <c r="HQI947" s="82"/>
      <c r="HQJ947" s="82"/>
      <c r="HQK947" s="82"/>
      <c r="HQL947" s="82"/>
      <c r="HQM947" s="82"/>
      <c r="HQN947" s="82"/>
      <c r="HQO947" s="82"/>
      <c r="HQP947" s="82"/>
      <c r="HQQ947" s="82"/>
      <c r="HQR947" s="82"/>
      <c r="HQS947" s="82"/>
      <c r="HQT947" s="82"/>
      <c r="HQU947" s="82"/>
      <c r="HQV947" s="82"/>
      <c r="HQW947" s="82"/>
      <c r="HQX947" s="82"/>
      <c r="HQY947" s="82"/>
      <c r="HQZ947" s="82"/>
      <c r="HRA947" s="82"/>
      <c r="HRB947" s="82"/>
      <c r="HRC947" s="82"/>
      <c r="HRD947" s="82"/>
      <c r="HRE947" s="82"/>
      <c r="HRF947" s="82"/>
      <c r="HRG947" s="82"/>
      <c r="HRH947" s="82"/>
      <c r="HRI947" s="82"/>
      <c r="HRJ947" s="82"/>
      <c r="HRK947" s="82"/>
      <c r="HRL947" s="82"/>
      <c r="HRM947" s="82"/>
      <c r="HRN947" s="82"/>
      <c r="HRO947" s="82"/>
      <c r="HRP947" s="82"/>
      <c r="HRQ947" s="82"/>
      <c r="HRR947" s="82"/>
      <c r="HRS947" s="82"/>
      <c r="HRT947" s="82"/>
      <c r="HRU947" s="82"/>
      <c r="HRV947" s="82"/>
      <c r="HRW947" s="82"/>
      <c r="HRX947" s="82"/>
      <c r="HRY947" s="82"/>
      <c r="HRZ947" s="82"/>
      <c r="HSA947" s="82"/>
      <c r="HSB947" s="82"/>
      <c r="HSC947" s="82"/>
      <c r="HSD947" s="82"/>
      <c r="HSE947" s="82"/>
      <c r="HSF947" s="82"/>
      <c r="HSG947" s="82"/>
      <c r="HSH947" s="82"/>
      <c r="HSI947" s="82"/>
      <c r="HSJ947" s="82"/>
      <c r="HSK947" s="82"/>
      <c r="HSL947" s="82"/>
      <c r="HSM947" s="82"/>
      <c r="HSN947" s="82"/>
      <c r="HSO947" s="82"/>
      <c r="HSP947" s="82"/>
      <c r="HSQ947" s="82"/>
      <c r="HSR947" s="82"/>
      <c r="HSS947" s="82"/>
      <c r="HST947" s="82"/>
      <c r="HSU947" s="82"/>
      <c r="HSV947" s="82"/>
      <c r="HSW947" s="82"/>
      <c r="HSX947" s="82"/>
      <c r="HSY947" s="82"/>
      <c r="HSZ947" s="82"/>
      <c r="HTA947" s="82"/>
      <c r="HTB947" s="82"/>
      <c r="HTC947" s="82"/>
      <c r="HTD947" s="82"/>
      <c r="HTE947" s="82"/>
      <c r="HTF947" s="82"/>
      <c r="HTG947" s="82"/>
      <c r="HTH947" s="82"/>
      <c r="HTI947" s="82"/>
      <c r="HTJ947" s="82"/>
      <c r="HTK947" s="82"/>
      <c r="HTL947" s="82"/>
      <c r="HTM947" s="82"/>
      <c r="HTN947" s="82"/>
      <c r="HTO947" s="82"/>
      <c r="HTP947" s="82"/>
      <c r="HTQ947" s="82"/>
      <c r="HTR947" s="82"/>
      <c r="HTS947" s="82"/>
      <c r="HTT947" s="82"/>
      <c r="HTU947" s="82"/>
      <c r="HTV947" s="82"/>
      <c r="HTW947" s="82"/>
      <c r="HTX947" s="82"/>
      <c r="HTY947" s="82"/>
      <c r="HTZ947" s="82"/>
      <c r="HUA947" s="82"/>
      <c r="HUB947" s="82"/>
      <c r="HUC947" s="82"/>
      <c r="HUD947" s="82"/>
      <c r="HUE947" s="82"/>
      <c r="HUF947" s="82"/>
      <c r="HUG947" s="82"/>
      <c r="HUH947" s="82"/>
      <c r="HUI947" s="82"/>
      <c r="HUJ947" s="82"/>
      <c r="HUK947" s="82"/>
      <c r="HUL947" s="82"/>
      <c r="HUM947" s="82"/>
      <c r="HUN947" s="82"/>
      <c r="HUO947" s="82"/>
      <c r="HUP947" s="82"/>
      <c r="HUQ947" s="82"/>
      <c r="HUR947" s="82"/>
      <c r="HUS947" s="82"/>
      <c r="HUT947" s="82"/>
      <c r="HUU947" s="82"/>
      <c r="HUV947" s="82"/>
      <c r="HUW947" s="82"/>
      <c r="HUX947" s="82"/>
      <c r="HUY947" s="82"/>
      <c r="HUZ947" s="82"/>
      <c r="HVA947" s="82"/>
      <c r="HVB947" s="82"/>
      <c r="HVC947" s="82"/>
      <c r="HVD947" s="82"/>
      <c r="HVE947" s="82"/>
      <c r="HVF947" s="82"/>
      <c r="HVG947" s="82"/>
      <c r="HVH947" s="82"/>
      <c r="HVI947" s="82"/>
      <c r="HVJ947" s="82"/>
      <c r="HVK947" s="82"/>
      <c r="HVL947" s="82"/>
      <c r="HVM947" s="82"/>
      <c r="HVN947" s="82"/>
      <c r="HVO947" s="82"/>
      <c r="HVP947" s="82"/>
      <c r="HVQ947" s="82"/>
      <c r="HVR947" s="82"/>
      <c r="HVS947" s="82"/>
      <c r="HVT947" s="82"/>
      <c r="HVU947" s="82"/>
      <c r="HVV947" s="82"/>
      <c r="HVW947" s="82"/>
      <c r="HVX947" s="82"/>
      <c r="HVY947" s="82"/>
      <c r="HVZ947" s="82"/>
      <c r="HWA947" s="82"/>
      <c r="HWB947" s="82"/>
      <c r="HWC947" s="82"/>
      <c r="HWD947" s="82"/>
      <c r="HWE947" s="82"/>
      <c r="HWF947" s="82"/>
      <c r="HWG947" s="82"/>
      <c r="HWH947" s="82"/>
      <c r="HWI947" s="82"/>
      <c r="HWJ947" s="82"/>
      <c r="HWK947" s="82"/>
      <c r="HWL947" s="82"/>
      <c r="HWM947" s="82"/>
      <c r="HWN947" s="82"/>
      <c r="HWO947" s="82"/>
      <c r="HWP947" s="82"/>
      <c r="HWQ947" s="82"/>
      <c r="HWR947" s="82"/>
      <c r="HWS947" s="82"/>
      <c r="HWT947" s="82"/>
      <c r="HWU947" s="82"/>
      <c r="HWV947" s="82"/>
      <c r="HWW947" s="82"/>
      <c r="HWX947" s="82"/>
      <c r="HWY947" s="82"/>
      <c r="HWZ947" s="82"/>
      <c r="HXA947" s="82"/>
      <c r="HXB947" s="82"/>
      <c r="HXC947" s="82"/>
      <c r="HXD947" s="82"/>
      <c r="HXE947" s="82"/>
      <c r="HXF947" s="82"/>
      <c r="HXG947" s="82"/>
      <c r="HXH947" s="82"/>
      <c r="HXI947" s="82"/>
      <c r="HXJ947" s="82"/>
      <c r="HXK947" s="82"/>
      <c r="HXL947" s="82"/>
      <c r="HXM947" s="82"/>
      <c r="HXN947" s="82"/>
      <c r="HXO947" s="82"/>
      <c r="HXP947" s="82"/>
      <c r="HXQ947" s="82"/>
      <c r="HXR947" s="82"/>
      <c r="HXS947" s="82"/>
      <c r="HXT947" s="82"/>
      <c r="HXU947" s="82"/>
      <c r="HXV947" s="82"/>
      <c r="HXW947" s="82"/>
      <c r="HXX947" s="82"/>
      <c r="HXY947" s="82"/>
      <c r="HXZ947" s="82"/>
      <c r="HYA947" s="82"/>
      <c r="HYB947" s="82"/>
      <c r="HYC947" s="82"/>
      <c r="HYD947" s="82"/>
      <c r="HYE947" s="82"/>
      <c r="HYF947" s="82"/>
      <c r="HYG947" s="82"/>
      <c r="HYH947" s="82"/>
      <c r="HYI947" s="82"/>
      <c r="HYJ947" s="82"/>
      <c r="HYK947" s="82"/>
      <c r="HYL947" s="82"/>
      <c r="HYM947" s="82"/>
      <c r="HYN947" s="82"/>
      <c r="HYO947" s="82"/>
      <c r="HYP947" s="82"/>
      <c r="HYQ947" s="82"/>
      <c r="HYR947" s="82"/>
      <c r="HYS947" s="82"/>
      <c r="HYT947" s="82"/>
      <c r="HYU947" s="82"/>
      <c r="HYV947" s="82"/>
      <c r="HYW947" s="82"/>
      <c r="HYX947" s="82"/>
      <c r="HYY947" s="82"/>
      <c r="HYZ947" s="82"/>
      <c r="HZA947" s="82"/>
      <c r="HZB947" s="82"/>
      <c r="HZC947" s="82"/>
      <c r="HZD947" s="82"/>
      <c r="HZE947" s="82"/>
      <c r="HZF947" s="82"/>
      <c r="HZG947" s="82"/>
      <c r="HZH947" s="82"/>
      <c r="HZI947" s="82"/>
      <c r="HZJ947" s="82"/>
      <c r="HZK947" s="82"/>
      <c r="HZL947" s="82"/>
      <c r="HZM947" s="82"/>
      <c r="HZN947" s="82"/>
      <c r="HZO947" s="82"/>
      <c r="HZP947" s="82"/>
      <c r="HZQ947" s="82"/>
      <c r="HZR947" s="82"/>
      <c r="HZS947" s="82"/>
      <c r="HZT947" s="82"/>
      <c r="HZU947" s="82"/>
      <c r="HZV947" s="82"/>
      <c r="HZW947" s="82"/>
      <c r="HZX947" s="82"/>
      <c r="HZY947" s="82"/>
      <c r="HZZ947" s="82"/>
      <c r="IAA947" s="82"/>
      <c r="IAB947" s="82"/>
      <c r="IAC947" s="82"/>
      <c r="IAD947" s="82"/>
      <c r="IAE947" s="82"/>
      <c r="IAF947" s="82"/>
      <c r="IAG947" s="82"/>
      <c r="IAH947" s="82"/>
      <c r="IAI947" s="82"/>
      <c r="IAJ947" s="82"/>
      <c r="IAK947" s="82"/>
      <c r="IAL947" s="82"/>
      <c r="IAM947" s="82"/>
      <c r="IAN947" s="82"/>
      <c r="IAO947" s="82"/>
      <c r="IAP947" s="82"/>
      <c r="IAQ947" s="82"/>
      <c r="IAR947" s="82"/>
      <c r="IAS947" s="82"/>
      <c r="IAT947" s="82"/>
      <c r="IAU947" s="82"/>
      <c r="IAV947" s="82"/>
      <c r="IAW947" s="82"/>
      <c r="IAX947" s="82"/>
      <c r="IAY947" s="82"/>
      <c r="IAZ947" s="82"/>
      <c r="IBA947" s="82"/>
      <c r="IBB947" s="82"/>
      <c r="IBC947" s="82"/>
      <c r="IBD947" s="82"/>
      <c r="IBE947" s="82"/>
      <c r="IBF947" s="82"/>
      <c r="IBG947" s="82"/>
      <c r="IBH947" s="82"/>
      <c r="IBI947" s="82"/>
      <c r="IBJ947" s="82"/>
      <c r="IBK947" s="82"/>
      <c r="IBL947" s="82"/>
      <c r="IBM947" s="82"/>
      <c r="IBN947" s="82"/>
      <c r="IBO947" s="82"/>
      <c r="IBP947" s="82"/>
      <c r="IBQ947" s="82"/>
      <c r="IBR947" s="82"/>
      <c r="IBS947" s="82"/>
      <c r="IBT947" s="82"/>
      <c r="IBU947" s="82"/>
      <c r="IBV947" s="82"/>
      <c r="IBW947" s="82"/>
      <c r="IBX947" s="82"/>
      <c r="IBY947" s="82"/>
      <c r="IBZ947" s="82"/>
      <c r="ICA947" s="82"/>
      <c r="ICB947" s="82"/>
      <c r="ICC947" s="82"/>
      <c r="ICD947" s="82"/>
      <c r="ICE947" s="82"/>
      <c r="ICF947" s="82"/>
      <c r="ICG947" s="82"/>
      <c r="ICH947" s="82"/>
      <c r="ICI947" s="82"/>
      <c r="ICJ947" s="82"/>
      <c r="ICK947" s="82"/>
      <c r="ICL947" s="82"/>
      <c r="ICM947" s="82"/>
      <c r="ICN947" s="82"/>
      <c r="ICO947" s="82"/>
      <c r="ICP947" s="82"/>
      <c r="ICQ947" s="82"/>
      <c r="ICR947" s="82"/>
      <c r="ICS947" s="82"/>
      <c r="ICT947" s="82"/>
      <c r="ICU947" s="82"/>
      <c r="ICV947" s="82"/>
      <c r="ICW947" s="82"/>
      <c r="ICX947" s="82"/>
      <c r="ICY947" s="82"/>
      <c r="ICZ947" s="82"/>
      <c r="IDA947" s="82"/>
      <c r="IDB947" s="82"/>
      <c r="IDC947" s="82"/>
      <c r="IDD947" s="82"/>
      <c r="IDE947" s="82"/>
      <c r="IDF947" s="82"/>
      <c r="IDG947" s="82"/>
      <c r="IDH947" s="82"/>
      <c r="IDI947" s="82"/>
      <c r="IDJ947" s="82"/>
      <c r="IDK947" s="82"/>
      <c r="IDL947" s="82"/>
      <c r="IDM947" s="82"/>
      <c r="IDN947" s="82"/>
      <c r="IDO947" s="82"/>
      <c r="IDP947" s="82"/>
      <c r="IDQ947" s="82"/>
      <c r="IDR947" s="82"/>
      <c r="IDS947" s="82"/>
      <c r="IDT947" s="82"/>
      <c r="IDU947" s="82"/>
      <c r="IDV947" s="82"/>
      <c r="IDW947" s="82"/>
      <c r="IDX947" s="82"/>
      <c r="IDY947" s="82"/>
      <c r="IDZ947" s="82"/>
      <c r="IEA947" s="82"/>
      <c r="IEB947" s="82"/>
      <c r="IEC947" s="82"/>
      <c r="IED947" s="82"/>
      <c r="IEE947" s="82"/>
      <c r="IEF947" s="82"/>
      <c r="IEG947" s="82"/>
      <c r="IEH947" s="82"/>
      <c r="IEI947" s="82"/>
      <c r="IEJ947" s="82"/>
      <c r="IEK947" s="82"/>
      <c r="IEL947" s="82"/>
      <c r="IEM947" s="82"/>
      <c r="IEN947" s="82"/>
      <c r="IEO947" s="82"/>
      <c r="IEP947" s="82"/>
      <c r="IEQ947" s="82"/>
      <c r="IER947" s="82"/>
      <c r="IES947" s="82"/>
      <c r="IET947" s="82"/>
      <c r="IEU947" s="82"/>
      <c r="IEV947" s="82"/>
      <c r="IEW947" s="82"/>
      <c r="IEX947" s="82"/>
      <c r="IEY947" s="82"/>
      <c r="IEZ947" s="82"/>
      <c r="IFA947" s="82"/>
      <c r="IFB947" s="82"/>
      <c r="IFC947" s="82"/>
      <c r="IFD947" s="82"/>
      <c r="IFE947" s="82"/>
      <c r="IFF947" s="82"/>
      <c r="IFG947" s="82"/>
      <c r="IFH947" s="82"/>
      <c r="IFI947" s="82"/>
      <c r="IFJ947" s="82"/>
      <c r="IFK947" s="82"/>
      <c r="IFL947" s="82"/>
      <c r="IFM947" s="82"/>
      <c r="IFN947" s="82"/>
      <c r="IFO947" s="82"/>
      <c r="IFP947" s="82"/>
      <c r="IFQ947" s="82"/>
      <c r="IFR947" s="82"/>
      <c r="IFS947" s="82"/>
      <c r="IFT947" s="82"/>
      <c r="IFU947" s="82"/>
      <c r="IFV947" s="82"/>
      <c r="IFW947" s="82"/>
      <c r="IFX947" s="82"/>
      <c r="IFY947" s="82"/>
      <c r="IFZ947" s="82"/>
      <c r="IGA947" s="82"/>
      <c r="IGB947" s="82"/>
      <c r="IGC947" s="82"/>
      <c r="IGD947" s="82"/>
      <c r="IGE947" s="82"/>
      <c r="IGF947" s="82"/>
      <c r="IGG947" s="82"/>
      <c r="IGH947" s="82"/>
      <c r="IGI947" s="82"/>
      <c r="IGJ947" s="82"/>
      <c r="IGK947" s="82"/>
      <c r="IGL947" s="82"/>
      <c r="IGM947" s="82"/>
      <c r="IGN947" s="82"/>
      <c r="IGO947" s="82"/>
      <c r="IGP947" s="82"/>
      <c r="IGQ947" s="82"/>
      <c r="IGR947" s="82"/>
      <c r="IGS947" s="82"/>
      <c r="IGT947" s="82"/>
      <c r="IGU947" s="82"/>
      <c r="IGV947" s="82"/>
      <c r="IGW947" s="82"/>
      <c r="IGX947" s="82"/>
      <c r="IGY947" s="82"/>
      <c r="IGZ947" s="82"/>
      <c r="IHA947" s="82"/>
      <c r="IHB947" s="82"/>
      <c r="IHC947" s="82"/>
      <c r="IHD947" s="82"/>
      <c r="IHE947" s="82"/>
      <c r="IHF947" s="82"/>
      <c r="IHG947" s="82"/>
      <c r="IHH947" s="82"/>
      <c r="IHI947" s="82"/>
      <c r="IHJ947" s="82"/>
      <c r="IHK947" s="82"/>
      <c r="IHL947" s="82"/>
      <c r="IHM947" s="82"/>
      <c r="IHN947" s="82"/>
      <c r="IHO947" s="82"/>
      <c r="IHP947" s="82"/>
      <c r="IHQ947" s="82"/>
      <c r="IHR947" s="82"/>
      <c r="IHS947" s="82"/>
      <c r="IHT947" s="82"/>
      <c r="IHU947" s="82"/>
      <c r="IHV947" s="82"/>
      <c r="IHW947" s="82"/>
      <c r="IHX947" s="82"/>
      <c r="IHY947" s="82"/>
      <c r="IHZ947" s="82"/>
      <c r="IIA947" s="82"/>
      <c r="IIB947" s="82"/>
      <c r="IIC947" s="82"/>
      <c r="IID947" s="82"/>
      <c r="IIE947" s="82"/>
      <c r="IIF947" s="82"/>
      <c r="IIG947" s="82"/>
      <c r="IIH947" s="82"/>
      <c r="III947" s="82"/>
      <c r="IIJ947" s="82"/>
      <c r="IIK947" s="82"/>
      <c r="IIL947" s="82"/>
      <c r="IIM947" s="82"/>
      <c r="IIN947" s="82"/>
      <c r="IIO947" s="82"/>
      <c r="IIP947" s="82"/>
      <c r="IIQ947" s="82"/>
      <c r="IIR947" s="82"/>
      <c r="IIS947" s="82"/>
      <c r="IIT947" s="82"/>
      <c r="IIU947" s="82"/>
      <c r="IIV947" s="82"/>
      <c r="IIW947" s="82"/>
      <c r="IIX947" s="82"/>
      <c r="IIY947" s="82"/>
      <c r="IIZ947" s="82"/>
      <c r="IJA947" s="82"/>
      <c r="IJB947" s="82"/>
      <c r="IJC947" s="82"/>
      <c r="IJD947" s="82"/>
      <c r="IJE947" s="82"/>
      <c r="IJF947" s="82"/>
      <c r="IJG947" s="82"/>
      <c r="IJH947" s="82"/>
      <c r="IJI947" s="82"/>
      <c r="IJJ947" s="82"/>
      <c r="IJK947" s="82"/>
      <c r="IJL947" s="82"/>
      <c r="IJM947" s="82"/>
      <c r="IJN947" s="82"/>
      <c r="IJO947" s="82"/>
      <c r="IJP947" s="82"/>
      <c r="IJQ947" s="82"/>
      <c r="IJR947" s="82"/>
      <c r="IJS947" s="82"/>
      <c r="IJT947" s="82"/>
      <c r="IJU947" s="82"/>
      <c r="IJV947" s="82"/>
      <c r="IJW947" s="82"/>
      <c r="IJX947" s="82"/>
      <c r="IJY947" s="82"/>
      <c r="IJZ947" s="82"/>
      <c r="IKA947" s="82"/>
      <c r="IKB947" s="82"/>
      <c r="IKC947" s="82"/>
      <c r="IKD947" s="82"/>
      <c r="IKE947" s="82"/>
      <c r="IKF947" s="82"/>
      <c r="IKG947" s="82"/>
      <c r="IKH947" s="82"/>
      <c r="IKI947" s="82"/>
      <c r="IKJ947" s="82"/>
      <c r="IKK947" s="82"/>
      <c r="IKL947" s="82"/>
      <c r="IKM947" s="82"/>
      <c r="IKN947" s="82"/>
      <c r="IKO947" s="82"/>
      <c r="IKP947" s="82"/>
      <c r="IKQ947" s="82"/>
      <c r="IKR947" s="82"/>
      <c r="IKS947" s="82"/>
      <c r="IKT947" s="82"/>
      <c r="IKU947" s="82"/>
      <c r="IKV947" s="82"/>
      <c r="IKW947" s="82"/>
      <c r="IKX947" s="82"/>
      <c r="IKY947" s="82"/>
      <c r="IKZ947" s="82"/>
      <c r="ILA947" s="82"/>
      <c r="ILB947" s="82"/>
      <c r="ILC947" s="82"/>
      <c r="ILD947" s="82"/>
      <c r="ILE947" s="82"/>
      <c r="ILF947" s="82"/>
      <c r="ILG947" s="82"/>
      <c r="ILH947" s="82"/>
      <c r="ILI947" s="82"/>
      <c r="ILJ947" s="82"/>
      <c r="ILK947" s="82"/>
      <c r="ILL947" s="82"/>
      <c r="ILM947" s="82"/>
      <c r="ILN947" s="82"/>
      <c r="ILO947" s="82"/>
      <c r="ILP947" s="82"/>
      <c r="ILQ947" s="82"/>
      <c r="ILR947" s="82"/>
      <c r="ILS947" s="82"/>
      <c r="ILT947" s="82"/>
      <c r="ILU947" s="82"/>
      <c r="ILV947" s="82"/>
      <c r="ILW947" s="82"/>
      <c r="ILX947" s="82"/>
      <c r="ILY947" s="82"/>
      <c r="ILZ947" s="82"/>
      <c r="IMA947" s="82"/>
      <c r="IMB947" s="82"/>
      <c r="IMC947" s="82"/>
      <c r="IMD947" s="82"/>
      <c r="IME947" s="82"/>
      <c r="IMF947" s="82"/>
      <c r="IMG947" s="82"/>
      <c r="IMH947" s="82"/>
      <c r="IMI947" s="82"/>
      <c r="IMJ947" s="82"/>
      <c r="IMK947" s="82"/>
      <c r="IML947" s="82"/>
      <c r="IMM947" s="82"/>
      <c r="IMN947" s="82"/>
      <c r="IMO947" s="82"/>
      <c r="IMP947" s="82"/>
      <c r="IMQ947" s="82"/>
      <c r="IMR947" s="82"/>
      <c r="IMS947" s="82"/>
      <c r="IMT947" s="82"/>
      <c r="IMU947" s="82"/>
      <c r="IMV947" s="82"/>
      <c r="IMW947" s="82"/>
      <c r="IMX947" s="82"/>
      <c r="IMY947" s="82"/>
      <c r="IMZ947" s="82"/>
      <c r="INA947" s="82"/>
      <c r="INB947" s="82"/>
      <c r="INC947" s="82"/>
      <c r="IND947" s="82"/>
      <c r="INE947" s="82"/>
      <c r="INF947" s="82"/>
      <c r="ING947" s="82"/>
      <c r="INH947" s="82"/>
      <c r="INI947" s="82"/>
      <c r="INJ947" s="82"/>
      <c r="INK947" s="82"/>
      <c r="INL947" s="82"/>
      <c r="INM947" s="82"/>
      <c r="INN947" s="82"/>
      <c r="INO947" s="82"/>
      <c r="INP947" s="82"/>
      <c r="INQ947" s="82"/>
      <c r="INR947" s="82"/>
      <c r="INS947" s="82"/>
      <c r="INT947" s="82"/>
      <c r="INU947" s="82"/>
      <c r="INV947" s="82"/>
      <c r="INW947" s="82"/>
      <c r="INX947" s="82"/>
      <c r="INY947" s="82"/>
      <c r="INZ947" s="82"/>
      <c r="IOA947" s="82"/>
      <c r="IOB947" s="82"/>
      <c r="IOC947" s="82"/>
      <c r="IOD947" s="82"/>
      <c r="IOE947" s="82"/>
      <c r="IOF947" s="82"/>
      <c r="IOG947" s="82"/>
      <c r="IOH947" s="82"/>
      <c r="IOI947" s="82"/>
      <c r="IOJ947" s="82"/>
      <c r="IOK947" s="82"/>
      <c r="IOL947" s="82"/>
      <c r="IOM947" s="82"/>
      <c r="ION947" s="82"/>
      <c r="IOO947" s="82"/>
      <c r="IOP947" s="82"/>
      <c r="IOQ947" s="82"/>
      <c r="IOR947" s="82"/>
      <c r="IOS947" s="82"/>
      <c r="IOT947" s="82"/>
      <c r="IOU947" s="82"/>
      <c r="IOV947" s="82"/>
      <c r="IOW947" s="82"/>
      <c r="IOX947" s="82"/>
      <c r="IOY947" s="82"/>
      <c r="IOZ947" s="82"/>
      <c r="IPA947" s="82"/>
      <c r="IPB947" s="82"/>
      <c r="IPC947" s="82"/>
      <c r="IPD947" s="82"/>
      <c r="IPE947" s="82"/>
      <c r="IPF947" s="82"/>
      <c r="IPG947" s="82"/>
      <c r="IPH947" s="82"/>
      <c r="IPI947" s="82"/>
      <c r="IPJ947" s="82"/>
      <c r="IPK947" s="82"/>
      <c r="IPL947" s="82"/>
      <c r="IPM947" s="82"/>
      <c r="IPN947" s="82"/>
      <c r="IPO947" s="82"/>
      <c r="IPP947" s="82"/>
      <c r="IPQ947" s="82"/>
      <c r="IPR947" s="82"/>
      <c r="IPS947" s="82"/>
      <c r="IPT947" s="82"/>
      <c r="IPU947" s="82"/>
      <c r="IPV947" s="82"/>
      <c r="IPW947" s="82"/>
      <c r="IPX947" s="82"/>
      <c r="IPY947" s="82"/>
      <c r="IPZ947" s="82"/>
      <c r="IQA947" s="82"/>
      <c r="IQB947" s="82"/>
      <c r="IQC947" s="82"/>
      <c r="IQD947" s="82"/>
      <c r="IQE947" s="82"/>
      <c r="IQF947" s="82"/>
      <c r="IQG947" s="82"/>
      <c r="IQH947" s="82"/>
      <c r="IQI947" s="82"/>
      <c r="IQJ947" s="82"/>
      <c r="IQK947" s="82"/>
      <c r="IQL947" s="82"/>
      <c r="IQM947" s="82"/>
      <c r="IQN947" s="82"/>
      <c r="IQO947" s="82"/>
      <c r="IQP947" s="82"/>
      <c r="IQQ947" s="82"/>
      <c r="IQR947" s="82"/>
      <c r="IQS947" s="82"/>
      <c r="IQT947" s="82"/>
      <c r="IQU947" s="82"/>
      <c r="IQV947" s="82"/>
      <c r="IQW947" s="82"/>
      <c r="IQX947" s="82"/>
      <c r="IQY947" s="82"/>
      <c r="IQZ947" s="82"/>
      <c r="IRA947" s="82"/>
      <c r="IRB947" s="82"/>
      <c r="IRC947" s="82"/>
      <c r="IRD947" s="82"/>
      <c r="IRE947" s="82"/>
      <c r="IRF947" s="82"/>
      <c r="IRG947" s="82"/>
      <c r="IRH947" s="82"/>
      <c r="IRI947" s="82"/>
      <c r="IRJ947" s="82"/>
      <c r="IRK947" s="82"/>
      <c r="IRL947" s="82"/>
      <c r="IRM947" s="82"/>
      <c r="IRN947" s="82"/>
      <c r="IRO947" s="82"/>
      <c r="IRP947" s="82"/>
      <c r="IRQ947" s="82"/>
      <c r="IRR947" s="82"/>
      <c r="IRS947" s="82"/>
      <c r="IRT947" s="82"/>
      <c r="IRU947" s="82"/>
      <c r="IRV947" s="82"/>
      <c r="IRW947" s="82"/>
      <c r="IRX947" s="82"/>
      <c r="IRY947" s="82"/>
      <c r="IRZ947" s="82"/>
      <c r="ISA947" s="82"/>
      <c r="ISB947" s="82"/>
      <c r="ISC947" s="82"/>
      <c r="ISD947" s="82"/>
      <c r="ISE947" s="82"/>
      <c r="ISF947" s="82"/>
      <c r="ISG947" s="82"/>
      <c r="ISH947" s="82"/>
      <c r="ISI947" s="82"/>
      <c r="ISJ947" s="82"/>
      <c r="ISK947" s="82"/>
      <c r="ISL947" s="82"/>
      <c r="ISM947" s="82"/>
      <c r="ISN947" s="82"/>
      <c r="ISO947" s="82"/>
      <c r="ISP947" s="82"/>
      <c r="ISQ947" s="82"/>
      <c r="ISR947" s="82"/>
      <c r="ISS947" s="82"/>
      <c r="IST947" s="82"/>
      <c r="ISU947" s="82"/>
      <c r="ISV947" s="82"/>
      <c r="ISW947" s="82"/>
      <c r="ISX947" s="82"/>
      <c r="ISY947" s="82"/>
      <c r="ISZ947" s="82"/>
      <c r="ITA947" s="82"/>
      <c r="ITB947" s="82"/>
      <c r="ITC947" s="82"/>
      <c r="ITD947" s="82"/>
      <c r="ITE947" s="82"/>
      <c r="ITF947" s="82"/>
      <c r="ITG947" s="82"/>
      <c r="ITH947" s="82"/>
      <c r="ITI947" s="82"/>
      <c r="ITJ947" s="82"/>
      <c r="ITK947" s="82"/>
      <c r="ITL947" s="82"/>
      <c r="ITM947" s="82"/>
      <c r="ITN947" s="82"/>
      <c r="ITO947" s="82"/>
      <c r="ITP947" s="82"/>
      <c r="ITQ947" s="82"/>
      <c r="ITR947" s="82"/>
      <c r="ITS947" s="82"/>
      <c r="ITT947" s="82"/>
      <c r="ITU947" s="82"/>
      <c r="ITV947" s="82"/>
      <c r="ITW947" s="82"/>
      <c r="ITX947" s="82"/>
      <c r="ITY947" s="82"/>
      <c r="ITZ947" s="82"/>
      <c r="IUA947" s="82"/>
      <c r="IUB947" s="82"/>
      <c r="IUC947" s="82"/>
      <c r="IUD947" s="82"/>
      <c r="IUE947" s="82"/>
      <c r="IUF947" s="82"/>
      <c r="IUG947" s="82"/>
      <c r="IUH947" s="82"/>
      <c r="IUI947" s="82"/>
      <c r="IUJ947" s="82"/>
      <c r="IUK947" s="82"/>
      <c r="IUL947" s="82"/>
      <c r="IUM947" s="82"/>
      <c r="IUN947" s="82"/>
      <c r="IUO947" s="82"/>
      <c r="IUP947" s="82"/>
      <c r="IUQ947" s="82"/>
      <c r="IUR947" s="82"/>
      <c r="IUS947" s="82"/>
      <c r="IUT947" s="82"/>
      <c r="IUU947" s="82"/>
      <c r="IUV947" s="82"/>
      <c r="IUW947" s="82"/>
      <c r="IUX947" s="82"/>
      <c r="IUY947" s="82"/>
      <c r="IUZ947" s="82"/>
      <c r="IVA947" s="82"/>
      <c r="IVB947" s="82"/>
      <c r="IVC947" s="82"/>
      <c r="IVD947" s="82"/>
      <c r="IVE947" s="82"/>
      <c r="IVF947" s="82"/>
      <c r="IVG947" s="82"/>
      <c r="IVH947" s="82"/>
      <c r="IVI947" s="82"/>
      <c r="IVJ947" s="82"/>
      <c r="IVK947" s="82"/>
      <c r="IVL947" s="82"/>
      <c r="IVM947" s="82"/>
      <c r="IVN947" s="82"/>
      <c r="IVO947" s="82"/>
      <c r="IVP947" s="82"/>
      <c r="IVQ947" s="82"/>
      <c r="IVR947" s="82"/>
      <c r="IVS947" s="82"/>
      <c r="IVT947" s="82"/>
      <c r="IVU947" s="82"/>
      <c r="IVV947" s="82"/>
      <c r="IVW947" s="82"/>
      <c r="IVX947" s="82"/>
      <c r="IVY947" s="82"/>
      <c r="IVZ947" s="82"/>
      <c r="IWA947" s="82"/>
      <c r="IWB947" s="82"/>
      <c r="IWC947" s="82"/>
      <c r="IWD947" s="82"/>
      <c r="IWE947" s="82"/>
      <c r="IWF947" s="82"/>
      <c r="IWG947" s="82"/>
      <c r="IWH947" s="82"/>
      <c r="IWI947" s="82"/>
      <c r="IWJ947" s="82"/>
      <c r="IWK947" s="82"/>
      <c r="IWL947" s="82"/>
      <c r="IWM947" s="82"/>
      <c r="IWN947" s="82"/>
      <c r="IWO947" s="82"/>
      <c r="IWP947" s="82"/>
      <c r="IWQ947" s="82"/>
      <c r="IWR947" s="82"/>
      <c r="IWS947" s="82"/>
      <c r="IWT947" s="82"/>
      <c r="IWU947" s="82"/>
      <c r="IWV947" s="82"/>
      <c r="IWW947" s="82"/>
      <c r="IWX947" s="82"/>
      <c r="IWY947" s="82"/>
      <c r="IWZ947" s="82"/>
      <c r="IXA947" s="82"/>
      <c r="IXB947" s="82"/>
      <c r="IXC947" s="82"/>
      <c r="IXD947" s="82"/>
      <c r="IXE947" s="82"/>
      <c r="IXF947" s="82"/>
      <c r="IXG947" s="82"/>
      <c r="IXH947" s="82"/>
      <c r="IXI947" s="82"/>
      <c r="IXJ947" s="82"/>
      <c r="IXK947" s="82"/>
      <c r="IXL947" s="82"/>
      <c r="IXM947" s="82"/>
      <c r="IXN947" s="82"/>
      <c r="IXO947" s="82"/>
      <c r="IXP947" s="82"/>
      <c r="IXQ947" s="82"/>
      <c r="IXR947" s="82"/>
      <c r="IXS947" s="82"/>
      <c r="IXT947" s="82"/>
      <c r="IXU947" s="82"/>
      <c r="IXV947" s="82"/>
      <c r="IXW947" s="82"/>
      <c r="IXX947" s="82"/>
      <c r="IXY947" s="82"/>
      <c r="IXZ947" s="82"/>
      <c r="IYA947" s="82"/>
      <c r="IYB947" s="82"/>
      <c r="IYC947" s="82"/>
      <c r="IYD947" s="82"/>
      <c r="IYE947" s="82"/>
      <c r="IYF947" s="82"/>
      <c r="IYG947" s="82"/>
      <c r="IYH947" s="82"/>
      <c r="IYI947" s="82"/>
      <c r="IYJ947" s="82"/>
      <c r="IYK947" s="82"/>
      <c r="IYL947" s="82"/>
      <c r="IYM947" s="82"/>
      <c r="IYN947" s="82"/>
      <c r="IYO947" s="82"/>
      <c r="IYP947" s="82"/>
      <c r="IYQ947" s="82"/>
      <c r="IYR947" s="82"/>
      <c r="IYS947" s="82"/>
      <c r="IYT947" s="82"/>
      <c r="IYU947" s="82"/>
      <c r="IYV947" s="82"/>
      <c r="IYW947" s="82"/>
      <c r="IYX947" s="82"/>
      <c r="IYY947" s="82"/>
      <c r="IYZ947" s="82"/>
      <c r="IZA947" s="82"/>
      <c r="IZB947" s="82"/>
      <c r="IZC947" s="82"/>
      <c r="IZD947" s="82"/>
      <c r="IZE947" s="82"/>
      <c r="IZF947" s="82"/>
      <c r="IZG947" s="82"/>
      <c r="IZH947" s="82"/>
      <c r="IZI947" s="82"/>
      <c r="IZJ947" s="82"/>
      <c r="IZK947" s="82"/>
      <c r="IZL947" s="82"/>
      <c r="IZM947" s="82"/>
      <c r="IZN947" s="82"/>
      <c r="IZO947" s="82"/>
      <c r="IZP947" s="82"/>
      <c r="IZQ947" s="82"/>
      <c r="IZR947" s="82"/>
      <c r="IZS947" s="82"/>
      <c r="IZT947" s="82"/>
      <c r="IZU947" s="82"/>
      <c r="IZV947" s="82"/>
      <c r="IZW947" s="82"/>
      <c r="IZX947" s="82"/>
      <c r="IZY947" s="82"/>
      <c r="IZZ947" s="82"/>
      <c r="JAA947" s="82"/>
      <c r="JAB947" s="82"/>
      <c r="JAC947" s="82"/>
      <c r="JAD947" s="82"/>
      <c r="JAE947" s="82"/>
      <c r="JAF947" s="82"/>
      <c r="JAG947" s="82"/>
      <c r="JAH947" s="82"/>
      <c r="JAI947" s="82"/>
      <c r="JAJ947" s="82"/>
      <c r="JAK947" s="82"/>
      <c r="JAL947" s="82"/>
      <c r="JAM947" s="82"/>
      <c r="JAN947" s="82"/>
      <c r="JAO947" s="82"/>
      <c r="JAP947" s="82"/>
      <c r="JAQ947" s="82"/>
      <c r="JAR947" s="82"/>
      <c r="JAS947" s="82"/>
      <c r="JAT947" s="82"/>
      <c r="JAU947" s="82"/>
      <c r="JAV947" s="82"/>
      <c r="JAW947" s="82"/>
      <c r="JAX947" s="82"/>
      <c r="JAY947" s="82"/>
      <c r="JAZ947" s="82"/>
      <c r="JBA947" s="82"/>
      <c r="JBB947" s="82"/>
      <c r="JBC947" s="82"/>
      <c r="JBD947" s="82"/>
      <c r="JBE947" s="82"/>
      <c r="JBF947" s="82"/>
      <c r="JBG947" s="82"/>
      <c r="JBH947" s="82"/>
      <c r="JBI947" s="82"/>
      <c r="JBJ947" s="82"/>
      <c r="JBK947" s="82"/>
      <c r="JBL947" s="82"/>
      <c r="JBM947" s="82"/>
      <c r="JBN947" s="82"/>
      <c r="JBO947" s="82"/>
      <c r="JBP947" s="82"/>
      <c r="JBQ947" s="82"/>
      <c r="JBR947" s="82"/>
      <c r="JBS947" s="82"/>
      <c r="JBT947" s="82"/>
      <c r="JBU947" s="82"/>
      <c r="JBV947" s="82"/>
      <c r="JBW947" s="82"/>
      <c r="JBX947" s="82"/>
      <c r="JBY947" s="82"/>
      <c r="JBZ947" s="82"/>
      <c r="JCA947" s="82"/>
      <c r="JCB947" s="82"/>
      <c r="JCC947" s="82"/>
      <c r="JCD947" s="82"/>
      <c r="JCE947" s="82"/>
      <c r="JCF947" s="82"/>
      <c r="JCG947" s="82"/>
      <c r="JCH947" s="82"/>
      <c r="JCI947" s="82"/>
      <c r="JCJ947" s="82"/>
      <c r="JCK947" s="82"/>
      <c r="JCL947" s="82"/>
      <c r="JCM947" s="82"/>
      <c r="JCN947" s="82"/>
      <c r="JCO947" s="82"/>
      <c r="JCP947" s="82"/>
      <c r="JCQ947" s="82"/>
      <c r="JCR947" s="82"/>
      <c r="JCS947" s="82"/>
      <c r="JCT947" s="82"/>
      <c r="JCU947" s="82"/>
      <c r="JCV947" s="82"/>
      <c r="JCW947" s="82"/>
      <c r="JCX947" s="82"/>
      <c r="JCY947" s="82"/>
      <c r="JCZ947" s="82"/>
      <c r="JDA947" s="82"/>
      <c r="JDB947" s="82"/>
      <c r="JDC947" s="82"/>
      <c r="JDD947" s="82"/>
      <c r="JDE947" s="82"/>
      <c r="JDF947" s="82"/>
      <c r="JDG947" s="82"/>
      <c r="JDH947" s="82"/>
      <c r="JDI947" s="82"/>
      <c r="JDJ947" s="82"/>
      <c r="JDK947" s="82"/>
      <c r="JDL947" s="82"/>
      <c r="JDM947" s="82"/>
      <c r="JDN947" s="82"/>
      <c r="JDO947" s="82"/>
      <c r="JDP947" s="82"/>
      <c r="JDQ947" s="82"/>
      <c r="JDR947" s="82"/>
      <c r="JDS947" s="82"/>
      <c r="JDT947" s="82"/>
      <c r="JDU947" s="82"/>
      <c r="JDV947" s="82"/>
      <c r="JDW947" s="82"/>
      <c r="JDX947" s="82"/>
      <c r="JDY947" s="82"/>
      <c r="JDZ947" s="82"/>
      <c r="JEA947" s="82"/>
      <c r="JEB947" s="82"/>
      <c r="JEC947" s="82"/>
      <c r="JED947" s="82"/>
      <c r="JEE947" s="82"/>
      <c r="JEF947" s="82"/>
      <c r="JEG947" s="82"/>
      <c r="JEH947" s="82"/>
      <c r="JEI947" s="82"/>
      <c r="JEJ947" s="82"/>
      <c r="JEK947" s="82"/>
      <c r="JEL947" s="82"/>
      <c r="JEM947" s="82"/>
      <c r="JEN947" s="82"/>
      <c r="JEO947" s="82"/>
      <c r="JEP947" s="82"/>
      <c r="JEQ947" s="82"/>
      <c r="JER947" s="82"/>
      <c r="JES947" s="82"/>
      <c r="JET947" s="82"/>
      <c r="JEU947" s="82"/>
      <c r="JEV947" s="82"/>
      <c r="JEW947" s="82"/>
      <c r="JEX947" s="82"/>
      <c r="JEY947" s="82"/>
      <c r="JEZ947" s="82"/>
      <c r="JFA947" s="82"/>
      <c r="JFB947" s="82"/>
      <c r="JFC947" s="82"/>
      <c r="JFD947" s="82"/>
      <c r="JFE947" s="82"/>
      <c r="JFF947" s="82"/>
      <c r="JFG947" s="82"/>
      <c r="JFH947" s="82"/>
      <c r="JFI947" s="82"/>
      <c r="JFJ947" s="82"/>
      <c r="JFK947" s="82"/>
      <c r="JFL947" s="82"/>
      <c r="JFM947" s="82"/>
      <c r="JFN947" s="82"/>
      <c r="JFO947" s="82"/>
      <c r="JFP947" s="82"/>
      <c r="JFQ947" s="82"/>
      <c r="JFR947" s="82"/>
      <c r="JFS947" s="82"/>
      <c r="JFT947" s="82"/>
      <c r="JFU947" s="82"/>
      <c r="JFV947" s="82"/>
      <c r="JFW947" s="82"/>
      <c r="JFX947" s="82"/>
      <c r="JFY947" s="82"/>
      <c r="JFZ947" s="82"/>
      <c r="JGA947" s="82"/>
      <c r="JGB947" s="82"/>
      <c r="JGC947" s="82"/>
      <c r="JGD947" s="82"/>
      <c r="JGE947" s="82"/>
      <c r="JGF947" s="82"/>
      <c r="JGG947" s="82"/>
      <c r="JGH947" s="82"/>
      <c r="JGI947" s="82"/>
      <c r="JGJ947" s="82"/>
      <c r="JGK947" s="82"/>
      <c r="JGL947" s="82"/>
      <c r="JGM947" s="82"/>
      <c r="JGN947" s="82"/>
      <c r="JGO947" s="82"/>
      <c r="JGP947" s="82"/>
      <c r="JGQ947" s="82"/>
      <c r="JGR947" s="82"/>
      <c r="JGS947" s="82"/>
      <c r="JGT947" s="82"/>
      <c r="JGU947" s="82"/>
      <c r="JGV947" s="82"/>
      <c r="JGW947" s="82"/>
      <c r="JGX947" s="82"/>
      <c r="JGY947" s="82"/>
      <c r="JGZ947" s="82"/>
      <c r="JHA947" s="82"/>
      <c r="JHB947" s="82"/>
      <c r="JHC947" s="82"/>
      <c r="JHD947" s="82"/>
      <c r="JHE947" s="82"/>
      <c r="JHF947" s="82"/>
      <c r="JHG947" s="82"/>
      <c r="JHH947" s="82"/>
      <c r="JHI947" s="82"/>
      <c r="JHJ947" s="82"/>
      <c r="JHK947" s="82"/>
      <c r="JHL947" s="82"/>
      <c r="JHM947" s="82"/>
      <c r="JHN947" s="82"/>
      <c r="JHO947" s="82"/>
      <c r="JHP947" s="82"/>
      <c r="JHQ947" s="82"/>
      <c r="JHR947" s="82"/>
      <c r="JHS947" s="82"/>
      <c r="JHT947" s="82"/>
      <c r="JHU947" s="82"/>
      <c r="JHV947" s="82"/>
      <c r="JHW947" s="82"/>
      <c r="JHX947" s="82"/>
      <c r="JHY947" s="82"/>
      <c r="JHZ947" s="82"/>
      <c r="JIA947" s="82"/>
      <c r="JIB947" s="82"/>
      <c r="JIC947" s="82"/>
      <c r="JID947" s="82"/>
      <c r="JIE947" s="82"/>
      <c r="JIF947" s="82"/>
      <c r="JIG947" s="82"/>
      <c r="JIH947" s="82"/>
      <c r="JII947" s="82"/>
      <c r="JIJ947" s="82"/>
      <c r="JIK947" s="82"/>
      <c r="JIL947" s="82"/>
      <c r="JIM947" s="82"/>
      <c r="JIN947" s="82"/>
      <c r="JIO947" s="82"/>
      <c r="JIP947" s="82"/>
      <c r="JIQ947" s="82"/>
      <c r="JIR947" s="82"/>
      <c r="JIS947" s="82"/>
      <c r="JIT947" s="82"/>
      <c r="JIU947" s="82"/>
      <c r="JIV947" s="82"/>
      <c r="JIW947" s="82"/>
      <c r="JIX947" s="82"/>
      <c r="JIY947" s="82"/>
      <c r="JIZ947" s="82"/>
      <c r="JJA947" s="82"/>
      <c r="JJB947" s="82"/>
      <c r="JJC947" s="82"/>
      <c r="JJD947" s="82"/>
      <c r="JJE947" s="82"/>
      <c r="JJF947" s="82"/>
      <c r="JJG947" s="82"/>
      <c r="JJH947" s="82"/>
      <c r="JJI947" s="82"/>
      <c r="JJJ947" s="82"/>
      <c r="JJK947" s="82"/>
      <c r="JJL947" s="82"/>
      <c r="JJM947" s="82"/>
      <c r="JJN947" s="82"/>
      <c r="JJO947" s="82"/>
      <c r="JJP947" s="82"/>
      <c r="JJQ947" s="82"/>
      <c r="JJR947" s="82"/>
      <c r="JJS947" s="82"/>
      <c r="JJT947" s="82"/>
      <c r="JJU947" s="82"/>
      <c r="JJV947" s="82"/>
      <c r="JJW947" s="82"/>
      <c r="JJX947" s="82"/>
      <c r="JJY947" s="82"/>
      <c r="JJZ947" s="82"/>
      <c r="JKA947" s="82"/>
      <c r="JKB947" s="82"/>
      <c r="JKC947" s="82"/>
      <c r="JKD947" s="82"/>
      <c r="JKE947" s="82"/>
      <c r="JKF947" s="82"/>
      <c r="JKG947" s="82"/>
      <c r="JKH947" s="82"/>
      <c r="JKI947" s="82"/>
      <c r="JKJ947" s="82"/>
      <c r="JKK947" s="82"/>
      <c r="JKL947" s="82"/>
      <c r="JKM947" s="82"/>
      <c r="JKN947" s="82"/>
      <c r="JKO947" s="82"/>
      <c r="JKP947" s="82"/>
      <c r="JKQ947" s="82"/>
      <c r="JKR947" s="82"/>
      <c r="JKS947" s="82"/>
      <c r="JKT947" s="82"/>
      <c r="JKU947" s="82"/>
      <c r="JKV947" s="82"/>
      <c r="JKW947" s="82"/>
      <c r="JKX947" s="82"/>
      <c r="JKY947" s="82"/>
      <c r="JKZ947" s="82"/>
      <c r="JLA947" s="82"/>
      <c r="JLB947" s="82"/>
      <c r="JLC947" s="82"/>
      <c r="JLD947" s="82"/>
      <c r="JLE947" s="82"/>
      <c r="JLF947" s="82"/>
      <c r="JLG947" s="82"/>
      <c r="JLH947" s="82"/>
      <c r="JLI947" s="82"/>
      <c r="JLJ947" s="82"/>
      <c r="JLK947" s="82"/>
      <c r="JLL947" s="82"/>
      <c r="JLM947" s="82"/>
      <c r="JLN947" s="82"/>
      <c r="JLO947" s="82"/>
      <c r="JLP947" s="82"/>
      <c r="JLQ947" s="82"/>
      <c r="JLR947" s="82"/>
      <c r="JLS947" s="82"/>
      <c r="JLT947" s="82"/>
      <c r="JLU947" s="82"/>
      <c r="JLV947" s="82"/>
      <c r="JLW947" s="82"/>
      <c r="JLX947" s="82"/>
      <c r="JLY947" s="82"/>
      <c r="JLZ947" s="82"/>
      <c r="JMA947" s="82"/>
      <c r="JMB947" s="82"/>
      <c r="JMC947" s="82"/>
      <c r="JMD947" s="82"/>
      <c r="JME947" s="82"/>
      <c r="JMF947" s="82"/>
      <c r="JMG947" s="82"/>
      <c r="JMH947" s="82"/>
      <c r="JMI947" s="82"/>
      <c r="JMJ947" s="82"/>
      <c r="JMK947" s="82"/>
      <c r="JML947" s="82"/>
      <c r="JMM947" s="82"/>
      <c r="JMN947" s="82"/>
      <c r="JMO947" s="82"/>
      <c r="JMP947" s="82"/>
      <c r="JMQ947" s="82"/>
      <c r="JMR947" s="82"/>
      <c r="JMS947" s="82"/>
      <c r="JMT947" s="82"/>
      <c r="JMU947" s="82"/>
      <c r="JMV947" s="82"/>
      <c r="JMW947" s="82"/>
      <c r="JMX947" s="82"/>
      <c r="JMY947" s="82"/>
      <c r="JMZ947" s="82"/>
      <c r="JNA947" s="82"/>
      <c r="JNB947" s="82"/>
      <c r="JNC947" s="82"/>
      <c r="JND947" s="82"/>
      <c r="JNE947" s="82"/>
      <c r="JNF947" s="82"/>
      <c r="JNG947" s="82"/>
      <c r="JNH947" s="82"/>
      <c r="JNI947" s="82"/>
      <c r="JNJ947" s="82"/>
      <c r="JNK947" s="82"/>
      <c r="JNL947" s="82"/>
      <c r="JNM947" s="82"/>
      <c r="JNN947" s="82"/>
      <c r="JNO947" s="82"/>
      <c r="JNP947" s="82"/>
      <c r="JNQ947" s="82"/>
      <c r="JNR947" s="82"/>
      <c r="JNS947" s="82"/>
      <c r="JNT947" s="82"/>
      <c r="JNU947" s="82"/>
      <c r="JNV947" s="82"/>
      <c r="JNW947" s="82"/>
      <c r="JNX947" s="82"/>
      <c r="JNY947" s="82"/>
      <c r="JNZ947" s="82"/>
      <c r="JOA947" s="82"/>
      <c r="JOB947" s="82"/>
      <c r="JOC947" s="82"/>
      <c r="JOD947" s="82"/>
      <c r="JOE947" s="82"/>
      <c r="JOF947" s="82"/>
      <c r="JOG947" s="82"/>
      <c r="JOH947" s="82"/>
      <c r="JOI947" s="82"/>
      <c r="JOJ947" s="82"/>
      <c r="JOK947" s="82"/>
      <c r="JOL947" s="82"/>
      <c r="JOM947" s="82"/>
      <c r="JON947" s="82"/>
      <c r="JOO947" s="82"/>
      <c r="JOP947" s="82"/>
      <c r="JOQ947" s="82"/>
      <c r="JOR947" s="82"/>
      <c r="JOS947" s="82"/>
      <c r="JOT947" s="82"/>
      <c r="JOU947" s="82"/>
      <c r="JOV947" s="82"/>
      <c r="JOW947" s="82"/>
      <c r="JOX947" s="82"/>
      <c r="JOY947" s="82"/>
      <c r="JOZ947" s="82"/>
      <c r="JPA947" s="82"/>
      <c r="JPB947" s="82"/>
      <c r="JPC947" s="82"/>
      <c r="JPD947" s="82"/>
      <c r="JPE947" s="82"/>
      <c r="JPF947" s="82"/>
      <c r="JPG947" s="82"/>
      <c r="JPH947" s="82"/>
      <c r="JPI947" s="82"/>
      <c r="JPJ947" s="82"/>
      <c r="JPK947" s="82"/>
      <c r="JPL947" s="82"/>
      <c r="JPM947" s="82"/>
      <c r="JPN947" s="82"/>
      <c r="JPO947" s="82"/>
      <c r="JPP947" s="82"/>
      <c r="JPQ947" s="82"/>
      <c r="JPR947" s="82"/>
      <c r="JPS947" s="82"/>
      <c r="JPT947" s="82"/>
      <c r="JPU947" s="82"/>
      <c r="JPV947" s="82"/>
      <c r="JPW947" s="82"/>
      <c r="JPX947" s="82"/>
      <c r="JPY947" s="82"/>
      <c r="JPZ947" s="82"/>
      <c r="JQA947" s="82"/>
      <c r="JQB947" s="82"/>
      <c r="JQC947" s="82"/>
      <c r="JQD947" s="82"/>
      <c r="JQE947" s="82"/>
      <c r="JQF947" s="82"/>
      <c r="JQG947" s="82"/>
      <c r="JQH947" s="82"/>
      <c r="JQI947" s="82"/>
      <c r="JQJ947" s="82"/>
      <c r="JQK947" s="82"/>
      <c r="JQL947" s="82"/>
      <c r="JQM947" s="82"/>
      <c r="JQN947" s="82"/>
      <c r="JQO947" s="82"/>
      <c r="JQP947" s="82"/>
      <c r="JQQ947" s="82"/>
      <c r="JQR947" s="82"/>
      <c r="JQS947" s="82"/>
      <c r="JQT947" s="82"/>
      <c r="JQU947" s="82"/>
      <c r="JQV947" s="82"/>
      <c r="JQW947" s="82"/>
      <c r="JQX947" s="82"/>
      <c r="JQY947" s="82"/>
      <c r="JQZ947" s="82"/>
      <c r="JRA947" s="82"/>
      <c r="JRB947" s="82"/>
      <c r="JRC947" s="82"/>
      <c r="JRD947" s="82"/>
      <c r="JRE947" s="82"/>
      <c r="JRF947" s="82"/>
      <c r="JRG947" s="82"/>
      <c r="JRH947" s="82"/>
      <c r="JRI947" s="82"/>
      <c r="JRJ947" s="82"/>
      <c r="JRK947" s="82"/>
      <c r="JRL947" s="82"/>
      <c r="JRM947" s="82"/>
      <c r="JRN947" s="82"/>
      <c r="JRO947" s="82"/>
      <c r="JRP947" s="82"/>
      <c r="JRQ947" s="82"/>
      <c r="JRR947" s="82"/>
      <c r="JRS947" s="82"/>
      <c r="JRT947" s="82"/>
      <c r="JRU947" s="82"/>
      <c r="JRV947" s="82"/>
      <c r="JRW947" s="82"/>
      <c r="JRX947" s="82"/>
      <c r="JRY947" s="82"/>
      <c r="JRZ947" s="82"/>
      <c r="JSA947" s="82"/>
      <c r="JSB947" s="82"/>
      <c r="JSC947" s="82"/>
      <c r="JSD947" s="82"/>
      <c r="JSE947" s="82"/>
      <c r="JSF947" s="82"/>
      <c r="JSG947" s="82"/>
      <c r="JSH947" s="82"/>
      <c r="JSI947" s="82"/>
      <c r="JSJ947" s="82"/>
      <c r="JSK947" s="82"/>
      <c r="JSL947" s="82"/>
      <c r="JSM947" s="82"/>
      <c r="JSN947" s="82"/>
      <c r="JSO947" s="82"/>
      <c r="JSP947" s="82"/>
      <c r="JSQ947" s="82"/>
      <c r="JSR947" s="82"/>
      <c r="JSS947" s="82"/>
      <c r="JST947" s="82"/>
      <c r="JSU947" s="82"/>
      <c r="JSV947" s="82"/>
      <c r="JSW947" s="82"/>
      <c r="JSX947" s="82"/>
      <c r="JSY947" s="82"/>
      <c r="JSZ947" s="82"/>
      <c r="JTA947" s="82"/>
      <c r="JTB947" s="82"/>
      <c r="JTC947" s="82"/>
      <c r="JTD947" s="82"/>
      <c r="JTE947" s="82"/>
      <c r="JTF947" s="82"/>
      <c r="JTG947" s="82"/>
      <c r="JTH947" s="82"/>
      <c r="JTI947" s="82"/>
      <c r="JTJ947" s="82"/>
      <c r="JTK947" s="82"/>
      <c r="JTL947" s="82"/>
      <c r="JTM947" s="82"/>
      <c r="JTN947" s="82"/>
      <c r="JTO947" s="82"/>
      <c r="JTP947" s="82"/>
      <c r="JTQ947" s="82"/>
      <c r="JTR947" s="82"/>
      <c r="JTS947" s="82"/>
      <c r="JTT947" s="82"/>
      <c r="JTU947" s="82"/>
      <c r="JTV947" s="82"/>
      <c r="JTW947" s="82"/>
      <c r="JTX947" s="82"/>
      <c r="JTY947" s="82"/>
      <c r="JTZ947" s="82"/>
      <c r="JUA947" s="82"/>
      <c r="JUB947" s="82"/>
      <c r="JUC947" s="82"/>
      <c r="JUD947" s="82"/>
      <c r="JUE947" s="82"/>
      <c r="JUF947" s="82"/>
      <c r="JUG947" s="82"/>
      <c r="JUH947" s="82"/>
      <c r="JUI947" s="82"/>
      <c r="JUJ947" s="82"/>
      <c r="JUK947" s="82"/>
      <c r="JUL947" s="82"/>
      <c r="JUM947" s="82"/>
      <c r="JUN947" s="82"/>
      <c r="JUO947" s="82"/>
      <c r="JUP947" s="82"/>
      <c r="JUQ947" s="82"/>
      <c r="JUR947" s="82"/>
      <c r="JUS947" s="82"/>
      <c r="JUT947" s="82"/>
      <c r="JUU947" s="82"/>
      <c r="JUV947" s="82"/>
      <c r="JUW947" s="82"/>
      <c r="JUX947" s="82"/>
      <c r="JUY947" s="82"/>
      <c r="JUZ947" s="82"/>
      <c r="JVA947" s="82"/>
      <c r="JVB947" s="82"/>
      <c r="JVC947" s="82"/>
      <c r="JVD947" s="82"/>
      <c r="JVE947" s="82"/>
      <c r="JVF947" s="82"/>
      <c r="JVG947" s="82"/>
      <c r="JVH947" s="82"/>
      <c r="JVI947" s="82"/>
      <c r="JVJ947" s="82"/>
      <c r="JVK947" s="82"/>
      <c r="JVL947" s="82"/>
      <c r="JVM947" s="82"/>
      <c r="JVN947" s="82"/>
      <c r="JVO947" s="82"/>
      <c r="JVP947" s="82"/>
      <c r="JVQ947" s="82"/>
      <c r="JVR947" s="82"/>
      <c r="JVS947" s="82"/>
      <c r="JVT947" s="82"/>
      <c r="JVU947" s="82"/>
      <c r="JVV947" s="82"/>
      <c r="JVW947" s="82"/>
      <c r="JVX947" s="82"/>
      <c r="JVY947" s="82"/>
      <c r="JVZ947" s="82"/>
      <c r="JWA947" s="82"/>
      <c r="JWB947" s="82"/>
      <c r="JWC947" s="82"/>
      <c r="JWD947" s="82"/>
      <c r="JWE947" s="82"/>
      <c r="JWF947" s="82"/>
      <c r="JWG947" s="82"/>
      <c r="JWH947" s="82"/>
      <c r="JWI947" s="82"/>
      <c r="JWJ947" s="82"/>
      <c r="JWK947" s="82"/>
      <c r="JWL947" s="82"/>
      <c r="JWM947" s="82"/>
      <c r="JWN947" s="82"/>
      <c r="JWO947" s="82"/>
      <c r="JWP947" s="82"/>
      <c r="JWQ947" s="82"/>
      <c r="JWR947" s="82"/>
      <c r="JWS947" s="82"/>
      <c r="JWT947" s="82"/>
      <c r="JWU947" s="82"/>
      <c r="JWV947" s="82"/>
      <c r="JWW947" s="82"/>
      <c r="JWX947" s="82"/>
      <c r="JWY947" s="82"/>
      <c r="JWZ947" s="82"/>
      <c r="JXA947" s="82"/>
      <c r="JXB947" s="82"/>
      <c r="JXC947" s="82"/>
      <c r="JXD947" s="82"/>
      <c r="JXE947" s="82"/>
      <c r="JXF947" s="82"/>
      <c r="JXG947" s="82"/>
      <c r="JXH947" s="82"/>
      <c r="JXI947" s="82"/>
      <c r="JXJ947" s="82"/>
      <c r="JXK947" s="82"/>
      <c r="JXL947" s="82"/>
      <c r="JXM947" s="82"/>
      <c r="JXN947" s="82"/>
      <c r="JXO947" s="82"/>
      <c r="JXP947" s="82"/>
      <c r="JXQ947" s="82"/>
      <c r="JXR947" s="82"/>
      <c r="JXS947" s="82"/>
      <c r="JXT947" s="82"/>
      <c r="JXU947" s="82"/>
      <c r="JXV947" s="82"/>
      <c r="JXW947" s="82"/>
      <c r="JXX947" s="82"/>
      <c r="JXY947" s="82"/>
      <c r="JXZ947" s="82"/>
      <c r="JYA947" s="82"/>
      <c r="JYB947" s="82"/>
      <c r="JYC947" s="82"/>
      <c r="JYD947" s="82"/>
      <c r="JYE947" s="82"/>
      <c r="JYF947" s="82"/>
      <c r="JYG947" s="82"/>
      <c r="JYH947" s="82"/>
      <c r="JYI947" s="82"/>
      <c r="JYJ947" s="82"/>
      <c r="JYK947" s="82"/>
      <c r="JYL947" s="82"/>
      <c r="JYM947" s="82"/>
      <c r="JYN947" s="82"/>
      <c r="JYO947" s="82"/>
      <c r="JYP947" s="82"/>
      <c r="JYQ947" s="82"/>
      <c r="JYR947" s="82"/>
      <c r="JYS947" s="82"/>
      <c r="JYT947" s="82"/>
      <c r="JYU947" s="82"/>
      <c r="JYV947" s="82"/>
      <c r="JYW947" s="82"/>
      <c r="JYX947" s="82"/>
      <c r="JYY947" s="82"/>
      <c r="JYZ947" s="82"/>
      <c r="JZA947" s="82"/>
      <c r="JZB947" s="82"/>
      <c r="JZC947" s="82"/>
      <c r="JZD947" s="82"/>
      <c r="JZE947" s="82"/>
      <c r="JZF947" s="82"/>
      <c r="JZG947" s="82"/>
      <c r="JZH947" s="82"/>
      <c r="JZI947" s="82"/>
      <c r="JZJ947" s="82"/>
      <c r="JZK947" s="82"/>
      <c r="JZL947" s="82"/>
      <c r="JZM947" s="82"/>
      <c r="JZN947" s="82"/>
      <c r="JZO947" s="82"/>
      <c r="JZP947" s="82"/>
      <c r="JZQ947" s="82"/>
      <c r="JZR947" s="82"/>
      <c r="JZS947" s="82"/>
      <c r="JZT947" s="82"/>
      <c r="JZU947" s="82"/>
      <c r="JZV947" s="82"/>
      <c r="JZW947" s="82"/>
      <c r="JZX947" s="82"/>
      <c r="JZY947" s="82"/>
      <c r="JZZ947" s="82"/>
      <c r="KAA947" s="82"/>
      <c r="KAB947" s="82"/>
      <c r="KAC947" s="82"/>
      <c r="KAD947" s="82"/>
      <c r="KAE947" s="82"/>
      <c r="KAF947" s="82"/>
      <c r="KAG947" s="82"/>
      <c r="KAH947" s="82"/>
      <c r="KAI947" s="82"/>
      <c r="KAJ947" s="82"/>
      <c r="KAK947" s="82"/>
      <c r="KAL947" s="82"/>
      <c r="KAM947" s="82"/>
      <c r="KAN947" s="82"/>
      <c r="KAO947" s="82"/>
      <c r="KAP947" s="82"/>
      <c r="KAQ947" s="82"/>
      <c r="KAR947" s="82"/>
      <c r="KAS947" s="82"/>
      <c r="KAT947" s="82"/>
      <c r="KAU947" s="82"/>
      <c r="KAV947" s="82"/>
      <c r="KAW947" s="82"/>
      <c r="KAX947" s="82"/>
      <c r="KAY947" s="82"/>
      <c r="KAZ947" s="82"/>
      <c r="KBA947" s="82"/>
      <c r="KBB947" s="82"/>
      <c r="KBC947" s="82"/>
      <c r="KBD947" s="82"/>
      <c r="KBE947" s="82"/>
      <c r="KBF947" s="82"/>
      <c r="KBG947" s="82"/>
      <c r="KBH947" s="82"/>
      <c r="KBI947" s="82"/>
      <c r="KBJ947" s="82"/>
      <c r="KBK947" s="82"/>
      <c r="KBL947" s="82"/>
      <c r="KBM947" s="82"/>
      <c r="KBN947" s="82"/>
      <c r="KBO947" s="82"/>
      <c r="KBP947" s="82"/>
      <c r="KBQ947" s="82"/>
      <c r="KBR947" s="82"/>
      <c r="KBS947" s="82"/>
      <c r="KBT947" s="82"/>
      <c r="KBU947" s="82"/>
      <c r="KBV947" s="82"/>
      <c r="KBW947" s="82"/>
      <c r="KBX947" s="82"/>
      <c r="KBY947" s="82"/>
      <c r="KBZ947" s="82"/>
      <c r="KCA947" s="82"/>
      <c r="KCB947" s="82"/>
      <c r="KCC947" s="82"/>
      <c r="KCD947" s="82"/>
      <c r="KCE947" s="82"/>
      <c r="KCF947" s="82"/>
      <c r="KCG947" s="82"/>
      <c r="KCH947" s="82"/>
      <c r="KCI947" s="82"/>
      <c r="KCJ947" s="82"/>
      <c r="KCK947" s="82"/>
      <c r="KCL947" s="82"/>
      <c r="KCM947" s="82"/>
      <c r="KCN947" s="82"/>
      <c r="KCO947" s="82"/>
      <c r="KCP947" s="82"/>
      <c r="KCQ947" s="82"/>
      <c r="KCR947" s="82"/>
      <c r="KCS947" s="82"/>
      <c r="KCT947" s="82"/>
      <c r="KCU947" s="82"/>
      <c r="KCV947" s="82"/>
      <c r="KCW947" s="82"/>
      <c r="KCX947" s="82"/>
      <c r="KCY947" s="82"/>
      <c r="KCZ947" s="82"/>
      <c r="KDA947" s="82"/>
      <c r="KDB947" s="82"/>
      <c r="KDC947" s="82"/>
      <c r="KDD947" s="82"/>
      <c r="KDE947" s="82"/>
      <c r="KDF947" s="82"/>
      <c r="KDG947" s="82"/>
      <c r="KDH947" s="82"/>
      <c r="KDI947" s="82"/>
      <c r="KDJ947" s="82"/>
      <c r="KDK947" s="82"/>
      <c r="KDL947" s="82"/>
      <c r="KDM947" s="82"/>
      <c r="KDN947" s="82"/>
      <c r="KDO947" s="82"/>
      <c r="KDP947" s="82"/>
      <c r="KDQ947" s="82"/>
      <c r="KDR947" s="82"/>
      <c r="KDS947" s="82"/>
      <c r="KDT947" s="82"/>
      <c r="KDU947" s="82"/>
      <c r="KDV947" s="82"/>
      <c r="KDW947" s="82"/>
      <c r="KDX947" s="82"/>
      <c r="KDY947" s="82"/>
      <c r="KDZ947" s="82"/>
      <c r="KEA947" s="82"/>
      <c r="KEB947" s="82"/>
      <c r="KEC947" s="82"/>
      <c r="KED947" s="82"/>
      <c r="KEE947" s="82"/>
      <c r="KEF947" s="82"/>
      <c r="KEG947" s="82"/>
      <c r="KEH947" s="82"/>
      <c r="KEI947" s="82"/>
      <c r="KEJ947" s="82"/>
      <c r="KEK947" s="82"/>
      <c r="KEL947" s="82"/>
      <c r="KEM947" s="82"/>
      <c r="KEN947" s="82"/>
      <c r="KEO947" s="82"/>
      <c r="KEP947" s="82"/>
      <c r="KEQ947" s="82"/>
      <c r="KER947" s="82"/>
      <c r="KES947" s="82"/>
      <c r="KET947" s="82"/>
      <c r="KEU947" s="82"/>
      <c r="KEV947" s="82"/>
      <c r="KEW947" s="82"/>
      <c r="KEX947" s="82"/>
      <c r="KEY947" s="82"/>
      <c r="KEZ947" s="82"/>
      <c r="KFA947" s="82"/>
      <c r="KFB947" s="82"/>
      <c r="KFC947" s="82"/>
      <c r="KFD947" s="82"/>
      <c r="KFE947" s="82"/>
      <c r="KFF947" s="82"/>
      <c r="KFG947" s="82"/>
      <c r="KFH947" s="82"/>
      <c r="KFI947" s="82"/>
      <c r="KFJ947" s="82"/>
      <c r="KFK947" s="82"/>
      <c r="KFL947" s="82"/>
      <c r="KFM947" s="82"/>
      <c r="KFN947" s="82"/>
      <c r="KFO947" s="82"/>
      <c r="KFP947" s="82"/>
      <c r="KFQ947" s="82"/>
      <c r="KFR947" s="82"/>
      <c r="KFS947" s="82"/>
      <c r="KFT947" s="82"/>
      <c r="KFU947" s="82"/>
      <c r="KFV947" s="82"/>
      <c r="KFW947" s="82"/>
      <c r="KFX947" s="82"/>
      <c r="KFY947" s="82"/>
      <c r="KFZ947" s="82"/>
      <c r="KGA947" s="82"/>
      <c r="KGB947" s="82"/>
      <c r="KGC947" s="82"/>
      <c r="KGD947" s="82"/>
      <c r="KGE947" s="82"/>
      <c r="KGF947" s="82"/>
      <c r="KGG947" s="82"/>
      <c r="KGH947" s="82"/>
      <c r="KGI947" s="82"/>
      <c r="KGJ947" s="82"/>
      <c r="KGK947" s="82"/>
      <c r="KGL947" s="82"/>
      <c r="KGM947" s="82"/>
      <c r="KGN947" s="82"/>
      <c r="KGO947" s="82"/>
      <c r="KGP947" s="82"/>
      <c r="KGQ947" s="82"/>
      <c r="KGR947" s="82"/>
      <c r="KGS947" s="82"/>
      <c r="KGT947" s="82"/>
      <c r="KGU947" s="82"/>
      <c r="KGV947" s="82"/>
      <c r="KGW947" s="82"/>
      <c r="KGX947" s="82"/>
      <c r="KGY947" s="82"/>
      <c r="KGZ947" s="82"/>
      <c r="KHA947" s="82"/>
      <c r="KHB947" s="82"/>
      <c r="KHC947" s="82"/>
      <c r="KHD947" s="82"/>
      <c r="KHE947" s="82"/>
      <c r="KHF947" s="82"/>
      <c r="KHG947" s="82"/>
      <c r="KHH947" s="82"/>
      <c r="KHI947" s="82"/>
      <c r="KHJ947" s="82"/>
      <c r="KHK947" s="82"/>
      <c r="KHL947" s="82"/>
      <c r="KHM947" s="82"/>
      <c r="KHN947" s="82"/>
      <c r="KHO947" s="82"/>
      <c r="KHP947" s="82"/>
      <c r="KHQ947" s="82"/>
      <c r="KHR947" s="82"/>
      <c r="KHS947" s="82"/>
      <c r="KHT947" s="82"/>
      <c r="KHU947" s="82"/>
      <c r="KHV947" s="82"/>
      <c r="KHW947" s="82"/>
      <c r="KHX947" s="82"/>
      <c r="KHY947" s="82"/>
      <c r="KHZ947" s="82"/>
      <c r="KIA947" s="82"/>
      <c r="KIB947" s="82"/>
      <c r="KIC947" s="82"/>
      <c r="KID947" s="82"/>
      <c r="KIE947" s="82"/>
      <c r="KIF947" s="82"/>
      <c r="KIG947" s="82"/>
      <c r="KIH947" s="82"/>
      <c r="KII947" s="82"/>
      <c r="KIJ947" s="82"/>
      <c r="KIK947" s="82"/>
      <c r="KIL947" s="82"/>
      <c r="KIM947" s="82"/>
      <c r="KIN947" s="82"/>
      <c r="KIO947" s="82"/>
      <c r="KIP947" s="82"/>
      <c r="KIQ947" s="82"/>
      <c r="KIR947" s="82"/>
      <c r="KIS947" s="82"/>
      <c r="KIT947" s="82"/>
      <c r="KIU947" s="82"/>
      <c r="KIV947" s="82"/>
      <c r="KIW947" s="82"/>
      <c r="KIX947" s="82"/>
      <c r="KIY947" s="82"/>
      <c r="KIZ947" s="82"/>
      <c r="KJA947" s="82"/>
      <c r="KJB947" s="82"/>
      <c r="KJC947" s="82"/>
      <c r="KJD947" s="82"/>
      <c r="KJE947" s="82"/>
      <c r="KJF947" s="82"/>
      <c r="KJG947" s="82"/>
      <c r="KJH947" s="82"/>
      <c r="KJI947" s="82"/>
      <c r="KJJ947" s="82"/>
      <c r="KJK947" s="82"/>
      <c r="KJL947" s="82"/>
      <c r="KJM947" s="82"/>
      <c r="KJN947" s="82"/>
      <c r="KJO947" s="82"/>
      <c r="KJP947" s="82"/>
      <c r="KJQ947" s="82"/>
      <c r="KJR947" s="82"/>
      <c r="KJS947" s="82"/>
      <c r="KJT947" s="82"/>
      <c r="KJU947" s="82"/>
      <c r="KJV947" s="82"/>
      <c r="KJW947" s="82"/>
      <c r="KJX947" s="82"/>
      <c r="KJY947" s="82"/>
      <c r="KJZ947" s="82"/>
      <c r="KKA947" s="82"/>
      <c r="KKB947" s="82"/>
      <c r="KKC947" s="82"/>
      <c r="KKD947" s="82"/>
      <c r="KKE947" s="82"/>
      <c r="KKF947" s="82"/>
      <c r="KKG947" s="82"/>
      <c r="KKH947" s="82"/>
      <c r="KKI947" s="82"/>
      <c r="KKJ947" s="82"/>
      <c r="KKK947" s="82"/>
      <c r="KKL947" s="82"/>
      <c r="KKM947" s="82"/>
      <c r="KKN947" s="82"/>
      <c r="KKO947" s="82"/>
      <c r="KKP947" s="82"/>
      <c r="KKQ947" s="82"/>
      <c r="KKR947" s="82"/>
      <c r="KKS947" s="82"/>
      <c r="KKT947" s="82"/>
      <c r="KKU947" s="82"/>
      <c r="KKV947" s="82"/>
      <c r="KKW947" s="82"/>
      <c r="KKX947" s="82"/>
      <c r="KKY947" s="82"/>
      <c r="KKZ947" s="82"/>
      <c r="KLA947" s="82"/>
      <c r="KLB947" s="82"/>
      <c r="KLC947" s="82"/>
      <c r="KLD947" s="82"/>
      <c r="KLE947" s="82"/>
      <c r="KLF947" s="82"/>
      <c r="KLG947" s="82"/>
      <c r="KLH947" s="82"/>
      <c r="KLI947" s="82"/>
      <c r="KLJ947" s="82"/>
      <c r="KLK947" s="82"/>
      <c r="KLL947" s="82"/>
      <c r="KLM947" s="82"/>
      <c r="KLN947" s="82"/>
      <c r="KLO947" s="82"/>
      <c r="KLP947" s="82"/>
      <c r="KLQ947" s="82"/>
      <c r="KLR947" s="82"/>
      <c r="KLS947" s="82"/>
      <c r="KLT947" s="82"/>
      <c r="KLU947" s="82"/>
      <c r="KLV947" s="82"/>
      <c r="KLW947" s="82"/>
      <c r="KLX947" s="82"/>
      <c r="KLY947" s="82"/>
      <c r="KLZ947" s="82"/>
      <c r="KMA947" s="82"/>
      <c r="KMB947" s="82"/>
      <c r="KMC947" s="82"/>
      <c r="KMD947" s="82"/>
      <c r="KME947" s="82"/>
      <c r="KMF947" s="82"/>
      <c r="KMG947" s="82"/>
      <c r="KMH947" s="82"/>
      <c r="KMI947" s="82"/>
      <c r="KMJ947" s="82"/>
      <c r="KMK947" s="82"/>
      <c r="KML947" s="82"/>
      <c r="KMM947" s="82"/>
      <c r="KMN947" s="82"/>
      <c r="KMO947" s="82"/>
      <c r="KMP947" s="82"/>
      <c r="KMQ947" s="82"/>
      <c r="KMR947" s="82"/>
      <c r="KMS947" s="82"/>
      <c r="KMT947" s="82"/>
      <c r="KMU947" s="82"/>
      <c r="KMV947" s="82"/>
      <c r="KMW947" s="82"/>
      <c r="KMX947" s="82"/>
      <c r="KMY947" s="82"/>
      <c r="KMZ947" s="82"/>
      <c r="KNA947" s="82"/>
      <c r="KNB947" s="82"/>
      <c r="KNC947" s="82"/>
      <c r="KND947" s="82"/>
      <c r="KNE947" s="82"/>
      <c r="KNF947" s="82"/>
      <c r="KNG947" s="82"/>
      <c r="KNH947" s="82"/>
      <c r="KNI947" s="82"/>
      <c r="KNJ947" s="82"/>
      <c r="KNK947" s="82"/>
      <c r="KNL947" s="82"/>
      <c r="KNM947" s="82"/>
      <c r="KNN947" s="82"/>
      <c r="KNO947" s="82"/>
      <c r="KNP947" s="82"/>
      <c r="KNQ947" s="82"/>
      <c r="KNR947" s="82"/>
      <c r="KNS947" s="82"/>
      <c r="KNT947" s="82"/>
      <c r="KNU947" s="82"/>
      <c r="KNV947" s="82"/>
      <c r="KNW947" s="82"/>
      <c r="KNX947" s="82"/>
      <c r="KNY947" s="82"/>
      <c r="KNZ947" s="82"/>
      <c r="KOA947" s="82"/>
      <c r="KOB947" s="82"/>
      <c r="KOC947" s="82"/>
      <c r="KOD947" s="82"/>
      <c r="KOE947" s="82"/>
      <c r="KOF947" s="82"/>
      <c r="KOG947" s="82"/>
      <c r="KOH947" s="82"/>
      <c r="KOI947" s="82"/>
      <c r="KOJ947" s="82"/>
      <c r="KOK947" s="82"/>
      <c r="KOL947" s="82"/>
      <c r="KOM947" s="82"/>
      <c r="KON947" s="82"/>
      <c r="KOO947" s="82"/>
      <c r="KOP947" s="82"/>
      <c r="KOQ947" s="82"/>
      <c r="KOR947" s="82"/>
      <c r="KOS947" s="82"/>
      <c r="KOT947" s="82"/>
      <c r="KOU947" s="82"/>
      <c r="KOV947" s="82"/>
      <c r="KOW947" s="82"/>
      <c r="KOX947" s="82"/>
      <c r="KOY947" s="82"/>
      <c r="KOZ947" s="82"/>
      <c r="KPA947" s="82"/>
      <c r="KPB947" s="82"/>
      <c r="KPC947" s="82"/>
      <c r="KPD947" s="82"/>
      <c r="KPE947" s="82"/>
      <c r="KPF947" s="82"/>
      <c r="KPG947" s="82"/>
      <c r="KPH947" s="82"/>
      <c r="KPI947" s="82"/>
      <c r="KPJ947" s="82"/>
      <c r="KPK947" s="82"/>
      <c r="KPL947" s="82"/>
      <c r="KPM947" s="82"/>
      <c r="KPN947" s="82"/>
      <c r="KPO947" s="82"/>
      <c r="KPP947" s="82"/>
      <c r="KPQ947" s="82"/>
      <c r="KPR947" s="82"/>
      <c r="KPS947" s="82"/>
      <c r="KPT947" s="82"/>
      <c r="KPU947" s="82"/>
      <c r="KPV947" s="82"/>
      <c r="KPW947" s="82"/>
      <c r="KPX947" s="82"/>
      <c r="KPY947" s="82"/>
      <c r="KPZ947" s="82"/>
      <c r="KQA947" s="82"/>
      <c r="KQB947" s="82"/>
      <c r="KQC947" s="82"/>
      <c r="KQD947" s="82"/>
      <c r="KQE947" s="82"/>
      <c r="KQF947" s="82"/>
      <c r="KQG947" s="82"/>
      <c r="KQH947" s="82"/>
      <c r="KQI947" s="82"/>
      <c r="KQJ947" s="82"/>
      <c r="KQK947" s="82"/>
      <c r="KQL947" s="82"/>
      <c r="KQM947" s="82"/>
      <c r="KQN947" s="82"/>
      <c r="KQO947" s="82"/>
      <c r="KQP947" s="82"/>
      <c r="KQQ947" s="82"/>
      <c r="KQR947" s="82"/>
      <c r="KQS947" s="82"/>
      <c r="KQT947" s="82"/>
      <c r="KQU947" s="82"/>
      <c r="KQV947" s="82"/>
      <c r="KQW947" s="82"/>
      <c r="KQX947" s="82"/>
      <c r="KQY947" s="82"/>
      <c r="KQZ947" s="82"/>
      <c r="KRA947" s="82"/>
      <c r="KRB947" s="82"/>
      <c r="KRC947" s="82"/>
      <c r="KRD947" s="82"/>
      <c r="KRE947" s="82"/>
      <c r="KRF947" s="82"/>
      <c r="KRG947" s="82"/>
      <c r="KRH947" s="82"/>
      <c r="KRI947" s="82"/>
      <c r="KRJ947" s="82"/>
      <c r="KRK947" s="82"/>
      <c r="KRL947" s="82"/>
      <c r="KRM947" s="82"/>
      <c r="KRN947" s="82"/>
      <c r="KRO947" s="82"/>
      <c r="KRP947" s="82"/>
      <c r="KRQ947" s="82"/>
      <c r="KRR947" s="82"/>
      <c r="KRS947" s="82"/>
      <c r="KRT947" s="82"/>
      <c r="KRU947" s="82"/>
      <c r="KRV947" s="82"/>
      <c r="KRW947" s="82"/>
      <c r="KRX947" s="82"/>
      <c r="KRY947" s="82"/>
      <c r="KRZ947" s="82"/>
      <c r="KSA947" s="82"/>
      <c r="KSB947" s="82"/>
      <c r="KSC947" s="82"/>
      <c r="KSD947" s="82"/>
      <c r="KSE947" s="82"/>
      <c r="KSF947" s="82"/>
      <c r="KSG947" s="82"/>
      <c r="KSH947" s="82"/>
      <c r="KSI947" s="82"/>
      <c r="KSJ947" s="82"/>
      <c r="KSK947" s="82"/>
      <c r="KSL947" s="82"/>
      <c r="KSM947" s="82"/>
      <c r="KSN947" s="82"/>
      <c r="KSO947" s="82"/>
      <c r="KSP947" s="82"/>
      <c r="KSQ947" s="82"/>
      <c r="KSR947" s="82"/>
      <c r="KSS947" s="82"/>
      <c r="KST947" s="82"/>
      <c r="KSU947" s="82"/>
      <c r="KSV947" s="82"/>
      <c r="KSW947" s="82"/>
      <c r="KSX947" s="82"/>
      <c r="KSY947" s="82"/>
      <c r="KSZ947" s="82"/>
      <c r="KTA947" s="82"/>
      <c r="KTB947" s="82"/>
      <c r="KTC947" s="82"/>
      <c r="KTD947" s="82"/>
      <c r="KTE947" s="82"/>
      <c r="KTF947" s="82"/>
      <c r="KTG947" s="82"/>
      <c r="KTH947" s="82"/>
      <c r="KTI947" s="82"/>
      <c r="KTJ947" s="82"/>
      <c r="KTK947" s="82"/>
      <c r="KTL947" s="82"/>
      <c r="KTM947" s="82"/>
      <c r="KTN947" s="82"/>
      <c r="KTO947" s="82"/>
      <c r="KTP947" s="82"/>
      <c r="KTQ947" s="82"/>
      <c r="KTR947" s="82"/>
      <c r="KTS947" s="82"/>
      <c r="KTT947" s="82"/>
      <c r="KTU947" s="82"/>
      <c r="KTV947" s="82"/>
      <c r="KTW947" s="82"/>
      <c r="KTX947" s="82"/>
      <c r="KTY947" s="82"/>
      <c r="KTZ947" s="82"/>
      <c r="KUA947" s="82"/>
      <c r="KUB947" s="82"/>
      <c r="KUC947" s="82"/>
      <c r="KUD947" s="82"/>
      <c r="KUE947" s="82"/>
      <c r="KUF947" s="82"/>
      <c r="KUG947" s="82"/>
      <c r="KUH947" s="82"/>
      <c r="KUI947" s="82"/>
      <c r="KUJ947" s="82"/>
      <c r="KUK947" s="82"/>
      <c r="KUL947" s="82"/>
      <c r="KUM947" s="82"/>
      <c r="KUN947" s="82"/>
      <c r="KUO947" s="82"/>
      <c r="KUP947" s="82"/>
      <c r="KUQ947" s="82"/>
      <c r="KUR947" s="82"/>
      <c r="KUS947" s="82"/>
      <c r="KUT947" s="82"/>
      <c r="KUU947" s="82"/>
      <c r="KUV947" s="82"/>
      <c r="KUW947" s="82"/>
      <c r="KUX947" s="82"/>
      <c r="KUY947" s="82"/>
      <c r="KUZ947" s="82"/>
      <c r="KVA947" s="82"/>
      <c r="KVB947" s="82"/>
      <c r="KVC947" s="82"/>
      <c r="KVD947" s="82"/>
      <c r="KVE947" s="82"/>
      <c r="KVF947" s="82"/>
      <c r="KVG947" s="82"/>
      <c r="KVH947" s="82"/>
      <c r="KVI947" s="82"/>
      <c r="KVJ947" s="82"/>
      <c r="KVK947" s="82"/>
      <c r="KVL947" s="82"/>
      <c r="KVM947" s="82"/>
      <c r="KVN947" s="82"/>
      <c r="KVO947" s="82"/>
      <c r="KVP947" s="82"/>
      <c r="KVQ947" s="82"/>
      <c r="KVR947" s="82"/>
      <c r="KVS947" s="82"/>
      <c r="KVT947" s="82"/>
      <c r="KVU947" s="82"/>
      <c r="KVV947" s="82"/>
      <c r="KVW947" s="82"/>
      <c r="KVX947" s="82"/>
      <c r="KVY947" s="82"/>
      <c r="KVZ947" s="82"/>
      <c r="KWA947" s="82"/>
      <c r="KWB947" s="82"/>
      <c r="KWC947" s="82"/>
      <c r="KWD947" s="82"/>
      <c r="KWE947" s="82"/>
      <c r="KWF947" s="82"/>
      <c r="KWG947" s="82"/>
      <c r="KWH947" s="82"/>
      <c r="KWI947" s="82"/>
      <c r="KWJ947" s="82"/>
      <c r="KWK947" s="82"/>
      <c r="KWL947" s="82"/>
      <c r="KWM947" s="82"/>
      <c r="KWN947" s="82"/>
      <c r="KWO947" s="82"/>
      <c r="KWP947" s="82"/>
      <c r="KWQ947" s="82"/>
      <c r="KWR947" s="82"/>
      <c r="KWS947" s="82"/>
      <c r="KWT947" s="82"/>
      <c r="KWU947" s="82"/>
      <c r="KWV947" s="82"/>
      <c r="KWW947" s="82"/>
      <c r="KWX947" s="82"/>
      <c r="KWY947" s="82"/>
      <c r="KWZ947" s="82"/>
      <c r="KXA947" s="82"/>
      <c r="KXB947" s="82"/>
      <c r="KXC947" s="82"/>
      <c r="KXD947" s="82"/>
      <c r="KXE947" s="82"/>
      <c r="KXF947" s="82"/>
      <c r="KXG947" s="82"/>
      <c r="KXH947" s="82"/>
      <c r="KXI947" s="82"/>
      <c r="KXJ947" s="82"/>
      <c r="KXK947" s="82"/>
      <c r="KXL947" s="82"/>
      <c r="KXM947" s="82"/>
      <c r="KXN947" s="82"/>
      <c r="KXO947" s="82"/>
      <c r="KXP947" s="82"/>
      <c r="KXQ947" s="82"/>
      <c r="KXR947" s="82"/>
      <c r="KXS947" s="82"/>
      <c r="KXT947" s="82"/>
      <c r="KXU947" s="82"/>
      <c r="KXV947" s="82"/>
      <c r="KXW947" s="82"/>
      <c r="KXX947" s="82"/>
      <c r="KXY947" s="82"/>
      <c r="KXZ947" s="82"/>
      <c r="KYA947" s="82"/>
      <c r="KYB947" s="82"/>
      <c r="KYC947" s="82"/>
      <c r="KYD947" s="82"/>
      <c r="KYE947" s="82"/>
      <c r="KYF947" s="82"/>
      <c r="KYG947" s="82"/>
      <c r="KYH947" s="82"/>
      <c r="KYI947" s="82"/>
      <c r="KYJ947" s="82"/>
      <c r="KYK947" s="82"/>
      <c r="KYL947" s="82"/>
      <c r="KYM947" s="82"/>
      <c r="KYN947" s="82"/>
      <c r="KYO947" s="82"/>
      <c r="KYP947" s="82"/>
      <c r="KYQ947" s="82"/>
      <c r="KYR947" s="82"/>
      <c r="KYS947" s="82"/>
      <c r="KYT947" s="82"/>
      <c r="KYU947" s="82"/>
      <c r="KYV947" s="82"/>
      <c r="KYW947" s="82"/>
      <c r="KYX947" s="82"/>
      <c r="KYY947" s="82"/>
      <c r="KYZ947" s="82"/>
      <c r="KZA947" s="82"/>
      <c r="KZB947" s="82"/>
      <c r="KZC947" s="82"/>
      <c r="KZD947" s="82"/>
      <c r="KZE947" s="82"/>
      <c r="KZF947" s="82"/>
      <c r="KZG947" s="82"/>
      <c r="KZH947" s="82"/>
      <c r="KZI947" s="82"/>
      <c r="KZJ947" s="82"/>
      <c r="KZK947" s="82"/>
      <c r="KZL947" s="82"/>
      <c r="KZM947" s="82"/>
      <c r="KZN947" s="82"/>
      <c r="KZO947" s="82"/>
      <c r="KZP947" s="82"/>
      <c r="KZQ947" s="82"/>
      <c r="KZR947" s="82"/>
      <c r="KZS947" s="82"/>
      <c r="KZT947" s="82"/>
      <c r="KZU947" s="82"/>
      <c r="KZV947" s="82"/>
      <c r="KZW947" s="82"/>
      <c r="KZX947" s="82"/>
      <c r="KZY947" s="82"/>
      <c r="KZZ947" s="82"/>
      <c r="LAA947" s="82"/>
      <c r="LAB947" s="82"/>
      <c r="LAC947" s="82"/>
      <c r="LAD947" s="82"/>
      <c r="LAE947" s="82"/>
      <c r="LAF947" s="82"/>
      <c r="LAG947" s="82"/>
      <c r="LAH947" s="82"/>
      <c r="LAI947" s="82"/>
      <c r="LAJ947" s="82"/>
      <c r="LAK947" s="82"/>
      <c r="LAL947" s="82"/>
      <c r="LAM947" s="82"/>
      <c r="LAN947" s="82"/>
      <c r="LAO947" s="82"/>
      <c r="LAP947" s="82"/>
      <c r="LAQ947" s="82"/>
      <c r="LAR947" s="82"/>
      <c r="LAS947" s="82"/>
      <c r="LAT947" s="82"/>
      <c r="LAU947" s="82"/>
      <c r="LAV947" s="82"/>
      <c r="LAW947" s="82"/>
      <c r="LAX947" s="82"/>
      <c r="LAY947" s="82"/>
      <c r="LAZ947" s="82"/>
      <c r="LBA947" s="82"/>
      <c r="LBB947" s="82"/>
      <c r="LBC947" s="82"/>
      <c r="LBD947" s="82"/>
      <c r="LBE947" s="82"/>
      <c r="LBF947" s="82"/>
      <c r="LBG947" s="82"/>
      <c r="LBH947" s="82"/>
      <c r="LBI947" s="82"/>
      <c r="LBJ947" s="82"/>
      <c r="LBK947" s="82"/>
      <c r="LBL947" s="82"/>
      <c r="LBM947" s="82"/>
      <c r="LBN947" s="82"/>
      <c r="LBO947" s="82"/>
      <c r="LBP947" s="82"/>
      <c r="LBQ947" s="82"/>
      <c r="LBR947" s="82"/>
      <c r="LBS947" s="82"/>
      <c r="LBT947" s="82"/>
      <c r="LBU947" s="82"/>
      <c r="LBV947" s="82"/>
      <c r="LBW947" s="82"/>
      <c r="LBX947" s="82"/>
      <c r="LBY947" s="82"/>
      <c r="LBZ947" s="82"/>
      <c r="LCA947" s="82"/>
      <c r="LCB947" s="82"/>
      <c r="LCC947" s="82"/>
      <c r="LCD947" s="82"/>
      <c r="LCE947" s="82"/>
      <c r="LCF947" s="82"/>
      <c r="LCG947" s="82"/>
      <c r="LCH947" s="82"/>
      <c r="LCI947" s="82"/>
      <c r="LCJ947" s="82"/>
      <c r="LCK947" s="82"/>
      <c r="LCL947" s="82"/>
      <c r="LCM947" s="82"/>
      <c r="LCN947" s="82"/>
      <c r="LCO947" s="82"/>
      <c r="LCP947" s="82"/>
      <c r="LCQ947" s="82"/>
      <c r="LCR947" s="82"/>
      <c r="LCS947" s="82"/>
      <c r="LCT947" s="82"/>
      <c r="LCU947" s="82"/>
      <c r="LCV947" s="82"/>
      <c r="LCW947" s="82"/>
      <c r="LCX947" s="82"/>
      <c r="LCY947" s="82"/>
      <c r="LCZ947" s="82"/>
      <c r="LDA947" s="82"/>
      <c r="LDB947" s="82"/>
      <c r="LDC947" s="82"/>
      <c r="LDD947" s="82"/>
      <c r="LDE947" s="82"/>
      <c r="LDF947" s="82"/>
      <c r="LDG947" s="82"/>
      <c r="LDH947" s="82"/>
      <c r="LDI947" s="82"/>
      <c r="LDJ947" s="82"/>
      <c r="LDK947" s="82"/>
      <c r="LDL947" s="82"/>
      <c r="LDM947" s="82"/>
      <c r="LDN947" s="82"/>
      <c r="LDO947" s="82"/>
      <c r="LDP947" s="82"/>
      <c r="LDQ947" s="82"/>
      <c r="LDR947" s="82"/>
      <c r="LDS947" s="82"/>
      <c r="LDT947" s="82"/>
      <c r="LDU947" s="82"/>
      <c r="LDV947" s="82"/>
      <c r="LDW947" s="82"/>
      <c r="LDX947" s="82"/>
      <c r="LDY947" s="82"/>
      <c r="LDZ947" s="82"/>
      <c r="LEA947" s="82"/>
      <c r="LEB947" s="82"/>
      <c r="LEC947" s="82"/>
      <c r="LED947" s="82"/>
      <c r="LEE947" s="82"/>
      <c r="LEF947" s="82"/>
      <c r="LEG947" s="82"/>
      <c r="LEH947" s="82"/>
      <c r="LEI947" s="82"/>
      <c r="LEJ947" s="82"/>
      <c r="LEK947" s="82"/>
      <c r="LEL947" s="82"/>
      <c r="LEM947" s="82"/>
      <c r="LEN947" s="82"/>
      <c r="LEO947" s="82"/>
      <c r="LEP947" s="82"/>
      <c r="LEQ947" s="82"/>
      <c r="LER947" s="82"/>
      <c r="LES947" s="82"/>
      <c r="LET947" s="82"/>
      <c r="LEU947" s="82"/>
      <c r="LEV947" s="82"/>
      <c r="LEW947" s="82"/>
      <c r="LEX947" s="82"/>
      <c r="LEY947" s="82"/>
      <c r="LEZ947" s="82"/>
      <c r="LFA947" s="82"/>
      <c r="LFB947" s="82"/>
      <c r="LFC947" s="82"/>
      <c r="LFD947" s="82"/>
      <c r="LFE947" s="82"/>
      <c r="LFF947" s="82"/>
      <c r="LFG947" s="82"/>
      <c r="LFH947" s="82"/>
      <c r="LFI947" s="82"/>
      <c r="LFJ947" s="82"/>
      <c r="LFK947" s="82"/>
      <c r="LFL947" s="82"/>
      <c r="LFM947" s="82"/>
      <c r="LFN947" s="82"/>
      <c r="LFO947" s="82"/>
      <c r="LFP947" s="82"/>
      <c r="LFQ947" s="82"/>
      <c r="LFR947" s="82"/>
      <c r="LFS947" s="82"/>
      <c r="LFT947" s="82"/>
      <c r="LFU947" s="82"/>
      <c r="LFV947" s="82"/>
      <c r="LFW947" s="82"/>
      <c r="LFX947" s="82"/>
      <c r="LFY947" s="82"/>
      <c r="LFZ947" s="82"/>
      <c r="LGA947" s="82"/>
      <c r="LGB947" s="82"/>
      <c r="LGC947" s="82"/>
      <c r="LGD947" s="82"/>
      <c r="LGE947" s="82"/>
      <c r="LGF947" s="82"/>
      <c r="LGG947" s="82"/>
      <c r="LGH947" s="82"/>
      <c r="LGI947" s="82"/>
      <c r="LGJ947" s="82"/>
      <c r="LGK947" s="82"/>
      <c r="LGL947" s="82"/>
      <c r="LGM947" s="82"/>
      <c r="LGN947" s="82"/>
      <c r="LGO947" s="82"/>
      <c r="LGP947" s="82"/>
      <c r="LGQ947" s="82"/>
      <c r="LGR947" s="82"/>
      <c r="LGS947" s="82"/>
      <c r="LGT947" s="82"/>
      <c r="LGU947" s="82"/>
      <c r="LGV947" s="82"/>
      <c r="LGW947" s="82"/>
      <c r="LGX947" s="82"/>
      <c r="LGY947" s="82"/>
      <c r="LGZ947" s="82"/>
      <c r="LHA947" s="82"/>
      <c r="LHB947" s="82"/>
      <c r="LHC947" s="82"/>
      <c r="LHD947" s="82"/>
      <c r="LHE947" s="82"/>
      <c r="LHF947" s="82"/>
      <c r="LHG947" s="82"/>
      <c r="LHH947" s="82"/>
      <c r="LHI947" s="82"/>
      <c r="LHJ947" s="82"/>
      <c r="LHK947" s="82"/>
      <c r="LHL947" s="82"/>
      <c r="LHM947" s="82"/>
      <c r="LHN947" s="82"/>
      <c r="LHO947" s="82"/>
      <c r="LHP947" s="82"/>
      <c r="LHQ947" s="82"/>
      <c r="LHR947" s="82"/>
      <c r="LHS947" s="82"/>
      <c r="LHT947" s="82"/>
      <c r="LHU947" s="82"/>
      <c r="LHV947" s="82"/>
      <c r="LHW947" s="82"/>
      <c r="LHX947" s="82"/>
      <c r="LHY947" s="82"/>
      <c r="LHZ947" s="82"/>
      <c r="LIA947" s="82"/>
      <c r="LIB947" s="82"/>
      <c r="LIC947" s="82"/>
      <c r="LID947" s="82"/>
      <c r="LIE947" s="82"/>
      <c r="LIF947" s="82"/>
      <c r="LIG947" s="82"/>
      <c r="LIH947" s="82"/>
      <c r="LII947" s="82"/>
      <c r="LIJ947" s="82"/>
      <c r="LIK947" s="82"/>
      <c r="LIL947" s="82"/>
      <c r="LIM947" s="82"/>
      <c r="LIN947" s="82"/>
      <c r="LIO947" s="82"/>
      <c r="LIP947" s="82"/>
      <c r="LIQ947" s="82"/>
      <c r="LIR947" s="82"/>
      <c r="LIS947" s="82"/>
      <c r="LIT947" s="82"/>
      <c r="LIU947" s="82"/>
      <c r="LIV947" s="82"/>
      <c r="LIW947" s="82"/>
      <c r="LIX947" s="82"/>
      <c r="LIY947" s="82"/>
      <c r="LIZ947" s="82"/>
      <c r="LJA947" s="82"/>
      <c r="LJB947" s="82"/>
      <c r="LJC947" s="82"/>
      <c r="LJD947" s="82"/>
      <c r="LJE947" s="82"/>
      <c r="LJF947" s="82"/>
      <c r="LJG947" s="82"/>
      <c r="LJH947" s="82"/>
      <c r="LJI947" s="82"/>
      <c r="LJJ947" s="82"/>
      <c r="LJK947" s="82"/>
      <c r="LJL947" s="82"/>
      <c r="LJM947" s="82"/>
      <c r="LJN947" s="82"/>
      <c r="LJO947" s="82"/>
      <c r="LJP947" s="82"/>
      <c r="LJQ947" s="82"/>
      <c r="LJR947" s="82"/>
      <c r="LJS947" s="82"/>
      <c r="LJT947" s="82"/>
      <c r="LJU947" s="82"/>
      <c r="LJV947" s="82"/>
      <c r="LJW947" s="82"/>
      <c r="LJX947" s="82"/>
      <c r="LJY947" s="82"/>
      <c r="LJZ947" s="82"/>
      <c r="LKA947" s="82"/>
      <c r="LKB947" s="82"/>
      <c r="LKC947" s="82"/>
      <c r="LKD947" s="82"/>
      <c r="LKE947" s="82"/>
      <c r="LKF947" s="82"/>
      <c r="LKG947" s="82"/>
      <c r="LKH947" s="82"/>
      <c r="LKI947" s="82"/>
      <c r="LKJ947" s="82"/>
      <c r="LKK947" s="82"/>
      <c r="LKL947" s="82"/>
      <c r="LKM947" s="82"/>
      <c r="LKN947" s="82"/>
      <c r="LKO947" s="82"/>
      <c r="LKP947" s="82"/>
      <c r="LKQ947" s="82"/>
      <c r="LKR947" s="82"/>
      <c r="LKS947" s="82"/>
      <c r="LKT947" s="82"/>
      <c r="LKU947" s="82"/>
      <c r="LKV947" s="82"/>
      <c r="LKW947" s="82"/>
      <c r="LKX947" s="82"/>
      <c r="LKY947" s="82"/>
      <c r="LKZ947" s="82"/>
      <c r="LLA947" s="82"/>
      <c r="LLB947" s="82"/>
      <c r="LLC947" s="82"/>
      <c r="LLD947" s="82"/>
      <c r="LLE947" s="82"/>
      <c r="LLF947" s="82"/>
      <c r="LLG947" s="82"/>
      <c r="LLH947" s="82"/>
      <c r="LLI947" s="82"/>
      <c r="LLJ947" s="82"/>
      <c r="LLK947" s="82"/>
      <c r="LLL947" s="82"/>
      <c r="LLM947" s="82"/>
      <c r="LLN947" s="82"/>
      <c r="LLO947" s="82"/>
      <c r="LLP947" s="82"/>
      <c r="LLQ947" s="82"/>
      <c r="LLR947" s="82"/>
      <c r="LLS947" s="82"/>
      <c r="LLT947" s="82"/>
      <c r="LLU947" s="82"/>
      <c r="LLV947" s="82"/>
      <c r="LLW947" s="82"/>
      <c r="LLX947" s="82"/>
      <c r="LLY947" s="82"/>
      <c r="LLZ947" s="82"/>
      <c r="LMA947" s="82"/>
      <c r="LMB947" s="82"/>
      <c r="LMC947" s="82"/>
      <c r="LMD947" s="82"/>
      <c r="LME947" s="82"/>
      <c r="LMF947" s="82"/>
      <c r="LMG947" s="82"/>
      <c r="LMH947" s="82"/>
      <c r="LMI947" s="82"/>
      <c r="LMJ947" s="82"/>
      <c r="LMK947" s="82"/>
      <c r="LML947" s="82"/>
      <c r="LMM947" s="82"/>
      <c r="LMN947" s="82"/>
      <c r="LMO947" s="82"/>
      <c r="LMP947" s="82"/>
      <c r="LMQ947" s="82"/>
      <c r="LMR947" s="82"/>
      <c r="LMS947" s="82"/>
      <c r="LMT947" s="82"/>
      <c r="LMU947" s="82"/>
      <c r="LMV947" s="82"/>
      <c r="LMW947" s="82"/>
      <c r="LMX947" s="82"/>
      <c r="LMY947" s="82"/>
      <c r="LMZ947" s="82"/>
      <c r="LNA947" s="82"/>
      <c r="LNB947" s="82"/>
      <c r="LNC947" s="82"/>
      <c r="LND947" s="82"/>
      <c r="LNE947" s="82"/>
      <c r="LNF947" s="82"/>
      <c r="LNG947" s="82"/>
      <c r="LNH947" s="82"/>
      <c r="LNI947" s="82"/>
      <c r="LNJ947" s="82"/>
      <c r="LNK947" s="82"/>
      <c r="LNL947" s="82"/>
      <c r="LNM947" s="82"/>
      <c r="LNN947" s="82"/>
      <c r="LNO947" s="82"/>
      <c r="LNP947" s="82"/>
      <c r="LNQ947" s="82"/>
      <c r="LNR947" s="82"/>
      <c r="LNS947" s="82"/>
      <c r="LNT947" s="82"/>
      <c r="LNU947" s="82"/>
      <c r="LNV947" s="82"/>
      <c r="LNW947" s="82"/>
      <c r="LNX947" s="82"/>
      <c r="LNY947" s="82"/>
      <c r="LNZ947" s="82"/>
      <c r="LOA947" s="82"/>
      <c r="LOB947" s="82"/>
      <c r="LOC947" s="82"/>
      <c r="LOD947" s="82"/>
      <c r="LOE947" s="82"/>
      <c r="LOF947" s="82"/>
      <c r="LOG947" s="82"/>
      <c r="LOH947" s="82"/>
      <c r="LOI947" s="82"/>
      <c r="LOJ947" s="82"/>
      <c r="LOK947" s="82"/>
      <c r="LOL947" s="82"/>
      <c r="LOM947" s="82"/>
      <c r="LON947" s="82"/>
      <c r="LOO947" s="82"/>
      <c r="LOP947" s="82"/>
      <c r="LOQ947" s="82"/>
      <c r="LOR947" s="82"/>
      <c r="LOS947" s="82"/>
      <c r="LOT947" s="82"/>
      <c r="LOU947" s="82"/>
      <c r="LOV947" s="82"/>
      <c r="LOW947" s="82"/>
      <c r="LOX947" s="82"/>
      <c r="LOY947" s="82"/>
      <c r="LOZ947" s="82"/>
      <c r="LPA947" s="82"/>
      <c r="LPB947" s="82"/>
      <c r="LPC947" s="82"/>
      <c r="LPD947" s="82"/>
      <c r="LPE947" s="82"/>
      <c r="LPF947" s="82"/>
      <c r="LPG947" s="82"/>
      <c r="LPH947" s="82"/>
      <c r="LPI947" s="82"/>
      <c r="LPJ947" s="82"/>
      <c r="LPK947" s="82"/>
      <c r="LPL947" s="82"/>
      <c r="LPM947" s="82"/>
      <c r="LPN947" s="82"/>
      <c r="LPO947" s="82"/>
      <c r="LPP947" s="82"/>
      <c r="LPQ947" s="82"/>
      <c r="LPR947" s="82"/>
      <c r="LPS947" s="82"/>
      <c r="LPT947" s="82"/>
      <c r="LPU947" s="82"/>
      <c r="LPV947" s="82"/>
      <c r="LPW947" s="82"/>
      <c r="LPX947" s="82"/>
      <c r="LPY947" s="82"/>
      <c r="LPZ947" s="82"/>
      <c r="LQA947" s="82"/>
      <c r="LQB947" s="82"/>
      <c r="LQC947" s="82"/>
      <c r="LQD947" s="82"/>
      <c r="LQE947" s="82"/>
      <c r="LQF947" s="82"/>
      <c r="LQG947" s="82"/>
      <c r="LQH947" s="82"/>
      <c r="LQI947" s="82"/>
      <c r="LQJ947" s="82"/>
      <c r="LQK947" s="82"/>
      <c r="LQL947" s="82"/>
      <c r="LQM947" s="82"/>
      <c r="LQN947" s="82"/>
      <c r="LQO947" s="82"/>
      <c r="LQP947" s="82"/>
      <c r="LQQ947" s="82"/>
      <c r="LQR947" s="82"/>
      <c r="LQS947" s="82"/>
      <c r="LQT947" s="82"/>
      <c r="LQU947" s="82"/>
      <c r="LQV947" s="82"/>
      <c r="LQW947" s="82"/>
      <c r="LQX947" s="82"/>
      <c r="LQY947" s="82"/>
      <c r="LQZ947" s="82"/>
      <c r="LRA947" s="82"/>
      <c r="LRB947" s="82"/>
      <c r="LRC947" s="82"/>
      <c r="LRD947" s="82"/>
      <c r="LRE947" s="82"/>
      <c r="LRF947" s="82"/>
      <c r="LRG947" s="82"/>
      <c r="LRH947" s="82"/>
      <c r="LRI947" s="82"/>
      <c r="LRJ947" s="82"/>
      <c r="LRK947" s="82"/>
      <c r="LRL947" s="82"/>
      <c r="LRM947" s="82"/>
      <c r="LRN947" s="82"/>
      <c r="LRO947" s="82"/>
      <c r="LRP947" s="82"/>
      <c r="LRQ947" s="82"/>
      <c r="LRR947" s="82"/>
      <c r="LRS947" s="82"/>
      <c r="LRT947" s="82"/>
      <c r="LRU947" s="82"/>
      <c r="LRV947" s="82"/>
      <c r="LRW947" s="82"/>
      <c r="LRX947" s="82"/>
      <c r="LRY947" s="82"/>
      <c r="LRZ947" s="82"/>
      <c r="LSA947" s="82"/>
      <c r="LSB947" s="82"/>
      <c r="LSC947" s="82"/>
      <c r="LSD947" s="82"/>
      <c r="LSE947" s="82"/>
      <c r="LSF947" s="82"/>
      <c r="LSG947" s="82"/>
      <c r="LSH947" s="82"/>
      <c r="LSI947" s="82"/>
      <c r="LSJ947" s="82"/>
      <c r="LSK947" s="82"/>
      <c r="LSL947" s="82"/>
      <c r="LSM947" s="82"/>
      <c r="LSN947" s="82"/>
      <c r="LSO947" s="82"/>
      <c r="LSP947" s="82"/>
      <c r="LSQ947" s="82"/>
      <c r="LSR947" s="82"/>
      <c r="LSS947" s="82"/>
      <c r="LST947" s="82"/>
      <c r="LSU947" s="82"/>
      <c r="LSV947" s="82"/>
      <c r="LSW947" s="82"/>
      <c r="LSX947" s="82"/>
      <c r="LSY947" s="82"/>
      <c r="LSZ947" s="82"/>
      <c r="LTA947" s="82"/>
      <c r="LTB947" s="82"/>
      <c r="LTC947" s="82"/>
      <c r="LTD947" s="82"/>
      <c r="LTE947" s="82"/>
      <c r="LTF947" s="82"/>
      <c r="LTG947" s="82"/>
      <c r="LTH947" s="82"/>
      <c r="LTI947" s="82"/>
      <c r="LTJ947" s="82"/>
      <c r="LTK947" s="82"/>
      <c r="LTL947" s="82"/>
      <c r="LTM947" s="82"/>
      <c r="LTN947" s="82"/>
      <c r="LTO947" s="82"/>
      <c r="LTP947" s="82"/>
      <c r="LTQ947" s="82"/>
      <c r="LTR947" s="82"/>
      <c r="LTS947" s="82"/>
      <c r="LTT947" s="82"/>
      <c r="LTU947" s="82"/>
      <c r="LTV947" s="82"/>
      <c r="LTW947" s="82"/>
      <c r="LTX947" s="82"/>
      <c r="LTY947" s="82"/>
      <c r="LTZ947" s="82"/>
      <c r="LUA947" s="82"/>
      <c r="LUB947" s="82"/>
      <c r="LUC947" s="82"/>
      <c r="LUD947" s="82"/>
      <c r="LUE947" s="82"/>
      <c r="LUF947" s="82"/>
      <c r="LUG947" s="82"/>
      <c r="LUH947" s="82"/>
      <c r="LUI947" s="82"/>
      <c r="LUJ947" s="82"/>
      <c r="LUK947" s="82"/>
      <c r="LUL947" s="82"/>
      <c r="LUM947" s="82"/>
      <c r="LUN947" s="82"/>
      <c r="LUO947" s="82"/>
      <c r="LUP947" s="82"/>
      <c r="LUQ947" s="82"/>
      <c r="LUR947" s="82"/>
      <c r="LUS947" s="82"/>
      <c r="LUT947" s="82"/>
      <c r="LUU947" s="82"/>
      <c r="LUV947" s="82"/>
      <c r="LUW947" s="82"/>
      <c r="LUX947" s="82"/>
      <c r="LUY947" s="82"/>
      <c r="LUZ947" s="82"/>
      <c r="LVA947" s="82"/>
      <c r="LVB947" s="82"/>
      <c r="LVC947" s="82"/>
      <c r="LVD947" s="82"/>
      <c r="LVE947" s="82"/>
      <c r="LVF947" s="82"/>
      <c r="LVG947" s="82"/>
      <c r="LVH947" s="82"/>
      <c r="LVI947" s="82"/>
      <c r="LVJ947" s="82"/>
      <c r="LVK947" s="82"/>
      <c r="LVL947" s="82"/>
      <c r="LVM947" s="82"/>
      <c r="LVN947" s="82"/>
      <c r="LVO947" s="82"/>
      <c r="LVP947" s="82"/>
      <c r="LVQ947" s="82"/>
      <c r="LVR947" s="82"/>
      <c r="LVS947" s="82"/>
      <c r="LVT947" s="82"/>
      <c r="LVU947" s="82"/>
      <c r="LVV947" s="82"/>
      <c r="LVW947" s="82"/>
      <c r="LVX947" s="82"/>
      <c r="LVY947" s="82"/>
      <c r="LVZ947" s="82"/>
      <c r="LWA947" s="82"/>
      <c r="LWB947" s="82"/>
      <c r="LWC947" s="82"/>
      <c r="LWD947" s="82"/>
      <c r="LWE947" s="82"/>
      <c r="LWF947" s="82"/>
      <c r="LWG947" s="82"/>
      <c r="LWH947" s="82"/>
      <c r="LWI947" s="82"/>
      <c r="LWJ947" s="82"/>
      <c r="LWK947" s="82"/>
      <c r="LWL947" s="82"/>
      <c r="LWM947" s="82"/>
      <c r="LWN947" s="82"/>
      <c r="LWO947" s="82"/>
      <c r="LWP947" s="82"/>
      <c r="LWQ947" s="82"/>
      <c r="LWR947" s="82"/>
      <c r="LWS947" s="82"/>
      <c r="LWT947" s="82"/>
      <c r="LWU947" s="82"/>
      <c r="LWV947" s="82"/>
      <c r="LWW947" s="82"/>
      <c r="LWX947" s="82"/>
      <c r="LWY947" s="82"/>
      <c r="LWZ947" s="82"/>
      <c r="LXA947" s="82"/>
      <c r="LXB947" s="82"/>
      <c r="LXC947" s="82"/>
      <c r="LXD947" s="82"/>
      <c r="LXE947" s="82"/>
      <c r="LXF947" s="82"/>
      <c r="LXG947" s="82"/>
      <c r="LXH947" s="82"/>
      <c r="LXI947" s="82"/>
      <c r="LXJ947" s="82"/>
      <c r="LXK947" s="82"/>
      <c r="LXL947" s="82"/>
      <c r="LXM947" s="82"/>
      <c r="LXN947" s="82"/>
      <c r="LXO947" s="82"/>
      <c r="LXP947" s="82"/>
      <c r="LXQ947" s="82"/>
      <c r="LXR947" s="82"/>
      <c r="LXS947" s="82"/>
      <c r="LXT947" s="82"/>
      <c r="LXU947" s="82"/>
      <c r="LXV947" s="82"/>
      <c r="LXW947" s="82"/>
      <c r="LXX947" s="82"/>
      <c r="LXY947" s="82"/>
      <c r="LXZ947" s="82"/>
      <c r="LYA947" s="82"/>
      <c r="LYB947" s="82"/>
      <c r="LYC947" s="82"/>
      <c r="LYD947" s="82"/>
      <c r="LYE947" s="82"/>
      <c r="LYF947" s="82"/>
      <c r="LYG947" s="82"/>
      <c r="LYH947" s="82"/>
      <c r="LYI947" s="82"/>
      <c r="LYJ947" s="82"/>
      <c r="LYK947" s="82"/>
      <c r="LYL947" s="82"/>
      <c r="LYM947" s="82"/>
      <c r="LYN947" s="82"/>
      <c r="LYO947" s="82"/>
      <c r="LYP947" s="82"/>
      <c r="LYQ947" s="82"/>
      <c r="LYR947" s="82"/>
      <c r="LYS947" s="82"/>
      <c r="LYT947" s="82"/>
      <c r="LYU947" s="82"/>
      <c r="LYV947" s="82"/>
      <c r="LYW947" s="82"/>
      <c r="LYX947" s="82"/>
      <c r="LYY947" s="82"/>
      <c r="LYZ947" s="82"/>
      <c r="LZA947" s="82"/>
      <c r="LZB947" s="82"/>
      <c r="LZC947" s="82"/>
      <c r="LZD947" s="82"/>
      <c r="LZE947" s="82"/>
      <c r="LZF947" s="82"/>
      <c r="LZG947" s="82"/>
      <c r="LZH947" s="82"/>
      <c r="LZI947" s="82"/>
      <c r="LZJ947" s="82"/>
      <c r="LZK947" s="82"/>
      <c r="LZL947" s="82"/>
      <c r="LZM947" s="82"/>
      <c r="LZN947" s="82"/>
      <c r="LZO947" s="82"/>
      <c r="LZP947" s="82"/>
      <c r="LZQ947" s="82"/>
      <c r="LZR947" s="82"/>
      <c r="LZS947" s="82"/>
      <c r="LZT947" s="82"/>
      <c r="LZU947" s="82"/>
      <c r="LZV947" s="82"/>
      <c r="LZW947" s="82"/>
      <c r="LZX947" s="82"/>
      <c r="LZY947" s="82"/>
      <c r="LZZ947" s="82"/>
      <c r="MAA947" s="82"/>
      <c r="MAB947" s="82"/>
      <c r="MAC947" s="82"/>
      <c r="MAD947" s="82"/>
      <c r="MAE947" s="82"/>
      <c r="MAF947" s="82"/>
      <c r="MAG947" s="82"/>
      <c r="MAH947" s="82"/>
      <c r="MAI947" s="82"/>
      <c r="MAJ947" s="82"/>
      <c r="MAK947" s="82"/>
      <c r="MAL947" s="82"/>
      <c r="MAM947" s="82"/>
      <c r="MAN947" s="82"/>
      <c r="MAO947" s="82"/>
      <c r="MAP947" s="82"/>
      <c r="MAQ947" s="82"/>
      <c r="MAR947" s="82"/>
      <c r="MAS947" s="82"/>
      <c r="MAT947" s="82"/>
      <c r="MAU947" s="82"/>
      <c r="MAV947" s="82"/>
      <c r="MAW947" s="82"/>
      <c r="MAX947" s="82"/>
      <c r="MAY947" s="82"/>
      <c r="MAZ947" s="82"/>
      <c r="MBA947" s="82"/>
      <c r="MBB947" s="82"/>
      <c r="MBC947" s="82"/>
      <c r="MBD947" s="82"/>
      <c r="MBE947" s="82"/>
      <c r="MBF947" s="82"/>
      <c r="MBG947" s="82"/>
      <c r="MBH947" s="82"/>
      <c r="MBI947" s="82"/>
      <c r="MBJ947" s="82"/>
      <c r="MBK947" s="82"/>
      <c r="MBL947" s="82"/>
      <c r="MBM947" s="82"/>
      <c r="MBN947" s="82"/>
      <c r="MBO947" s="82"/>
      <c r="MBP947" s="82"/>
      <c r="MBQ947" s="82"/>
      <c r="MBR947" s="82"/>
      <c r="MBS947" s="82"/>
      <c r="MBT947" s="82"/>
      <c r="MBU947" s="82"/>
      <c r="MBV947" s="82"/>
      <c r="MBW947" s="82"/>
      <c r="MBX947" s="82"/>
      <c r="MBY947" s="82"/>
      <c r="MBZ947" s="82"/>
      <c r="MCA947" s="82"/>
      <c r="MCB947" s="82"/>
      <c r="MCC947" s="82"/>
      <c r="MCD947" s="82"/>
      <c r="MCE947" s="82"/>
      <c r="MCF947" s="82"/>
      <c r="MCG947" s="82"/>
      <c r="MCH947" s="82"/>
      <c r="MCI947" s="82"/>
      <c r="MCJ947" s="82"/>
      <c r="MCK947" s="82"/>
      <c r="MCL947" s="82"/>
      <c r="MCM947" s="82"/>
      <c r="MCN947" s="82"/>
      <c r="MCO947" s="82"/>
      <c r="MCP947" s="82"/>
      <c r="MCQ947" s="82"/>
      <c r="MCR947" s="82"/>
      <c r="MCS947" s="82"/>
      <c r="MCT947" s="82"/>
      <c r="MCU947" s="82"/>
      <c r="MCV947" s="82"/>
      <c r="MCW947" s="82"/>
      <c r="MCX947" s="82"/>
      <c r="MCY947" s="82"/>
      <c r="MCZ947" s="82"/>
      <c r="MDA947" s="82"/>
      <c r="MDB947" s="82"/>
      <c r="MDC947" s="82"/>
      <c r="MDD947" s="82"/>
      <c r="MDE947" s="82"/>
      <c r="MDF947" s="82"/>
      <c r="MDG947" s="82"/>
      <c r="MDH947" s="82"/>
      <c r="MDI947" s="82"/>
      <c r="MDJ947" s="82"/>
      <c r="MDK947" s="82"/>
      <c r="MDL947" s="82"/>
      <c r="MDM947" s="82"/>
      <c r="MDN947" s="82"/>
      <c r="MDO947" s="82"/>
      <c r="MDP947" s="82"/>
      <c r="MDQ947" s="82"/>
      <c r="MDR947" s="82"/>
      <c r="MDS947" s="82"/>
      <c r="MDT947" s="82"/>
      <c r="MDU947" s="82"/>
      <c r="MDV947" s="82"/>
      <c r="MDW947" s="82"/>
      <c r="MDX947" s="82"/>
      <c r="MDY947" s="82"/>
      <c r="MDZ947" s="82"/>
      <c r="MEA947" s="82"/>
      <c r="MEB947" s="82"/>
      <c r="MEC947" s="82"/>
      <c r="MED947" s="82"/>
      <c r="MEE947" s="82"/>
      <c r="MEF947" s="82"/>
      <c r="MEG947" s="82"/>
      <c r="MEH947" s="82"/>
      <c r="MEI947" s="82"/>
      <c r="MEJ947" s="82"/>
      <c r="MEK947" s="82"/>
      <c r="MEL947" s="82"/>
      <c r="MEM947" s="82"/>
      <c r="MEN947" s="82"/>
      <c r="MEO947" s="82"/>
      <c r="MEP947" s="82"/>
      <c r="MEQ947" s="82"/>
      <c r="MER947" s="82"/>
      <c r="MES947" s="82"/>
      <c r="MET947" s="82"/>
      <c r="MEU947" s="82"/>
      <c r="MEV947" s="82"/>
      <c r="MEW947" s="82"/>
      <c r="MEX947" s="82"/>
      <c r="MEY947" s="82"/>
      <c r="MEZ947" s="82"/>
      <c r="MFA947" s="82"/>
      <c r="MFB947" s="82"/>
      <c r="MFC947" s="82"/>
      <c r="MFD947" s="82"/>
      <c r="MFE947" s="82"/>
      <c r="MFF947" s="82"/>
      <c r="MFG947" s="82"/>
      <c r="MFH947" s="82"/>
      <c r="MFI947" s="82"/>
      <c r="MFJ947" s="82"/>
      <c r="MFK947" s="82"/>
      <c r="MFL947" s="82"/>
      <c r="MFM947" s="82"/>
      <c r="MFN947" s="82"/>
      <c r="MFO947" s="82"/>
      <c r="MFP947" s="82"/>
      <c r="MFQ947" s="82"/>
      <c r="MFR947" s="82"/>
      <c r="MFS947" s="82"/>
      <c r="MFT947" s="82"/>
      <c r="MFU947" s="82"/>
      <c r="MFV947" s="82"/>
      <c r="MFW947" s="82"/>
      <c r="MFX947" s="82"/>
      <c r="MFY947" s="82"/>
      <c r="MFZ947" s="82"/>
      <c r="MGA947" s="82"/>
      <c r="MGB947" s="82"/>
      <c r="MGC947" s="82"/>
      <c r="MGD947" s="82"/>
      <c r="MGE947" s="82"/>
      <c r="MGF947" s="82"/>
      <c r="MGG947" s="82"/>
      <c r="MGH947" s="82"/>
      <c r="MGI947" s="82"/>
      <c r="MGJ947" s="82"/>
      <c r="MGK947" s="82"/>
      <c r="MGL947" s="82"/>
      <c r="MGM947" s="82"/>
      <c r="MGN947" s="82"/>
      <c r="MGO947" s="82"/>
      <c r="MGP947" s="82"/>
      <c r="MGQ947" s="82"/>
      <c r="MGR947" s="82"/>
      <c r="MGS947" s="82"/>
      <c r="MGT947" s="82"/>
      <c r="MGU947" s="82"/>
      <c r="MGV947" s="82"/>
      <c r="MGW947" s="82"/>
      <c r="MGX947" s="82"/>
      <c r="MGY947" s="82"/>
      <c r="MGZ947" s="82"/>
      <c r="MHA947" s="82"/>
      <c r="MHB947" s="82"/>
      <c r="MHC947" s="82"/>
      <c r="MHD947" s="82"/>
      <c r="MHE947" s="82"/>
      <c r="MHF947" s="82"/>
      <c r="MHG947" s="82"/>
      <c r="MHH947" s="82"/>
      <c r="MHI947" s="82"/>
      <c r="MHJ947" s="82"/>
      <c r="MHK947" s="82"/>
      <c r="MHL947" s="82"/>
      <c r="MHM947" s="82"/>
      <c r="MHN947" s="82"/>
      <c r="MHO947" s="82"/>
      <c r="MHP947" s="82"/>
      <c r="MHQ947" s="82"/>
      <c r="MHR947" s="82"/>
      <c r="MHS947" s="82"/>
      <c r="MHT947" s="82"/>
      <c r="MHU947" s="82"/>
      <c r="MHV947" s="82"/>
      <c r="MHW947" s="82"/>
      <c r="MHX947" s="82"/>
      <c r="MHY947" s="82"/>
      <c r="MHZ947" s="82"/>
      <c r="MIA947" s="82"/>
      <c r="MIB947" s="82"/>
      <c r="MIC947" s="82"/>
      <c r="MID947" s="82"/>
      <c r="MIE947" s="82"/>
      <c r="MIF947" s="82"/>
      <c r="MIG947" s="82"/>
      <c r="MIH947" s="82"/>
      <c r="MII947" s="82"/>
      <c r="MIJ947" s="82"/>
      <c r="MIK947" s="82"/>
      <c r="MIL947" s="82"/>
      <c r="MIM947" s="82"/>
      <c r="MIN947" s="82"/>
      <c r="MIO947" s="82"/>
      <c r="MIP947" s="82"/>
      <c r="MIQ947" s="82"/>
      <c r="MIR947" s="82"/>
      <c r="MIS947" s="82"/>
      <c r="MIT947" s="82"/>
      <c r="MIU947" s="82"/>
      <c r="MIV947" s="82"/>
      <c r="MIW947" s="82"/>
      <c r="MIX947" s="82"/>
      <c r="MIY947" s="82"/>
      <c r="MIZ947" s="82"/>
      <c r="MJA947" s="82"/>
      <c r="MJB947" s="82"/>
      <c r="MJC947" s="82"/>
      <c r="MJD947" s="82"/>
      <c r="MJE947" s="82"/>
      <c r="MJF947" s="82"/>
      <c r="MJG947" s="82"/>
      <c r="MJH947" s="82"/>
      <c r="MJI947" s="82"/>
      <c r="MJJ947" s="82"/>
      <c r="MJK947" s="82"/>
      <c r="MJL947" s="82"/>
      <c r="MJM947" s="82"/>
      <c r="MJN947" s="82"/>
      <c r="MJO947" s="82"/>
      <c r="MJP947" s="82"/>
      <c r="MJQ947" s="82"/>
      <c r="MJR947" s="82"/>
      <c r="MJS947" s="82"/>
      <c r="MJT947" s="82"/>
      <c r="MJU947" s="82"/>
      <c r="MJV947" s="82"/>
      <c r="MJW947" s="82"/>
      <c r="MJX947" s="82"/>
      <c r="MJY947" s="82"/>
      <c r="MJZ947" s="82"/>
      <c r="MKA947" s="82"/>
      <c r="MKB947" s="82"/>
      <c r="MKC947" s="82"/>
      <c r="MKD947" s="82"/>
      <c r="MKE947" s="82"/>
      <c r="MKF947" s="82"/>
      <c r="MKG947" s="82"/>
      <c r="MKH947" s="82"/>
      <c r="MKI947" s="82"/>
      <c r="MKJ947" s="82"/>
      <c r="MKK947" s="82"/>
      <c r="MKL947" s="82"/>
      <c r="MKM947" s="82"/>
      <c r="MKN947" s="82"/>
      <c r="MKO947" s="82"/>
      <c r="MKP947" s="82"/>
      <c r="MKQ947" s="82"/>
      <c r="MKR947" s="82"/>
      <c r="MKS947" s="82"/>
      <c r="MKT947" s="82"/>
      <c r="MKU947" s="82"/>
      <c r="MKV947" s="82"/>
      <c r="MKW947" s="82"/>
      <c r="MKX947" s="82"/>
      <c r="MKY947" s="82"/>
      <c r="MKZ947" s="82"/>
      <c r="MLA947" s="82"/>
      <c r="MLB947" s="82"/>
      <c r="MLC947" s="82"/>
      <c r="MLD947" s="82"/>
      <c r="MLE947" s="82"/>
      <c r="MLF947" s="82"/>
      <c r="MLG947" s="82"/>
      <c r="MLH947" s="82"/>
      <c r="MLI947" s="82"/>
      <c r="MLJ947" s="82"/>
      <c r="MLK947" s="82"/>
      <c r="MLL947" s="82"/>
      <c r="MLM947" s="82"/>
      <c r="MLN947" s="82"/>
      <c r="MLO947" s="82"/>
      <c r="MLP947" s="82"/>
      <c r="MLQ947" s="82"/>
      <c r="MLR947" s="82"/>
      <c r="MLS947" s="82"/>
      <c r="MLT947" s="82"/>
      <c r="MLU947" s="82"/>
      <c r="MLV947" s="82"/>
      <c r="MLW947" s="82"/>
      <c r="MLX947" s="82"/>
      <c r="MLY947" s="82"/>
      <c r="MLZ947" s="82"/>
      <c r="MMA947" s="82"/>
      <c r="MMB947" s="82"/>
      <c r="MMC947" s="82"/>
      <c r="MMD947" s="82"/>
      <c r="MME947" s="82"/>
      <c r="MMF947" s="82"/>
      <c r="MMG947" s="82"/>
      <c r="MMH947" s="82"/>
      <c r="MMI947" s="82"/>
      <c r="MMJ947" s="82"/>
      <c r="MMK947" s="82"/>
      <c r="MML947" s="82"/>
      <c r="MMM947" s="82"/>
      <c r="MMN947" s="82"/>
      <c r="MMO947" s="82"/>
      <c r="MMP947" s="82"/>
      <c r="MMQ947" s="82"/>
      <c r="MMR947" s="82"/>
      <c r="MMS947" s="82"/>
      <c r="MMT947" s="82"/>
      <c r="MMU947" s="82"/>
      <c r="MMV947" s="82"/>
      <c r="MMW947" s="82"/>
      <c r="MMX947" s="82"/>
      <c r="MMY947" s="82"/>
      <c r="MMZ947" s="82"/>
      <c r="MNA947" s="82"/>
      <c r="MNB947" s="82"/>
      <c r="MNC947" s="82"/>
      <c r="MND947" s="82"/>
      <c r="MNE947" s="82"/>
      <c r="MNF947" s="82"/>
      <c r="MNG947" s="82"/>
      <c r="MNH947" s="82"/>
      <c r="MNI947" s="82"/>
      <c r="MNJ947" s="82"/>
      <c r="MNK947" s="82"/>
      <c r="MNL947" s="82"/>
      <c r="MNM947" s="82"/>
      <c r="MNN947" s="82"/>
      <c r="MNO947" s="82"/>
      <c r="MNP947" s="82"/>
      <c r="MNQ947" s="82"/>
      <c r="MNR947" s="82"/>
      <c r="MNS947" s="82"/>
      <c r="MNT947" s="82"/>
      <c r="MNU947" s="82"/>
      <c r="MNV947" s="82"/>
      <c r="MNW947" s="82"/>
      <c r="MNX947" s="82"/>
      <c r="MNY947" s="82"/>
      <c r="MNZ947" s="82"/>
      <c r="MOA947" s="82"/>
      <c r="MOB947" s="82"/>
      <c r="MOC947" s="82"/>
      <c r="MOD947" s="82"/>
      <c r="MOE947" s="82"/>
      <c r="MOF947" s="82"/>
      <c r="MOG947" s="82"/>
      <c r="MOH947" s="82"/>
      <c r="MOI947" s="82"/>
      <c r="MOJ947" s="82"/>
      <c r="MOK947" s="82"/>
      <c r="MOL947" s="82"/>
      <c r="MOM947" s="82"/>
      <c r="MON947" s="82"/>
      <c r="MOO947" s="82"/>
      <c r="MOP947" s="82"/>
      <c r="MOQ947" s="82"/>
      <c r="MOR947" s="82"/>
      <c r="MOS947" s="82"/>
      <c r="MOT947" s="82"/>
      <c r="MOU947" s="82"/>
      <c r="MOV947" s="82"/>
      <c r="MOW947" s="82"/>
      <c r="MOX947" s="82"/>
      <c r="MOY947" s="82"/>
      <c r="MOZ947" s="82"/>
      <c r="MPA947" s="82"/>
      <c r="MPB947" s="82"/>
      <c r="MPC947" s="82"/>
      <c r="MPD947" s="82"/>
      <c r="MPE947" s="82"/>
      <c r="MPF947" s="82"/>
      <c r="MPG947" s="82"/>
      <c r="MPH947" s="82"/>
      <c r="MPI947" s="82"/>
      <c r="MPJ947" s="82"/>
      <c r="MPK947" s="82"/>
      <c r="MPL947" s="82"/>
      <c r="MPM947" s="82"/>
      <c r="MPN947" s="82"/>
      <c r="MPO947" s="82"/>
      <c r="MPP947" s="82"/>
      <c r="MPQ947" s="82"/>
      <c r="MPR947" s="82"/>
      <c r="MPS947" s="82"/>
      <c r="MPT947" s="82"/>
      <c r="MPU947" s="82"/>
      <c r="MPV947" s="82"/>
      <c r="MPW947" s="82"/>
      <c r="MPX947" s="82"/>
      <c r="MPY947" s="82"/>
      <c r="MPZ947" s="82"/>
      <c r="MQA947" s="82"/>
      <c r="MQB947" s="82"/>
      <c r="MQC947" s="82"/>
      <c r="MQD947" s="82"/>
      <c r="MQE947" s="82"/>
      <c r="MQF947" s="82"/>
      <c r="MQG947" s="82"/>
      <c r="MQH947" s="82"/>
      <c r="MQI947" s="82"/>
      <c r="MQJ947" s="82"/>
      <c r="MQK947" s="82"/>
      <c r="MQL947" s="82"/>
      <c r="MQM947" s="82"/>
      <c r="MQN947" s="82"/>
      <c r="MQO947" s="82"/>
      <c r="MQP947" s="82"/>
      <c r="MQQ947" s="82"/>
      <c r="MQR947" s="82"/>
      <c r="MQS947" s="82"/>
      <c r="MQT947" s="82"/>
      <c r="MQU947" s="82"/>
      <c r="MQV947" s="82"/>
      <c r="MQW947" s="82"/>
      <c r="MQX947" s="82"/>
      <c r="MQY947" s="82"/>
      <c r="MQZ947" s="82"/>
      <c r="MRA947" s="82"/>
      <c r="MRB947" s="82"/>
      <c r="MRC947" s="82"/>
      <c r="MRD947" s="82"/>
      <c r="MRE947" s="82"/>
      <c r="MRF947" s="82"/>
      <c r="MRG947" s="82"/>
      <c r="MRH947" s="82"/>
      <c r="MRI947" s="82"/>
      <c r="MRJ947" s="82"/>
      <c r="MRK947" s="82"/>
      <c r="MRL947" s="82"/>
      <c r="MRM947" s="82"/>
      <c r="MRN947" s="82"/>
      <c r="MRO947" s="82"/>
      <c r="MRP947" s="82"/>
      <c r="MRQ947" s="82"/>
      <c r="MRR947" s="82"/>
      <c r="MRS947" s="82"/>
      <c r="MRT947" s="82"/>
      <c r="MRU947" s="82"/>
      <c r="MRV947" s="82"/>
      <c r="MRW947" s="82"/>
      <c r="MRX947" s="82"/>
      <c r="MRY947" s="82"/>
      <c r="MRZ947" s="82"/>
      <c r="MSA947" s="82"/>
      <c r="MSB947" s="82"/>
      <c r="MSC947" s="82"/>
      <c r="MSD947" s="82"/>
      <c r="MSE947" s="82"/>
      <c r="MSF947" s="82"/>
      <c r="MSG947" s="82"/>
      <c r="MSH947" s="82"/>
      <c r="MSI947" s="82"/>
      <c r="MSJ947" s="82"/>
      <c r="MSK947" s="82"/>
      <c r="MSL947" s="82"/>
      <c r="MSM947" s="82"/>
      <c r="MSN947" s="82"/>
      <c r="MSO947" s="82"/>
      <c r="MSP947" s="82"/>
      <c r="MSQ947" s="82"/>
      <c r="MSR947" s="82"/>
      <c r="MSS947" s="82"/>
      <c r="MST947" s="82"/>
      <c r="MSU947" s="82"/>
      <c r="MSV947" s="82"/>
      <c r="MSW947" s="82"/>
      <c r="MSX947" s="82"/>
      <c r="MSY947" s="82"/>
      <c r="MSZ947" s="82"/>
      <c r="MTA947" s="82"/>
      <c r="MTB947" s="82"/>
      <c r="MTC947" s="82"/>
      <c r="MTD947" s="82"/>
      <c r="MTE947" s="82"/>
      <c r="MTF947" s="82"/>
      <c r="MTG947" s="82"/>
      <c r="MTH947" s="82"/>
      <c r="MTI947" s="82"/>
      <c r="MTJ947" s="82"/>
      <c r="MTK947" s="82"/>
      <c r="MTL947" s="82"/>
      <c r="MTM947" s="82"/>
      <c r="MTN947" s="82"/>
      <c r="MTO947" s="82"/>
      <c r="MTP947" s="82"/>
      <c r="MTQ947" s="82"/>
      <c r="MTR947" s="82"/>
      <c r="MTS947" s="82"/>
      <c r="MTT947" s="82"/>
      <c r="MTU947" s="82"/>
      <c r="MTV947" s="82"/>
      <c r="MTW947" s="82"/>
      <c r="MTX947" s="82"/>
      <c r="MTY947" s="82"/>
      <c r="MTZ947" s="82"/>
      <c r="MUA947" s="82"/>
      <c r="MUB947" s="82"/>
      <c r="MUC947" s="82"/>
      <c r="MUD947" s="82"/>
      <c r="MUE947" s="82"/>
      <c r="MUF947" s="82"/>
      <c r="MUG947" s="82"/>
      <c r="MUH947" s="82"/>
      <c r="MUI947" s="82"/>
      <c r="MUJ947" s="82"/>
      <c r="MUK947" s="82"/>
      <c r="MUL947" s="82"/>
      <c r="MUM947" s="82"/>
      <c r="MUN947" s="82"/>
      <c r="MUO947" s="82"/>
      <c r="MUP947" s="82"/>
      <c r="MUQ947" s="82"/>
      <c r="MUR947" s="82"/>
      <c r="MUS947" s="82"/>
      <c r="MUT947" s="82"/>
      <c r="MUU947" s="82"/>
      <c r="MUV947" s="82"/>
      <c r="MUW947" s="82"/>
      <c r="MUX947" s="82"/>
      <c r="MUY947" s="82"/>
      <c r="MUZ947" s="82"/>
      <c r="MVA947" s="82"/>
      <c r="MVB947" s="82"/>
      <c r="MVC947" s="82"/>
      <c r="MVD947" s="82"/>
      <c r="MVE947" s="82"/>
      <c r="MVF947" s="82"/>
      <c r="MVG947" s="82"/>
      <c r="MVH947" s="82"/>
      <c r="MVI947" s="82"/>
      <c r="MVJ947" s="82"/>
      <c r="MVK947" s="82"/>
      <c r="MVL947" s="82"/>
      <c r="MVM947" s="82"/>
      <c r="MVN947" s="82"/>
      <c r="MVO947" s="82"/>
      <c r="MVP947" s="82"/>
      <c r="MVQ947" s="82"/>
      <c r="MVR947" s="82"/>
      <c r="MVS947" s="82"/>
      <c r="MVT947" s="82"/>
      <c r="MVU947" s="82"/>
      <c r="MVV947" s="82"/>
      <c r="MVW947" s="82"/>
      <c r="MVX947" s="82"/>
      <c r="MVY947" s="82"/>
      <c r="MVZ947" s="82"/>
      <c r="MWA947" s="82"/>
      <c r="MWB947" s="82"/>
      <c r="MWC947" s="82"/>
      <c r="MWD947" s="82"/>
      <c r="MWE947" s="82"/>
      <c r="MWF947" s="82"/>
      <c r="MWG947" s="82"/>
      <c r="MWH947" s="82"/>
      <c r="MWI947" s="82"/>
      <c r="MWJ947" s="82"/>
      <c r="MWK947" s="82"/>
      <c r="MWL947" s="82"/>
      <c r="MWM947" s="82"/>
      <c r="MWN947" s="82"/>
      <c r="MWO947" s="82"/>
      <c r="MWP947" s="82"/>
      <c r="MWQ947" s="82"/>
      <c r="MWR947" s="82"/>
      <c r="MWS947" s="82"/>
      <c r="MWT947" s="82"/>
      <c r="MWU947" s="82"/>
      <c r="MWV947" s="82"/>
      <c r="MWW947" s="82"/>
      <c r="MWX947" s="82"/>
      <c r="MWY947" s="82"/>
      <c r="MWZ947" s="82"/>
      <c r="MXA947" s="82"/>
      <c r="MXB947" s="82"/>
      <c r="MXC947" s="82"/>
      <c r="MXD947" s="82"/>
      <c r="MXE947" s="82"/>
      <c r="MXF947" s="82"/>
      <c r="MXG947" s="82"/>
      <c r="MXH947" s="82"/>
      <c r="MXI947" s="82"/>
      <c r="MXJ947" s="82"/>
      <c r="MXK947" s="82"/>
      <c r="MXL947" s="82"/>
      <c r="MXM947" s="82"/>
      <c r="MXN947" s="82"/>
      <c r="MXO947" s="82"/>
      <c r="MXP947" s="82"/>
      <c r="MXQ947" s="82"/>
      <c r="MXR947" s="82"/>
      <c r="MXS947" s="82"/>
      <c r="MXT947" s="82"/>
      <c r="MXU947" s="82"/>
      <c r="MXV947" s="82"/>
      <c r="MXW947" s="82"/>
      <c r="MXX947" s="82"/>
      <c r="MXY947" s="82"/>
      <c r="MXZ947" s="82"/>
      <c r="MYA947" s="82"/>
      <c r="MYB947" s="82"/>
      <c r="MYC947" s="82"/>
      <c r="MYD947" s="82"/>
      <c r="MYE947" s="82"/>
      <c r="MYF947" s="82"/>
      <c r="MYG947" s="82"/>
      <c r="MYH947" s="82"/>
      <c r="MYI947" s="82"/>
      <c r="MYJ947" s="82"/>
      <c r="MYK947" s="82"/>
      <c r="MYL947" s="82"/>
      <c r="MYM947" s="82"/>
      <c r="MYN947" s="82"/>
      <c r="MYO947" s="82"/>
      <c r="MYP947" s="82"/>
      <c r="MYQ947" s="82"/>
      <c r="MYR947" s="82"/>
      <c r="MYS947" s="82"/>
      <c r="MYT947" s="82"/>
      <c r="MYU947" s="82"/>
      <c r="MYV947" s="82"/>
      <c r="MYW947" s="82"/>
      <c r="MYX947" s="82"/>
      <c r="MYY947" s="82"/>
      <c r="MYZ947" s="82"/>
      <c r="MZA947" s="82"/>
      <c r="MZB947" s="82"/>
      <c r="MZC947" s="82"/>
      <c r="MZD947" s="82"/>
      <c r="MZE947" s="82"/>
      <c r="MZF947" s="82"/>
      <c r="MZG947" s="82"/>
      <c r="MZH947" s="82"/>
      <c r="MZI947" s="82"/>
      <c r="MZJ947" s="82"/>
      <c r="MZK947" s="82"/>
      <c r="MZL947" s="82"/>
      <c r="MZM947" s="82"/>
      <c r="MZN947" s="82"/>
      <c r="MZO947" s="82"/>
      <c r="MZP947" s="82"/>
      <c r="MZQ947" s="82"/>
      <c r="MZR947" s="82"/>
      <c r="MZS947" s="82"/>
      <c r="MZT947" s="82"/>
      <c r="MZU947" s="82"/>
      <c r="MZV947" s="82"/>
      <c r="MZW947" s="82"/>
      <c r="MZX947" s="82"/>
      <c r="MZY947" s="82"/>
      <c r="MZZ947" s="82"/>
      <c r="NAA947" s="82"/>
      <c r="NAB947" s="82"/>
      <c r="NAC947" s="82"/>
      <c r="NAD947" s="82"/>
      <c r="NAE947" s="82"/>
      <c r="NAF947" s="82"/>
      <c r="NAG947" s="82"/>
      <c r="NAH947" s="82"/>
      <c r="NAI947" s="82"/>
      <c r="NAJ947" s="82"/>
      <c r="NAK947" s="82"/>
      <c r="NAL947" s="82"/>
      <c r="NAM947" s="82"/>
      <c r="NAN947" s="82"/>
      <c r="NAO947" s="82"/>
      <c r="NAP947" s="82"/>
      <c r="NAQ947" s="82"/>
      <c r="NAR947" s="82"/>
      <c r="NAS947" s="82"/>
      <c r="NAT947" s="82"/>
      <c r="NAU947" s="82"/>
      <c r="NAV947" s="82"/>
      <c r="NAW947" s="82"/>
      <c r="NAX947" s="82"/>
      <c r="NAY947" s="82"/>
      <c r="NAZ947" s="82"/>
      <c r="NBA947" s="82"/>
      <c r="NBB947" s="82"/>
      <c r="NBC947" s="82"/>
      <c r="NBD947" s="82"/>
      <c r="NBE947" s="82"/>
      <c r="NBF947" s="82"/>
      <c r="NBG947" s="82"/>
      <c r="NBH947" s="82"/>
      <c r="NBI947" s="82"/>
      <c r="NBJ947" s="82"/>
      <c r="NBK947" s="82"/>
      <c r="NBL947" s="82"/>
      <c r="NBM947" s="82"/>
      <c r="NBN947" s="82"/>
      <c r="NBO947" s="82"/>
      <c r="NBP947" s="82"/>
      <c r="NBQ947" s="82"/>
      <c r="NBR947" s="82"/>
      <c r="NBS947" s="82"/>
      <c r="NBT947" s="82"/>
      <c r="NBU947" s="82"/>
      <c r="NBV947" s="82"/>
      <c r="NBW947" s="82"/>
      <c r="NBX947" s="82"/>
      <c r="NBY947" s="82"/>
      <c r="NBZ947" s="82"/>
      <c r="NCA947" s="82"/>
      <c r="NCB947" s="82"/>
      <c r="NCC947" s="82"/>
      <c r="NCD947" s="82"/>
      <c r="NCE947" s="82"/>
      <c r="NCF947" s="82"/>
      <c r="NCG947" s="82"/>
      <c r="NCH947" s="82"/>
      <c r="NCI947" s="82"/>
      <c r="NCJ947" s="82"/>
      <c r="NCK947" s="82"/>
      <c r="NCL947" s="82"/>
      <c r="NCM947" s="82"/>
      <c r="NCN947" s="82"/>
      <c r="NCO947" s="82"/>
      <c r="NCP947" s="82"/>
      <c r="NCQ947" s="82"/>
      <c r="NCR947" s="82"/>
      <c r="NCS947" s="82"/>
      <c r="NCT947" s="82"/>
      <c r="NCU947" s="82"/>
      <c r="NCV947" s="82"/>
      <c r="NCW947" s="82"/>
      <c r="NCX947" s="82"/>
      <c r="NCY947" s="82"/>
      <c r="NCZ947" s="82"/>
      <c r="NDA947" s="82"/>
      <c r="NDB947" s="82"/>
      <c r="NDC947" s="82"/>
      <c r="NDD947" s="82"/>
      <c r="NDE947" s="82"/>
      <c r="NDF947" s="82"/>
      <c r="NDG947" s="82"/>
      <c r="NDH947" s="82"/>
      <c r="NDI947" s="82"/>
      <c r="NDJ947" s="82"/>
      <c r="NDK947" s="82"/>
      <c r="NDL947" s="82"/>
      <c r="NDM947" s="82"/>
      <c r="NDN947" s="82"/>
      <c r="NDO947" s="82"/>
      <c r="NDP947" s="82"/>
      <c r="NDQ947" s="82"/>
      <c r="NDR947" s="82"/>
      <c r="NDS947" s="82"/>
      <c r="NDT947" s="82"/>
      <c r="NDU947" s="82"/>
      <c r="NDV947" s="82"/>
      <c r="NDW947" s="82"/>
      <c r="NDX947" s="82"/>
      <c r="NDY947" s="82"/>
      <c r="NDZ947" s="82"/>
      <c r="NEA947" s="82"/>
      <c r="NEB947" s="82"/>
      <c r="NEC947" s="82"/>
      <c r="NED947" s="82"/>
      <c r="NEE947" s="82"/>
      <c r="NEF947" s="82"/>
      <c r="NEG947" s="82"/>
      <c r="NEH947" s="82"/>
      <c r="NEI947" s="82"/>
      <c r="NEJ947" s="82"/>
      <c r="NEK947" s="82"/>
      <c r="NEL947" s="82"/>
      <c r="NEM947" s="82"/>
      <c r="NEN947" s="82"/>
      <c r="NEO947" s="82"/>
      <c r="NEP947" s="82"/>
      <c r="NEQ947" s="82"/>
      <c r="NER947" s="82"/>
      <c r="NES947" s="82"/>
      <c r="NET947" s="82"/>
      <c r="NEU947" s="82"/>
      <c r="NEV947" s="82"/>
      <c r="NEW947" s="82"/>
      <c r="NEX947" s="82"/>
      <c r="NEY947" s="82"/>
      <c r="NEZ947" s="82"/>
      <c r="NFA947" s="82"/>
      <c r="NFB947" s="82"/>
      <c r="NFC947" s="82"/>
      <c r="NFD947" s="82"/>
      <c r="NFE947" s="82"/>
      <c r="NFF947" s="82"/>
      <c r="NFG947" s="82"/>
      <c r="NFH947" s="82"/>
      <c r="NFI947" s="82"/>
      <c r="NFJ947" s="82"/>
      <c r="NFK947" s="82"/>
      <c r="NFL947" s="82"/>
      <c r="NFM947" s="82"/>
      <c r="NFN947" s="82"/>
      <c r="NFO947" s="82"/>
      <c r="NFP947" s="82"/>
      <c r="NFQ947" s="82"/>
      <c r="NFR947" s="82"/>
      <c r="NFS947" s="82"/>
      <c r="NFT947" s="82"/>
      <c r="NFU947" s="82"/>
      <c r="NFV947" s="82"/>
      <c r="NFW947" s="82"/>
      <c r="NFX947" s="82"/>
      <c r="NFY947" s="82"/>
      <c r="NFZ947" s="82"/>
      <c r="NGA947" s="82"/>
      <c r="NGB947" s="82"/>
      <c r="NGC947" s="82"/>
      <c r="NGD947" s="82"/>
      <c r="NGE947" s="82"/>
      <c r="NGF947" s="82"/>
      <c r="NGG947" s="82"/>
      <c r="NGH947" s="82"/>
      <c r="NGI947" s="82"/>
      <c r="NGJ947" s="82"/>
      <c r="NGK947" s="82"/>
      <c r="NGL947" s="82"/>
      <c r="NGM947" s="82"/>
      <c r="NGN947" s="82"/>
      <c r="NGO947" s="82"/>
      <c r="NGP947" s="82"/>
      <c r="NGQ947" s="82"/>
      <c r="NGR947" s="82"/>
      <c r="NGS947" s="82"/>
      <c r="NGT947" s="82"/>
      <c r="NGU947" s="82"/>
      <c r="NGV947" s="82"/>
      <c r="NGW947" s="82"/>
      <c r="NGX947" s="82"/>
      <c r="NGY947" s="82"/>
      <c r="NGZ947" s="82"/>
      <c r="NHA947" s="82"/>
      <c r="NHB947" s="82"/>
      <c r="NHC947" s="82"/>
      <c r="NHD947" s="82"/>
      <c r="NHE947" s="82"/>
      <c r="NHF947" s="82"/>
      <c r="NHG947" s="82"/>
      <c r="NHH947" s="82"/>
      <c r="NHI947" s="82"/>
      <c r="NHJ947" s="82"/>
      <c r="NHK947" s="82"/>
      <c r="NHL947" s="82"/>
      <c r="NHM947" s="82"/>
      <c r="NHN947" s="82"/>
      <c r="NHO947" s="82"/>
      <c r="NHP947" s="82"/>
      <c r="NHQ947" s="82"/>
      <c r="NHR947" s="82"/>
      <c r="NHS947" s="82"/>
      <c r="NHT947" s="82"/>
      <c r="NHU947" s="82"/>
      <c r="NHV947" s="82"/>
      <c r="NHW947" s="82"/>
      <c r="NHX947" s="82"/>
      <c r="NHY947" s="82"/>
      <c r="NHZ947" s="82"/>
      <c r="NIA947" s="82"/>
      <c r="NIB947" s="82"/>
      <c r="NIC947" s="82"/>
      <c r="NID947" s="82"/>
      <c r="NIE947" s="82"/>
      <c r="NIF947" s="82"/>
      <c r="NIG947" s="82"/>
      <c r="NIH947" s="82"/>
      <c r="NII947" s="82"/>
      <c r="NIJ947" s="82"/>
      <c r="NIK947" s="82"/>
      <c r="NIL947" s="82"/>
      <c r="NIM947" s="82"/>
      <c r="NIN947" s="82"/>
      <c r="NIO947" s="82"/>
      <c r="NIP947" s="82"/>
      <c r="NIQ947" s="82"/>
      <c r="NIR947" s="82"/>
      <c r="NIS947" s="82"/>
      <c r="NIT947" s="82"/>
      <c r="NIU947" s="82"/>
      <c r="NIV947" s="82"/>
      <c r="NIW947" s="82"/>
      <c r="NIX947" s="82"/>
      <c r="NIY947" s="82"/>
      <c r="NIZ947" s="82"/>
      <c r="NJA947" s="82"/>
      <c r="NJB947" s="82"/>
      <c r="NJC947" s="82"/>
      <c r="NJD947" s="82"/>
      <c r="NJE947" s="82"/>
      <c r="NJF947" s="82"/>
      <c r="NJG947" s="82"/>
      <c r="NJH947" s="82"/>
      <c r="NJI947" s="82"/>
      <c r="NJJ947" s="82"/>
      <c r="NJK947" s="82"/>
      <c r="NJL947" s="82"/>
      <c r="NJM947" s="82"/>
      <c r="NJN947" s="82"/>
      <c r="NJO947" s="82"/>
      <c r="NJP947" s="82"/>
      <c r="NJQ947" s="82"/>
      <c r="NJR947" s="82"/>
      <c r="NJS947" s="82"/>
      <c r="NJT947" s="82"/>
      <c r="NJU947" s="82"/>
      <c r="NJV947" s="82"/>
      <c r="NJW947" s="82"/>
      <c r="NJX947" s="82"/>
      <c r="NJY947" s="82"/>
      <c r="NJZ947" s="82"/>
      <c r="NKA947" s="82"/>
      <c r="NKB947" s="82"/>
      <c r="NKC947" s="82"/>
      <c r="NKD947" s="82"/>
      <c r="NKE947" s="82"/>
      <c r="NKF947" s="82"/>
      <c r="NKG947" s="82"/>
      <c r="NKH947" s="82"/>
      <c r="NKI947" s="82"/>
      <c r="NKJ947" s="82"/>
      <c r="NKK947" s="82"/>
      <c r="NKL947" s="82"/>
      <c r="NKM947" s="82"/>
      <c r="NKN947" s="82"/>
      <c r="NKO947" s="82"/>
      <c r="NKP947" s="82"/>
      <c r="NKQ947" s="82"/>
      <c r="NKR947" s="82"/>
      <c r="NKS947" s="82"/>
      <c r="NKT947" s="82"/>
      <c r="NKU947" s="82"/>
      <c r="NKV947" s="82"/>
      <c r="NKW947" s="82"/>
      <c r="NKX947" s="82"/>
      <c r="NKY947" s="82"/>
      <c r="NKZ947" s="82"/>
      <c r="NLA947" s="82"/>
      <c r="NLB947" s="82"/>
      <c r="NLC947" s="82"/>
      <c r="NLD947" s="82"/>
      <c r="NLE947" s="82"/>
      <c r="NLF947" s="82"/>
      <c r="NLG947" s="82"/>
      <c r="NLH947" s="82"/>
      <c r="NLI947" s="82"/>
      <c r="NLJ947" s="82"/>
      <c r="NLK947" s="82"/>
      <c r="NLL947" s="82"/>
      <c r="NLM947" s="82"/>
      <c r="NLN947" s="82"/>
      <c r="NLO947" s="82"/>
      <c r="NLP947" s="82"/>
      <c r="NLQ947" s="82"/>
      <c r="NLR947" s="82"/>
      <c r="NLS947" s="82"/>
      <c r="NLT947" s="82"/>
      <c r="NLU947" s="82"/>
      <c r="NLV947" s="82"/>
      <c r="NLW947" s="82"/>
      <c r="NLX947" s="82"/>
      <c r="NLY947" s="82"/>
      <c r="NLZ947" s="82"/>
      <c r="NMA947" s="82"/>
      <c r="NMB947" s="82"/>
      <c r="NMC947" s="82"/>
      <c r="NMD947" s="82"/>
      <c r="NME947" s="82"/>
      <c r="NMF947" s="82"/>
      <c r="NMG947" s="82"/>
      <c r="NMH947" s="82"/>
      <c r="NMI947" s="82"/>
      <c r="NMJ947" s="82"/>
      <c r="NMK947" s="82"/>
      <c r="NML947" s="82"/>
      <c r="NMM947" s="82"/>
      <c r="NMN947" s="82"/>
      <c r="NMO947" s="82"/>
      <c r="NMP947" s="82"/>
      <c r="NMQ947" s="82"/>
      <c r="NMR947" s="82"/>
      <c r="NMS947" s="82"/>
      <c r="NMT947" s="82"/>
      <c r="NMU947" s="82"/>
      <c r="NMV947" s="82"/>
      <c r="NMW947" s="82"/>
      <c r="NMX947" s="82"/>
      <c r="NMY947" s="82"/>
      <c r="NMZ947" s="82"/>
      <c r="NNA947" s="82"/>
      <c r="NNB947" s="82"/>
      <c r="NNC947" s="82"/>
      <c r="NND947" s="82"/>
      <c r="NNE947" s="82"/>
      <c r="NNF947" s="82"/>
      <c r="NNG947" s="82"/>
      <c r="NNH947" s="82"/>
      <c r="NNI947" s="82"/>
      <c r="NNJ947" s="82"/>
      <c r="NNK947" s="82"/>
      <c r="NNL947" s="82"/>
      <c r="NNM947" s="82"/>
      <c r="NNN947" s="82"/>
      <c r="NNO947" s="82"/>
      <c r="NNP947" s="82"/>
      <c r="NNQ947" s="82"/>
      <c r="NNR947" s="82"/>
      <c r="NNS947" s="82"/>
      <c r="NNT947" s="82"/>
      <c r="NNU947" s="82"/>
      <c r="NNV947" s="82"/>
      <c r="NNW947" s="82"/>
      <c r="NNX947" s="82"/>
      <c r="NNY947" s="82"/>
      <c r="NNZ947" s="82"/>
      <c r="NOA947" s="82"/>
      <c r="NOB947" s="82"/>
      <c r="NOC947" s="82"/>
      <c r="NOD947" s="82"/>
      <c r="NOE947" s="82"/>
      <c r="NOF947" s="82"/>
      <c r="NOG947" s="82"/>
      <c r="NOH947" s="82"/>
      <c r="NOI947" s="82"/>
      <c r="NOJ947" s="82"/>
      <c r="NOK947" s="82"/>
      <c r="NOL947" s="82"/>
      <c r="NOM947" s="82"/>
      <c r="NON947" s="82"/>
      <c r="NOO947" s="82"/>
      <c r="NOP947" s="82"/>
      <c r="NOQ947" s="82"/>
      <c r="NOR947" s="82"/>
      <c r="NOS947" s="82"/>
      <c r="NOT947" s="82"/>
      <c r="NOU947" s="82"/>
      <c r="NOV947" s="82"/>
      <c r="NOW947" s="82"/>
      <c r="NOX947" s="82"/>
      <c r="NOY947" s="82"/>
      <c r="NOZ947" s="82"/>
      <c r="NPA947" s="82"/>
      <c r="NPB947" s="82"/>
      <c r="NPC947" s="82"/>
      <c r="NPD947" s="82"/>
      <c r="NPE947" s="82"/>
      <c r="NPF947" s="82"/>
      <c r="NPG947" s="82"/>
      <c r="NPH947" s="82"/>
      <c r="NPI947" s="82"/>
      <c r="NPJ947" s="82"/>
      <c r="NPK947" s="82"/>
      <c r="NPL947" s="82"/>
      <c r="NPM947" s="82"/>
      <c r="NPN947" s="82"/>
      <c r="NPO947" s="82"/>
      <c r="NPP947" s="82"/>
      <c r="NPQ947" s="82"/>
      <c r="NPR947" s="82"/>
      <c r="NPS947" s="82"/>
      <c r="NPT947" s="82"/>
      <c r="NPU947" s="82"/>
      <c r="NPV947" s="82"/>
      <c r="NPW947" s="82"/>
      <c r="NPX947" s="82"/>
      <c r="NPY947" s="82"/>
      <c r="NPZ947" s="82"/>
      <c r="NQA947" s="82"/>
      <c r="NQB947" s="82"/>
      <c r="NQC947" s="82"/>
      <c r="NQD947" s="82"/>
      <c r="NQE947" s="82"/>
      <c r="NQF947" s="82"/>
      <c r="NQG947" s="82"/>
      <c r="NQH947" s="82"/>
      <c r="NQI947" s="82"/>
      <c r="NQJ947" s="82"/>
      <c r="NQK947" s="82"/>
      <c r="NQL947" s="82"/>
      <c r="NQM947" s="82"/>
      <c r="NQN947" s="82"/>
      <c r="NQO947" s="82"/>
      <c r="NQP947" s="82"/>
      <c r="NQQ947" s="82"/>
      <c r="NQR947" s="82"/>
      <c r="NQS947" s="82"/>
      <c r="NQT947" s="82"/>
      <c r="NQU947" s="82"/>
      <c r="NQV947" s="82"/>
      <c r="NQW947" s="82"/>
      <c r="NQX947" s="82"/>
      <c r="NQY947" s="82"/>
      <c r="NQZ947" s="82"/>
      <c r="NRA947" s="82"/>
      <c r="NRB947" s="82"/>
      <c r="NRC947" s="82"/>
      <c r="NRD947" s="82"/>
      <c r="NRE947" s="82"/>
      <c r="NRF947" s="82"/>
      <c r="NRG947" s="82"/>
      <c r="NRH947" s="82"/>
      <c r="NRI947" s="82"/>
      <c r="NRJ947" s="82"/>
      <c r="NRK947" s="82"/>
      <c r="NRL947" s="82"/>
      <c r="NRM947" s="82"/>
      <c r="NRN947" s="82"/>
      <c r="NRO947" s="82"/>
      <c r="NRP947" s="82"/>
      <c r="NRQ947" s="82"/>
      <c r="NRR947" s="82"/>
      <c r="NRS947" s="82"/>
      <c r="NRT947" s="82"/>
      <c r="NRU947" s="82"/>
      <c r="NRV947" s="82"/>
      <c r="NRW947" s="82"/>
      <c r="NRX947" s="82"/>
      <c r="NRY947" s="82"/>
      <c r="NRZ947" s="82"/>
      <c r="NSA947" s="82"/>
      <c r="NSB947" s="82"/>
      <c r="NSC947" s="82"/>
      <c r="NSD947" s="82"/>
      <c r="NSE947" s="82"/>
      <c r="NSF947" s="82"/>
      <c r="NSG947" s="82"/>
      <c r="NSH947" s="82"/>
      <c r="NSI947" s="82"/>
      <c r="NSJ947" s="82"/>
      <c r="NSK947" s="82"/>
      <c r="NSL947" s="82"/>
      <c r="NSM947" s="82"/>
      <c r="NSN947" s="82"/>
      <c r="NSO947" s="82"/>
      <c r="NSP947" s="82"/>
      <c r="NSQ947" s="82"/>
      <c r="NSR947" s="82"/>
      <c r="NSS947" s="82"/>
      <c r="NST947" s="82"/>
      <c r="NSU947" s="82"/>
      <c r="NSV947" s="82"/>
      <c r="NSW947" s="82"/>
      <c r="NSX947" s="82"/>
      <c r="NSY947" s="82"/>
      <c r="NSZ947" s="82"/>
      <c r="NTA947" s="82"/>
      <c r="NTB947" s="82"/>
      <c r="NTC947" s="82"/>
      <c r="NTD947" s="82"/>
      <c r="NTE947" s="82"/>
      <c r="NTF947" s="82"/>
      <c r="NTG947" s="82"/>
      <c r="NTH947" s="82"/>
      <c r="NTI947" s="82"/>
      <c r="NTJ947" s="82"/>
      <c r="NTK947" s="82"/>
      <c r="NTL947" s="82"/>
      <c r="NTM947" s="82"/>
      <c r="NTN947" s="82"/>
      <c r="NTO947" s="82"/>
      <c r="NTP947" s="82"/>
      <c r="NTQ947" s="82"/>
      <c r="NTR947" s="82"/>
      <c r="NTS947" s="82"/>
      <c r="NTT947" s="82"/>
      <c r="NTU947" s="82"/>
      <c r="NTV947" s="82"/>
      <c r="NTW947" s="82"/>
      <c r="NTX947" s="82"/>
      <c r="NTY947" s="82"/>
      <c r="NTZ947" s="82"/>
      <c r="NUA947" s="82"/>
      <c r="NUB947" s="82"/>
      <c r="NUC947" s="82"/>
      <c r="NUD947" s="82"/>
      <c r="NUE947" s="82"/>
      <c r="NUF947" s="82"/>
      <c r="NUG947" s="82"/>
      <c r="NUH947" s="82"/>
      <c r="NUI947" s="82"/>
      <c r="NUJ947" s="82"/>
      <c r="NUK947" s="82"/>
      <c r="NUL947" s="82"/>
      <c r="NUM947" s="82"/>
      <c r="NUN947" s="82"/>
      <c r="NUO947" s="82"/>
      <c r="NUP947" s="82"/>
      <c r="NUQ947" s="82"/>
      <c r="NUR947" s="82"/>
      <c r="NUS947" s="82"/>
      <c r="NUT947" s="82"/>
      <c r="NUU947" s="82"/>
      <c r="NUV947" s="82"/>
      <c r="NUW947" s="82"/>
      <c r="NUX947" s="82"/>
      <c r="NUY947" s="82"/>
      <c r="NUZ947" s="82"/>
      <c r="NVA947" s="82"/>
      <c r="NVB947" s="82"/>
      <c r="NVC947" s="82"/>
      <c r="NVD947" s="82"/>
      <c r="NVE947" s="82"/>
      <c r="NVF947" s="82"/>
      <c r="NVG947" s="82"/>
      <c r="NVH947" s="82"/>
      <c r="NVI947" s="82"/>
      <c r="NVJ947" s="82"/>
      <c r="NVK947" s="82"/>
      <c r="NVL947" s="82"/>
      <c r="NVM947" s="82"/>
      <c r="NVN947" s="82"/>
      <c r="NVO947" s="82"/>
      <c r="NVP947" s="82"/>
      <c r="NVQ947" s="82"/>
      <c r="NVR947" s="82"/>
      <c r="NVS947" s="82"/>
      <c r="NVT947" s="82"/>
      <c r="NVU947" s="82"/>
      <c r="NVV947" s="82"/>
      <c r="NVW947" s="82"/>
      <c r="NVX947" s="82"/>
      <c r="NVY947" s="82"/>
      <c r="NVZ947" s="82"/>
      <c r="NWA947" s="82"/>
      <c r="NWB947" s="82"/>
      <c r="NWC947" s="82"/>
      <c r="NWD947" s="82"/>
      <c r="NWE947" s="82"/>
      <c r="NWF947" s="82"/>
      <c r="NWG947" s="82"/>
      <c r="NWH947" s="82"/>
      <c r="NWI947" s="82"/>
      <c r="NWJ947" s="82"/>
      <c r="NWK947" s="82"/>
      <c r="NWL947" s="82"/>
      <c r="NWM947" s="82"/>
      <c r="NWN947" s="82"/>
      <c r="NWO947" s="82"/>
      <c r="NWP947" s="82"/>
      <c r="NWQ947" s="82"/>
      <c r="NWR947" s="82"/>
      <c r="NWS947" s="82"/>
      <c r="NWT947" s="82"/>
      <c r="NWU947" s="82"/>
      <c r="NWV947" s="82"/>
      <c r="NWW947" s="82"/>
      <c r="NWX947" s="82"/>
      <c r="NWY947" s="82"/>
      <c r="NWZ947" s="82"/>
      <c r="NXA947" s="82"/>
      <c r="NXB947" s="82"/>
      <c r="NXC947" s="82"/>
      <c r="NXD947" s="82"/>
      <c r="NXE947" s="82"/>
      <c r="NXF947" s="82"/>
      <c r="NXG947" s="82"/>
      <c r="NXH947" s="82"/>
      <c r="NXI947" s="82"/>
      <c r="NXJ947" s="82"/>
      <c r="NXK947" s="82"/>
      <c r="NXL947" s="82"/>
      <c r="NXM947" s="82"/>
      <c r="NXN947" s="82"/>
      <c r="NXO947" s="82"/>
      <c r="NXP947" s="82"/>
      <c r="NXQ947" s="82"/>
      <c r="NXR947" s="82"/>
      <c r="NXS947" s="82"/>
      <c r="NXT947" s="82"/>
      <c r="NXU947" s="82"/>
      <c r="NXV947" s="82"/>
      <c r="NXW947" s="82"/>
      <c r="NXX947" s="82"/>
      <c r="NXY947" s="82"/>
      <c r="NXZ947" s="82"/>
      <c r="NYA947" s="82"/>
      <c r="NYB947" s="82"/>
      <c r="NYC947" s="82"/>
      <c r="NYD947" s="82"/>
      <c r="NYE947" s="82"/>
      <c r="NYF947" s="82"/>
      <c r="NYG947" s="82"/>
      <c r="NYH947" s="82"/>
      <c r="NYI947" s="82"/>
      <c r="NYJ947" s="82"/>
      <c r="NYK947" s="82"/>
      <c r="NYL947" s="82"/>
      <c r="NYM947" s="82"/>
      <c r="NYN947" s="82"/>
      <c r="NYO947" s="82"/>
      <c r="NYP947" s="82"/>
      <c r="NYQ947" s="82"/>
      <c r="NYR947" s="82"/>
      <c r="NYS947" s="82"/>
      <c r="NYT947" s="82"/>
      <c r="NYU947" s="82"/>
      <c r="NYV947" s="82"/>
      <c r="NYW947" s="82"/>
      <c r="NYX947" s="82"/>
      <c r="NYY947" s="82"/>
      <c r="NYZ947" s="82"/>
      <c r="NZA947" s="82"/>
      <c r="NZB947" s="82"/>
      <c r="NZC947" s="82"/>
      <c r="NZD947" s="82"/>
      <c r="NZE947" s="82"/>
      <c r="NZF947" s="82"/>
      <c r="NZG947" s="82"/>
      <c r="NZH947" s="82"/>
      <c r="NZI947" s="82"/>
      <c r="NZJ947" s="82"/>
      <c r="NZK947" s="82"/>
      <c r="NZL947" s="82"/>
      <c r="NZM947" s="82"/>
      <c r="NZN947" s="82"/>
      <c r="NZO947" s="82"/>
      <c r="NZP947" s="82"/>
      <c r="NZQ947" s="82"/>
      <c r="NZR947" s="82"/>
      <c r="NZS947" s="82"/>
      <c r="NZT947" s="82"/>
      <c r="NZU947" s="82"/>
      <c r="NZV947" s="82"/>
      <c r="NZW947" s="82"/>
      <c r="NZX947" s="82"/>
      <c r="NZY947" s="82"/>
      <c r="NZZ947" s="82"/>
      <c r="OAA947" s="82"/>
      <c r="OAB947" s="82"/>
      <c r="OAC947" s="82"/>
      <c r="OAD947" s="82"/>
      <c r="OAE947" s="82"/>
      <c r="OAF947" s="82"/>
      <c r="OAG947" s="82"/>
      <c r="OAH947" s="82"/>
      <c r="OAI947" s="82"/>
      <c r="OAJ947" s="82"/>
      <c r="OAK947" s="82"/>
      <c r="OAL947" s="82"/>
      <c r="OAM947" s="82"/>
      <c r="OAN947" s="82"/>
      <c r="OAO947" s="82"/>
      <c r="OAP947" s="82"/>
      <c r="OAQ947" s="82"/>
      <c r="OAR947" s="82"/>
      <c r="OAS947" s="82"/>
      <c r="OAT947" s="82"/>
      <c r="OAU947" s="82"/>
      <c r="OAV947" s="82"/>
      <c r="OAW947" s="82"/>
      <c r="OAX947" s="82"/>
      <c r="OAY947" s="82"/>
      <c r="OAZ947" s="82"/>
      <c r="OBA947" s="82"/>
      <c r="OBB947" s="82"/>
      <c r="OBC947" s="82"/>
      <c r="OBD947" s="82"/>
      <c r="OBE947" s="82"/>
      <c r="OBF947" s="82"/>
      <c r="OBG947" s="82"/>
      <c r="OBH947" s="82"/>
      <c r="OBI947" s="82"/>
      <c r="OBJ947" s="82"/>
      <c r="OBK947" s="82"/>
      <c r="OBL947" s="82"/>
      <c r="OBM947" s="82"/>
      <c r="OBN947" s="82"/>
      <c r="OBO947" s="82"/>
      <c r="OBP947" s="82"/>
      <c r="OBQ947" s="82"/>
      <c r="OBR947" s="82"/>
      <c r="OBS947" s="82"/>
      <c r="OBT947" s="82"/>
      <c r="OBU947" s="82"/>
      <c r="OBV947" s="82"/>
      <c r="OBW947" s="82"/>
      <c r="OBX947" s="82"/>
      <c r="OBY947" s="82"/>
      <c r="OBZ947" s="82"/>
      <c r="OCA947" s="82"/>
      <c r="OCB947" s="82"/>
      <c r="OCC947" s="82"/>
      <c r="OCD947" s="82"/>
      <c r="OCE947" s="82"/>
      <c r="OCF947" s="82"/>
      <c r="OCG947" s="82"/>
      <c r="OCH947" s="82"/>
      <c r="OCI947" s="82"/>
      <c r="OCJ947" s="82"/>
      <c r="OCK947" s="82"/>
      <c r="OCL947" s="82"/>
      <c r="OCM947" s="82"/>
      <c r="OCN947" s="82"/>
      <c r="OCO947" s="82"/>
      <c r="OCP947" s="82"/>
      <c r="OCQ947" s="82"/>
      <c r="OCR947" s="82"/>
      <c r="OCS947" s="82"/>
      <c r="OCT947" s="82"/>
      <c r="OCU947" s="82"/>
      <c r="OCV947" s="82"/>
      <c r="OCW947" s="82"/>
      <c r="OCX947" s="82"/>
      <c r="OCY947" s="82"/>
      <c r="OCZ947" s="82"/>
      <c r="ODA947" s="82"/>
      <c r="ODB947" s="82"/>
      <c r="ODC947" s="82"/>
      <c r="ODD947" s="82"/>
      <c r="ODE947" s="82"/>
      <c r="ODF947" s="82"/>
      <c r="ODG947" s="82"/>
      <c r="ODH947" s="82"/>
      <c r="ODI947" s="82"/>
      <c r="ODJ947" s="82"/>
      <c r="ODK947" s="82"/>
      <c r="ODL947" s="82"/>
      <c r="ODM947" s="82"/>
      <c r="ODN947" s="82"/>
      <c r="ODO947" s="82"/>
      <c r="ODP947" s="82"/>
      <c r="ODQ947" s="82"/>
      <c r="ODR947" s="82"/>
      <c r="ODS947" s="82"/>
      <c r="ODT947" s="82"/>
      <c r="ODU947" s="82"/>
      <c r="ODV947" s="82"/>
      <c r="ODW947" s="82"/>
      <c r="ODX947" s="82"/>
      <c r="ODY947" s="82"/>
      <c r="ODZ947" s="82"/>
      <c r="OEA947" s="82"/>
      <c r="OEB947" s="82"/>
      <c r="OEC947" s="82"/>
      <c r="OED947" s="82"/>
      <c r="OEE947" s="82"/>
      <c r="OEF947" s="82"/>
      <c r="OEG947" s="82"/>
      <c r="OEH947" s="82"/>
      <c r="OEI947" s="82"/>
      <c r="OEJ947" s="82"/>
      <c r="OEK947" s="82"/>
      <c r="OEL947" s="82"/>
      <c r="OEM947" s="82"/>
      <c r="OEN947" s="82"/>
      <c r="OEO947" s="82"/>
      <c r="OEP947" s="82"/>
      <c r="OEQ947" s="82"/>
      <c r="OER947" s="82"/>
      <c r="OES947" s="82"/>
      <c r="OET947" s="82"/>
      <c r="OEU947" s="82"/>
      <c r="OEV947" s="82"/>
      <c r="OEW947" s="82"/>
      <c r="OEX947" s="82"/>
      <c r="OEY947" s="82"/>
      <c r="OEZ947" s="82"/>
      <c r="OFA947" s="82"/>
      <c r="OFB947" s="82"/>
      <c r="OFC947" s="82"/>
      <c r="OFD947" s="82"/>
      <c r="OFE947" s="82"/>
      <c r="OFF947" s="82"/>
      <c r="OFG947" s="82"/>
      <c r="OFH947" s="82"/>
      <c r="OFI947" s="82"/>
      <c r="OFJ947" s="82"/>
      <c r="OFK947" s="82"/>
      <c r="OFL947" s="82"/>
      <c r="OFM947" s="82"/>
      <c r="OFN947" s="82"/>
      <c r="OFO947" s="82"/>
      <c r="OFP947" s="82"/>
      <c r="OFQ947" s="82"/>
      <c r="OFR947" s="82"/>
      <c r="OFS947" s="82"/>
      <c r="OFT947" s="82"/>
      <c r="OFU947" s="82"/>
      <c r="OFV947" s="82"/>
      <c r="OFW947" s="82"/>
      <c r="OFX947" s="82"/>
      <c r="OFY947" s="82"/>
      <c r="OFZ947" s="82"/>
      <c r="OGA947" s="82"/>
      <c r="OGB947" s="82"/>
      <c r="OGC947" s="82"/>
      <c r="OGD947" s="82"/>
      <c r="OGE947" s="82"/>
      <c r="OGF947" s="82"/>
      <c r="OGG947" s="82"/>
      <c r="OGH947" s="82"/>
      <c r="OGI947" s="82"/>
      <c r="OGJ947" s="82"/>
      <c r="OGK947" s="82"/>
      <c r="OGL947" s="82"/>
      <c r="OGM947" s="82"/>
      <c r="OGN947" s="82"/>
      <c r="OGO947" s="82"/>
      <c r="OGP947" s="82"/>
      <c r="OGQ947" s="82"/>
      <c r="OGR947" s="82"/>
      <c r="OGS947" s="82"/>
      <c r="OGT947" s="82"/>
      <c r="OGU947" s="82"/>
      <c r="OGV947" s="82"/>
      <c r="OGW947" s="82"/>
      <c r="OGX947" s="82"/>
      <c r="OGY947" s="82"/>
      <c r="OGZ947" s="82"/>
      <c r="OHA947" s="82"/>
      <c r="OHB947" s="82"/>
      <c r="OHC947" s="82"/>
      <c r="OHD947" s="82"/>
      <c r="OHE947" s="82"/>
      <c r="OHF947" s="82"/>
      <c r="OHG947" s="82"/>
      <c r="OHH947" s="82"/>
      <c r="OHI947" s="82"/>
      <c r="OHJ947" s="82"/>
      <c r="OHK947" s="82"/>
      <c r="OHL947" s="82"/>
      <c r="OHM947" s="82"/>
      <c r="OHN947" s="82"/>
      <c r="OHO947" s="82"/>
      <c r="OHP947" s="82"/>
      <c r="OHQ947" s="82"/>
      <c r="OHR947" s="82"/>
      <c r="OHS947" s="82"/>
      <c r="OHT947" s="82"/>
      <c r="OHU947" s="82"/>
      <c r="OHV947" s="82"/>
      <c r="OHW947" s="82"/>
      <c r="OHX947" s="82"/>
      <c r="OHY947" s="82"/>
      <c r="OHZ947" s="82"/>
      <c r="OIA947" s="82"/>
      <c r="OIB947" s="82"/>
      <c r="OIC947" s="82"/>
      <c r="OID947" s="82"/>
      <c r="OIE947" s="82"/>
      <c r="OIF947" s="82"/>
      <c r="OIG947" s="82"/>
      <c r="OIH947" s="82"/>
      <c r="OII947" s="82"/>
      <c r="OIJ947" s="82"/>
      <c r="OIK947" s="82"/>
      <c r="OIL947" s="82"/>
      <c r="OIM947" s="82"/>
      <c r="OIN947" s="82"/>
      <c r="OIO947" s="82"/>
      <c r="OIP947" s="82"/>
      <c r="OIQ947" s="82"/>
      <c r="OIR947" s="82"/>
      <c r="OIS947" s="82"/>
      <c r="OIT947" s="82"/>
      <c r="OIU947" s="82"/>
      <c r="OIV947" s="82"/>
      <c r="OIW947" s="82"/>
      <c r="OIX947" s="82"/>
      <c r="OIY947" s="82"/>
      <c r="OIZ947" s="82"/>
      <c r="OJA947" s="82"/>
      <c r="OJB947" s="82"/>
      <c r="OJC947" s="82"/>
      <c r="OJD947" s="82"/>
      <c r="OJE947" s="82"/>
      <c r="OJF947" s="82"/>
      <c r="OJG947" s="82"/>
      <c r="OJH947" s="82"/>
      <c r="OJI947" s="82"/>
      <c r="OJJ947" s="82"/>
      <c r="OJK947" s="82"/>
      <c r="OJL947" s="82"/>
      <c r="OJM947" s="82"/>
      <c r="OJN947" s="82"/>
      <c r="OJO947" s="82"/>
      <c r="OJP947" s="82"/>
      <c r="OJQ947" s="82"/>
      <c r="OJR947" s="82"/>
      <c r="OJS947" s="82"/>
      <c r="OJT947" s="82"/>
      <c r="OJU947" s="82"/>
      <c r="OJV947" s="82"/>
      <c r="OJW947" s="82"/>
      <c r="OJX947" s="82"/>
      <c r="OJY947" s="82"/>
      <c r="OJZ947" s="82"/>
      <c r="OKA947" s="82"/>
      <c r="OKB947" s="82"/>
      <c r="OKC947" s="82"/>
      <c r="OKD947" s="82"/>
      <c r="OKE947" s="82"/>
      <c r="OKF947" s="82"/>
      <c r="OKG947" s="82"/>
      <c r="OKH947" s="82"/>
      <c r="OKI947" s="82"/>
      <c r="OKJ947" s="82"/>
      <c r="OKK947" s="82"/>
      <c r="OKL947" s="82"/>
      <c r="OKM947" s="82"/>
      <c r="OKN947" s="82"/>
      <c r="OKO947" s="82"/>
      <c r="OKP947" s="82"/>
      <c r="OKQ947" s="82"/>
      <c r="OKR947" s="82"/>
      <c r="OKS947" s="82"/>
      <c r="OKT947" s="82"/>
      <c r="OKU947" s="82"/>
      <c r="OKV947" s="82"/>
      <c r="OKW947" s="82"/>
      <c r="OKX947" s="82"/>
      <c r="OKY947" s="82"/>
      <c r="OKZ947" s="82"/>
      <c r="OLA947" s="82"/>
      <c r="OLB947" s="82"/>
      <c r="OLC947" s="82"/>
      <c r="OLD947" s="82"/>
      <c r="OLE947" s="82"/>
      <c r="OLF947" s="82"/>
      <c r="OLG947" s="82"/>
      <c r="OLH947" s="82"/>
      <c r="OLI947" s="82"/>
      <c r="OLJ947" s="82"/>
      <c r="OLK947" s="82"/>
      <c r="OLL947" s="82"/>
      <c r="OLM947" s="82"/>
      <c r="OLN947" s="82"/>
      <c r="OLO947" s="82"/>
      <c r="OLP947" s="82"/>
      <c r="OLQ947" s="82"/>
      <c r="OLR947" s="82"/>
      <c r="OLS947" s="82"/>
      <c r="OLT947" s="82"/>
      <c r="OLU947" s="82"/>
      <c r="OLV947" s="82"/>
      <c r="OLW947" s="82"/>
      <c r="OLX947" s="82"/>
      <c r="OLY947" s="82"/>
      <c r="OLZ947" s="82"/>
      <c r="OMA947" s="82"/>
      <c r="OMB947" s="82"/>
      <c r="OMC947" s="82"/>
      <c r="OMD947" s="82"/>
      <c r="OME947" s="82"/>
      <c r="OMF947" s="82"/>
      <c r="OMG947" s="82"/>
      <c r="OMH947" s="82"/>
      <c r="OMI947" s="82"/>
      <c r="OMJ947" s="82"/>
      <c r="OMK947" s="82"/>
      <c r="OML947" s="82"/>
      <c r="OMM947" s="82"/>
      <c r="OMN947" s="82"/>
      <c r="OMO947" s="82"/>
      <c r="OMP947" s="82"/>
      <c r="OMQ947" s="82"/>
      <c r="OMR947" s="82"/>
      <c r="OMS947" s="82"/>
      <c r="OMT947" s="82"/>
      <c r="OMU947" s="82"/>
      <c r="OMV947" s="82"/>
      <c r="OMW947" s="82"/>
      <c r="OMX947" s="82"/>
      <c r="OMY947" s="82"/>
      <c r="OMZ947" s="82"/>
      <c r="ONA947" s="82"/>
      <c r="ONB947" s="82"/>
      <c r="ONC947" s="82"/>
      <c r="OND947" s="82"/>
      <c r="ONE947" s="82"/>
      <c r="ONF947" s="82"/>
      <c r="ONG947" s="82"/>
      <c r="ONH947" s="82"/>
      <c r="ONI947" s="82"/>
      <c r="ONJ947" s="82"/>
      <c r="ONK947" s="82"/>
      <c r="ONL947" s="82"/>
      <c r="ONM947" s="82"/>
      <c r="ONN947" s="82"/>
      <c r="ONO947" s="82"/>
      <c r="ONP947" s="82"/>
      <c r="ONQ947" s="82"/>
      <c r="ONR947" s="82"/>
      <c r="ONS947" s="82"/>
      <c r="ONT947" s="82"/>
      <c r="ONU947" s="82"/>
      <c r="ONV947" s="82"/>
      <c r="ONW947" s="82"/>
      <c r="ONX947" s="82"/>
      <c r="ONY947" s="82"/>
      <c r="ONZ947" s="82"/>
      <c r="OOA947" s="82"/>
      <c r="OOB947" s="82"/>
      <c r="OOC947" s="82"/>
      <c r="OOD947" s="82"/>
      <c r="OOE947" s="82"/>
      <c r="OOF947" s="82"/>
      <c r="OOG947" s="82"/>
      <c r="OOH947" s="82"/>
      <c r="OOI947" s="82"/>
      <c r="OOJ947" s="82"/>
      <c r="OOK947" s="82"/>
      <c r="OOL947" s="82"/>
      <c r="OOM947" s="82"/>
      <c r="OON947" s="82"/>
      <c r="OOO947" s="82"/>
      <c r="OOP947" s="82"/>
      <c r="OOQ947" s="82"/>
      <c r="OOR947" s="82"/>
      <c r="OOS947" s="82"/>
      <c r="OOT947" s="82"/>
      <c r="OOU947" s="82"/>
      <c r="OOV947" s="82"/>
      <c r="OOW947" s="82"/>
      <c r="OOX947" s="82"/>
      <c r="OOY947" s="82"/>
      <c r="OOZ947" s="82"/>
      <c r="OPA947" s="82"/>
      <c r="OPB947" s="82"/>
      <c r="OPC947" s="82"/>
      <c r="OPD947" s="82"/>
      <c r="OPE947" s="82"/>
      <c r="OPF947" s="82"/>
      <c r="OPG947" s="82"/>
      <c r="OPH947" s="82"/>
      <c r="OPI947" s="82"/>
      <c r="OPJ947" s="82"/>
      <c r="OPK947" s="82"/>
      <c r="OPL947" s="82"/>
      <c r="OPM947" s="82"/>
      <c r="OPN947" s="82"/>
      <c r="OPO947" s="82"/>
      <c r="OPP947" s="82"/>
      <c r="OPQ947" s="82"/>
      <c r="OPR947" s="82"/>
      <c r="OPS947" s="82"/>
      <c r="OPT947" s="82"/>
      <c r="OPU947" s="82"/>
      <c r="OPV947" s="82"/>
      <c r="OPW947" s="82"/>
      <c r="OPX947" s="82"/>
      <c r="OPY947" s="82"/>
      <c r="OPZ947" s="82"/>
      <c r="OQA947" s="82"/>
      <c r="OQB947" s="82"/>
      <c r="OQC947" s="82"/>
      <c r="OQD947" s="82"/>
      <c r="OQE947" s="82"/>
      <c r="OQF947" s="82"/>
      <c r="OQG947" s="82"/>
      <c r="OQH947" s="82"/>
      <c r="OQI947" s="82"/>
      <c r="OQJ947" s="82"/>
      <c r="OQK947" s="82"/>
      <c r="OQL947" s="82"/>
      <c r="OQM947" s="82"/>
      <c r="OQN947" s="82"/>
      <c r="OQO947" s="82"/>
      <c r="OQP947" s="82"/>
      <c r="OQQ947" s="82"/>
      <c r="OQR947" s="82"/>
      <c r="OQS947" s="82"/>
      <c r="OQT947" s="82"/>
      <c r="OQU947" s="82"/>
      <c r="OQV947" s="82"/>
      <c r="OQW947" s="82"/>
      <c r="OQX947" s="82"/>
      <c r="OQY947" s="82"/>
      <c r="OQZ947" s="82"/>
      <c r="ORA947" s="82"/>
      <c r="ORB947" s="82"/>
      <c r="ORC947" s="82"/>
      <c r="ORD947" s="82"/>
      <c r="ORE947" s="82"/>
      <c r="ORF947" s="82"/>
      <c r="ORG947" s="82"/>
      <c r="ORH947" s="82"/>
      <c r="ORI947" s="82"/>
      <c r="ORJ947" s="82"/>
      <c r="ORK947" s="82"/>
      <c r="ORL947" s="82"/>
      <c r="ORM947" s="82"/>
      <c r="ORN947" s="82"/>
      <c r="ORO947" s="82"/>
      <c r="ORP947" s="82"/>
      <c r="ORQ947" s="82"/>
      <c r="ORR947" s="82"/>
      <c r="ORS947" s="82"/>
      <c r="ORT947" s="82"/>
      <c r="ORU947" s="82"/>
      <c r="ORV947" s="82"/>
      <c r="ORW947" s="82"/>
      <c r="ORX947" s="82"/>
      <c r="ORY947" s="82"/>
      <c r="ORZ947" s="82"/>
      <c r="OSA947" s="82"/>
      <c r="OSB947" s="82"/>
      <c r="OSC947" s="82"/>
      <c r="OSD947" s="82"/>
      <c r="OSE947" s="82"/>
      <c r="OSF947" s="82"/>
      <c r="OSG947" s="82"/>
      <c r="OSH947" s="82"/>
      <c r="OSI947" s="82"/>
      <c r="OSJ947" s="82"/>
      <c r="OSK947" s="82"/>
      <c r="OSL947" s="82"/>
      <c r="OSM947" s="82"/>
      <c r="OSN947" s="82"/>
      <c r="OSO947" s="82"/>
      <c r="OSP947" s="82"/>
      <c r="OSQ947" s="82"/>
      <c r="OSR947" s="82"/>
      <c r="OSS947" s="82"/>
      <c r="OST947" s="82"/>
      <c r="OSU947" s="82"/>
      <c r="OSV947" s="82"/>
      <c r="OSW947" s="82"/>
      <c r="OSX947" s="82"/>
      <c r="OSY947" s="82"/>
      <c r="OSZ947" s="82"/>
      <c r="OTA947" s="82"/>
      <c r="OTB947" s="82"/>
      <c r="OTC947" s="82"/>
      <c r="OTD947" s="82"/>
      <c r="OTE947" s="82"/>
      <c r="OTF947" s="82"/>
      <c r="OTG947" s="82"/>
      <c r="OTH947" s="82"/>
      <c r="OTI947" s="82"/>
      <c r="OTJ947" s="82"/>
      <c r="OTK947" s="82"/>
      <c r="OTL947" s="82"/>
      <c r="OTM947" s="82"/>
      <c r="OTN947" s="82"/>
      <c r="OTO947" s="82"/>
      <c r="OTP947" s="82"/>
      <c r="OTQ947" s="82"/>
      <c r="OTR947" s="82"/>
      <c r="OTS947" s="82"/>
      <c r="OTT947" s="82"/>
      <c r="OTU947" s="82"/>
      <c r="OTV947" s="82"/>
      <c r="OTW947" s="82"/>
      <c r="OTX947" s="82"/>
      <c r="OTY947" s="82"/>
      <c r="OTZ947" s="82"/>
      <c r="OUA947" s="82"/>
      <c r="OUB947" s="82"/>
      <c r="OUC947" s="82"/>
      <c r="OUD947" s="82"/>
      <c r="OUE947" s="82"/>
      <c r="OUF947" s="82"/>
      <c r="OUG947" s="82"/>
      <c r="OUH947" s="82"/>
      <c r="OUI947" s="82"/>
      <c r="OUJ947" s="82"/>
      <c r="OUK947" s="82"/>
      <c r="OUL947" s="82"/>
      <c r="OUM947" s="82"/>
      <c r="OUN947" s="82"/>
      <c r="OUO947" s="82"/>
      <c r="OUP947" s="82"/>
      <c r="OUQ947" s="82"/>
      <c r="OUR947" s="82"/>
      <c r="OUS947" s="82"/>
      <c r="OUT947" s="82"/>
      <c r="OUU947" s="82"/>
      <c r="OUV947" s="82"/>
      <c r="OUW947" s="82"/>
      <c r="OUX947" s="82"/>
      <c r="OUY947" s="82"/>
      <c r="OUZ947" s="82"/>
      <c r="OVA947" s="82"/>
      <c r="OVB947" s="82"/>
      <c r="OVC947" s="82"/>
      <c r="OVD947" s="82"/>
      <c r="OVE947" s="82"/>
      <c r="OVF947" s="82"/>
      <c r="OVG947" s="82"/>
      <c r="OVH947" s="82"/>
      <c r="OVI947" s="82"/>
      <c r="OVJ947" s="82"/>
      <c r="OVK947" s="82"/>
      <c r="OVL947" s="82"/>
      <c r="OVM947" s="82"/>
      <c r="OVN947" s="82"/>
      <c r="OVO947" s="82"/>
      <c r="OVP947" s="82"/>
      <c r="OVQ947" s="82"/>
      <c r="OVR947" s="82"/>
      <c r="OVS947" s="82"/>
      <c r="OVT947" s="82"/>
      <c r="OVU947" s="82"/>
      <c r="OVV947" s="82"/>
      <c r="OVW947" s="82"/>
      <c r="OVX947" s="82"/>
      <c r="OVY947" s="82"/>
      <c r="OVZ947" s="82"/>
      <c r="OWA947" s="82"/>
      <c r="OWB947" s="82"/>
      <c r="OWC947" s="82"/>
      <c r="OWD947" s="82"/>
      <c r="OWE947" s="82"/>
      <c r="OWF947" s="82"/>
      <c r="OWG947" s="82"/>
      <c r="OWH947" s="82"/>
      <c r="OWI947" s="82"/>
      <c r="OWJ947" s="82"/>
      <c r="OWK947" s="82"/>
      <c r="OWL947" s="82"/>
      <c r="OWM947" s="82"/>
      <c r="OWN947" s="82"/>
      <c r="OWO947" s="82"/>
      <c r="OWP947" s="82"/>
      <c r="OWQ947" s="82"/>
      <c r="OWR947" s="82"/>
      <c r="OWS947" s="82"/>
      <c r="OWT947" s="82"/>
      <c r="OWU947" s="82"/>
      <c r="OWV947" s="82"/>
      <c r="OWW947" s="82"/>
      <c r="OWX947" s="82"/>
      <c r="OWY947" s="82"/>
      <c r="OWZ947" s="82"/>
      <c r="OXA947" s="82"/>
      <c r="OXB947" s="82"/>
      <c r="OXC947" s="82"/>
      <c r="OXD947" s="82"/>
      <c r="OXE947" s="82"/>
      <c r="OXF947" s="82"/>
      <c r="OXG947" s="82"/>
      <c r="OXH947" s="82"/>
      <c r="OXI947" s="82"/>
      <c r="OXJ947" s="82"/>
      <c r="OXK947" s="82"/>
      <c r="OXL947" s="82"/>
      <c r="OXM947" s="82"/>
      <c r="OXN947" s="82"/>
      <c r="OXO947" s="82"/>
      <c r="OXP947" s="82"/>
      <c r="OXQ947" s="82"/>
      <c r="OXR947" s="82"/>
      <c r="OXS947" s="82"/>
      <c r="OXT947" s="82"/>
      <c r="OXU947" s="82"/>
      <c r="OXV947" s="82"/>
      <c r="OXW947" s="82"/>
      <c r="OXX947" s="82"/>
      <c r="OXY947" s="82"/>
      <c r="OXZ947" s="82"/>
      <c r="OYA947" s="82"/>
      <c r="OYB947" s="82"/>
      <c r="OYC947" s="82"/>
      <c r="OYD947" s="82"/>
      <c r="OYE947" s="82"/>
      <c r="OYF947" s="82"/>
      <c r="OYG947" s="82"/>
      <c r="OYH947" s="82"/>
      <c r="OYI947" s="82"/>
      <c r="OYJ947" s="82"/>
      <c r="OYK947" s="82"/>
      <c r="OYL947" s="82"/>
      <c r="OYM947" s="82"/>
      <c r="OYN947" s="82"/>
      <c r="OYO947" s="82"/>
      <c r="OYP947" s="82"/>
      <c r="OYQ947" s="82"/>
      <c r="OYR947" s="82"/>
      <c r="OYS947" s="82"/>
      <c r="OYT947" s="82"/>
      <c r="OYU947" s="82"/>
      <c r="OYV947" s="82"/>
      <c r="OYW947" s="82"/>
      <c r="OYX947" s="82"/>
      <c r="OYY947" s="82"/>
      <c r="OYZ947" s="82"/>
      <c r="OZA947" s="82"/>
      <c r="OZB947" s="82"/>
      <c r="OZC947" s="82"/>
      <c r="OZD947" s="82"/>
      <c r="OZE947" s="82"/>
      <c r="OZF947" s="82"/>
      <c r="OZG947" s="82"/>
      <c r="OZH947" s="82"/>
      <c r="OZI947" s="82"/>
      <c r="OZJ947" s="82"/>
      <c r="OZK947" s="82"/>
      <c r="OZL947" s="82"/>
      <c r="OZM947" s="82"/>
      <c r="OZN947" s="82"/>
      <c r="OZO947" s="82"/>
      <c r="OZP947" s="82"/>
      <c r="OZQ947" s="82"/>
      <c r="OZR947" s="82"/>
      <c r="OZS947" s="82"/>
      <c r="OZT947" s="82"/>
      <c r="OZU947" s="82"/>
      <c r="OZV947" s="82"/>
      <c r="OZW947" s="82"/>
      <c r="OZX947" s="82"/>
      <c r="OZY947" s="82"/>
      <c r="OZZ947" s="82"/>
      <c r="PAA947" s="82"/>
      <c r="PAB947" s="82"/>
      <c r="PAC947" s="82"/>
      <c r="PAD947" s="82"/>
      <c r="PAE947" s="82"/>
      <c r="PAF947" s="82"/>
      <c r="PAG947" s="82"/>
      <c r="PAH947" s="82"/>
      <c r="PAI947" s="82"/>
      <c r="PAJ947" s="82"/>
      <c r="PAK947" s="82"/>
      <c r="PAL947" s="82"/>
      <c r="PAM947" s="82"/>
      <c r="PAN947" s="82"/>
      <c r="PAO947" s="82"/>
      <c r="PAP947" s="82"/>
      <c r="PAQ947" s="82"/>
      <c r="PAR947" s="82"/>
      <c r="PAS947" s="82"/>
      <c r="PAT947" s="82"/>
      <c r="PAU947" s="82"/>
      <c r="PAV947" s="82"/>
      <c r="PAW947" s="82"/>
      <c r="PAX947" s="82"/>
      <c r="PAY947" s="82"/>
      <c r="PAZ947" s="82"/>
      <c r="PBA947" s="82"/>
      <c r="PBB947" s="82"/>
      <c r="PBC947" s="82"/>
      <c r="PBD947" s="82"/>
      <c r="PBE947" s="82"/>
      <c r="PBF947" s="82"/>
      <c r="PBG947" s="82"/>
      <c r="PBH947" s="82"/>
      <c r="PBI947" s="82"/>
      <c r="PBJ947" s="82"/>
      <c r="PBK947" s="82"/>
      <c r="PBL947" s="82"/>
      <c r="PBM947" s="82"/>
      <c r="PBN947" s="82"/>
      <c r="PBO947" s="82"/>
      <c r="PBP947" s="82"/>
      <c r="PBQ947" s="82"/>
      <c r="PBR947" s="82"/>
      <c r="PBS947" s="82"/>
      <c r="PBT947" s="82"/>
      <c r="PBU947" s="82"/>
      <c r="PBV947" s="82"/>
      <c r="PBW947" s="82"/>
      <c r="PBX947" s="82"/>
      <c r="PBY947" s="82"/>
      <c r="PBZ947" s="82"/>
      <c r="PCA947" s="82"/>
      <c r="PCB947" s="82"/>
      <c r="PCC947" s="82"/>
      <c r="PCD947" s="82"/>
      <c r="PCE947" s="82"/>
      <c r="PCF947" s="82"/>
      <c r="PCG947" s="82"/>
      <c r="PCH947" s="82"/>
      <c r="PCI947" s="82"/>
      <c r="PCJ947" s="82"/>
      <c r="PCK947" s="82"/>
      <c r="PCL947" s="82"/>
      <c r="PCM947" s="82"/>
      <c r="PCN947" s="82"/>
      <c r="PCO947" s="82"/>
      <c r="PCP947" s="82"/>
      <c r="PCQ947" s="82"/>
      <c r="PCR947" s="82"/>
      <c r="PCS947" s="82"/>
      <c r="PCT947" s="82"/>
      <c r="PCU947" s="82"/>
      <c r="PCV947" s="82"/>
      <c r="PCW947" s="82"/>
      <c r="PCX947" s="82"/>
      <c r="PCY947" s="82"/>
      <c r="PCZ947" s="82"/>
      <c r="PDA947" s="82"/>
      <c r="PDB947" s="82"/>
      <c r="PDC947" s="82"/>
      <c r="PDD947" s="82"/>
      <c r="PDE947" s="82"/>
      <c r="PDF947" s="82"/>
      <c r="PDG947" s="82"/>
      <c r="PDH947" s="82"/>
      <c r="PDI947" s="82"/>
      <c r="PDJ947" s="82"/>
      <c r="PDK947" s="82"/>
      <c r="PDL947" s="82"/>
      <c r="PDM947" s="82"/>
      <c r="PDN947" s="82"/>
      <c r="PDO947" s="82"/>
      <c r="PDP947" s="82"/>
      <c r="PDQ947" s="82"/>
      <c r="PDR947" s="82"/>
      <c r="PDS947" s="82"/>
      <c r="PDT947" s="82"/>
      <c r="PDU947" s="82"/>
      <c r="PDV947" s="82"/>
      <c r="PDW947" s="82"/>
      <c r="PDX947" s="82"/>
      <c r="PDY947" s="82"/>
      <c r="PDZ947" s="82"/>
      <c r="PEA947" s="82"/>
      <c r="PEB947" s="82"/>
      <c r="PEC947" s="82"/>
      <c r="PED947" s="82"/>
      <c r="PEE947" s="82"/>
      <c r="PEF947" s="82"/>
      <c r="PEG947" s="82"/>
      <c r="PEH947" s="82"/>
      <c r="PEI947" s="82"/>
      <c r="PEJ947" s="82"/>
      <c r="PEK947" s="82"/>
      <c r="PEL947" s="82"/>
      <c r="PEM947" s="82"/>
      <c r="PEN947" s="82"/>
      <c r="PEO947" s="82"/>
      <c r="PEP947" s="82"/>
      <c r="PEQ947" s="82"/>
      <c r="PER947" s="82"/>
      <c r="PES947" s="82"/>
      <c r="PET947" s="82"/>
      <c r="PEU947" s="82"/>
      <c r="PEV947" s="82"/>
      <c r="PEW947" s="82"/>
      <c r="PEX947" s="82"/>
      <c r="PEY947" s="82"/>
      <c r="PEZ947" s="82"/>
      <c r="PFA947" s="82"/>
      <c r="PFB947" s="82"/>
      <c r="PFC947" s="82"/>
      <c r="PFD947" s="82"/>
      <c r="PFE947" s="82"/>
      <c r="PFF947" s="82"/>
      <c r="PFG947" s="82"/>
      <c r="PFH947" s="82"/>
      <c r="PFI947" s="82"/>
      <c r="PFJ947" s="82"/>
      <c r="PFK947" s="82"/>
      <c r="PFL947" s="82"/>
      <c r="PFM947" s="82"/>
      <c r="PFN947" s="82"/>
      <c r="PFO947" s="82"/>
      <c r="PFP947" s="82"/>
      <c r="PFQ947" s="82"/>
      <c r="PFR947" s="82"/>
      <c r="PFS947" s="82"/>
      <c r="PFT947" s="82"/>
      <c r="PFU947" s="82"/>
      <c r="PFV947" s="82"/>
      <c r="PFW947" s="82"/>
      <c r="PFX947" s="82"/>
      <c r="PFY947" s="82"/>
      <c r="PFZ947" s="82"/>
      <c r="PGA947" s="82"/>
      <c r="PGB947" s="82"/>
      <c r="PGC947" s="82"/>
      <c r="PGD947" s="82"/>
      <c r="PGE947" s="82"/>
      <c r="PGF947" s="82"/>
      <c r="PGG947" s="82"/>
      <c r="PGH947" s="82"/>
      <c r="PGI947" s="82"/>
      <c r="PGJ947" s="82"/>
      <c r="PGK947" s="82"/>
      <c r="PGL947" s="82"/>
      <c r="PGM947" s="82"/>
      <c r="PGN947" s="82"/>
      <c r="PGO947" s="82"/>
      <c r="PGP947" s="82"/>
      <c r="PGQ947" s="82"/>
      <c r="PGR947" s="82"/>
      <c r="PGS947" s="82"/>
      <c r="PGT947" s="82"/>
      <c r="PGU947" s="82"/>
      <c r="PGV947" s="82"/>
      <c r="PGW947" s="82"/>
      <c r="PGX947" s="82"/>
      <c r="PGY947" s="82"/>
      <c r="PGZ947" s="82"/>
      <c r="PHA947" s="82"/>
      <c r="PHB947" s="82"/>
      <c r="PHC947" s="82"/>
      <c r="PHD947" s="82"/>
      <c r="PHE947" s="82"/>
      <c r="PHF947" s="82"/>
      <c r="PHG947" s="82"/>
      <c r="PHH947" s="82"/>
      <c r="PHI947" s="82"/>
      <c r="PHJ947" s="82"/>
      <c r="PHK947" s="82"/>
      <c r="PHL947" s="82"/>
      <c r="PHM947" s="82"/>
      <c r="PHN947" s="82"/>
      <c r="PHO947" s="82"/>
      <c r="PHP947" s="82"/>
      <c r="PHQ947" s="82"/>
      <c r="PHR947" s="82"/>
      <c r="PHS947" s="82"/>
      <c r="PHT947" s="82"/>
      <c r="PHU947" s="82"/>
      <c r="PHV947" s="82"/>
      <c r="PHW947" s="82"/>
      <c r="PHX947" s="82"/>
      <c r="PHY947" s="82"/>
      <c r="PHZ947" s="82"/>
      <c r="PIA947" s="82"/>
      <c r="PIB947" s="82"/>
      <c r="PIC947" s="82"/>
      <c r="PID947" s="82"/>
      <c r="PIE947" s="82"/>
      <c r="PIF947" s="82"/>
      <c r="PIG947" s="82"/>
      <c r="PIH947" s="82"/>
      <c r="PII947" s="82"/>
      <c r="PIJ947" s="82"/>
      <c r="PIK947" s="82"/>
      <c r="PIL947" s="82"/>
      <c r="PIM947" s="82"/>
      <c r="PIN947" s="82"/>
      <c r="PIO947" s="82"/>
      <c r="PIP947" s="82"/>
      <c r="PIQ947" s="82"/>
      <c r="PIR947" s="82"/>
      <c r="PIS947" s="82"/>
      <c r="PIT947" s="82"/>
      <c r="PIU947" s="82"/>
      <c r="PIV947" s="82"/>
      <c r="PIW947" s="82"/>
      <c r="PIX947" s="82"/>
      <c r="PIY947" s="82"/>
      <c r="PIZ947" s="82"/>
      <c r="PJA947" s="82"/>
      <c r="PJB947" s="82"/>
      <c r="PJC947" s="82"/>
      <c r="PJD947" s="82"/>
      <c r="PJE947" s="82"/>
      <c r="PJF947" s="82"/>
      <c r="PJG947" s="82"/>
      <c r="PJH947" s="82"/>
      <c r="PJI947" s="82"/>
      <c r="PJJ947" s="82"/>
      <c r="PJK947" s="82"/>
      <c r="PJL947" s="82"/>
      <c r="PJM947" s="82"/>
      <c r="PJN947" s="82"/>
      <c r="PJO947" s="82"/>
      <c r="PJP947" s="82"/>
      <c r="PJQ947" s="82"/>
      <c r="PJR947" s="82"/>
      <c r="PJS947" s="82"/>
      <c r="PJT947" s="82"/>
      <c r="PJU947" s="82"/>
      <c r="PJV947" s="82"/>
      <c r="PJW947" s="82"/>
      <c r="PJX947" s="82"/>
      <c r="PJY947" s="82"/>
      <c r="PJZ947" s="82"/>
      <c r="PKA947" s="82"/>
      <c r="PKB947" s="82"/>
      <c r="PKC947" s="82"/>
      <c r="PKD947" s="82"/>
      <c r="PKE947" s="82"/>
      <c r="PKF947" s="82"/>
      <c r="PKG947" s="82"/>
      <c r="PKH947" s="82"/>
      <c r="PKI947" s="82"/>
      <c r="PKJ947" s="82"/>
      <c r="PKK947" s="82"/>
      <c r="PKL947" s="82"/>
      <c r="PKM947" s="82"/>
      <c r="PKN947" s="82"/>
      <c r="PKO947" s="82"/>
      <c r="PKP947" s="82"/>
      <c r="PKQ947" s="82"/>
      <c r="PKR947" s="82"/>
      <c r="PKS947" s="82"/>
      <c r="PKT947" s="82"/>
      <c r="PKU947" s="82"/>
      <c r="PKV947" s="82"/>
      <c r="PKW947" s="82"/>
      <c r="PKX947" s="82"/>
      <c r="PKY947" s="82"/>
      <c r="PKZ947" s="82"/>
      <c r="PLA947" s="82"/>
      <c r="PLB947" s="82"/>
      <c r="PLC947" s="82"/>
      <c r="PLD947" s="82"/>
      <c r="PLE947" s="82"/>
      <c r="PLF947" s="82"/>
      <c r="PLG947" s="82"/>
      <c r="PLH947" s="82"/>
      <c r="PLI947" s="82"/>
      <c r="PLJ947" s="82"/>
      <c r="PLK947" s="82"/>
      <c r="PLL947" s="82"/>
      <c r="PLM947" s="82"/>
      <c r="PLN947" s="82"/>
      <c r="PLO947" s="82"/>
      <c r="PLP947" s="82"/>
      <c r="PLQ947" s="82"/>
      <c r="PLR947" s="82"/>
      <c r="PLS947" s="82"/>
      <c r="PLT947" s="82"/>
      <c r="PLU947" s="82"/>
      <c r="PLV947" s="82"/>
      <c r="PLW947" s="82"/>
      <c r="PLX947" s="82"/>
      <c r="PLY947" s="82"/>
      <c r="PLZ947" s="82"/>
      <c r="PMA947" s="82"/>
      <c r="PMB947" s="82"/>
      <c r="PMC947" s="82"/>
      <c r="PMD947" s="82"/>
      <c r="PME947" s="82"/>
      <c r="PMF947" s="82"/>
      <c r="PMG947" s="82"/>
      <c r="PMH947" s="82"/>
      <c r="PMI947" s="82"/>
      <c r="PMJ947" s="82"/>
      <c r="PMK947" s="82"/>
      <c r="PML947" s="82"/>
      <c r="PMM947" s="82"/>
      <c r="PMN947" s="82"/>
      <c r="PMO947" s="82"/>
      <c r="PMP947" s="82"/>
      <c r="PMQ947" s="82"/>
      <c r="PMR947" s="82"/>
      <c r="PMS947" s="82"/>
      <c r="PMT947" s="82"/>
      <c r="PMU947" s="82"/>
      <c r="PMV947" s="82"/>
      <c r="PMW947" s="82"/>
      <c r="PMX947" s="82"/>
      <c r="PMY947" s="82"/>
      <c r="PMZ947" s="82"/>
      <c r="PNA947" s="82"/>
      <c r="PNB947" s="82"/>
      <c r="PNC947" s="82"/>
      <c r="PND947" s="82"/>
      <c r="PNE947" s="82"/>
      <c r="PNF947" s="82"/>
      <c r="PNG947" s="82"/>
      <c r="PNH947" s="82"/>
      <c r="PNI947" s="82"/>
      <c r="PNJ947" s="82"/>
      <c r="PNK947" s="82"/>
      <c r="PNL947" s="82"/>
      <c r="PNM947" s="82"/>
      <c r="PNN947" s="82"/>
      <c r="PNO947" s="82"/>
      <c r="PNP947" s="82"/>
      <c r="PNQ947" s="82"/>
      <c r="PNR947" s="82"/>
      <c r="PNS947" s="82"/>
      <c r="PNT947" s="82"/>
      <c r="PNU947" s="82"/>
      <c r="PNV947" s="82"/>
      <c r="PNW947" s="82"/>
      <c r="PNX947" s="82"/>
      <c r="PNY947" s="82"/>
      <c r="PNZ947" s="82"/>
      <c r="POA947" s="82"/>
      <c r="POB947" s="82"/>
      <c r="POC947" s="82"/>
      <c r="POD947" s="82"/>
      <c r="POE947" s="82"/>
      <c r="POF947" s="82"/>
      <c r="POG947" s="82"/>
      <c r="POH947" s="82"/>
      <c r="POI947" s="82"/>
      <c r="POJ947" s="82"/>
      <c r="POK947" s="82"/>
      <c r="POL947" s="82"/>
      <c r="POM947" s="82"/>
      <c r="PON947" s="82"/>
      <c r="POO947" s="82"/>
      <c r="POP947" s="82"/>
      <c r="POQ947" s="82"/>
      <c r="POR947" s="82"/>
      <c r="POS947" s="82"/>
      <c r="POT947" s="82"/>
      <c r="POU947" s="82"/>
      <c r="POV947" s="82"/>
      <c r="POW947" s="82"/>
      <c r="POX947" s="82"/>
      <c r="POY947" s="82"/>
      <c r="POZ947" s="82"/>
      <c r="PPA947" s="82"/>
      <c r="PPB947" s="82"/>
      <c r="PPC947" s="82"/>
      <c r="PPD947" s="82"/>
      <c r="PPE947" s="82"/>
      <c r="PPF947" s="82"/>
      <c r="PPG947" s="82"/>
      <c r="PPH947" s="82"/>
      <c r="PPI947" s="82"/>
      <c r="PPJ947" s="82"/>
      <c r="PPK947" s="82"/>
      <c r="PPL947" s="82"/>
      <c r="PPM947" s="82"/>
      <c r="PPN947" s="82"/>
      <c r="PPO947" s="82"/>
      <c r="PPP947" s="82"/>
      <c r="PPQ947" s="82"/>
      <c r="PPR947" s="82"/>
      <c r="PPS947" s="82"/>
      <c r="PPT947" s="82"/>
      <c r="PPU947" s="82"/>
      <c r="PPV947" s="82"/>
      <c r="PPW947" s="82"/>
      <c r="PPX947" s="82"/>
      <c r="PPY947" s="82"/>
      <c r="PPZ947" s="82"/>
      <c r="PQA947" s="82"/>
      <c r="PQB947" s="82"/>
      <c r="PQC947" s="82"/>
      <c r="PQD947" s="82"/>
      <c r="PQE947" s="82"/>
      <c r="PQF947" s="82"/>
      <c r="PQG947" s="82"/>
      <c r="PQH947" s="82"/>
      <c r="PQI947" s="82"/>
      <c r="PQJ947" s="82"/>
      <c r="PQK947" s="82"/>
      <c r="PQL947" s="82"/>
      <c r="PQM947" s="82"/>
      <c r="PQN947" s="82"/>
      <c r="PQO947" s="82"/>
      <c r="PQP947" s="82"/>
      <c r="PQQ947" s="82"/>
      <c r="PQR947" s="82"/>
      <c r="PQS947" s="82"/>
      <c r="PQT947" s="82"/>
      <c r="PQU947" s="82"/>
      <c r="PQV947" s="82"/>
      <c r="PQW947" s="82"/>
      <c r="PQX947" s="82"/>
      <c r="PQY947" s="82"/>
      <c r="PQZ947" s="82"/>
      <c r="PRA947" s="82"/>
      <c r="PRB947" s="82"/>
      <c r="PRC947" s="82"/>
      <c r="PRD947" s="82"/>
      <c r="PRE947" s="82"/>
      <c r="PRF947" s="82"/>
      <c r="PRG947" s="82"/>
      <c r="PRH947" s="82"/>
      <c r="PRI947" s="82"/>
      <c r="PRJ947" s="82"/>
      <c r="PRK947" s="82"/>
      <c r="PRL947" s="82"/>
      <c r="PRM947" s="82"/>
      <c r="PRN947" s="82"/>
      <c r="PRO947" s="82"/>
      <c r="PRP947" s="82"/>
      <c r="PRQ947" s="82"/>
      <c r="PRR947" s="82"/>
      <c r="PRS947" s="82"/>
      <c r="PRT947" s="82"/>
      <c r="PRU947" s="82"/>
      <c r="PRV947" s="82"/>
      <c r="PRW947" s="82"/>
      <c r="PRX947" s="82"/>
      <c r="PRY947" s="82"/>
      <c r="PRZ947" s="82"/>
      <c r="PSA947" s="82"/>
      <c r="PSB947" s="82"/>
      <c r="PSC947" s="82"/>
      <c r="PSD947" s="82"/>
      <c r="PSE947" s="82"/>
      <c r="PSF947" s="82"/>
      <c r="PSG947" s="82"/>
      <c r="PSH947" s="82"/>
      <c r="PSI947" s="82"/>
      <c r="PSJ947" s="82"/>
      <c r="PSK947" s="82"/>
      <c r="PSL947" s="82"/>
      <c r="PSM947" s="82"/>
      <c r="PSN947" s="82"/>
      <c r="PSO947" s="82"/>
      <c r="PSP947" s="82"/>
      <c r="PSQ947" s="82"/>
      <c r="PSR947" s="82"/>
      <c r="PSS947" s="82"/>
      <c r="PST947" s="82"/>
      <c r="PSU947" s="82"/>
      <c r="PSV947" s="82"/>
      <c r="PSW947" s="82"/>
      <c r="PSX947" s="82"/>
      <c r="PSY947" s="82"/>
      <c r="PSZ947" s="82"/>
      <c r="PTA947" s="82"/>
      <c r="PTB947" s="82"/>
      <c r="PTC947" s="82"/>
      <c r="PTD947" s="82"/>
      <c r="PTE947" s="82"/>
      <c r="PTF947" s="82"/>
      <c r="PTG947" s="82"/>
      <c r="PTH947" s="82"/>
      <c r="PTI947" s="82"/>
      <c r="PTJ947" s="82"/>
      <c r="PTK947" s="82"/>
      <c r="PTL947" s="82"/>
      <c r="PTM947" s="82"/>
      <c r="PTN947" s="82"/>
      <c r="PTO947" s="82"/>
      <c r="PTP947" s="82"/>
      <c r="PTQ947" s="82"/>
      <c r="PTR947" s="82"/>
      <c r="PTS947" s="82"/>
      <c r="PTT947" s="82"/>
      <c r="PTU947" s="82"/>
      <c r="PTV947" s="82"/>
      <c r="PTW947" s="82"/>
      <c r="PTX947" s="82"/>
      <c r="PTY947" s="82"/>
      <c r="PTZ947" s="82"/>
      <c r="PUA947" s="82"/>
      <c r="PUB947" s="82"/>
      <c r="PUC947" s="82"/>
      <c r="PUD947" s="82"/>
      <c r="PUE947" s="82"/>
      <c r="PUF947" s="82"/>
      <c r="PUG947" s="82"/>
      <c r="PUH947" s="82"/>
      <c r="PUI947" s="82"/>
      <c r="PUJ947" s="82"/>
      <c r="PUK947" s="82"/>
      <c r="PUL947" s="82"/>
      <c r="PUM947" s="82"/>
      <c r="PUN947" s="82"/>
      <c r="PUO947" s="82"/>
      <c r="PUP947" s="82"/>
      <c r="PUQ947" s="82"/>
      <c r="PUR947" s="82"/>
      <c r="PUS947" s="82"/>
      <c r="PUT947" s="82"/>
      <c r="PUU947" s="82"/>
      <c r="PUV947" s="82"/>
      <c r="PUW947" s="82"/>
      <c r="PUX947" s="82"/>
      <c r="PUY947" s="82"/>
      <c r="PUZ947" s="82"/>
      <c r="PVA947" s="82"/>
      <c r="PVB947" s="82"/>
      <c r="PVC947" s="82"/>
      <c r="PVD947" s="82"/>
      <c r="PVE947" s="82"/>
      <c r="PVF947" s="82"/>
      <c r="PVG947" s="82"/>
      <c r="PVH947" s="82"/>
      <c r="PVI947" s="82"/>
      <c r="PVJ947" s="82"/>
      <c r="PVK947" s="82"/>
      <c r="PVL947" s="82"/>
      <c r="PVM947" s="82"/>
      <c r="PVN947" s="82"/>
      <c r="PVO947" s="82"/>
      <c r="PVP947" s="82"/>
      <c r="PVQ947" s="82"/>
      <c r="PVR947" s="82"/>
      <c r="PVS947" s="82"/>
      <c r="PVT947" s="82"/>
      <c r="PVU947" s="82"/>
      <c r="PVV947" s="82"/>
      <c r="PVW947" s="82"/>
      <c r="PVX947" s="82"/>
      <c r="PVY947" s="82"/>
      <c r="PVZ947" s="82"/>
      <c r="PWA947" s="82"/>
      <c r="PWB947" s="82"/>
      <c r="PWC947" s="82"/>
      <c r="PWD947" s="82"/>
      <c r="PWE947" s="82"/>
      <c r="PWF947" s="82"/>
      <c r="PWG947" s="82"/>
      <c r="PWH947" s="82"/>
      <c r="PWI947" s="82"/>
      <c r="PWJ947" s="82"/>
      <c r="PWK947" s="82"/>
      <c r="PWL947" s="82"/>
      <c r="PWM947" s="82"/>
      <c r="PWN947" s="82"/>
      <c r="PWO947" s="82"/>
      <c r="PWP947" s="82"/>
      <c r="PWQ947" s="82"/>
      <c r="PWR947" s="82"/>
      <c r="PWS947" s="82"/>
      <c r="PWT947" s="82"/>
      <c r="PWU947" s="82"/>
      <c r="PWV947" s="82"/>
      <c r="PWW947" s="82"/>
      <c r="PWX947" s="82"/>
      <c r="PWY947" s="82"/>
      <c r="PWZ947" s="82"/>
      <c r="PXA947" s="82"/>
      <c r="PXB947" s="82"/>
      <c r="PXC947" s="82"/>
      <c r="PXD947" s="82"/>
      <c r="PXE947" s="82"/>
      <c r="PXF947" s="82"/>
      <c r="PXG947" s="82"/>
      <c r="PXH947" s="82"/>
      <c r="PXI947" s="82"/>
      <c r="PXJ947" s="82"/>
      <c r="PXK947" s="82"/>
      <c r="PXL947" s="82"/>
      <c r="PXM947" s="82"/>
      <c r="PXN947" s="82"/>
      <c r="PXO947" s="82"/>
      <c r="PXP947" s="82"/>
      <c r="PXQ947" s="82"/>
      <c r="PXR947" s="82"/>
      <c r="PXS947" s="82"/>
      <c r="PXT947" s="82"/>
      <c r="PXU947" s="82"/>
      <c r="PXV947" s="82"/>
      <c r="PXW947" s="82"/>
      <c r="PXX947" s="82"/>
      <c r="PXY947" s="82"/>
      <c r="PXZ947" s="82"/>
      <c r="PYA947" s="82"/>
      <c r="PYB947" s="82"/>
      <c r="PYC947" s="82"/>
      <c r="PYD947" s="82"/>
      <c r="PYE947" s="82"/>
      <c r="PYF947" s="82"/>
      <c r="PYG947" s="82"/>
      <c r="PYH947" s="82"/>
      <c r="PYI947" s="82"/>
      <c r="PYJ947" s="82"/>
      <c r="PYK947" s="82"/>
      <c r="PYL947" s="82"/>
      <c r="PYM947" s="82"/>
      <c r="PYN947" s="82"/>
      <c r="PYO947" s="82"/>
      <c r="PYP947" s="82"/>
      <c r="PYQ947" s="82"/>
      <c r="PYR947" s="82"/>
      <c r="PYS947" s="82"/>
      <c r="PYT947" s="82"/>
      <c r="PYU947" s="82"/>
      <c r="PYV947" s="82"/>
      <c r="PYW947" s="82"/>
      <c r="PYX947" s="82"/>
      <c r="PYY947" s="82"/>
      <c r="PYZ947" s="82"/>
      <c r="PZA947" s="82"/>
      <c r="PZB947" s="82"/>
      <c r="PZC947" s="82"/>
      <c r="PZD947" s="82"/>
      <c r="PZE947" s="82"/>
      <c r="PZF947" s="82"/>
      <c r="PZG947" s="82"/>
      <c r="PZH947" s="82"/>
      <c r="PZI947" s="82"/>
      <c r="PZJ947" s="82"/>
      <c r="PZK947" s="82"/>
      <c r="PZL947" s="82"/>
      <c r="PZM947" s="82"/>
      <c r="PZN947" s="82"/>
      <c r="PZO947" s="82"/>
      <c r="PZP947" s="82"/>
      <c r="PZQ947" s="82"/>
      <c r="PZR947" s="82"/>
      <c r="PZS947" s="82"/>
      <c r="PZT947" s="82"/>
      <c r="PZU947" s="82"/>
      <c r="PZV947" s="82"/>
      <c r="PZW947" s="82"/>
      <c r="PZX947" s="82"/>
      <c r="PZY947" s="82"/>
      <c r="PZZ947" s="82"/>
      <c r="QAA947" s="82"/>
      <c r="QAB947" s="82"/>
      <c r="QAC947" s="82"/>
      <c r="QAD947" s="82"/>
      <c r="QAE947" s="82"/>
      <c r="QAF947" s="82"/>
      <c r="QAG947" s="82"/>
      <c r="QAH947" s="82"/>
      <c r="QAI947" s="82"/>
      <c r="QAJ947" s="82"/>
      <c r="QAK947" s="82"/>
      <c r="QAL947" s="82"/>
      <c r="QAM947" s="82"/>
      <c r="QAN947" s="82"/>
      <c r="QAO947" s="82"/>
      <c r="QAP947" s="82"/>
      <c r="QAQ947" s="82"/>
      <c r="QAR947" s="82"/>
      <c r="QAS947" s="82"/>
      <c r="QAT947" s="82"/>
      <c r="QAU947" s="82"/>
      <c r="QAV947" s="82"/>
      <c r="QAW947" s="82"/>
      <c r="QAX947" s="82"/>
      <c r="QAY947" s="82"/>
      <c r="QAZ947" s="82"/>
      <c r="QBA947" s="82"/>
      <c r="QBB947" s="82"/>
      <c r="QBC947" s="82"/>
      <c r="QBD947" s="82"/>
      <c r="QBE947" s="82"/>
      <c r="QBF947" s="82"/>
      <c r="QBG947" s="82"/>
      <c r="QBH947" s="82"/>
      <c r="QBI947" s="82"/>
      <c r="QBJ947" s="82"/>
      <c r="QBK947" s="82"/>
      <c r="QBL947" s="82"/>
      <c r="QBM947" s="82"/>
      <c r="QBN947" s="82"/>
      <c r="QBO947" s="82"/>
      <c r="QBP947" s="82"/>
      <c r="QBQ947" s="82"/>
      <c r="QBR947" s="82"/>
      <c r="QBS947" s="82"/>
      <c r="QBT947" s="82"/>
      <c r="QBU947" s="82"/>
      <c r="QBV947" s="82"/>
      <c r="QBW947" s="82"/>
      <c r="QBX947" s="82"/>
      <c r="QBY947" s="82"/>
      <c r="QBZ947" s="82"/>
      <c r="QCA947" s="82"/>
      <c r="QCB947" s="82"/>
      <c r="QCC947" s="82"/>
      <c r="QCD947" s="82"/>
      <c r="QCE947" s="82"/>
      <c r="QCF947" s="82"/>
      <c r="QCG947" s="82"/>
      <c r="QCH947" s="82"/>
      <c r="QCI947" s="82"/>
      <c r="QCJ947" s="82"/>
      <c r="QCK947" s="82"/>
      <c r="QCL947" s="82"/>
      <c r="QCM947" s="82"/>
      <c r="QCN947" s="82"/>
      <c r="QCO947" s="82"/>
      <c r="QCP947" s="82"/>
      <c r="QCQ947" s="82"/>
      <c r="QCR947" s="82"/>
      <c r="QCS947" s="82"/>
      <c r="QCT947" s="82"/>
      <c r="QCU947" s="82"/>
      <c r="QCV947" s="82"/>
      <c r="QCW947" s="82"/>
      <c r="QCX947" s="82"/>
      <c r="QCY947" s="82"/>
      <c r="QCZ947" s="82"/>
      <c r="QDA947" s="82"/>
      <c r="QDB947" s="82"/>
      <c r="QDC947" s="82"/>
      <c r="QDD947" s="82"/>
      <c r="QDE947" s="82"/>
      <c r="QDF947" s="82"/>
      <c r="QDG947" s="82"/>
      <c r="QDH947" s="82"/>
      <c r="QDI947" s="82"/>
      <c r="QDJ947" s="82"/>
      <c r="QDK947" s="82"/>
      <c r="QDL947" s="82"/>
      <c r="QDM947" s="82"/>
      <c r="QDN947" s="82"/>
      <c r="QDO947" s="82"/>
      <c r="QDP947" s="82"/>
      <c r="QDQ947" s="82"/>
      <c r="QDR947" s="82"/>
      <c r="QDS947" s="82"/>
      <c r="QDT947" s="82"/>
      <c r="QDU947" s="82"/>
      <c r="QDV947" s="82"/>
      <c r="QDW947" s="82"/>
      <c r="QDX947" s="82"/>
      <c r="QDY947" s="82"/>
      <c r="QDZ947" s="82"/>
      <c r="QEA947" s="82"/>
      <c r="QEB947" s="82"/>
      <c r="QEC947" s="82"/>
      <c r="QED947" s="82"/>
      <c r="QEE947" s="82"/>
      <c r="QEF947" s="82"/>
      <c r="QEG947" s="82"/>
      <c r="QEH947" s="82"/>
      <c r="QEI947" s="82"/>
      <c r="QEJ947" s="82"/>
      <c r="QEK947" s="82"/>
      <c r="QEL947" s="82"/>
      <c r="QEM947" s="82"/>
      <c r="QEN947" s="82"/>
      <c r="QEO947" s="82"/>
      <c r="QEP947" s="82"/>
      <c r="QEQ947" s="82"/>
      <c r="QER947" s="82"/>
      <c r="QES947" s="82"/>
      <c r="QET947" s="82"/>
      <c r="QEU947" s="82"/>
      <c r="QEV947" s="82"/>
      <c r="QEW947" s="82"/>
      <c r="QEX947" s="82"/>
      <c r="QEY947" s="82"/>
      <c r="QEZ947" s="82"/>
      <c r="QFA947" s="82"/>
      <c r="QFB947" s="82"/>
      <c r="QFC947" s="82"/>
      <c r="QFD947" s="82"/>
      <c r="QFE947" s="82"/>
      <c r="QFF947" s="82"/>
      <c r="QFG947" s="82"/>
      <c r="QFH947" s="82"/>
      <c r="QFI947" s="82"/>
      <c r="QFJ947" s="82"/>
      <c r="QFK947" s="82"/>
      <c r="QFL947" s="82"/>
      <c r="QFM947" s="82"/>
      <c r="QFN947" s="82"/>
      <c r="QFO947" s="82"/>
      <c r="QFP947" s="82"/>
      <c r="QFQ947" s="82"/>
      <c r="QFR947" s="82"/>
      <c r="QFS947" s="82"/>
      <c r="QFT947" s="82"/>
      <c r="QFU947" s="82"/>
      <c r="QFV947" s="82"/>
      <c r="QFW947" s="82"/>
      <c r="QFX947" s="82"/>
      <c r="QFY947" s="82"/>
      <c r="QFZ947" s="82"/>
      <c r="QGA947" s="82"/>
      <c r="QGB947" s="82"/>
      <c r="QGC947" s="82"/>
      <c r="QGD947" s="82"/>
      <c r="QGE947" s="82"/>
      <c r="QGF947" s="82"/>
      <c r="QGG947" s="82"/>
      <c r="QGH947" s="82"/>
      <c r="QGI947" s="82"/>
      <c r="QGJ947" s="82"/>
      <c r="QGK947" s="82"/>
      <c r="QGL947" s="82"/>
      <c r="QGM947" s="82"/>
      <c r="QGN947" s="82"/>
      <c r="QGO947" s="82"/>
      <c r="QGP947" s="82"/>
      <c r="QGQ947" s="82"/>
      <c r="QGR947" s="82"/>
      <c r="QGS947" s="82"/>
      <c r="QGT947" s="82"/>
      <c r="QGU947" s="82"/>
      <c r="QGV947" s="82"/>
      <c r="QGW947" s="82"/>
      <c r="QGX947" s="82"/>
      <c r="QGY947" s="82"/>
      <c r="QGZ947" s="82"/>
      <c r="QHA947" s="82"/>
      <c r="QHB947" s="82"/>
      <c r="QHC947" s="82"/>
      <c r="QHD947" s="82"/>
      <c r="QHE947" s="82"/>
      <c r="QHF947" s="82"/>
      <c r="QHG947" s="82"/>
      <c r="QHH947" s="82"/>
      <c r="QHI947" s="82"/>
      <c r="QHJ947" s="82"/>
      <c r="QHK947" s="82"/>
      <c r="QHL947" s="82"/>
      <c r="QHM947" s="82"/>
      <c r="QHN947" s="82"/>
      <c r="QHO947" s="82"/>
      <c r="QHP947" s="82"/>
      <c r="QHQ947" s="82"/>
      <c r="QHR947" s="82"/>
      <c r="QHS947" s="82"/>
      <c r="QHT947" s="82"/>
      <c r="QHU947" s="82"/>
      <c r="QHV947" s="82"/>
      <c r="QHW947" s="82"/>
      <c r="QHX947" s="82"/>
      <c r="QHY947" s="82"/>
      <c r="QHZ947" s="82"/>
      <c r="QIA947" s="82"/>
      <c r="QIB947" s="82"/>
      <c r="QIC947" s="82"/>
      <c r="QID947" s="82"/>
      <c r="QIE947" s="82"/>
      <c r="QIF947" s="82"/>
      <c r="QIG947" s="82"/>
      <c r="QIH947" s="82"/>
      <c r="QII947" s="82"/>
      <c r="QIJ947" s="82"/>
      <c r="QIK947" s="82"/>
      <c r="QIL947" s="82"/>
      <c r="QIM947" s="82"/>
      <c r="QIN947" s="82"/>
      <c r="QIO947" s="82"/>
      <c r="QIP947" s="82"/>
      <c r="QIQ947" s="82"/>
      <c r="QIR947" s="82"/>
      <c r="QIS947" s="82"/>
      <c r="QIT947" s="82"/>
      <c r="QIU947" s="82"/>
      <c r="QIV947" s="82"/>
      <c r="QIW947" s="82"/>
      <c r="QIX947" s="82"/>
      <c r="QIY947" s="82"/>
      <c r="QIZ947" s="82"/>
      <c r="QJA947" s="82"/>
      <c r="QJB947" s="82"/>
      <c r="QJC947" s="82"/>
      <c r="QJD947" s="82"/>
      <c r="QJE947" s="82"/>
      <c r="QJF947" s="82"/>
      <c r="QJG947" s="82"/>
      <c r="QJH947" s="82"/>
      <c r="QJI947" s="82"/>
      <c r="QJJ947" s="82"/>
      <c r="QJK947" s="82"/>
      <c r="QJL947" s="82"/>
      <c r="QJM947" s="82"/>
      <c r="QJN947" s="82"/>
      <c r="QJO947" s="82"/>
      <c r="QJP947" s="82"/>
      <c r="QJQ947" s="82"/>
      <c r="QJR947" s="82"/>
      <c r="QJS947" s="82"/>
      <c r="QJT947" s="82"/>
      <c r="QJU947" s="82"/>
      <c r="QJV947" s="82"/>
      <c r="QJW947" s="82"/>
      <c r="QJX947" s="82"/>
      <c r="QJY947" s="82"/>
      <c r="QJZ947" s="82"/>
      <c r="QKA947" s="82"/>
      <c r="QKB947" s="82"/>
      <c r="QKC947" s="82"/>
      <c r="QKD947" s="82"/>
      <c r="QKE947" s="82"/>
      <c r="QKF947" s="82"/>
      <c r="QKG947" s="82"/>
      <c r="QKH947" s="82"/>
      <c r="QKI947" s="82"/>
      <c r="QKJ947" s="82"/>
      <c r="QKK947" s="82"/>
      <c r="QKL947" s="82"/>
      <c r="QKM947" s="82"/>
      <c r="QKN947" s="82"/>
      <c r="QKO947" s="82"/>
      <c r="QKP947" s="82"/>
      <c r="QKQ947" s="82"/>
      <c r="QKR947" s="82"/>
      <c r="QKS947" s="82"/>
      <c r="QKT947" s="82"/>
      <c r="QKU947" s="82"/>
      <c r="QKV947" s="82"/>
      <c r="QKW947" s="82"/>
      <c r="QKX947" s="82"/>
      <c r="QKY947" s="82"/>
      <c r="QKZ947" s="82"/>
      <c r="QLA947" s="82"/>
      <c r="QLB947" s="82"/>
      <c r="QLC947" s="82"/>
      <c r="QLD947" s="82"/>
      <c r="QLE947" s="82"/>
      <c r="QLF947" s="82"/>
      <c r="QLG947" s="82"/>
      <c r="QLH947" s="82"/>
      <c r="QLI947" s="82"/>
      <c r="QLJ947" s="82"/>
      <c r="QLK947" s="82"/>
      <c r="QLL947" s="82"/>
      <c r="QLM947" s="82"/>
      <c r="QLN947" s="82"/>
      <c r="QLO947" s="82"/>
      <c r="QLP947" s="82"/>
      <c r="QLQ947" s="82"/>
      <c r="QLR947" s="82"/>
      <c r="QLS947" s="82"/>
      <c r="QLT947" s="82"/>
      <c r="QLU947" s="82"/>
      <c r="QLV947" s="82"/>
      <c r="QLW947" s="82"/>
      <c r="QLX947" s="82"/>
      <c r="QLY947" s="82"/>
      <c r="QLZ947" s="82"/>
      <c r="QMA947" s="82"/>
      <c r="QMB947" s="82"/>
      <c r="QMC947" s="82"/>
      <c r="QMD947" s="82"/>
      <c r="QME947" s="82"/>
      <c r="QMF947" s="82"/>
      <c r="QMG947" s="82"/>
      <c r="QMH947" s="82"/>
      <c r="QMI947" s="82"/>
      <c r="QMJ947" s="82"/>
      <c r="QMK947" s="82"/>
      <c r="QML947" s="82"/>
      <c r="QMM947" s="82"/>
      <c r="QMN947" s="82"/>
      <c r="QMO947" s="82"/>
      <c r="QMP947" s="82"/>
      <c r="QMQ947" s="82"/>
      <c r="QMR947" s="82"/>
      <c r="QMS947" s="82"/>
      <c r="QMT947" s="82"/>
      <c r="QMU947" s="82"/>
      <c r="QMV947" s="82"/>
      <c r="QMW947" s="82"/>
      <c r="QMX947" s="82"/>
      <c r="QMY947" s="82"/>
      <c r="QMZ947" s="82"/>
      <c r="QNA947" s="82"/>
      <c r="QNB947" s="82"/>
      <c r="QNC947" s="82"/>
      <c r="QND947" s="82"/>
      <c r="QNE947" s="82"/>
      <c r="QNF947" s="82"/>
      <c r="QNG947" s="82"/>
      <c r="QNH947" s="82"/>
      <c r="QNI947" s="82"/>
      <c r="QNJ947" s="82"/>
      <c r="QNK947" s="82"/>
      <c r="QNL947" s="82"/>
      <c r="QNM947" s="82"/>
      <c r="QNN947" s="82"/>
      <c r="QNO947" s="82"/>
      <c r="QNP947" s="82"/>
      <c r="QNQ947" s="82"/>
      <c r="QNR947" s="82"/>
      <c r="QNS947" s="82"/>
      <c r="QNT947" s="82"/>
      <c r="QNU947" s="82"/>
      <c r="QNV947" s="82"/>
      <c r="QNW947" s="82"/>
      <c r="QNX947" s="82"/>
      <c r="QNY947" s="82"/>
      <c r="QNZ947" s="82"/>
      <c r="QOA947" s="82"/>
      <c r="QOB947" s="82"/>
      <c r="QOC947" s="82"/>
      <c r="QOD947" s="82"/>
      <c r="QOE947" s="82"/>
      <c r="QOF947" s="82"/>
      <c r="QOG947" s="82"/>
      <c r="QOH947" s="82"/>
      <c r="QOI947" s="82"/>
      <c r="QOJ947" s="82"/>
      <c r="QOK947" s="82"/>
      <c r="QOL947" s="82"/>
      <c r="QOM947" s="82"/>
      <c r="QON947" s="82"/>
      <c r="QOO947" s="82"/>
      <c r="QOP947" s="82"/>
      <c r="QOQ947" s="82"/>
      <c r="QOR947" s="82"/>
      <c r="QOS947" s="82"/>
      <c r="QOT947" s="82"/>
      <c r="QOU947" s="82"/>
      <c r="QOV947" s="82"/>
      <c r="QOW947" s="82"/>
      <c r="QOX947" s="82"/>
      <c r="QOY947" s="82"/>
      <c r="QOZ947" s="82"/>
      <c r="QPA947" s="82"/>
      <c r="QPB947" s="82"/>
      <c r="QPC947" s="82"/>
      <c r="QPD947" s="82"/>
      <c r="QPE947" s="82"/>
      <c r="QPF947" s="82"/>
      <c r="QPG947" s="82"/>
      <c r="QPH947" s="82"/>
      <c r="QPI947" s="82"/>
      <c r="QPJ947" s="82"/>
      <c r="QPK947" s="82"/>
      <c r="QPL947" s="82"/>
      <c r="QPM947" s="82"/>
      <c r="QPN947" s="82"/>
      <c r="QPO947" s="82"/>
      <c r="QPP947" s="82"/>
      <c r="QPQ947" s="82"/>
      <c r="QPR947" s="82"/>
      <c r="QPS947" s="82"/>
      <c r="QPT947" s="82"/>
      <c r="QPU947" s="82"/>
      <c r="QPV947" s="82"/>
      <c r="QPW947" s="82"/>
      <c r="QPX947" s="82"/>
      <c r="QPY947" s="82"/>
      <c r="QPZ947" s="82"/>
      <c r="QQA947" s="82"/>
      <c r="QQB947" s="82"/>
      <c r="QQC947" s="82"/>
      <c r="QQD947" s="82"/>
      <c r="QQE947" s="82"/>
      <c r="QQF947" s="82"/>
      <c r="QQG947" s="82"/>
      <c r="QQH947" s="82"/>
      <c r="QQI947" s="82"/>
      <c r="QQJ947" s="82"/>
      <c r="QQK947" s="82"/>
      <c r="QQL947" s="82"/>
      <c r="QQM947" s="82"/>
      <c r="QQN947" s="82"/>
      <c r="QQO947" s="82"/>
      <c r="QQP947" s="82"/>
      <c r="QQQ947" s="82"/>
      <c r="QQR947" s="82"/>
      <c r="QQS947" s="82"/>
      <c r="QQT947" s="82"/>
      <c r="QQU947" s="82"/>
      <c r="QQV947" s="82"/>
      <c r="QQW947" s="82"/>
      <c r="QQX947" s="82"/>
      <c r="QQY947" s="82"/>
      <c r="QQZ947" s="82"/>
      <c r="QRA947" s="82"/>
      <c r="QRB947" s="82"/>
      <c r="QRC947" s="82"/>
      <c r="QRD947" s="82"/>
      <c r="QRE947" s="82"/>
      <c r="QRF947" s="82"/>
      <c r="QRG947" s="82"/>
      <c r="QRH947" s="82"/>
      <c r="QRI947" s="82"/>
      <c r="QRJ947" s="82"/>
      <c r="QRK947" s="82"/>
      <c r="QRL947" s="82"/>
      <c r="QRM947" s="82"/>
      <c r="QRN947" s="82"/>
      <c r="QRO947" s="82"/>
      <c r="QRP947" s="82"/>
      <c r="QRQ947" s="82"/>
      <c r="QRR947" s="82"/>
      <c r="QRS947" s="82"/>
      <c r="QRT947" s="82"/>
      <c r="QRU947" s="82"/>
      <c r="QRV947" s="82"/>
      <c r="QRW947" s="82"/>
      <c r="QRX947" s="82"/>
      <c r="QRY947" s="82"/>
      <c r="QRZ947" s="82"/>
      <c r="QSA947" s="82"/>
      <c r="QSB947" s="82"/>
      <c r="QSC947" s="82"/>
      <c r="QSD947" s="82"/>
      <c r="QSE947" s="82"/>
      <c r="QSF947" s="82"/>
      <c r="QSG947" s="82"/>
      <c r="QSH947" s="82"/>
      <c r="QSI947" s="82"/>
      <c r="QSJ947" s="82"/>
      <c r="QSK947" s="82"/>
      <c r="QSL947" s="82"/>
      <c r="QSM947" s="82"/>
      <c r="QSN947" s="82"/>
      <c r="QSO947" s="82"/>
      <c r="QSP947" s="82"/>
      <c r="QSQ947" s="82"/>
      <c r="QSR947" s="82"/>
      <c r="QSS947" s="82"/>
      <c r="QST947" s="82"/>
      <c r="QSU947" s="82"/>
      <c r="QSV947" s="82"/>
      <c r="QSW947" s="82"/>
      <c r="QSX947" s="82"/>
      <c r="QSY947" s="82"/>
      <c r="QSZ947" s="82"/>
      <c r="QTA947" s="82"/>
      <c r="QTB947" s="82"/>
      <c r="QTC947" s="82"/>
      <c r="QTD947" s="82"/>
      <c r="QTE947" s="82"/>
      <c r="QTF947" s="82"/>
      <c r="QTG947" s="82"/>
      <c r="QTH947" s="82"/>
      <c r="QTI947" s="82"/>
      <c r="QTJ947" s="82"/>
      <c r="QTK947" s="82"/>
      <c r="QTL947" s="82"/>
      <c r="QTM947" s="82"/>
      <c r="QTN947" s="82"/>
      <c r="QTO947" s="82"/>
      <c r="QTP947" s="82"/>
      <c r="QTQ947" s="82"/>
      <c r="QTR947" s="82"/>
      <c r="QTS947" s="82"/>
      <c r="QTT947" s="82"/>
      <c r="QTU947" s="82"/>
      <c r="QTV947" s="82"/>
      <c r="QTW947" s="82"/>
      <c r="QTX947" s="82"/>
      <c r="QTY947" s="82"/>
      <c r="QTZ947" s="82"/>
      <c r="QUA947" s="82"/>
      <c r="QUB947" s="82"/>
      <c r="QUC947" s="82"/>
      <c r="QUD947" s="82"/>
      <c r="QUE947" s="82"/>
      <c r="QUF947" s="82"/>
      <c r="QUG947" s="82"/>
      <c r="QUH947" s="82"/>
      <c r="QUI947" s="82"/>
      <c r="QUJ947" s="82"/>
      <c r="QUK947" s="82"/>
      <c r="QUL947" s="82"/>
      <c r="QUM947" s="82"/>
      <c r="QUN947" s="82"/>
      <c r="QUO947" s="82"/>
      <c r="QUP947" s="82"/>
      <c r="QUQ947" s="82"/>
      <c r="QUR947" s="82"/>
      <c r="QUS947" s="82"/>
      <c r="QUT947" s="82"/>
      <c r="QUU947" s="82"/>
      <c r="QUV947" s="82"/>
      <c r="QUW947" s="82"/>
      <c r="QUX947" s="82"/>
      <c r="QUY947" s="82"/>
      <c r="QUZ947" s="82"/>
      <c r="QVA947" s="82"/>
      <c r="QVB947" s="82"/>
      <c r="QVC947" s="82"/>
      <c r="QVD947" s="82"/>
      <c r="QVE947" s="82"/>
      <c r="QVF947" s="82"/>
      <c r="QVG947" s="82"/>
      <c r="QVH947" s="82"/>
      <c r="QVI947" s="82"/>
      <c r="QVJ947" s="82"/>
      <c r="QVK947" s="82"/>
      <c r="QVL947" s="82"/>
      <c r="QVM947" s="82"/>
      <c r="QVN947" s="82"/>
      <c r="QVO947" s="82"/>
      <c r="QVP947" s="82"/>
      <c r="QVQ947" s="82"/>
      <c r="QVR947" s="82"/>
      <c r="QVS947" s="82"/>
      <c r="QVT947" s="82"/>
      <c r="QVU947" s="82"/>
      <c r="QVV947" s="82"/>
      <c r="QVW947" s="82"/>
      <c r="QVX947" s="82"/>
      <c r="QVY947" s="82"/>
      <c r="QVZ947" s="82"/>
      <c r="QWA947" s="82"/>
      <c r="QWB947" s="82"/>
      <c r="QWC947" s="82"/>
      <c r="QWD947" s="82"/>
      <c r="QWE947" s="82"/>
      <c r="QWF947" s="82"/>
      <c r="QWG947" s="82"/>
      <c r="QWH947" s="82"/>
      <c r="QWI947" s="82"/>
      <c r="QWJ947" s="82"/>
      <c r="QWK947" s="82"/>
      <c r="QWL947" s="82"/>
      <c r="QWM947" s="82"/>
      <c r="QWN947" s="82"/>
      <c r="QWO947" s="82"/>
      <c r="QWP947" s="82"/>
      <c r="QWQ947" s="82"/>
      <c r="QWR947" s="82"/>
      <c r="QWS947" s="82"/>
      <c r="QWT947" s="82"/>
      <c r="QWU947" s="82"/>
      <c r="QWV947" s="82"/>
      <c r="QWW947" s="82"/>
      <c r="QWX947" s="82"/>
      <c r="QWY947" s="82"/>
      <c r="QWZ947" s="82"/>
      <c r="QXA947" s="82"/>
      <c r="QXB947" s="82"/>
      <c r="QXC947" s="82"/>
      <c r="QXD947" s="82"/>
      <c r="QXE947" s="82"/>
      <c r="QXF947" s="82"/>
      <c r="QXG947" s="82"/>
      <c r="QXH947" s="82"/>
      <c r="QXI947" s="82"/>
      <c r="QXJ947" s="82"/>
      <c r="QXK947" s="82"/>
      <c r="QXL947" s="82"/>
      <c r="QXM947" s="82"/>
      <c r="QXN947" s="82"/>
      <c r="QXO947" s="82"/>
      <c r="QXP947" s="82"/>
      <c r="QXQ947" s="82"/>
      <c r="QXR947" s="82"/>
      <c r="QXS947" s="82"/>
      <c r="QXT947" s="82"/>
      <c r="QXU947" s="82"/>
      <c r="QXV947" s="82"/>
      <c r="QXW947" s="82"/>
      <c r="QXX947" s="82"/>
      <c r="QXY947" s="82"/>
      <c r="QXZ947" s="82"/>
      <c r="QYA947" s="82"/>
      <c r="QYB947" s="82"/>
      <c r="QYC947" s="82"/>
      <c r="QYD947" s="82"/>
      <c r="QYE947" s="82"/>
      <c r="QYF947" s="82"/>
      <c r="QYG947" s="82"/>
      <c r="QYH947" s="82"/>
      <c r="QYI947" s="82"/>
      <c r="QYJ947" s="82"/>
      <c r="QYK947" s="82"/>
      <c r="QYL947" s="82"/>
      <c r="QYM947" s="82"/>
      <c r="QYN947" s="82"/>
      <c r="QYO947" s="82"/>
      <c r="QYP947" s="82"/>
      <c r="QYQ947" s="82"/>
      <c r="QYR947" s="82"/>
      <c r="QYS947" s="82"/>
      <c r="QYT947" s="82"/>
      <c r="QYU947" s="82"/>
      <c r="QYV947" s="82"/>
      <c r="QYW947" s="82"/>
      <c r="QYX947" s="82"/>
      <c r="QYY947" s="82"/>
      <c r="QYZ947" s="82"/>
      <c r="QZA947" s="82"/>
      <c r="QZB947" s="82"/>
      <c r="QZC947" s="82"/>
      <c r="QZD947" s="82"/>
      <c r="QZE947" s="82"/>
      <c r="QZF947" s="82"/>
      <c r="QZG947" s="82"/>
      <c r="QZH947" s="82"/>
      <c r="QZI947" s="82"/>
      <c r="QZJ947" s="82"/>
      <c r="QZK947" s="82"/>
      <c r="QZL947" s="82"/>
      <c r="QZM947" s="82"/>
      <c r="QZN947" s="82"/>
      <c r="QZO947" s="82"/>
      <c r="QZP947" s="82"/>
      <c r="QZQ947" s="82"/>
      <c r="QZR947" s="82"/>
      <c r="QZS947" s="82"/>
      <c r="QZT947" s="82"/>
      <c r="QZU947" s="82"/>
      <c r="QZV947" s="82"/>
      <c r="QZW947" s="82"/>
      <c r="QZX947" s="82"/>
      <c r="QZY947" s="82"/>
      <c r="QZZ947" s="82"/>
      <c r="RAA947" s="82"/>
      <c r="RAB947" s="82"/>
      <c r="RAC947" s="82"/>
      <c r="RAD947" s="82"/>
      <c r="RAE947" s="82"/>
      <c r="RAF947" s="82"/>
      <c r="RAG947" s="82"/>
      <c r="RAH947" s="82"/>
      <c r="RAI947" s="82"/>
      <c r="RAJ947" s="82"/>
      <c r="RAK947" s="82"/>
      <c r="RAL947" s="82"/>
      <c r="RAM947" s="82"/>
      <c r="RAN947" s="82"/>
      <c r="RAO947" s="82"/>
      <c r="RAP947" s="82"/>
      <c r="RAQ947" s="82"/>
      <c r="RAR947" s="82"/>
      <c r="RAS947" s="82"/>
      <c r="RAT947" s="82"/>
      <c r="RAU947" s="82"/>
      <c r="RAV947" s="82"/>
      <c r="RAW947" s="82"/>
      <c r="RAX947" s="82"/>
      <c r="RAY947" s="82"/>
      <c r="RAZ947" s="82"/>
      <c r="RBA947" s="82"/>
      <c r="RBB947" s="82"/>
      <c r="RBC947" s="82"/>
      <c r="RBD947" s="82"/>
      <c r="RBE947" s="82"/>
      <c r="RBF947" s="82"/>
      <c r="RBG947" s="82"/>
      <c r="RBH947" s="82"/>
      <c r="RBI947" s="82"/>
      <c r="RBJ947" s="82"/>
      <c r="RBK947" s="82"/>
      <c r="RBL947" s="82"/>
      <c r="RBM947" s="82"/>
      <c r="RBN947" s="82"/>
      <c r="RBO947" s="82"/>
      <c r="RBP947" s="82"/>
      <c r="RBQ947" s="82"/>
      <c r="RBR947" s="82"/>
      <c r="RBS947" s="82"/>
      <c r="RBT947" s="82"/>
      <c r="RBU947" s="82"/>
      <c r="RBV947" s="82"/>
      <c r="RBW947" s="82"/>
      <c r="RBX947" s="82"/>
      <c r="RBY947" s="82"/>
      <c r="RBZ947" s="82"/>
      <c r="RCA947" s="82"/>
      <c r="RCB947" s="82"/>
      <c r="RCC947" s="82"/>
      <c r="RCD947" s="82"/>
      <c r="RCE947" s="82"/>
      <c r="RCF947" s="82"/>
      <c r="RCG947" s="82"/>
      <c r="RCH947" s="82"/>
      <c r="RCI947" s="82"/>
      <c r="RCJ947" s="82"/>
      <c r="RCK947" s="82"/>
      <c r="RCL947" s="82"/>
      <c r="RCM947" s="82"/>
      <c r="RCN947" s="82"/>
      <c r="RCO947" s="82"/>
      <c r="RCP947" s="82"/>
      <c r="RCQ947" s="82"/>
      <c r="RCR947" s="82"/>
      <c r="RCS947" s="82"/>
      <c r="RCT947" s="82"/>
      <c r="RCU947" s="82"/>
      <c r="RCV947" s="82"/>
      <c r="RCW947" s="82"/>
      <c r="RCX947" s="82"/>
      <c r="RCY947" s="82"/>
      <c r="RCZ947" s="82"/>
      <c r="RDA947" s="82"/>
      <c r="RDB947" s="82"/>
      <c r="RDC947" s="82"/>
      <c r="RDD947" s="82"/>
      <c r="RDE947" s="82"/>
      <c r="RDF947" s="82"/>
      <c r="RDG947" s="82"/>
      <c r="RDH947" s="82"/>
      <c r="RDI947" s="82"/>
      <c r="RDJ947" s="82"/>
      <c r="RDK947" s="82"/>
      <c r="RDL947" s="82"/>
      <c r="RDM947" s="82"/>
      <c r="RDN947" s="82"/>
      <c r="RDO947" s="82"/>
      <c r="RDP947" s="82"/>
      <c r="RDQ947" s="82"/>
      <c r="RDR947" s="82"/>
      <c r="RDS947" s="82"/>
      <c r="RDT947" s="82"/>
      <c r="RDU947" s="82"/>
      <c r="RDV947" s="82"/>
      <c r="RDW947" s="82"/>
      <c r="RDX947" s="82"/>
      <c r="RDY947" s="82"/>
      <c r="RDZ947" s="82"/>
      <c r="REA947" s="82"/>
      <c r="REB947" s="82"/>
      <c r="REC947" s="82"/>
      <c r="RED947" s="82"/>
      <c r="REE947" s="82"/>
      <c r="REF947" s="82"/>
      <c r="REG947" s="82"/>
      <c r="REH947" s="82"/>
      <c r="REI947" s="82"/>
      <c r="REJ947" s="82"/>
      <c r="REK947" s="82"/>
      <c r="REL947" s="82"/>
      <c r="REM947" s="82"/>
      <c r="REN947" s="82"/>
      <c r="REO947" s="82"/>
      <c r="REP947" s="82"/>
      <c r="REQ947" s="82"/>
      <c r="RER947" s="82"/>
      <c r="RES947" s="82"/>
      <c r="RET947" s="82"/>
      <c r="REU947" s="82"/>
      <c r="REV947" s="82"/>
      <c r="REW947" s="82"/>
      <c r="REX947" s="82"/>
      <c r="REY947" s="82"/>
      <c r="REZ947" s="82"/>
      <c r="RFA947" s="82"/>
      <c r="RFB947" s="82"/>
      <c r="RFC947" s="82"/>
      <c r="RFD947" s="82"/>
      <c r="RFE947" s="82"/>
      <c r="RFF947" s="82"/>
      <c r="RFG947" s="82"/>
      <c r="RFH947" s="82"/>
      <c r="RFI947" s="82"/>
      <c r="RFJ947" s="82"/>
      <c r="RFK947" s="82"/>
      <c r="RFL947" s="82"/>
      <c r="RFM947" s="82"/>
      <c r="RFN947" s="82"/>
      <c r="RFO947" s="82"/>
      <c r="RFP947" s="82"/>
      <c r="RFQ947" s="82"/>
      <c r="RFR947" s="82"/>
      <c r="RFS947" s="82"/>
      <c r="RFT947" s="82"/>
      <c r="RFU947" s="82"/>
      <c r="RFV947" s="82"/>
      <c r="RFW947" s="82"/>
      <c r="RFX947" s="82"/>
      <c r="RFY947" s="82"/>
      <c r="RFZ947" s="82"/>
      <c r="RGA947" s="82"/>
      <c r="RGB947" s="82"/>
      <c r="RGC947" s="82"/>
      <c r="RGD947" s="82"/>
      <c r="RGE947" s="82"/>
      <c r="RGF947" s="82"/>
      <c r="RGG947" s="82"/>
      <c r="RGH947" s="82"/>
      <c r="RGI947" s="82"/>
      <c r="RGJ947" s="82"/>
      <c r="RGK947" s="82"/>
      <c r="RGL947" s="82"/>
      <c r="RGM947" s="82"/>
      <c r="RGN947" s="82"/>
      <c r="RGO947" s="82"/>
      <c r="RGP947" s="82"/>
      <c r="RGQ947" s="82"/>
      <c r="RGR947" s="82"/>
      <c r="RGS947" s="82"/>
      <c r="RGT947" s="82"/>
      <c r="RGU947" s="82"/>
      <c r="RGV947" s="82"/>
      <c r="RGW947" s="82"/>
      <c r="RGX947" s="82"/>
      <c r="RGY947" s="82"/>
      <c r="RGZ947" s="82"/>
      <c r="RHA947" s="82"/>
      <c r="RHB947" s="82"/>
      <c r="RHC947" s="82"/>
      <c r="RHD947" s="82"/>
      <c r="RHE947" s="82"/>
      <c r="RHF947" s="82"/>
      <c r="RHG947" s="82"/>
      <c r="RHH947" s="82"/>
      <c r="RHI947" s="82"/>
      <c r="RHJ947" s="82"/>
      <c r="RHK947" s="82"/>
      <c r="RHL947" s="82"/>
      <c r="RHM947" s="82"/>
      <c r="RHN947" s="82"/>
      <c r="RHO947" s="82"/>
      <c r="RHP947" s="82"/>
      <c r="RHQ947" s="82"/>
      <c r="RHR947" s="82"/>
      <c r="RHS947" s="82"/>
      <c r="RHT947" s="82"/>
      <c r="RHU947" s="82"/>
      <c r="RHV947" s="82"/>
      <c r="RHW947" s="82"/>
      <c r="RHX947" s="82"/>
      <c r="RHY947" s="82"/>
      <c r="RHZ947" s="82"/>
      <c r="RIA947" s="82"/>
      <c r="RIB947" s="82"/>
      <c r="RIC947" s="82"/>
      <c r="RID947" s="82"/>
      <c r="RIE947" s="82"/>
      <c r="RIF947" s="82"/>
      <c r="RIG947" s="82"/>
      <c r="RIH947" s="82"/>
      <c r="RII947" s="82"/>
      <c r="RIJ947" s="82"/>
      <c r="RIK947" s="82"/>
      <c r="RIL947" s="82"/>
      <c r="RIM947" s="82"/>
      <c r="RIN947" s="82"/>
      <c r="RIO947" s="82"/>
      <c r="RIP947" s="82"/>
      <c r="RIQ947" s="82"/>
      <c r="RIR947" s="82"/>
      <c r="RIS947" s="82"/>
      <c r="RIT947" s="82"/>
      <c r="RIU947" s="82"/>
      <c r="RIV947" s="82"/>
      <c r="RIW947" s="82"/>
      <c r="RIX947" s="82"/>
      <c r="RIY947" s="82"/>
      <c r="RIZ947" s="82"/>
      <c r="RJA947" s="82"/>
      <c r="RJB947" s="82"/>
      <c r="RJC947" s="82"/>
      <c r="RJD947" s="82"/>
      <c r="RJE947" s="82"/>
      <c r="RJF947" s="82"/>
      <c r="RJG947" s="82"/>
      <c r="RJH947" s="82"/>
      <c r="RJI947" s="82"/>
      <c r="RJJ947" s="82"/>
      <c r="RJK947" s="82"/>
      <c r="RJL947" s="82"/>
      <c r="RJM947" s="82"/>
      <c r="RJN947" s="82"/>
      <c r="RJO947" s="82"/>
      <c r="RJP947" s="82"/>
      <c r="RJQ947" s="82"/>
      <c r="RJR947" s="82"/>
      <c r="RJS947" s="82"/>
      <c r="RJT947" s="82"/>
      <c r="RJU947" s="82"/>
      <c r="RJV947" s="82"/>
      <c r="RJW947" s="82"/>
      <c r="RJX947" s="82"/>
      <c r="RJY947" s="82"/>
      <c r="RJZ947" s="82"/>
      <c r="RKA947" s="82"/>
      <c r="RKB947" s="82"/>
      <c r="RKC947" s="82"/>
      <c r="RKD947" s="82"/>
      <c r="RKE947" s="82"/>
      <c r="RKF947" s="82"/>
      <c r="RKG947" s="82"/>
      <c r="RKH947" s="82"/>
      <c r="RKI947" s="82"/>
      <c r="RKJ947" s="82"/>
      <c r="RKK947" s="82"/>
      <c r="RKL947" s="82"/>
      <c r="RKM947" s="82"/>
      <c r="RKN947" s="82"/>
      <c r="RKO947" s="82"/>
      <c r="RKP947" s="82"/>
      <c r="RKQ947" s="82"/>
      <c r="RKR947" s="82"/>
      <c r="RKS947" s="82"/>
      <c r="RKT947" s="82"/>
      <c r="RKU947" s="82"/>
      <c r="RKV947" s="82"/>
      <c r="RKW947" s="82"/>
      <c r="RKX947" s="82"/>
      <c r="RKY947" s="82"/>
      <c r="RKZ947" s="82"/>
      <c r="RLA947" s="82"/>
      <c r="RLB947" s="82"/>
      <c r="RLC947" s="82"/>
      <c r="RLD947" s="82"/>
      <c r="RLE947" s="82"/>
      <c r="RLF947" s="82"/>
      <c r="RLG947" s="82"/>
      <c r="RLH947" s="82"/>
      <c r="RLI947" s="82"/>
      <c r="RLJ947" s="82"/>
      <c r="RLK947" s="82"/>
      <c r="RLL947" s="82"/>
      <c r="RLM947" s="82"/>
      <c r="RLN947" s="82"/>
      <c r="RLO947" s="82"/>
      <c r="RLP947" s="82"/>
      <c r="RLQ947" s="82"/>
      <c r="RLR947" s="82"/>
      <c r="RLS947" s="82"/>
      <c r="RLT947" s="82"/>
      <c r="RLU947" s="82"/>
      <c r="RLV947" s="82"/>
      <c r="RLW947" s="82"/>
      <c r="RLX947" s="82"/>
      <c r="RLY947" s="82"/>
      <c r="RLZ947" s="82"/>
      <c r="RMA947" s="82"/>
      <c r="RMB947" s="82"/>
      <c r="RMC947" s="82"/>
      <c r="RMD947" s="82"/>
      <c r="RME947" s="82"/>
      <c r="RMF947" s="82"/>
      <c r="RMG947" s="82"/>
      <c r="RMH947" s="82"/>
      <c r="RMI947" s="82"/>
      <c r="RMJ947" s="82"/>
      <c r="RMK947" s="82"/>
      <c r="RML947" s="82"/>
      <c r="RMM947" s="82"/>
      <c r="RMN947" s="82"/>
      <c r="RMO947" s="82"/>
      <c r="RMP947" s="82"/>
      <c r="RMQ947" s="82"/>
      <c r="RMR947" s="82"/>
      <c r="RMS947" s="82"/>
      <c r="RMT947" s="82"/>
      <c r="RMU947" s="82"/>
      <c r="RMV947" s="82"/>
      <c r="RMW947" s="82"/>
      <c r="RMX947" s="82"/>
      <c r="RMY947" s="82"/>
      <c r="RMZ947" s="82"/>
      <c r="RNA947" s="82"/>
      <c r="RNB947" s="82"/>
      <c r="RNC947" s="82"/>
      <c r="RND947" s="82"/>
      <c r="RNE947" s="82"/>
      <c r="RNF947" s="82"/>
      <c r="RNG947" s="82"/>
      <c r="RNH947" s="82"/>
      <c r="RNI947" s="82"/>
      <c r="RNJ947" s="82"/>
      <c r="RNK947" s="82"/>
      <c r="RNL947" s="82"/>
      <c r="RNM947" s="82"/>
      <c r="RNN947" s="82"/>
      <c r="RNO947" s="82"/>
      <c r="RNP947" s="82"/>
      <c r="RNQ947" s="82"/>
      <c r="RNR947" s="82"/>
      <c r="RNS947" s="82"/>
      <c r="RNT947" s="82"/>
      <c r="RNU947" s="82"/>
      <c r="RNV947" s="82"/>
      <c r="RNW947" s="82"/>
      <c r="RNX947" s="82"/>
      <c r="RNY947" s="82"/>
      <c r="RNZ947" s="82"/>
      <c r="ROA947" s="82"/>
      <c r="ROB947" s="82"/>
      <c r="ROC947" s="82"/>
      <c r="ROD947" s="82"/>
      <c r="ROE947" s="82"/>
      <c r="ROF947" s="82"/>
      <c r="ROG947" s="82"/>
      <c r="ROH947" s="82"/>
      <c r="ROI947" s="82"/>
      <c r="ROJ947" s="82"/>
      <c r="ROK947" s="82"/>
      <c r="ROL947" s="82"/>
      <c r="ROM947" s="82"/>
      <c r="RON947" s="82"/>
      <c r="ROO947" s="82"/>
      <c r="ROP947" s="82"/>
      <c r="ROQ947" s="82"/>
      <c r="ROR947" s="82"/>
      <c r="ROS947" s="82"/>
      <c r="ROT947" s="82"/>
      <c r="ROU947" s="82"/>
      <c r="ROV947" s="82"/>
      <c r="ROW947" s="82"/>
      <c r="ROX947" s="82"/>
      <c r="ROY947" s="82"/>
      <c r="ROZ947" s="82"/>
      <c r="RPA947" s="82"/>
      <c r="RPB947" s="82"/>
      <c r="RPC947" s="82"/>
      <c r="RPD947" s="82"/>
      <c r="RPE947" s="82"/>
      <c r="RPF947" s="82"/>
      <c r="RPG947" s="82"/>
      <c r="RPH947" s="82"/>
      <c r="RPI947" s="82"/>
      <c r="RPJ947" s="82"/>
      <c r="RPK947" s="82"/>
      <c r="RPL947" s="82"/>
      <c r="RPM947" s="82"/>
      <c r="RPN947" s="82"/>
      <c r="RPO947" s="82"/>
      <c r="RPP947" s="82"/>
      <c r="RPQ947" s="82"/>
      <c r="RPR947" s="82"/>
      <c r="RPS947" s="82"/>
      <c r="RPT947" s="82"/>
      <c r="RPU947" s="82"/>
      <c r="RPV947" s="82"/>
      <c r="RPW947" s="82"/>
      <c r="RPX947" s="82"/>
      <c r="RPY947" s="82"/>
      <c r="RPZ947" s="82"/>
      <c r="RQA947" s="82"/>
      <c r="RQB947" s="82"/>
      <c r="RQC947" s="82"/>
      <c r="RQD947" s="82"/>
      <c r="RQE947" s="82"/>
      <c r="RQF947" s="82"/>
      <c r="RQG947" s="82"/>
      <c r="RQH947" s="82"/>
      <c r="RQI947" s="82"/>
      <c r="RQJ947" s="82"/>
      <c r="RQK947" s="82"/>
      <c r="RQL947" s="82"/>
      <c r="RQM947" s="82"/>
      <c r="RQN947" s="82"/>
      <c r="RQO947" s="82"/>
      <c r="RQP947" s="82"/>
      <c r="RQQ947" s="82"/>
      <c r="RQR947" s="82"/>
      <c r="RQS947" s="82"/>
      <c r="RQT947" s="82"/>
      <c r="RQU947" s="82"/>
      <c r="RQV947" s="82"/>
      <c r="RQW947" s="82"/>
      <c r="RQX947" s="82"/>
      <c r="RQY947" s="82"/>
      <c r="RQZ947" s="82"/>
      <c r="RRA947" s="82"/>
      <c r="RRB947" s="82"/>
      <c r="RRC947" s="82"/>
      <c r="RRD947" s="82"/>
      <c r="RRE947" s="82"/>
      <c r="RRF947" s="82"/>
      <c r="RRG947" s="82"/>
      <c r="RRH947" s="82"/>
      <c r="RRI947" s="82"/>
      <c r="RRJ947" s="82"/>
      <c r="RRK947" s="82"/>
      <c r="RRL947" s="82"/>
      <c r="RRM947" s="82"/>
      <c r="RRN947" s="82"/>
      <c r="RRO947" s="82"/>
      <c r="RRP947" s="82"/>
      <c r="RRQ947" s="82"/>
      <c r="RRR947" s="82"/>
      <c r="RRS947" s="82"/>
      <c r="RRT947" s="82"/>
      <c r="RRU947" s="82"/>
      <c r="RRV947" s="82"/>
      <c r="RRW947" s="82"/>
      <c r="RRX947" s="82"/>
      <c r="RRY947" s="82"/>
      <c r="RRZ947" s="82"/>
      <c r="RSA947" s="82"/>
      <c r="RSB947" s="82"/>
      <c r="RSC947" s="82"/>
      <c r="RSD947" s="82"/>
      <c r="RSE947" s="82"/>
      <c r="RSF947" s="82"/>
      <c r="RSG947" s="82"/>
      <c r="RSH947" s="82"/>
      <c r="RSI947" s="82"/>
      <c r="RSJ947" s="82"/>
      <c r="RSK947" s="82"/>
      <c r="RSL947" s="82"/>
      <c r="RSM947" s="82"/>
      <c r="RSN947" s="82"/>
      <c r="RSO947" s="82"/>
      <c r="RSP947" s="82"/>
      <c r="RSQ947" s="82"/>
      <c r="RSR947" s="82"/>
      <c r="RSS947" s="82"/>
      <c r="RST947" s="82"/>
      <c r="RSU947" s="82"/>
      <c r="RSV947" s="82"/>
      <c r="RSW947" s="82"/>
      <c r="RSX947" s="82"/>
      <c r="RSY947" s="82"/>
      <c r="RSZ947" s="82"/>
      <c r="RTA947" s="82"/>
      <c r="RTB947" s="82"/>
      <c r="RTC947" s="82"/>
      <c r="RTD947" s="82"/>
      <c r="RTE947" s="82"/>
      <c r="RTF947" s="82"/>
      <c r="RTG947" s="82"/>
      <c r="RTH947" s="82"/>
      <c r="RTI947" s="82"/>
      <c r="RTJ947" s="82"/>
      <c r="RTK947" s="82"/>
      <c r="RTL947" s="82"/>
      <c r="RTM947" s="82"/>
      <c r="RTN947" s="82"/>
      <c r="RTO947" s="82"/>
      <c r="RTP947" s="82"/>
      <c r="RTQ947" s="82"/>
      <c r="RTR947" s="82"/>
      <c r="RTS947" s="82"/>
      <c r="RTT947" s="82"/>
      <c r="RTU947" s="82"/>
      <c r="RTV947" s="82"/>
      <c r="RTW947" s="82"/>
      <c r="RTX947" s="82"/>
      <c r="RTY947" s="82"/>
      <c r="RTZ947" s="82"/>
      <c r="RUA947" s="82"/>
      <c r="RUB947" s="82"/>
      <c r="RUC947" s="82"/>
      <c r="RUD947" s="82"/>
      <c r="RUE947" s="82"/>
      <c r="RUF947" s="82"/>
      <c r="RUG947" s="82"/>
      <c r="RUH947" s="82"/>
      <c r="RUI947" s="82"/>
      <c r="RUJ947" s="82"/>
      <c r="RUK947" s="82"/>
      <c r="RUL947" s="82"/>
      <c r="RUM947" s="82"/>
      <c r="RUN947" s="82"/>
      <c r="RUO947" s="82"/>
      <c r="RUP947" s="82"/>
      <c r="RUQ947" s="82"/>
      <c r="RUR947" s="82"/>
      <c r="RUS947" s="82"/>
      <c r="RUT947" s="82"/>
      <c r="RUU947" s="82"/>
      <c r="RUV947" s="82"/>
      <c r="RUW947" s="82"/>
      <c r="RUX947" s="82"/>
      <c r="RUY947" s="82"/>
      <c r="RUZ947" s="82"/>
      <c r="RVA947" s="82"/>
      <c r="RVB947" s="82"/>
      <c r="RVC947" s="82"/>
      <c r="RVD947" s="82"/>
      <c r="RVE947" s="82"/>
      <c r="RVF947" s="82"/>
      <c r="RVG947" s="82"/>
      <c r="RVH947" s="82"/>
      <c r="RVI947" s="82"/>
      <c r="RVJ947" s="82"/>
      <c r="RVK947" s="82"/>
      <c r="RVL947" s="82"/>
      <c r="RVM947" s="82"/>
      <c r="RVN947" s="82"/>
      <c r="RVO947" s="82"/>
      <c r="RVP947" s="82"/>
      <c r="RVQ947" s="82"/>
      <c r="RVR947" s="82"/>
      <c r="RVS947" s="82"/>
      <c r="RVT947" s="82"/>
      <c r="RVU947" s="82"/>
      <c r="RVV947" s="82"/>
      <c r="RVW947" s="82"/>
      <c r="RVX947" s="82"/>
      <c r="RVY947" s="82"/>
      <c r="RVZ947" s="82"/>
      <c r="RWA947" s="82"/>
      <c r="RWB947" s="82"/>
      <c r="RWC947" s="82"/>
      <c r="RWD947" s="82"/>
      <c r="RWE947" s="82"/>
      <c r="RWF947" s="82"/>
      <c r="RWG947" s="82"/>
      <c r="RWH947" s="82"/>
      <c r="RWI947" s="82"/>
      <c r="RWJ947" s="82"/>
      <c r="RWK947" s="82"/>
      <c r="RWL947" s="82"/>
      <c r="RWM947" s="82"/>
      <c r="RWN947" s="82"/>
      <c r="RWO947" s="82"/>
      <c r="RWP947" s="82"/>
      <c r="RWQ947" s="82"/>
      <c r="RWR947" s="82"/>
      <c r="RWS947" s="82"/>
      <c r="RWT947" s="82"/>
      <c r="RWU947" s="82"/>
      <c r="RWV947" s="82"/>
      <c r="RWW947" s="82"/>
      <c r="RWX947" s="82"/>
      <c r="RWY947" s="82"/>
      <c r="RWZ947" s="82"/>
      <c r="RXA947" s="82"/>
      <c r="RXB947" s="82"/>
      <c r="RXC947" s="82"/>
      <c r="RXD947" s="82"/>
      <c r="RXE947" s="82"/>
      <c r="RXF947" s="82"/>
      <c r="RXG947" s="82"/>
      <c r="RXH947" s="82"/>
      <c r="RXI947" s="82"/>
      <c r="RXJ947" s="82"/>
      <c r="RXK947" s="82"/>
      <c r="RXL947" s="82"/>
      <c r="RXM947" s="82"/>
      <c r="RXN947" s="82"/>
      <c r="RXO947" s="82"/>
      <c r="RXP947" s="82"/>
      <c r="RXQ947" s="82"/>
      <c r="RXR947" s="82"/>
      <c r="RXS947" s="82"/>
      <c r="RXT947" s="82"/>
      <c r="RXU947" s="82"/>
      <c r="RXV947" s="82"/>
      <c r="RXW947" s="82"/>
      <c r="RXX947" s="82"/>
      <c r="RXY947" s="82"/>
      <c r="RXZ947" s="82"/>
      <c r="RYA947" s="82"/>
      <c r="RYB947" s="82"/>
      <c r="RYC947" s="82"/>
      <c r="RYD947" s="82"/>
      <c r="RYE947" s="82"/>
      <c r="RYF947" s="82"/>
      <c r="RYG947" s="82"/>
      <c r="RYH947" s="82"/>
      <c r="RYI947" s="82"/>
      <c r="RYJ947" s="82"/>
      <c r="RYK947" s="82"/>
      <c r="RYL947" s="82"/>
      <c r="RYM947" s="82"/>
      <c r="RYN947" s="82"/>
      <c r="RYO947" s="82"/>
      <c r="RYP947" s="82"/>
      <c r="RYQ947" s="82"/>
      <c r="RYR947" s="82"/>
      <c r="RYS947" s="82"/>
      <c r="RYT947" s="82"/>
      <c r="RYU947" s="82"/>
      <c r="RYV947" s="82"/>
      <c r="RYW947" s="82"/>
      <c r="RYX947" s="82"/>
      <c r="RYY947" s="82"/>
      <c r="RYZ947" s="82"/>
      <c r="RZA947" s="82"/>
      <c r="RZB947" s="82"/>
      <c r="RZC947" s="82"/>
      <c r="RZD947" s="82"/>
      <c r="RZE947" s="82"/>
      <c r="RZF947" s="82"/>
      <c r="RZG947" s="82"/>
      <c r="RZH947" s="82"/>
      <c r="RZI947" s="82"/>
      <c r="RZJ947" s="82"/>
      <c r="RZK947" s="82"/>
      <c r="RZL947" s="82"/>
      <c r="RZM947" s="82"/>
      <c r="RZN947" s="82"/>
      <c r="RZO947" s="82"/>
      <c r="RZP947" s="82"/>
      <c r="RZQ947" s="82"/>
      <c r="RZR947" s="82"/>
      <c r="RZS947" s="82"/>
      <c r="RZT947" s="82"/>
      <c r="RZU947" s="82"/>
      <c r="RZV947" s="82"/>
      <c r="RZW947" s="82"/>
      <c r="RZX947" s="82"/>
      <c r="RZY947" s="82"/>
      <c r="RZZ947" s="82"/>
      <c r="SAA947" s="82"/>
      <c r="SAB947" s="82"/>
      <c r="SAC947" s="82"/>
      <c r="SAD947" s="82"/>
      <c r="SAE947" s="82"/>
      <c r="SAF947" s="82"/>
      <c r="SAG947" s="82"/>
      <c r="SAH947" s="82"/>
      <c r="SAI947" s="82"/>
      <c r="SAJ947" s="82"/>
      <c r="SAK947" s="82"/>
      <c r="SAL947" s="82"/>
      <c r="SAM947" s="82"/>
      <c r="SAN947" s="82"/>
      <c r="SAO947" s="82"/>
      <c r="SAP947" s="82"/>
      <c r="SAQ947" s="82"/>
      <c r="SAR947" s="82"/>
      <c r="SAS947" s="82"/>
      <c r="SAT947" s="82"/>
      <c r="SAU947" s="82"/>
      <c r="SAV947" s="82"/>
      <c r="SAW947" s="82"/>
      <c r="SAX947" s="82"/>
      <c r="SAY947" s="82"/>
      <c r="SAZ947" s="82"/>
      <c r="SBA947" s="82"/>
      <c r="SBB947" s="82"/>
      <c r="SBC947" s="82"/>
      <c r="SBD947" s="82"/>
      <c r="SBE947" s="82"/>
      <c r="SBF947" s="82"/>
      <c r="SBG947" s="82"/>
      <c r="SBH947" s="82"/>
      <c r="SBI947" s="82"/>
      <c r="SBJ947" s="82"/>
      <c r="SBK947" s="82"/>
      <c r="SBL947" s="82"/>
      <c r="SBM947" s="82"/>
      <c r="SBN947" s="82"/>
      <c r="SBO947" s="82"/>
      <c r="SBP947" s="82"/>
      <c r="SBQ947" s="82"/>
      <c r="SBR947" s="82"/>
      <c r="SBS947" s="82"/>
      <c r="SBT947" s="82"/>
      <c r="SBU947" s="82"/>
      <c r="SBV947" s="82"/>
      <c r="SBW947" s="82"/>
      <c r="SBX947" s="82"/>
      <c r="SBY947" s="82"/>
      <c r="SBZ947" s="82"/>
      <c r="SCA947" s="82"/>
      <c r="SCB947" s="82"/>
      <c r="SCC947" s="82"/>
      <c r="SCD947" s="82"/>
      <c r="SCE947" s="82"/>
      <c r="SCF947" s="82"/>
      <c r="SCG947" s="82"/>
      <c r="SCH947" s="82"/>
      <c r="SCI947" s="82"/>
      <c r="SCJ947" s="82"/>
      <c r="SCK947" s="82"/>
      <c r="SCL947" s="82"/>
      <c r="SCM947" s="82"/>
      <c r="SCN947" s="82"/>
      <c r="SCO947" s="82"/>
      <c r="SCP947" s="82"/>
      <c r="SCQ947" s="82"/>
      <c r="SCR947" s="82"/>
      <c r="SCS947" s="82"/>
      <c r="SCT947" s="82"/>
      <c r="SCU947" s="82"/>
      <c r="SCV947" s="82"/>
      <c r="SCW947" s="82"/>
      <c r="SCX947" s="82"/>
      <c r="SCY947" s="82"/>
      <c r="SCZ947" s="82"/>
      <c r="SDA947" s="82"/>
      <c r="SDB947" s="82"/>
      <c r="SDC947" s="82"/>
      <c r="SDD947" s="82"/>
      <c r="SDE947" s="82"/>
      <c r="SDF947" s="82"/>
      <c r="SDG947" s="82"/>
      <c r="SDH947" s="82"/>
      <c r="SDI947" s="82"/>
      <c r="SDJ947" s="82"/>
      <c r="SDK947" s="82"/>
      <c r="SDL947" s="82"/>
      <c r="SDM947" s="82"/>
      <c r="SDN947" s="82"/>
      <c r="SDO947" s="82"/>
      <c r="SDP947" s="82"/>
      <c r="SDQ947" s="82"/>
      <c r="SDR947" s="82"/>
      <c r="SDS947" s="82"/>
      <c r="SDT947" s="82"/>
      <c r="SDU947" s="82"/>
      <c r="SDV947" s="82"/>
      <c r="SDW947" s="82"/>
      <c r="SDX947" s="82"/>
      <c r="SDY947" s="82"/>
      <c r="SDZ947" s="82"/>
      <c r="SEA947" s="82"/>
      <c r="SEB947" s="82"/>
      <c r="SEC947" s="82"/>
      <c r="SED947" s="82"/>
      <c r="SEE947" s="82"/>
      <c r="SEF947" s="82"/>
      <c r="SEG947" s="82"/>
      <c r="SEH947" s="82"/>
      <c r="SEI947" s="82"/>
      <c r="SEJ947" s="82"/>
      <c r="SEK947" s="82"/>
      <c r="SEL947" s="82"/>
      <c r="SEM947" s="82"/>
      <c r="SEN947" s="82"/>
      <c r="SEO947" s="82"/>
      <c r="SEP947" s="82"/>
      <c r="SEQ947" s="82"/>
      <c r="SER947" s="82"/>
      <c r="SES947" s="82"/>
      <c r="SET947" s="82"/>
      <c r="SEU947" s="82"/>
      <c r="SEV947" s="82"/>
      <c r="SEW947" s="82"/>
      <c r="SEX947" s="82"/>
      <c r="SEY947" s="82"/>
      <c r="SEZ947" s="82"/>
      <c r="SFA947" s="82"/>
      <c r="SFB947" s="82"/>
      <c r="SFC947" s="82"/>
      <c r="SFD947" s="82"/>
      <c r="SFE947" s="82"/>
      <c r="SFF947" s="82"/>
      <c r="SFG947" s="82"/>
      <c r="SFH947" s="82"/>
      <c r="SFI947" s="82"/>
      <c r="SFJ947" s="82"/>
      <c r="SFK947" s="82"/>
      <c r="SFL947" s="82"/>
      <c r="SFM947" s="82"/>
      <c r="SFN947" s="82"/>
      <c r="SFO947" s="82"/>
      <c r="SFP947" s="82"/>
      <c r="SFQ947" s="82"/>
      <c r="SFR947" s="82"/>
      <c r="SFS947" s="82"/>
      <c r="SFT947" s="82"/>
      <c r="SFU947" s="82"/>
      <c r="SFV947" s="82"/>
      <c r="SFW947" s="82"/>
      <c r="SFX947" s="82"/>
      <c r="SFY947" s="82"/>
      <c r="SFZ947" s="82"/>
      <c r="SGA947" s="82"/>
      <c r="SGB947" s="82"/>
      <c r="SGC947" s="82"/>
      <c r="SGD947" s="82"/>
      <c r="SGE947" s="82"/>
      <c r="SGF947" s="82"/>
      <c r="SGG947" s="82"/>
      <c r="SGH947" s="82"/>
      <c r="SGI947" s="82"/>
      <c r="SGJ947" s="82"/>
      <c r="SGK947" s="82"/>
      <c r="SGL947" s="82"/>
      <c r="SGM947" s="82"/>
      <c r="SGN947" s="82"/>
      <c r="SGO947" s="82"/>
      <c r="SGP947" s="82"/>
      <c r="SGQ947" s="82"/>
      <c r="SGR947" s="82"/>
      <c r="SGS947" s="82"/>
      <c r="SGT947" s="82"/>
      <c r="SGU947" s="82"/>
      <c r="SGV947" s="82"/>
      <c r="SGW947" s="82"/>
      <c r="SGX947" s="82"/>
      <c r="SGY947" s="82"/>
      <c r="SGZ947" s="82"/>
      <c r="SHA947" s="82"/>
      <c r="SHB947" s="82"/>
      <c r="SHC947" s="82"/>
      <c r="SHD947" s="82"/>
      <c r="SHE947" s="82"/>
      <c r="SHF947" s="82"/>
      <c r="SHG947" s="82"/>
      <c r="SHH947" s="82"/>
      <c r="SHI947" s="82"/>
      <c r="SHJ947" s="82"/>
      <c r="SHK947" s="82"/>
      <c r="SHL947" s="82"/>
      <c r="SHM947" s="82"/>
      <c r="SHN947" s="82"/>
      <c r="SHO947" s="82"/>
      <c r="SHP947" s="82"/>
      <c r="SHQ947" s="82"/>
      <c r="SHR947" s="82"/>
      <c r="SHS947" s="82"/>
      <c r="SHT947" s="82"/>
      <c r="SHU947" s="82"/>
      <c r="SHV947" s="82"/>
      <c r="SHW947" s="82"/>
      <c r="SHX947" s="82"/>
      <c r="SHY947" s="82"/>
      <c r="SHZ947" s="82"/>
      <c r="SIA947" s="82"/>
      <c r="SIB947" s="82"/>
      <c r="SIC947" s="82"/>
      <c r="SID947" s="82"/>
      <c r="SIE947" s="82"/>
      <c r="SIF947" s="82"/>
      <c r="SIG947" s="82"/>
      <c r="SIH947" s="82"/>
      <c r="SII947" s="82"/>
      <c r="SIJ947" s="82"/>
      <c r="SIK947" s="82"/>
      <c r="SIL947" s="82"/>
      <c r="SIM947" s="82"/>
      <c r="SIN947" s="82"/>
      <c r="SIO947" s="82"/>
      <c r="SIP947" s="82"/>
      <c r="SIQ947" s="82"/>
      <c r="SIR947" s="82"/>
      <c r="SIS947" s="82"/>
      <c r="SIT947" s="82"/>
      <c r="SIU947" s="82"/>
      <c r="SIV947" s="82"/>
      <c r="SIW947" s="82"/>
      <c r="SIX947" s="82"/>
      <c r="SIY947" s="82"/>
      <c r="SIZ947" s="82"/>
      <c r="SJA947" s="82"/>
      <c r="SJB947" s="82"/>
      <c r="SJC947" s="82"/>
      <c r="SJD947" s="82"/>
      <c r="SJE947" s="82"/>
      <c r="SJF947" s="82"/>
      <c r="SJG947" s="82"/>
      <c r="SJH947" s="82"/>
      <c r="SJI947" s="82"/>
      <c r="SJJ947" s="82"/>
      <c r="SJK947" s="82"/>
      <c r="SJL947" s="82"/>
      <c r="SJM947" s="82"/>
      <c r="SJN947" s="82"/>
      <c r="SJO947" s="82"/>
      <c r="SJP947" s="82"/>
      <c r="SJQ947" s="82"/>
      <c r="SJR947" s="82"/>
      <c r="SJS947" s="82"/>
      <c r="SJT947" s="82"/>
      <c r="SJU947" s="82"/>
      <c r="SJV947" s="82"/>
      <c r="SJW947" s="82"/>
      <c r="SJX947" s="82"/>
      <c r="SJY947" s="82"/>
      <c r="SJZ947" s="82"/>
      <c r="SKA947" s="82"/>
      <c r="SKB947" s="82"/>
      <c r="SKC947" s="82"/>
      <c r="SKD947" s="82"/>
      <c r="SKE947" s="82"/>
      <c r="SKF947" s="82"/>
      <c r="SKG947" s="82"/>
      <c r="SKH947" s="82"/>
      <c r="SKI947" s="82"/>
      <c r="SKJ947" s="82"/>
      <c r="SKK947" s="82"/>
      <c r="SKL947" s="82"/>
      <c r="SKM947" s="82"/>
      <c r="SKN947" s="82"/>
      <c r="SKO947" s="82"/>
      <c r="SKP947" s="82"/>
      <c r="SKQ947" s="82"/>
      <c r="SKR947" s="82"/>
      <c r="SKS947" s="82"/>
      <c r="SKT947" s="82"/>
      <c r="SKU947" s="82"/>
      <c r="SKV947" s="82"/>
      <c r="SKW947" s="82"/>
      <c r="SKX947" s="82"/>
      <c r="SKY947" s="82"/>
      <c r="SKZ947" s="82"/>
      <c r="SLA947" s="82"/>
      <c r="SLB947" s="82"/>
      <c r="SLC947" s="82"/>
      <c r="SLD947" s="82"/>
      <c r="SLE947" s="82"/>
      <c r="SLF947" s="82"/>
      <c r="SLG947" s="82"/>
      <c r="SLH947" s="82"/>
      <c r="SLI947" s="82"/>
      <c r="SLJ947" s="82"/>
      <c r="SLK947" s="82"/>
      <c r="SLL947" s="82"/>
      <c r="SLM947" s="82"/>
      <c r="SLN947" s="82"/>
      <c r="SLO947" s="82"/>
      <c r="SLP947" s="82"/>
      <c r="SLQ947" s="82"/>
      <c r="SLR947" s="82"/>
      <c r="SLS947" s="82"/>
      <c r="SLT947" s="82"/>
      <c r="SLU947" s="82"/>
      <c r="SLV947" s="82"/>
      <c r="SLW947" s="82"/>
      <c r="SLX947" s="82"/>
      <c r="SLY947" s="82"/>
      <c r="SLZ947" s="82"/>
      <c r="SMA947" s="82"/>
      <c r="SMB947" s="82"/>
      <c r="SMC947" s="82"/>
      <c r="SMD947" s="82"/>
      <c r="SME947" s="82"/>
      <c r="SMF947" s="82"/>
      <c r="SMG947" s="82"/>
      <c r="SMH947" s="82"/>
      <c r="SMI947" s="82"/>
      <c r="SMJ947" s="82"/>
      <c r="SMK947" s="82"/>
      <c r="SML947" s="82"/>
      <c r="SMM947" s="82"/>
      <c r="SMN947" s="82"/>
      <c r="SMO947" s="82"/>
      <c r="SMP947" s="82"/>
      <c r="SMQ947" s="82"/>
      <c r="SMR947" s="82"/>
      <c r="SMS947" s="82"/>
      <c r="SMT947" s="82"/>
      <c r="SMU947" s="82"/>
      <c r="SMV947" s="82"/>
      <c r="SMW947" s="82"/>
      <c r="SMX947" s="82"/>
      <c r="SMY947" s="82"/>
      <c r="SMZ947" s="82"/>
      <c r="SNA947" s="82"/>
      <c r="SNB947" s="82"/>
      <c r="SNC947" s="82"/>
      <c r="SND947" s="82"/>
      <c r="SNE947" s="82"/>
      <c r="SNF947" s="82"/>
      <c r="SNG947" s="82"/>
      <c r="SNH947" s="82"/>
      <c r="SNI947" s="82"/>
      <c r="SNJ947" s="82"/>
      <c r="SNK947" s="82"/>
      <c r="SNL947" s="82"/>
      <c r="SNM947" s="82"/>
      <c r="SNN947" s="82"/>
      <c r="SNO947" s="82"/>
      <c r="SNP947" s="82"/>
      <c r="SNQ947" s="82"/>
      <c r="SNR947" s="82"/>
      <c r="SNS947" s="82"/>
      <c r="SNT947" s="82"/>
      <c r="SNU947" s="82"/>
      <c r="SNV947" s="82"/>
      <c r="SNW947" s="82"/>
      <c r="SNX947" s="82"/>
      <c r="SNY947" s="82"/>
      <c r="SNZ947" s="82"/>
      <c r="SOA947" s="82"/>
      <c r="SOB947" s="82"/>
      <c r="SOC947" s="82"/>
      <c r="SOD947" s="82"/>
      <c r="SOE947" s="82"/>
      <c r="SOF947" s="82"/>
      <c r="SOG947" s="82"/>
      <c r="SOH947" s="82"/>
      <c r="SOI947" s="82"/>
      <c r="SOJ947" s="82"/>
      <c r="SOK947" s="82"/>
      <c r="SOL947" s="82"/>
      <c r="SOM947" s="82"/>
      <c r="SON947" s="82"/>
      <c r="SOO947" s="82"/>
      <c r="SOP947" s="82"/>
      <c r="SOQ947" s="82"/>
      <c r="SOR947" s="82"/>
      <c r="SOS947" s="82"/>
      <c r="SOT947" s="82"/>
      <c r="SOU947" s="82"/>
      <c r="SOV947" s="82"/>
      <c r="SOW947" s="82"/>
      <c r="SOX947" s="82"/>
      <c r="SOY947" s="82"/>
      <c r="SOZ947" s="82"/>
      <c r="SPA947" s="82"/>
      <c r="SPB947" s="82"/>
      <c r="SPC947" s="82"/>
      <c r="SPD947" s="82"/>
      <c r="SPE947" s="82"/>
      <c r="SPF947" s="82"/>
      <c r="SPG947" s="82"/>
      <c r="SPH947" s="82"/>
      <c r="SPI947" s="82"/>
      <c r="SPJ947" s="82"/>
      <c r="SPK947" s="82"/>
      <c r="SPL947" s="82"/>
      <c r="SPM947" s="82"/>
      <c r="SPN947" s="82"/>
      <c r="SPO947" s="82"/>
      <c r="SPP947" s="82"/>
      <c r="SPQ947" s="82"/>
      <c r="SPR947" s="82"/>
      <c r="SPS947" s="82"/>
      <c r="SPT947" s="82"/>
      <c r="SPU947" s="82"/>
      <c r="SPV947" s="82"/>
      <c r="SPW947" s="82"/>
      <c r="SPX947" s="82"/>
      <c r="SPY947" s="82"/>
      <c r="SPZ947" s="82"/>
      <c r="SQA947" s="82"/>
      <c r="SQB947" s="82"/>
      <c r="SQC947" s="82"/>
      <c r="SQD947" s="82"/>
      <c r="SQE947" s="82"/>
      <c r="SQF947" s="82"/>
      <c r="SQG947" s="82"/>
      <c r="SQH947" s="82"/>
      <c r="SQI947" s="82"/>
      <c r="SQJ947" s="82"/>
      <c r="SQK947" s="82"/>
      <c r="SQL947" s="82"/>
      <c r="SQM947" s="82"/>
      <c r="SQN947" s="82"/>
      <c r="SQO947" s="82"/>
      <c r="SQP947" s="82"/>
      <c r="SQQ947" s="82"/>
      <c r="SQR947" s="82"/>
      <c r="SQS947" s="82"/>
      <c r="SQT947" s="82"/>
      <c r="SQU947" s="82"/>
      <c r="SQV947" s="82"/>
      <c r="SQW947" s="82"/>
      <c r="SQX947" s="82"/>
      <c r="SQY947" s="82"/>
      <c r="SQZ947" s="82"/>
      <c r="SRA947" s="82"/>
      <c r="SRB947" s="82"/>
      <c r="SRC947" s="82"/>
      <c r="SRD947" s="82"/>
      <c r="SRE947" s="82"/>
      <c r="SRF947" s="82"/>
      <c r="SRG947" s="82"/>
      <c r="SRH947" s="82"/>
      <c r="SRI947" s="82"/>
      <c r="SRJ947" s="82"/>
      <c r="SRK947" s="82"/>
      <c r="SRL947" s="82"/>
      <c r="SRM947" s="82"/>
      <c r="SRN947" s="82"/>
      <c r="SRO947" s="82"/>
      <c r="SRP947" s="82"/>
      <c r="SRQ947" s="82"/>
      <c r="SRR947" s="82"/>
      <c r="SRS947" s="82"/>
      <c r="SRT947" s="82"/>
      <c r="SRU947" s="82"/>
      <c r="SRV947" s="82"/>
      <c r="SRW947" s="82"/>
      <c r="SRX947" s="82"/>
      <c r="SRY947" s="82"/>
      <c r="SRZ947" s="82"/>
      <c r="SSA947" s="82"/>
      <c r="SSB947" s="82"/>
      <c r="SSC947" s="82"/>
      <c r="SSD947" s="82"/>
      <c r="SSE947" s="82"/>
      <c r="SSF947" s="82"/>
      <c r="SSG947" s="82"/>
      <c r="SSH947" s="82"/>
      <c r="SSI947" s="82"/>
      <c r="SSJ947" s="82"/>
      <c r="SSK947" s="82"/>
      <c r="SSL947" s="82"/>
      <c r="SSM947" s="82"/>
      <c r="SSN947" s="82"/>
      <c r="SSO947" s="82"/>
      <c r="SSP947" s="82"/>
      <c r="SSQ947" s="82"/>
      <c r="SSR947" s="82"/>
      <c r="SSS947" s="82"/>
      <c r="SST947" s="82"/>
      <c r="SSU947" s="82"/>
      <c r="SSV947" s="82"/>
      <c r="SSW947" s="82"/>
      <c r="SSX947" s="82"/>
      <c r="SSY947" s="82"/>
      <c r="SSZ947" s="82"/>
      <c r="STA947" s="82"/>
      <c r="STB947" s="82"/>
      <c r="STC947" s="82"/>
      <c r="STD947" s="82"/>
      <c r="STE947" s="82"/>
      <c r="STF947" s="82"/>
      <c r="STG947" s="82"/>
      <c r="STH947" s="82"/>
      <c r="STI947" s="82"/>
      <c r="STJ947" s="82"/>
      <c r="STK947" s="82"/>
      <c r="STL947" s="82"/>
      <c r="STM947" s="82"/>
      <c r="STN947" s="82"/>
      <c r="STO947" s="82"/>
      <c r="STP947" s="82"/>
      <c r="STQ947" s="82"/>
      <c r="STR947" s="82"/>
      <c r="STS947" s="82"/>
      <c r="STT947" s="82"/>
      <c r="STU947" s="82"/>
      <c r="STV947" s="82"/>
      <c r="STW947" s="82"/>
      <c r="STX947" s="82"/>
      <c r="STY947" s="82"/>
      <c r="STZ947" s="82"/>
      <c r="SUA947" s="82"/>
      <c r="SUB947" s="82"/>
      <c r="SUC947" s="82"/>
      <c r="SUD947" s="82"/>
      <c r="SUE947" s="82"/>
      <c r="SUF947" s="82"/>
      <c r="SUG947" s="82"/>
      <c r="SUH947" s="82"/>
      <c r="SUI947" s="82"/>
      <c r="SUJ947" s="82"/>
      <c r="SUK947" s="82"/>
      <c r="SUL947" s="82"/>
      <c r="SUM947" s="82"/>
      <c r="SUN947" s="82"/>
      <c r="SUO947" s="82"/>
      <c r="SUP947" s="82"/>
      <c r="SUQ947" s="82"/>
      <c r="SUR947" s="82"/>
      <c r="SUS947" s="82"/>
      <c r="SUT947" s="82"/>
      <c r="SUU947" s="82"/>
      <c r="SUV947" s="82"/>
      <c r="SUW947" s="82"/>
      <c r="SUX947" s="82"/>
      <c r="SUY947" s="82"/>
      <c r="SUZ947" s="82"/>
      <c r="SVA947" s="82"/>
      <c r="SVB947" s="82"/>
      <c r="SVC947" s="82"/>
      <c r="SVD947" s="82"/>
      <c r="SVE947" s="82"/>
      <c r="SVF947" s="82"/>
      <c r="SVG947" s="82"/>
      <c r="SVH947" s="82"/>
      <c r="SVI947" s="82"/>
      <c r="SVJ947" s="82"/>
      <c r="SVK947" s="82"/>
      <c r="SVL947" s="82"/>
      <c r="SVM947" s="82"/>
      <c r="SVN947" s="82"/>
      <c r="SVO947" s="82"/>
      <c r="SVP947" s="82"/>
      <c r="SVQ947" s="82"/>
      <c r="SVR947" s="82"/>
      <c r="SVS947" s="82"/>
      <c r="SVT947" s="82"/>
      <c r="SVU947" s="82"/>
      <c r="SVV947" s="82"/>
      <c r="SVW947" s="82"/>
      <c r="SVX947" s="82"/>
      <c r="SVY947" s="82"/>
      <c r="SVZ947" s="82"/>
      <c r="SWA947" s="82"/>
      <c r="SWB947" s="82"/>
      <c r="SWC947" s="82"/>
      <c r="SWD947" s="82"/>
      <c r="SWE947" s="82"/>
      <c r="SWF947" s="82"/>
      <c r="SWG947" s="82"/>
      <c r="SWH947" s="82"/>
      <c r="SWI947" s="82"/>
      <c r="SWJ947" s="82"/>
      <c r="SWK947" s="82"/>
      <c r="SWL947" s="82"/>
      <c r="SWM947" s="82"/>
      <c r="SWN947" s="82"/>
      <c r="SWO947" s="82"/>
      <c r="SWP947" s="82"/>
      <c r="SWQ947" s="82"/>
      <c r="SWR947" s="82"/>
      <c r="SWS947" s="82"/>
      <c r="SWT947" s="82"/>
      <c r="SWU947" s="82"/>
      <c r="SWV947" s="82"/>
      <c r="SWW947" s="82"/>
      <c r="SWX947" s="82"/>
      <c r="SWY947" s="82"/>
      <c r="SWZ947" s="82"/>
      <c r="SXA947" s="82"/>
      <c r="SXB947" s="82"/>
      <c r="SXC947" s="82"/>
      <c r="SXD947" s="82"/>
      <c r="SXE947" s="82"/>
      <c r="SXF947" s="82"/>
      <c r="SXG947" s="82"/>
      <c r="SXH947" s="82"/>
      <c r="SXI947" s="82"/>
      <c r="SXJ947" s="82"/>
      <c r="SXK947" s="82"/>
      <c r="SXL947" s="82"/>
      <c r="SXM947" s="82"/>
      <c r="SXN947" s="82"/>
      <c r="SXO947" s="82"/>
      <c r="SXP947" s="82"/>
      <c r="SXQ947" s="82"/>
      <c r="SXR947" s="82"/>
      <c r="SXS947" s="82"/>
      <c r="SXT947" s="82"/>
      <c r="SXU947" s="82"/>
      <c r="SXV947" s="82"/>
      <c r="SXW947" s="82"/>
      <c r="SXX947" s="82"/>
      <c r="SXY947" s="82"/>
      <c r="SXZ947" s="82"/>
      <c r="SYA947" s="82"/>
      <c r="SYB947" s="82"/>
      <c r="SYC947" s="82"/>
      <c r="SYD947" s="82"/>
      <c r="SYE947" s="82"/>
      <c r="SYF947" s="82"/>
      <c r="SYG947" s="82"/>
      <c r="SYH947" s="82"/>
      <c r="SYI947" s="82"/>
      <c r="SYJ947" s="82"/>
      <c r="SYK947" s="82"/>
      <c r="SYL947" s="82"/>
      <c r="SYM947" s="82"/>
      <c r="SYN947" s="82"/>
      <c r="SYO947" s="82"/>
      <c r="SYP947" s="82"/>
      <c r="SYQ947" s="82"/>
      <c r="SYR947" s="82"/>
      <c r="SYS947" s="82"/>
      <c r="SYT947" s="82"/>
      <c r="SYU947" s="82"/>
      <c r="SYV947" s="82"/>
      <c r="SYW947" s="82"/>
      <c r="SYX947" s="82"/>
      <c r="SYY947" s="82"/>
      <c r="SYZ947" s="82"/>
      <c r="SZA947" s="82"/>
      <c r="SZB947" s="82"/>
      <c r="SZC947" s="82"/>
      <c r="SZD947" s="82"/>
      <c r="SZE947" s="82"/>
      <c r="SZF947" s="82"/>
      <c r="SZG947" s="82"/>
      <c r="SZH947" s="82"/>
      <c r="SZI947" s="82"/>
      <c r="SZJ947" s="82"/>
      <c r="SZK947" s="82"/>
      <c r="SZL947" s="82"/>
      <c r="SZM947" s="82"/>
      <c r="SZN947" s="82"/>
      <c r="SZO947" s="82"/>
      <c r="SZP947" s="82"/>
      <c r="SZQ947" s="82"/>
      <c r="SZR947" s="82"/>
      <c r="SZS947" s="82"/>
      <c r="SZT947" s="82"/>
      <c r="SZU947" s="82"/>
      <c r="SZV947" s="82"/>
      <c r="SZW947" s="82"/>
      <c r="SZX947" s="82"/>
      <c r="SZY947" s="82"/>
      <c r="SZZ947" s="82"/>
      <c r="TAA947" s="82"/>
      <c r="TAB947" s="82"/>
      <c r="TAC947" s="82"/>
      <c r="TAD947" s="82"/>
      <c r="TAE947" s="82"/>
      <c r="TAF947" s="82"/>
      <c r="TAG947" s="82"/>
      <c r="TAH947" s="82"/>
      <c r="TAI947" s="82"/>
      <c r="TAJ947" s="82"/>
      <c r="TAK947" s="82"/>
      <c r="TAL947" s="82"/>
      <c r="TAM947" s="82"/>
      <c r="TAN947" s="82"/>
      <c r="TAO947" s="82"/>
      <c r="TAP947" s="82"/>
      <c r="TAQ947" s="82"/>
      <c r="TAR947" s="82"/>
      <c r="TAS947" s="82"/>
      <c r="TAT947" s="82"/>
      <c r="TAU947" s="82"/>
      <c r="TAV947" s="82"/>
      <c r="TAW947" s="82"/>
      <c r="TAX947" s="82"/>
      <c r="TAY947" s="82"/>
      <c r="TAZ947" s="82"/>
      <c r="TBA947" s="82"/>
      <c r="TBB947" s="82"/>
      <c r="TBC947" s="82"/>
      <c r="TBD947" s="82"/>
      <c r="TBE947" s="82"/>
      <c r="TBF947" s="82"/>
      <c r="TBG947" s="82"/>
      <c r="TBH947" s="82"/>
      <c r="TBI947" s="82"/>
      <c r="TBJ947" s="82"/>
      <c r="TBK947" s="82"/>
      <c r="TBL947" s="82"/>
      <c r="TBM947" s="82"/>
      <c r="TBN947" s="82"/>
      <c r="TBO947" s="82"/>
      <c r="TBP947" s="82"/>
      <c r="TBQ947" s="82"/>
      <c r="TBR947" s="82"/>
      <c r="TBS947" s="82"/>
      <c r="TBT947" s="82"/>
      <c r="TBU947" s="82"/>
      <c r="TBV947" s="82"/>
      <c r="TBW947" s="82"/>
      <c r="TBX947" s="82"/>
      <c r="TBY947" s="82"/>
      <c r="TBZ947" s="82"/>
      <c r="TCA947" s="82"/>
      <c r="TCB947" s="82"/>
      <c r="TCC947" s="82"/>
      <c r="TCD947" s="82"/>
      <c r="TCE947" s="82"/>
      <c r="TCF947" s="82"/>
      <c r="TCG947" s="82"/>
      <c r="TCH947" s="82"/>
      <c r="TCI947" s="82"/>
      <c r="TCJ947" s="82"/>
      <c r="TCK947" s="82"/>
      <c r="TCL947" s="82"/>
      <c r="TCM947" s="82"/>
      <c r="TCN947" s="82"/>
      <c r="TCO947" s="82"/>
      <c r="TCP947" s="82"/>
      <c r="TCQ947" s="82"/>
      <c r="TCR947" s="82"/>
      <c r="TCS947" s="82"/>
      <c r="TCT947" s="82"/>
      <c r="TCU947" s="82"/>
      <c r="TCV947" s="82"/>
      <c r="TCW947" s="82"/>
      <c r="TCX947" s="82"/>
      <c r="TCY947" s="82"/>
      <c r="TCZ947" s="82"/>
      <c r="TDA947" s="82"/>
      <c r="TDB947" s="82"/>
      <c r="TDC947" s="82"/>
      <c r="TDD947" s="82"/>
      <c r="TDE947" s="82"/>
      <c r="TDF947" s="82"/>
      <c r="TDG947" s="82"/>
      <c r="TDH947" s="82"/>
      <c r="TDI947" s="82"/>
      <c r="TDJ947" s="82"/>
      <c r="TDK947" s="82"/>
      <c r="TDL947" s="82"/>
      <c r="TDM947" s="82"/>
      <c r="TDN947" s="82"/>
      <c r="TDO947" s="82"/>
      <c r="TDP947" s="82"/>
      <c r="TDQ947" s="82"/>
      <c r="TDR947" s="82"/>
      <c r="TDS947" s="82"/>
      <c r="TDT947" s="82"/>
      <c r="TDU947" s="82"/>
      <c r="TDV947" s="82"/>
      <c r="TDW947" s="82"/>
      <c r="TDX947" s="82"/>
      <c r="TDY947" s="82"/>
      <c r="TDZ947" s="82"/>
      <c r="TEA947" s="82"/>
      <c r="TEB947" s="82"/>
      <c r="TEC947" s="82"/>
      <c r="TED947" s="82"/>
      <c r="TEE947" s="82"/>
      <c r="TEF947" s="82"/>
      <c r="TEG947" s="82"/>
      <c r="TEH947" s="82"/>
      <c r="TEI947" s="82"/>
      <c r="TEJ947" s="82"/>
      <c r="TEK947" s="82"/>
      <c r="TEL947" s="82"/>
      <c r="TEM947" s="82"/>
      <c r="TEN947" s="82"/>
      <c r="TEO947" s="82"/>
      <c r="TEP947" s="82"/>
      <c r="TEQ947" s="82"/>
      <c r="TER947" s="82"/>
      <c r="TES947" s="82"/>
      <c r="TET947" s="82"/>
      <c r="TEU947" s="82"/>
      <c r="TEV947" s="82"/>
      <c r="TEW947" s="82"/>
      <c r="TEX947" s="82"/>
      <c r="TEY947" s="82"/>
      <c r="TEZ947" s="82"/>
      <c r="TFA947" s="82"/>
      <c r="TFB947" s="82"/>
      <c r="TFC947" s="82"/>
      <c r="TFD947" s="82"/>
      <c r="TFE947" s="82"/>
      <c r="TFF947" s="82"/>
      <c r="TFG947" s="82"/>
      <c r="TFH947" s="82"/>
      <c r="TFI947" s="82"/>
      <c r="TFJ947" s="82"/>
      <c r="TFK947" s="82"/>
      <c r="TFL947" s="82"/>
      <c r="TFM947" s="82"/>
      <c r="TFN947" s="82"/>
      <c r="TFO947" s="82"/>
      <c r="TFP947" s="82"/>
      <c r="TFQ947" s="82"/>
      <c r="TFR947" s="82"/>
      <c r="TFS947" s="82"/>
      <c r="TFT947" s="82"/>
      <c r="TFU947" s="82"/>
      <c r="TFV947" s="82"/>
      <c r="TFW947" s="82"/>
      <c r="TFX947" s="82"/>
      <c r="TFY947" s="82"/>
      <c r="TFZ947" s="82"/>
      <c r="TGA947" s="82"/>
      <c r="TGB947" s="82"/>
      <c r="TGC947" s="82"/>
      <c r="TGD947" s="82"/>
      <c r="TGE947" s="82"/>
      <c r="TGF947" s="82"/>
      <c r="TGG947" s="82"/>
      <c r="TGH947" s="82"/>
      <c r="TGI947" s="82"/>
      <c r="TGJ947" s="82"/>
      <c r="TGK947" s="82"/>
      <c r="TGL947" s="82"/>
      <c r="TGM947" s="82"/>
      <c r="TGN947" s="82"/>
      <c r="TGO947" s="82"/>
      <c r="TGP947" s="82"/>
      <c r="TGQ947" s="82"/>
      <c r="TGR947" s="82"/>
      <c r="TGS947" s="82"/>
      <c r="TGT947" s="82"/>
      <c r="TGU947" s="82"/>
      <c r="TGV947" s="82"/>
      <c r="TGW947" s="82"/>
      <c r="TGX947" s="82"/>
      <c r="TGY947" s="82"/>
      <c r="TGZ947" s="82"/>
      <c r="THA947" s="82"/>
      <c r="THB947" s="82"/>
      <c r="THC947" s="82"/>
      <c r="THD947" s="82"/>
      <c r="THE947" s="82"/>
      <c r="THF947" s="82"/>
      <c r="THG947" s="82"/>
      <c r="THH947" s="82"/>
      <c r="THI947" s="82"/>
      <c r="THJ947" s="82"/>
      <c r="THK947" s="82"/>
      <c r="THL947" s="82"/>
      <c r="THM947" s="82"/>
      <c r="THN947" s="82"/>
      <c r="THO947" s="82"/>
      <c r="THP947" s="82"/>
      <c r="THQ947" s="82"/>
      <c r="THR947" s="82"/>
      <c r="THS947" s="82"/>
      <c r="THT947" s="82"/>
      <c r="THU947" s="82"/>
      <c r="THV947" s="82"/>
      <c r="THW947" s="82"/>
      <c r="THX947" s="82"/>
      <c r="THY947" s="82"/>
      <c r="THZ947" s="82"/>
      <c r="TIA947" s="82"/>
      <c r="TIB947" s="82"/>
      <c r="TIC947" s="82"/>
      <c r="TID947" s="82"/>
      <c r="TIE947" s="82"/>
      <c r="TIF947" s="82"/>
      <c r="TIG947" s="82"/>
      <c r="TIH947" s="82"/>
      <c r="TII947" s="82"/>
      <c r="TIJ947" s="82"/>
      <c r="TIK947" s="82"/>
      <c r="TIL947" s="82"/>
      <c r="TIM947" s="82"/>
      <c r="TIN947" s="82"/>
      <c r="TIO947" s="82"/>
      <c r="TIP947" s="82"/>
      <c r="TIQ947" s="82"/>
      <c r="TIR947" s="82"/>
      <c r="TIS947" s="82"/>
      <c r="TIT947" s="82"/>
      <c r="TIU947" s="82"/>
      <c r="TIV947" s="82"/>
      <c r="TIW947" s="82"/>
      <c r="TIX947" s="82"/>
      <c r="TIY947" s="82"/>
      <c r="TIZ947" s="82"/>
      <c r="TJA947" s="82"/>
      <c r="TJB947" s="82"/>
      <c r="TJC947" s="82"/>
      <c r="TJD947" s="82"/>
      <c r="TJE947" s="82"/>
      <c r="TJF947" s="82"/>
      <c r="TJG947" s="82"/>
      <c r="TJH947" s="82"/>
      <c r="TJI947" s="82"/>
      <c r="TJJ947" s="82"/>
      <c r="TJK947" s="82"/>
      <c r="TJL947" s="82"/>
      <c r="TJM947" s="82"/>
      <c r="TJN947" s="82"/>
      <c r="TJO947" s="82"/>
      <c r="TJP947" s="82"/>
      <c r="TJQ947" s="82"/>
      <c r="TJR947" s="82"/>
      <c r="TJS947" s="82"/>
      <c r="TJT947" s="82"/>
      <c r="TJU947" s="82"/>
      <c r="TJV947" s="82"/>
      <c r="TJW947" s="82"/>
      <c r="TJX947" s="82"/>
      <c r="TJY947" s="82"/>
      <c r="TJZ947" s="82"/>
      <c r="TKA947" s="82"/>
      <c r="TKB947" s="82"/>
      <c r="TKC947" s="82"/>
      <c r="TKD947" s="82"/>
      <c r="TKE947" s="82"/>
      <c r="TKF947" s="82"/>
      <c r="TKG947" s="82"/>
      <c r="TKH947" s="82"/>
      <c r="TKI947" s="82"/>
      <c r="TKJ947" s="82"/>
      <c r="TKK947" s="82"/>
      <c r="TKL947" s="82"/>
      <c r="TKM947" s="82"/>
      <c r="TKN947" s="82"/>
      <c r="TKO947" s="82"/>
      <c r="TKP947" s="82"/>
      <c r="TKQ947" s="82"/>
      <c r="TKR947" s="82"/>
      <c r="TKS947" s="82"/>
      <c r="TKT947" s="82"/>
      <c r="TKU947" s="82"/>
      <c r="TKV947" s="82"/>
      <c r="TKW947" s="82"/>
      <c r="TKX947" s="82"/>
      <c r="TKY947" s="82"/>
      <c r="TKZ947" s="82"/>
      <c r="TLA947" s="82"/>
      <c r="TLB947" s="82"/>
      <c r="TLC947" s="82"/>
      <c r="TLD947" s="82"/>
      <c r="TLE947" s="82"/>
      <c r="TLF947" s="82"/>
      <c r="TLG947" s="82"/>
      <c r="TLH947" s="82"/>
      <c r="TLI947" s="82"/>
      <c r="TLJ947" s="82"/>
      <c r="TLK947" s="82"/>
      <c r="TLL947" s="82"/>
      <c r="TLM947" s="82"/>
      <c r="TLN947" s="82"/>
      <c r="TLO947" s="82"/>
      <c r="TLP947" s="82"/>
      <c r="TLQ947" s="82"/>
      <c r="TLR947" s="82"/>
      <c r="TLS947" s="82"/>
      <c r="TLT947" s="82"/>
      <c r="TLU947" s="82"/>
      <c r="TLV947" s="82"/>
      <c r="TLW947" s="82"/>
      <c r="TLX947" s="82"/>
      <c r="TLY947" s="82"/>
      <c r="TLZ947" s="82"/>
      <c r="TMA947" s="82"/>
      <c r="TMB947" s="82"/>
      <c r="TMC947" s="82"/>
      <c r="TMD947" s="82"/>
      <c r="TME947" s="82"/>
      <c r="TMF947" s="82"/>
      <c r="TMG947" s="82"/>
      <c r="TMH947" s="82"/>
      <c r="TMI947" s="82"/>
      <c r="TMJ947" s="82"/>
      <c r="TMK947" s="82"/>
      <c r="TML947" s="82"/>
      <c r="TMM947" s="82"/>
      <c r="TMN947" s="82"/>
      <c r="TMO947" s="82"/>
      <c r="TMP947" s="82"/>
      <c r="TMQ947" s="82"/>
      <c r="TMR947" s="82"/>
      <c r="TMS947" s="82"/>
      <c r="TMT947" s="82"/>
      <c r="TMU947" s="82"/>
      <c r="TMV947" s="82"/>
      <c r="TMW947" s="82"/>
      <c r="TMX947" s="82"/>
      <c r="TMY947" s="82"/>
      <c r="TMZ947" s="82"/>
      <c r="TNA947" s="82"/>
      <c r="TNB947" s="82"/>
      <c r="TNC947" s="82"/>
      <c r="TND947" s="82"/>
      <c r="TNE947" s="82"/>
      <c r="TNF947" s="82"/>
      <c r="TNG947" s="82"/>
      <c r="TNH947" s="82"/>
      <c r="TNI947" s="82"/>
      <c r="TNJ947" s="82"/>
      <c r="TNK947" s="82"/>
      <c r="TNL947" s="82"/>
      <c r="TNM947" s="82"/>
      <c r="TNN947" s="82"/>
      <c r="TNO947" s="82"/>
      <c r="TNP947" s="82"/>
      <c r="TNQ947" s="82"/>
      <c r="TNR947" s="82"/>
      <c r="TNS947" s="82"/>
      <c r="TNT947" s="82"/>
      <c r="TNU947" s="82"/>
      <c r="TNV947" s="82"/>
      <c r="TNW947" s="82"/>
      <c r="TNX947" s="82"/>
      <c r="TNY947" s="82"/>
      <c r="TNZ947" s="82"/>
      <c r="TOA947" s="82"/>
      <c r="TOB947" s="82"/>
      <c r="TOC947" s="82"/>
      <c r="TOD947" s="82"/>
      <c r="TOE947" s="82"/>
      <c r="TOF947" s="82"/>
      <c r="TOG947" s="82"/>
      <c r="TOH947" s="82"/>
      <c r="TOI947" s="82"/>
      <c r="TOJ947" s="82"/>
      <c r="TOK947" s="82"/>
      <c r="TOL947" s="82"/>
      <c r="TOM947" s="82"/>
      <c r="TON947" s="82"/>
      <c r="TOO947" s="82"/>
      <c r="TOP947" s="82"/>
      <c r="TOQ947" s="82"/>
      <c r="TOR947" s="82"/>
      <c r="TOS947" s="82"/>
      <c r="TOT947" s="82"/>
      <c r="TOU947" s="82"/>
      <c r="TOV947" s="82"/>
      <c r="TOW947" s="82"/>
      <c r="TOX947" s="82"/>
      <c r="TOY947" s="82"/>
      <c r="TOZ947" s="82"/>
      <c r="TPA947" s="82"/>
      <c r="TPB947" s="82"/>
      <c r="TPC947" s="82"/>
      <c r="TPD947" s="82"/>
      <c r="TPE947" s="82"/>
      <c r="TPF947" s="82"/>
      <c r="TPG947" s="82"/>
      <c r="TPH947" s="82"/>
      <c r="TPI947" s="82"/>
      <c r="TPJ947" s="82"/>
      <c r="TPK947" s="82"/>
      <c r="TPL947" s="82"/>
      <c r="TPM947" s="82"/>
      <c r="TPN947" s="82"/>
      <c r="TPO947" s="82"/>
      <c r="TPP947" s="82"/>
      <c r="TPQ947" s="82"/>
      <c r="TPR947" s="82"/>
      <c r="TPS947" s="82"/>
      <c r="TPT947" s="82"/>
      <c r="TPU947" s="82"/>
      <c r="TPV947" s="82"/>
      <c r="TPW947" s="82"/>
      <c r="TPX947" s="82"/>
      <c r="TPY947" s="82"/>
      <c r="TPZ947" s="82"/>
      <c r="TQA947" s="82"/>
      <c r="TQB947" s="82"/>
      <c r="TQC947" s="82"/>
      <c r="TQD947" s="82"/>
      <c r="TQE947" s="82"/>
      <c r="TQF947" s="82"/>
      <c r="TQG947" s="82"/>
      <c r="TQH947" s="82"/>
      <c r="TQI947" s="82"/>
      <c r="TQJ947" s="82"/>
      <c r="TQK947" s="82"/>
      <c r="TQL947" s="82"/>
      <c r="TQM947" s="82"/>
      <c r="TQN947" s="82"/>
      <c r="TQO947" s="82"/>
      <c r="TQP947" s="82"/>
      <c r="TQQ947" s="82"/>
      <c r="TQR947" s="82"/>
      <c r="TQS947" s="82"/>
      <c r="TQT947" s="82"/>
      <c r="TQU947" s="82"/>
      <c r="TQV947" s="82"/>
      <c r="TQW947" s="82"/>
      <c r="TQX947" s="82"/>
      <c r="TQY947" s="82"/>
      <c r="TQZ947" s="82"/>
      <c r="TRA947" s="82"/>
      <c r="TRB947" s="82"/>
      <c r="TRC947" s="82"/>
      <c r="TRD947" s="82"/>
      <c r="TRE947" s="82"/>
      <c r="TRF947" s="82"/>
      <c r="TRG947" s="82"/>
      <c r="TRH947" s="82"/>
      <c r="TRI947" s="82"/>
      <c r="TRJ947" s="82"/>
      <c r="TRK947" s="82"/>
      <c r="TRL947" s="82"/>
      <c r="TRM947" s="82"/>
      <c r="TRN947" s="82"/>
      <c r="TRO947" s="82"/>
      <c r="TRP947" s="82"/>
      <c r="TRQ947" s="82"/>
      <c r="TRR947" s="82"/>
      <c r="TRS947" s="82"/>
      <c r="TRT947" s="82"/>
      <c r="TRU947" s="82"/>
      <c r="TRV947" s="82"/>
      <c r="TRW947" s="82"/>
      <c r="TRX947" s="82"/>
      <c r="TRY947" s="82"/>
      <c r="TRZ947" s="82"/>
      <c r="TSA947" s="82"/>
      <c r="TSB947" s="82"/>
      <c r="TSC947" s="82"/>
      <c r="TSD947" s="82"/>
      <c r="TSE947" s="82"/>
      <c r="TSF947" s="82"/>
      <c r="TSG947" s="82"/>
      <c r="TSH947" s="82"/>
      <c r="TSI947" s="82"/>
      <c r="TSJ947" s="82"/>
      <c r="TSK947" s="82"/>
      <c r="TSL947" s="82"/>
      <c r="TSM947" s="82"/>
      <c r="TSN947" s="82"/>
      <c r="TSO947" s="82"/>
      <c r="TSP947" s="82"/>
      <c r="TSQ947" s="82"/>
      <c r="TSR947" s="82"/>
      <c r="TSS947" s="82"/>
      <c r="TST947" s="82"/>
      <c r="TSU947" s="82"/>
      <c r="TSV947" s="82"/>
      <c r="TSW947" s="82"/>
      <c r="TSX947" s="82"/>
      <c r="TSY947" s="82"/>
      <c r="TSZ947" s="82"/>
      <c r="TTA947" s="82"/>
      <c r="TTB947" s="82"/>
      <c r="TTC947" s="82"/>
      <c r="TTD947" s="82"/>
      <c r="TTE947" s="82"/>
      <c r="TTF947" s="82"/>
      <c r="TTG947" s="82"/>
      <c r="TTH947" s="82"/>
      <c r="TTI947" s="82"/>
      <c r="TTJ947" s="82"/>
      <c r="TTK947" s="82"/>
      <c r="TTL947" s="82"/>
      <c r="TTM947" s="82"/>
      <c r="TTN947" s="82"/>
      <c r="TTO947" s="82"/>
      <c r="TTP947" s="82"/>
      <c r="TTQ947" s="82"/>
      <c r="TTR947" s="82"/>
      <c r="TTS947" s="82"/>
      <c r="TTT947" s="82"/>
      <c r="TTU947" s="82"/>
      <c r="TTV947" s="82"/>
      <c r="TTW947" s="82"/>
      <c r="TTX947" s="82"/>
      <c r="TTY947" s="82"/>
      <c r="TTZ947" s="82"/>
      <c r="TUA947" s="82"/>
      <c r="TUB947" s="82"/>
      <c r="TUC947" s="82"/>
      <c r="TUD947" s="82"/>
      <c r="TUE947" s="82"/>
      <c r="TUF947" s="82"/>
      <c r="TUG947" s="82"/>
      <c r="TUH947" s="82"/>
      <c r="TUI947" s="82"/>
      <c r="TUJ947" s="82"/>
      <c r="TUK947" s="82"/>
      <c r="TUL947" s="82"/>
      <c r="TUM947" s="82"/>
      <c r="TUN947" s="82"/>
      <c r="TUO947" s="82"/>
      <c r="TUP947" s="82"/>
      <c r="TUQ947" s="82"/>
      <c r="TUR947" s="82"/>
      <c r="TUS947" s="82"/>
      <c r="TUT947" s="82"/>
      <c r="TUU947" s="82"/>
      <c r="TUV947" s="82"/>
      <c r="TUW947" s="82"/>
      <c r="TUX947" s="82"/>
      <c r="TUY947" s="82"/>
      <c r="TUZ947" s="82"/>
      <c r="TVA947" s="82"/>
      <c r="TVB947" s="82"/>
      <c r="TVC947" s="82"/>
      <c r="TVD947" s="82"/>
      <c r="TVE947" s="82"/>
      <c r="TVF947" s="82"/>
      <c r="TVG947" s="82"/>
      <c r="TVH947" s="82"/>
      <c r="TVI947" s="82"/>
      <c r="TVJ947" s="82"/>
      <c r="TVK947" s="82"/>
      <c r="TVL947" s="82"/>
      <c r="TVM947" s="82"/>
      <c r="TVN947" s="82"/>
      <c r="TVO947" s="82"/>
      <c r="TVP947" s="82"/>
      <c r="TVQ947" s="82"/>
      <c r="TVR947" s="82"/>
      <c r="TVS947" s="82"/>
      <c r="TVT947" s="82"/>
      <c r="TVU947" s="82"/>
      <c r="TVV947" s="82"/>
      <c r="TVW947" s="82"/>
      <c r="TVX947" s="82"/>
      <c r="TVY947" s="82"/>
      <c r="TVZ947" s="82"/>
      <c r="TWA947" s="82"/>
      <c r="TWB947" s="82"/>
      <c r="TWC947" s="82"/>
      <c r="TWD947" s="82"/>
      <c r="TWE947" s="82"/>
      <c r="TWF947" s="82"/>
      <c r="TWG947" s="82"/>
      <c r="TWH947" s="82"/>
      <c r="TWI947" s="82"/>
      <c r="TWJ947" s="82"/>
      <c r="TWK947" s="82"/>
      <c r="TWL947" s="82"/>
      <c r="TWM947" s="82"/>
      <c r="TWN947" s="82"/>
      <c r="TWO947" s="82"/>
      <c r="TWP947" s="82"/>
      <c r="TWQ947" s="82"/>
      <c r="TWR947" s="82"/>
      <c r="TWS947" s="82"/>
      <c r="TWT947" s="82"/>
      <c r="TWU947" s="82"/>
      <c r="TWV947" s="82"/>
      <c r="TWW947" s="82"/>
      <c r="TWX947" s="82"/>
      <c r="TWY947" s="82"/>
      <c r="TWZ947" s="82"/>
      <c r="TXA947" s="82"/>
      <c r="TXB947" s="82"/>
      <c r="TXC947" s="82"/>
      <c r="TXD947" s="82"/>
      <c r="TXE947" s="82"/>
      <c r="TXF947" s="82"/>
      <c r="TXG947" s="82"/>
      <c r="TXH947" s="82"/>
      <c r="TXI947" s="82"/>
      <c r="TXJ947" s="82"/>
      <c r="TXK947" s="82"/>
      <c r="TXL947" s="82"/>
      <c r="TXM947" s="82"/>
      <c r="TXN947" s="82"/>
      <c r="TXO947" s="82"/>
      <c r="TXP947" s="82"/>
      <c r="TXQ947" s="82"/>
      <c r="TXR947" s="82"/>
      <c r="TXS947" s="82"/>
      <c r="TXT947" s="82"/>
      <c r="TXU947" s="82"/>
      <c r="TXV947" s="82"/>
      <c r="TXW947" s="82"/>
      <c r="TXX947" s="82"/>
      <c r="TXY947" s="82"/>
      <c r="TXZ947" s="82"/>
      <c r="TYA947" s="82"/>
      <c r="TYB947" s="82"/>
      <c r="TYC947" s="82"/>
      <c r="TYD947" s="82"/>
      <c r="TYE947" s="82"/>
      <c r="TYF947" s="82"/>
      <c r="TYG947" s="82"/>
      <c r="TYH947" s="82"/>
      <c r="TYI947" s="82"/>
      <c r="TYJ947" s="82"/>
      <c r="TYK947" s="82"/>
      <c r="TYL947" s="82"/>
      <c r="TYM947" s="82"/>
      <c r="TYN947" s="82"/>
      <c r="TYO947" s="82"/>
      <c r="TYP947" s="82"/>
      <c r="TYQ947" s="82"/>
      <c r="TYR947" s="82"/>
      <c r="TYS947" s="82"/>
      <c r="TYT947" s="82"/>
      <c r="TYU947" s="82"/>
      <c r="TYV947" s="82"/>
      <c r="TYW947" s="82"/>
      <c r="TYX947" s="82"/>
      <c r="TYY947" s="82"/>
      <c r="TYZ947" s="82"/>
      <c r="TZA947" s="82"/>
      <c r="TZB947" s="82"/>
      <c r="TZC947" s="82"/>
      <c r="TZD947" s="82"/>
      <c r="TZE947" s="82"/>
      <c r="TZF947" s="82"/>
      <c r="TZG947" s="82"/>
      <c r="TZH947" s="82"/>
      <c r="TZI947" s="82"/>
      <c r="TZJ947" s="82"/>
      <c r="TZK947" s="82"/>
      <c r="TZL947" s="82"/>
      <c r="TZM947" s="82"/>
      <c r="TZN947" s="82"/>
      <c r="TZO947" s="82"/>
      <c r="TZP947" s="82"/>
      <c r="TZQ947" s="82"/>
      <c r="TZR947" s="82"/>
      <c r="TZS947" s="82"/>
      <c r="TZT947" s="82"/>
      <c r="TZU947" s="82"/>
      <c r="TZV947" s="82"/>
      <c r="TZW947" s="82"/>
      <c r="TZX947" s="82"/>
      <c r="TZY947" s="82"/>
      <c r="TZZ947" s="82"/>
      <c r="UAA947" s="82"/>
      <c r="UAB947" s="82"/>
      <c r="UAC947" s="82"/>
      <c r="UAD947" s="82"/>
      <c r="UAE947" s="82"/>
      <c r="UAF947" s="82"/>
      <c r="UAG947" s="82"/>
      <c r="UAH947" s="82"/>
      <c r="UAI947" s="82"/>
      <c r="UAJ947" s="82"/>
      <c r="UAK947" s="82"/>
      <c r="UAL947" s="82"/>
      <c r="UAM947" s="82"/>
      <c r="UAN947" s="82"/>
      <c r="UAO947" s="82"/>
      <c r="UAP947" s="82"/>
      <c r="UAQ947" s="82"/>
      <c r="UAR947" s="82"/>
      <c r="UAS947" s="82"/>
      <c r="UAT947" s="82"/>
      <c r="UAU947" s="82"/>
      <c r="UAV947" s="82"/>
      <c r="UAW947" s="82"/>
      <c r="UAX947" s="82"/>
      <c r="UAY947" s="82"/>
      <c r="UAZ947" s="82"/>
      <c r="UBA947" s="82"/>
      <c r="UBB947" s="82"/>
      <c r="UBC947" s="82"/>
      <c r="UBD947" s="82"/>
      <c r="UBE947" s="82"/>
      <c r="UBF947" s="82"/>
      <c r="UBG947" s="82"/>
      <c r="UBH947" s="82"/>
      <c r="UBI947" s="82"/>
      <c r="UBJ947" s="82"/>
      <c r="UBK947" s="82"/>
      <c r="UBL947" s="82"/>
      <c r="UBM947" s="82"/>
      <c r="UBN947" s="82"/>
      <c r="UBO947" s="82"/>
      <c r="UBP947" s="82"/>
      <c r="UBQ947" s="82"/>
      <c r="UBR947" s="82"/>
      <c r="UBS947" s="82"/>
      <c r="UBT947" s="82"/>
      <c r="UBU947" s="82"/>
      <c r="UBV947" s="82"/>
      <c r="UBW947" s="82"/>
      <c r="UBX947" s="82"/>
      <c r="UBY947" s="82"/>
      <c r="UBZ947" s="82"/>
      <c r="UCA947" s="82"/>
      <c r="UCB947" s="82"/>
      <c r="UCC947" s="82"/>
      <c r="UCD947" s="82"/>
      <c r="UCE947" s="82"/>
      <c r="UCF947" s="82"/>
      <c r="UCG947" s="82"/>
      <c r="UCH947" s="82"/>
      <c r="UCI947" s="82"/>
      <c r="UCJ947" s="82"/>
      <c r="UCK947" s="82"/>
      <c r="UCL947" s="82"/>
      <c r="UCM947" s="82"/>
      <c r="UCN947" s="82"/>
      <c r="UCO947" s="82"/>
      <c r="UCP947" s="82"/>
      <c r="UCQ947" s="82"/>
      <c r="UCR947" s="82"/>
      <c r="UCS947" s="82"/>
      <c r="UCT947" s="82"/>
      <c r="UCU947" s="82"/>
      <c r="UCV947" s="82"/>
      <c r="UCW947" s="82"/>
      <c r="UCX947" s="82"/>
      <c r="UCY947" s="82"/>
      <c r="UCZ947" s="82"/>
      <c r="UDA947" s="82"/>
      <c r="UDB947" s="82"/>
      <c r="UDC947" s="82"/>
      <c r="UDD947" s="82"/>
      <c r="UDE947" s="82"/>
      <c r="UDF947" s="82"/>
      <c r="UDG947" s="82"/>
      <c r="UDH947" s="82"/>
      <c r="UDI947" s="82"/>
      <c r="UDJ947" s="82"/>
      <c r="UDK947" s="82"/>
      <c r="UDL947" s="82"/>
      <c r="UDM947" s="82"/>
      <c r="UDN947" s="82"/>
      <c r="UDO947" s="82"/>
      <c r="UDP947" s="82"/>
      <c r="UDQ947" s="82"/>
      <c r="UDR947" s="82"/>
      <c r="UDS947" s="82"/>
      <c r="UDT947" s="82"/>
      <c r="UDU947" s="82"/>
      <c r="UDV947" s="82"/>
      <c r="UDW947" s="82"/>
      <c r="UDX947" s="82"/>
      <c r="UDY947" s="82"/>
      <c r="UDZ947" s="82"/>
      <c r="UEA947" s="82"/>
      <c r="UEB947" s="82"/>
      <c r="UEC947" s="82"/>
      <c r="UED947" s="82"/>
      <c r="UEE947" s="82"/>
      <c r="UEF947" s="82"/>
      <c r="UEG947" s="82"/>
      <c r="UEH947" s="82"/>
      <c r="UEI947" s="82"/>
      <c r="UEJ947" s="82"/>
      <c r="UEK947" s="82"/>
      <c r="UEL947" s="82"/>
      <c r="UEM947" s="82"/>
      <c r="UEN947" s="82"/>
      <c r="UEO947" s="82"/>
      <c r="UEP947" s="82"/>
      <c r="UEQ947" s="82"/>
      <c r="UER947" s="82"/>
      <c r="UES947" s="82"/>
      <c r="UET947" s="82"/>
      <c r="UEU947" s="82"/>
      <c r="UEV947" s="82"/>
      <c r="UEW947" s="82"/>
      <c r="UEX947" s="82"/>
      <c r="UEY947" s="82"/>
      <c r="UEZ947" s="82"/>
      <c r="UFA947" s="82"/>
      <c r="UFB947" s="82"/>
      <c r="UFC947" s="82"/>
      <c r="UFD947" s="82"/>
      <c r="UFE947" s="82"/>
      <c r="UFF947" s="82"/>
      <c r="UFG947" s="82"/>
      <c r="UFH947" s="82"/>
      <c r="UFI947" s="82"/>
      <c r="UFJ947" s="82"/>
      <c r="UFK947" s="82"/>
      <c r="UFL947" s="82"/>
      <c r="UFM947" s="82"/>
      <c r="UFN947" s="82"/>
      <c r="UFO947" s="82"/>
      <c r="UFP947" s="82"/>
      <c r="UFQ947" s="82"/>
      <c r="UFR947" s="82"/>
      <c r="UFS947" s="82"/>
      <c r="UFT947" s="82"/>
      <c r="UFU947" s="82"/>
      <c r="UFV947" s="82"/>
      <c r="UFW947" s="82"/>
      <c r="UFX947" s="82"/>
      <c r="UFY947" s="82"/>
      <c r="UFZ947" s="82"/>
      <c r="UGA947" s="82"/>
      <c r="UGB947" s="82"/>
      <c r="UGC947" s="82"/>
      <c r="UGD947" s="82"/>
      <c r="UGE947" s="82"/>
      <c r="UGF947" s="82"/>
      <c r="UGG947" s="82"/>
      <c r="UGH947" s="82"/>
      <c r="UGI947" s="82"/>
      <c r="UGJ947" s="82"/>
      <c r="UGK947" s="82"/>
      <c r="UGL947" s="82"/>
      <c r="UGM947" s="82"/>
      <c r="UGN947" s="82"/>
      <c r="UGO947" s="82"/>
      <c r="UGP947" s="82"/>
      <c r="UGQ947" s="82"/>
      <c r="UGR947" s="82"/>
      <c r="UGS947" s="82"/>
      <c r="UGT947" s="82"/>
      <c r="UGU947" s="82"/>
      <c r="UGV947" s="82"/>
      <c r="UGW947" s="82"/>
      <c r="UGX947" s="82"/>
      <c r="UGY947" s="82"/>
      <c r="UGZ947" s="82"/>
      <c r="UHA947" s="82"/>
      <c r="UHB947" s="82"/>
      <c r="UHC947" s="82"/>
      <c r="UHD947" s="82"/>
      <c r="UHE947" s="82"/>
      <c r="UHF947" s="82"/>
      <c r="UHG947" s="82"/>
      <c r="UHH947" s="82"/>
      <c r="UHI947" s="82"/>
      <c r="UHJ947" s="82"/>
      <c r="UHK947" s="82"/>
      <c r="UHL947" s="82"/>
      <c r="UHM947" s="82"/>
      <c r="UHN947" s="82"/>
      <c r="UHO947" s="82"/>
      <c r="UHP947" s="82"/>
      <c r="UHQ947" s="82"/>
      <c r="UHR947" s="82"/>
      <c r="UHS947" s="82"/>
      <c r="UHT947" s="82"/>
      <c r="UHU947" s="82"/>
      <c r="UHV947" s="82"/>
      <c r="UHW947" s="82"/>
      <c r="UHX947" s="82"/>
      <c r="UHY947" s="82"/>
      <c r="UHZ947" s="82"/>
      <c r="UIA947" s="82"/>
      <c r="UIB947" s="82"/>
      <c r="UIC947" s="82"/>
      <c r="UID947" s="82"/>
      <c r="UIE947" s="82"/>
      <c r="UIF947" s="82"/>
      <c r="UIG947" s="82"/>
      <c r="UIH947" s="82"/>
      <c r="UII947" s="82"/>
      <c r="UIJ947" s="82"/>
      <c r="UIK947" s="82"/>
      <c r="UIL947" s="82"/>
      <c r="UIM947" s="82"/>
      <c r="UIN947" s="82"/>
      <c r="UIO947" s="82"/>
      <c r="UIP947" s="82"/>
      <c r="UIQ947" s="82"/>
      <c r="UIR947" s="82"/>
      <c r="UIS947" s="82"/>
      <c r="UIT947" s="82"/>
      <c r="UIU947" s="82"/>
      <c r="UIV947" s="82"/>
      <c r="UIW947" s="82"/>
      <c r="UIX947" s="82"/>
      <c r="UIY947" s="82"/>
      <c r="UIZ947" s="82"/>
      <c r="UJA947" s="82"/>
      <c r="UJB947" s="82"/>
      <c r="UJC947" s="82"/>
      <c r="UJD947" s="82"/>
      <c r="UJE947" s="82"/>
      <c r="UJF947" s="82"/>
      <c r="UJG947" s="82"/>
      <c r="UJH947" s="82"/>
      <c r="UJI947" s="82"/>
      <c r="UJJ947" s="82"/>
      <c r="UJK947" s="82"/>
      <c r="UJL947" s="82"/>
      <c r="UJM947" s="82"/>
      <c r="UJN947" s="82"/>
      <c r="UJO947" s="82"/>
      <c r="UJP947" s="82"/>
      <c r="UJQ947" s="82"/>
      <c r="UJR947" s="82"/>
      <c r="UJS947" s="82"/>
      <c r="UJT947" s="82"/>
      <c r="UJU947" s="82"/>
      <c r="UJV947" s="82"/>
      <c r="UJW947" s="82"/>
      <c r="UJX947" s="82"/>
      <c r="UJY947" s="82"/>
      <c r="UJZ947" s="82"/>
      <c r="UKA947" s="82"/>
      <c r="UKB947" s="82"/>
      <c r="UKC947" s="82"/>
      <c r="UKD947" s="82"/>
      <c r="UKE947" s="82"/>
      <c r="UKF947" s="82"/>
      <c r="UKG947" s="82"/>
      <c r="UKH947" s="82"/>
      <c r="UKI947" s="82"/>
      <c r="UKJ947" s="82"/>
      <c r="UKK947" s="82"/>
      <c r="UKL947" s="82"/>
      <c r="UKM947" s="82"/>
      <c r="UKN947" s="82"/>
      <c r="UKO947" s="82"/>
      <c r="UKP947" s="82"/>
      <c r="UKQ947" s="82"/>
      <c r="UKR947" s="82"/>
      <c r="UKS947" s="82"/>
      <c r="UKT947" s="82"/>
      <c r="UKU947" s="82"/>
      <c r="UKV947" s="82"/>
      <c r="UKW947" s="82"/>
      <c r="UKX947" s="82"/>
      <c r="UKY947" s="82"/>
      <c r="UKZ947" s="82"/>
      <c r="ULA947" s="82"/>
      <c r="ULB947" s="82"/>
      <c r="ULC947" s="82"/>
      <c r="ULD947" s="82"/>
      <c r="ULE947" s="82"/>
      <c r="ULF947" s="82"/>
      <c r="ULG947" s="82"/>
      <c r="ULH947" s="82"/>
      <c r="ULI947" s="82"/>
      <c r="ULJ947" s="82"/>
      <c r="ULK947" s="82"/>
      <c r="ULL947" s="82"/>
      <c r="ULM947" s="82"/>
      <c r="ULN947" s="82"/>
      <c r="ULO947" s="82"/>
      <c r="ULP947" s="82"/>
      <c r="ULQ947" s="82"/>
      <c r="ULR947" s="82"/>
      <c r="ULS947" s="82"/>
      <c r="ULT947" s="82"/>
      <c r="ULU947" s="82"/>
      <c r="ULV947" s="82"/>
      <c r="ULW947" s="82"/>
      <c r="ULX947" s="82"/>
      <c r="ULY947" s="82"/>
      <c r="ULZ947" s="82"/>
      <c r="UMA947" s="82"/>
      <c r="UMB947" s="82"/>
      <c r="UMC947" s="82"/>
      <c r="UMD947" s="82"/>
      <c r="UME947" s="82"/>
      <c r="UMF947" s="82"/>
      <c r="UMG947" s="82"/>
      <c r="UMH947" s="82"/>
      <c r="UMI947" s="82"/>
      <c r="UMJ947" s="82"/>
      <c r="UMK947" s="82"/>
      <c r="UML947" s="82"/>
      <c r="UMM947" s="82"/>
      <c r="UMN947" s="82"/>
      <c r="UMO947" s="82"/>
      <c r="UMP947" s="82"/>
      <c r="UMQ947" s="82"/>
      <c r="UMR947" s="82"/>
      <c r="UMS947" s="82"/>
      <c r="UMT947" s="82"/>
      <c r="UMU947" s="82"/>
      <c r="UMV947" s="82"/>
      <c r="UMW947" s="82"/>
      <c r="UMX947" s="82"/>
      <c r="UMY947" s="82"/>
      <c r="UMZ947" s="82"/>
      <c r="UNA947" s="82"/>
      <c r="UNB947" s="82"/>
      <c r="UNC947" s="82"/>
      <c r="UND947" s="82"/>
      <c r="UNE947" s="82"/>
      <c r="UNF947" s="82"/>
      <c r="UNG947" s="82"/>
      <c r="UNH947" s="82"/>
      <c r="UNI947" s="82"/>
      <c r="UNJ947" s="82"/>
      <c r="UNK947" s="82"/>
      <c r="UNL947" s="82"/>
      <c r="UNM947" s="82"/>
      <c r="UNN947" s="82"/>
      <c r="UNO947" s="82"/>
      <c r="UNP947" s="82"/>
      <c r="UNQ947" s="82"/>
      <c r="UNR947" s="82"/>
      <c r="UNS947" s="82"/>
      <c r="UNT947" s="82"/>
      <c r="UNU947" s="82"/>
      <c r="UNV947" s="82"/>
      <c r="UNW947" s="82"/>
      <c r="UNX947" s="82"/>
      <c r="UNY947" s="82"/>
      <c r="UNZ947" s="82"/>
      <c r="UOA947" s="82"/>
      <c r="UOB947" s="82"/>
      <c r="UOC947" s="82"/>
      <c r="UOD947" s="82"/>
      <c r="UOE947" s="82"/>
      <c r="UOF947" s="82"/>
      <c r="UOG947" s="82"/>
      <c r="UOH947" s="82"/>
      <c r="UOI947" s="82"/>
      <c r="UOJ947" s="82"/>
      <c r="UOK947" s="82"/>
      <c r="UOL947" s="82"/>
      <c r="UOM947" s="82"/>
      <c r="UON947" s="82"/>
      <c r="UOO947" s="82"/>
      <c r="UOP947" s="82"/>
      <c r="UOQ947" s="82"/>
      <c r="UOR947" s="82"/>
      <c r="UOS947" s="82"/>
      <c r="UOT947" s="82"/>
      <c r="UOU947" s="82"/>
      <c r="UOV947" s="82"/>
      <c r="UOW947" s="82"/>
      <c r="UOX947" s="82"/>
      <c r="UOY947" s="82"/>
      <c r="UOZ947" s="82"/>
      <c r="UPA947" s="82"/>
      <c r="UPB947" s="82"/>
      <c r="UPC947" s="82"/>
      <c r="UPD947" s="82"/>
      <c r="UPE947" s="82"/>
      <c r="UPF947" s="82"/>
      <c r="UPG947" s="82"/>
      <c r="UPH947" s="82"/>
      <c r="UPI947" s="82"/>
      <c r="UPJ947" s="82"/>
      <c r="UPK947" s="82"/>
      <c r="UPL947" s="82"/>
      <c r="UPM947" s="82"/>
      <c r="UPN947" s="82"/>
      <c r="UPO947" s="82"/>
      <c r="UPP947" s="82"/>
      <c r="UPQ947" s="82"/>
      <c r="UPR947" s="82"/>
      <c r="UPS947" s="82"/>
      <c r="UPT947" s="82"/>
      <c r="UPU947" s="82"/>
      <c r="UPV947" s="82"/>
      <c r="UPW947" s="82"/>
      <c r="UPX947" s="82"/>
      <c r="UPY947" s="82"/>
      <c r="UPZ947" s="82"/>
      <c r="UQA947" s="82"/>
      <c r="UQB947" s="82"/>
      <c r="UQC947" s="82"/>
      <c r="UQD947" s="82"/>
      <c r="UQE947" s="82"/>
      <c r="UQF947" s="82"/>
      <c r="UQG947" s="82"/>
      <c r="UQH947" s="82"/>
      <c r="UQI947" s="82"/>
      <c r="UQJ947" s="82"/>
      <c r="UQK947" s="82"/>
      <c r="UQL947" s="82"/>
      <c r="UQM947" s="82"/>
      <c r="UQN947" s="82"/>
      <c r="UQO947" s="82"/>
      <c r="UQP947" s="82"/>
      <c r="UQQ947" s="82"/>
      <c r="UQR947" s="82"/>
      <c r="UQS947" s="82"/>
      <c r="UQT947" s="82"/>
      <c r="UQU947" s="82"/>
      <c r="UQV947" s="82"/>
      <c r="UQW947" s="82"/>
      <c r="UQX947" s="82"/>
      <c r="UQY947" s="82"/>
      <c r="UQZ947" s="82"/>
      <c r="URA947" s="82"/>
      <c r="URB947" s="82"/>
      <c r="URC947" s="82"/>
      <c r="URD947" s="82"/>
      <c r="URE947" s="82"/>
      <c r="URF947" s="82"/>
      <c r="URG947" s="82"/>
      <c r="URH947" s="82"/>
      <c r="URI947" s="82"/>
      <c r="URJ947" s="82"/>
      <c r="URK947" s="82"/>
      <c r="URL947" s="82"/>
      <c r="URM947" s="82"/>
      <c r="URN947" s="82"/>
      <c r="URO947" s="82"/>
      <c r="URP947" s="82"/>
      <c r="URQ947" s="82"/>
      <c r="URR947" s="82"/>
      <c r="URS947" s="82"/>
      <c r="URT947" s="82"/>
      <c r="URU947" s="82"/>
      <c r="URV947" s="82"/>
      <c r="URW947" s="82"/>
      <c r="URX947" s="82"/>
      <c r="URY947" s="82"/>
      <c r="URZ947" s="82"/>
      <c r="USA947" s="82"/>
      <c r="USB947" s="82"/>
      <c r="USC947" s="82"/>
      <c r="USD947" s="82"/>
      <c r="USE947" s="82"/>
      <c r="USF947" s="82"/>
      <c r="USG947" s="82"/>
      <c r="USH947" s="82"/>
      <c r="USI947" s="82"/>
      <c r="USJ947" s="82"/>
      <c r="USK947" s="82"/>
      <c r="USL947" s="82"/>
      <c r="USM947" s="82"/>
      <c r="USN947" s="82"/>
      <c r="USO947" s="82"/>
      <c r="USP947" s="82"/>
      <c r="USQ947" s="82"/>
      <c r="USR947" s="82"/>
      <c r="USS947" s="82"/>
      <c r="UST947" s="82"/>
      <c r="USU947" s="82"/>
      <c r="USV947" s="82"/>
      <c r="USW947" s="82"/>
      <c r="USX947" s="82"/>
      <c r="USY947" s="82"/>
      <c r="USZ947" s="82"/>
      <c r="UTA947" s="82"/>
      <c r="UTB947" s="82"/>
      <c r="UTC947" s="82"/>
      <c r="UTD947" s="82"/>
      <c r="UTE947" s="82"/>
      <c r="UTF947" s="82"/>
      <c r="UTG947" s="82"/>
      <c r="UTH947" s="82"/>
      <c r="UTI947" s="82"/>
      <c r="UTJ947" s="82"/>
      <c r="UTK947" s="82"/>
      <c r="UTL947" s="82"/>
      <c r="UTM947" s="82"/>
      <c r="UTN947" s="82"/>
      <c r="UTO947" s="82"/>
      <c r="UTP947" s="82"/>
      <c r="UTQ947" s="82"/>
      <c r="UTR947" s="82"/>
      <c r="UTS947" s="82"/>
      <c r="UTT947" s="82"/>
      <c r="UTU947" s="82"/>
      <c r="UTV947" s="82"/>
      <c r="UTW947" s="82"/>
      <c r="UTX947" s="82"/>
      <c r="UTY947" s="82"/>
      <c r="UTZ947" s="82"/>
      <c r="UUA947" s="82"/>
      <c r="UUB947" s="82"/>
      <c r="UUC947" s="82"/>
      <c r="UUD947" s="82"/>
      <c r="UUE947" s="82"/>
      <c r="UUF947" s="82"/>
      <c r="UUG947" s="82"/>
      <c r="UUH947" s="82"/>
      <c r="UUI947" s="82"/>
      <c r="UUJ947" s="82"/>
      <c r="UUK947" s="82"/>
      <c r="UUL947" s="82"/>
      <c r="UUM947" s="82"/>
      <c r="UUN947" s="82"/>
      <c r="UUO947" s="82"/>
      <c r="UUP947" s="82"/>
      <c r="UUQ947" s="82"/>
      <c r="UUR947" s="82"/>
      <c r="UUS947" s="82"/>
      <c r="UUT947" s="82"/>
      <c r="UUU947" s="82"/>
      <c r="UUV947" s="82"/>
      <c r="UUW947" s="82"/>
      <c r="UUX947" s="82"/>
      <c r="UUY947" s="82"/>
      <c r="UUZ947" s="82"/>
      <c r="UVA947" s="82"/>
      <c r="UVB947" s="82"/>
      <c r="UVC947" s="82"/>
      <c r="UVD947" s="82"/>
      <c r="UVE947" s="82"/>
      <c r="UVF947" s="82"/>
      <c r="UVG947" s="82"/>
      <c r="UVH947" s="82"/>
      <c r="UVI947" s="82"/>
      <c r="UVJ947" s="82"/>
      <c r="UVK947" s="82"/>
      <c r="UVL947" s="82"/>
      <c r="UVM947" s="82"/>
      <c r="UVN947" s="82"/>
      <c r="UVO947" s="82"/>
      <c r="UVP947" s="82"/>
      <c r="UVQ947" s="82"/>
      <c r="UVR947" s="82"/>
      <c r="UVS947" s="82"/>
      <c r="UVT947" s="82"/>
      <c r="UVU947" s="82"/>
      <c r="UVV947" s="82"/>
      <c r="UVW947" s="82"/>
      <c r="UVX947" s="82"/>
      <c r="UVY947" s="82"/>
      <c r="UVZ947" s="82"/>
      <c r="UWA947" s="82"/>
      <c r="UWB947" s="82"/>
      <c r="UWC947" s="82"/>
      <c r="UWD947" s="82"/>
      <c r="UWE947" s="82"/>
      <c r="UWF947" s="82"/>
      <c r="UWG947" s="82"/>
      <c r="UWH947" s="82"/>
      <c r="UWI947" s="82"/>
      <c r="UWJ947" s="82"/>
      <c r="UWK947" s="82"/>
      <c r="UWL947" s="82"/>
      <c r="UWM947" s="82"/>
      <c r="UWN947" s="82"/>
      <c r="UWO947" s="82"/>
      <c r="UWP947" s="82"/>
      <c r="UWQ947" s="82"/>
      <c r="UWR947" s="82"/>
      <c r="UWS947" s="82"/>
      <c r="UWT947" s="82"/>
      <c r="UWU947" s="82"/>
      <c r="UWV947" s="82"/>
      <c r="UWW947" s="82"/>
      <c r="UWX947" s="82"/>
      <c r="UWY947" s="82"/>
      <c r="UWZ947" s="82"/>
      <c r="UXA947" s="82"/>
      <c r="UXB947" s="82"/>
      <c r="UXC947" s="82"/>
      <c r="UXD947" s="82"/>
      <c r="UXE947" s="82"/>
      <c r="UXF947" s="82"/>
      <c r="UXG947" s="82"/>
      <c r="UXH947" s="82"/>
      <c r="UXI947" s="82"/>
      <c r="UXJ947" s="82"/>
      <c r="UXK947" s="82"/>
      <c r="UXL947" s="82"/>
      <c r="UXM947" s="82"/>
      <c r="UXN947" s="82"/>
      <c r="UXO947" s="82"/>
      <c r="UXP947" s="82"/>
      <c r="UXQ947" s="82"/>
      <c r="UXR947" s="82"/>
      <c r="UXS947" s="82"/>
      <c r="UXT947" s="82"/>
      <c r="UXU947" s="82"/>
      <c r="UXV947" s="82"/>
      <c r="UXW947" s="82"/>
      <c r="UXX947" s="82"/>
      <c r="UXY947" s="82"/>
      <c r="UXZ947" s="82"/>
      <c r="UYA947" s="82"/>
      <c r="UYB947" s="82"/>
      <c r="UYC947" s="82"/>
      <c r="UYD947" s="82"/>
      <c r="UYE947" s="82"/>
      <c r="UYF947" s="82"/>
      <c r="UYG947" s="82"/>
      <c r="UYH947" s="82"/>
      <c r="UYI947" s="82"/>
      <c r="UYJ947" s="82"/>
      <c r="UYK947" s="82"/>
      <c r="UYL947" s="82"/>
      <c r="UYM947" s="82"/>
      <c r="UYN947" s="82"/>
      <c r="UYO947" s="82"/>
      <c r="UYP947" s="82"/>
      <c r="UYQ947" s="82"/>
      <c r="UYR947" s="82"/>
      <c r="UYS947" s="82"/>
      <c r="UYT947" s="82"/>
      <c r="UYU947" s="82"/>
      <c r="UYV947" s="82"/>
      <c r="UYW947" s="82"/>
      <c r="UYX947" s="82"/>
      <c r="UYY947" s="82"/>
      <c r="UYZ947" s="82"/>
      <c r="UZA947" s="82"/>
      <c r="UZB947" s="82"/>
      <c r="UZC947" s="82"/>
      <c r="UZD947" s="82"/>
      <c r="UZE947" s="82"/>
      <c r="UZF947" s="82"/>
      <c r="UZG947" s="82"/>
      <c r="UZH947" s="82"/>
      <c r="UZI947" s="82"/>
      <c r="UZJ947" s="82"/>
      <c r="UZK947" s="82"/>
      <c r="UZL947" s="82"/>
      <c r="UZM947" s="82"/>
      <c r="UZN947" s="82"/>
      <c r="UZO947" s="82"/>
      <c r="UZP947" s="82"/>
      <c r="UZQ947" s="82"/>
      <c r="UZR947" s="82"/>
      <c r="UZS947" s="82"/>
      <c r="UZT947" s="82"/>
      <c r="UZU947" s="82"/>
      <c r="UZV947" s="82"/>
      <c r="UZW947" s="82"/>
      <c r="UZX947" s="82"/>
      <c r="UZY947" s="82"/>
      <c r="UZZ947" s="82"/>
      <c r="VAA947" s="82"/>
      <c r="VAB947" s="82"/>
      <c r="VAC947" s="82"/>
      <c r="VAD947" s="82"/>
      <c r="VAE947" s="82"/>
      <c r="VAF947" s="82"/>
      <c r="VAG947" s="82"/>
      <c r="VAH947" s="82"/>
      <c r="VAI947" s="82"/>
      <c r="VAJ947" s="82"/>
      <c r="VAK947" s="82"/>
      <c r="VAL947" s="82"/>
      <c r="VAM947" s="82"/>
      <c r="VAN947" s="82"/>
      <c r="VAO947" s="82"/>
      <c r="VAP947" s="82"/>
      <c r="VAQ947" s="82"/>
      <c r="VAR947" s="82"/>
      <c r="VAS947" s="82"/>
      <c r="VAT947" s="82"/>
      <c r="VAU947" s="82"/>
      <c r="VAV947" s="82"/>
      <c r="VAW947" s="82"/>
      <c r="VAX947" s="82"/>
      <c r="VAY947" s="82"/>
      <c r="VAZ947" s="82"/>
      <c r="VBA947" s="82"/>
      <c r="VBB947" s="82"/>
      <c r="VBC947" s="82"/>
      <c r="VBD947" s="82"/>
      <c r="VBE947" s="82"/>
      <c r="VBF947" s="82"/>
      <c r="VBG947" s="82"/>
      <c r="VBH947" s="82"/>
      <c r="VBI947" s="82"/>
      <c r="VBJ947" s="82"/>
      <c r="VBK947" s="82"/>
      <c r="VBL947" s="82"/>
      <c r="VBM947" s="82"/>
      <c r="VBN947" s="82"/>
      <c r="VBO947" s="82"/>
      <c r="VBP947" s="82"/>
      <c r="VBQ947" s="82"/>
      <c r="VBR947" s="82"/>
      <c r="VBS947" s="82"/>
      <c r="VBT947" s="82"/>
      <c r="VBU947" s="82"/>
      <c r="VBV947" s="82"/>
      <c r="VBW947" s="82"/>
      <c r="VBX947" s="82"/>
      <c r="VBY947" s="82"/>
      <c r="VBZ947" s="82"/>
      <c r="VCA947" s="82"/>
      <c r="VCB947" s="82"/>
      <c r="VCC947" s="82"/>
      <c r="VCD947" s="82"/>
      <c r="VCE947" s="82"/>
      <c r="VCF947" s="82"/>
      <c r="VCG947" s="82"/>
      <c r="VCH947" s="82"/>
      <c r="VCI947" s="82"/>
      <c r="VCJ947" s="82"/>
      <c r="VCK947" s="82"/>
      <c r="VCL947" s="82"/>
      <c r="VCM947" s="82"/>
      <c r="VCN947" s="82"/>
      <c r="VCO947" s="82"/>
      <c r="VCP947" s="82"/>
      <c r="VCQ947" s="82"/>
      <c r="VCR947" s="82"/>
      <c r="VCS947" s="82"/>
      <c r="VCT947" s="82"/>
      <c r="VCU947" s="82"/>
      <c r="VCV947" s="82"/>
      <c r="VCW947" s="82"/>
      <c r="VCX947" s="82"/>
      <c r="VCY947" s="82"/>
      <c r="VCZ947" s="82"/>
      <c r="VDA947" s="82"/>
      <c r="VDB947" s="82"/>
      <c r="VDC947" s="82"/>
      <c r="VDD947" s="82"/>
      <c r="VDE947" s="82"/>
      <c r="VDF947" s="82"/>
      <c r="VDG947" s="82"/>
      <c r="VDH947" s="82"/>
      <c r="VDI947" s="82"/>
      <c r="VDJ947" s="82"/>
      <c r="VDK947" s="82"/>
      <c r="VDL947" s="82"/>
      <c r="VDM947" s="82"/>
      <c r="VDN947" s="82"/>
      <c r="VDO947" s="82"/>
      <c r="VDP947" s="82"/>
      <c r="VDQ947" s="82"/>
      <c r="VDR947" s="82"/>
      <c r="VDS947" s="82"/>
      <c r="VDT947" s="82"/>
      <c r="VDU947" s="82"/>
      <c r="VDV947" s="82"/>
      <c r="VDW947" s="82"/>
      <c r="VDX947" s="82"/>
      <c r="VDY947" s="82"/>
      <c r="VDZ947" s="82"/>
      <c r="VEA947" s="82"/>
      <c r="VEB947" s="82"/>
      <c r="VEC947" s="82"/>
      <c r="VED947" s="82"/>
      <c r="VEE947" s="82"/>
      <c r="VEF947" s="82"/>
      <c r="VEG947" s="82"/>
      <c r="VEH947" s="82"/>
      <c r="VEI947" s="82"/>
      <c r="VEJ947" s="82"/>
      <c r="VEK947" s="82"/>
      <c r="VEL947" s="82"/>
      <c r="VEM947" s="82"/>
      <c r="VEN947" s="82"/>
      <c r="VEO947" s="82"/>
      <c r="VEP947" s="82"/>
      <c r="VEQ947" s="82"/>
      <c r="VER947" s="82"/>
      <c r="VES947" s="82"/>
      <c r="VET947" s="82"/>
      <c r="VEU947" s="82"/>
      <c r="VEV947" s="82"/>
      <c r="VEW947" s="82"/>
      <c r="VEX947" s="82"/>
      <c r="VEY947" s="82"/>
      <c r="VEZ947" s="82"/>
      <c r="VFA947" s="82"/>
      <c r="VFB947" s="82"/>
      <c r="VFC947" s="82"/>
      <c r="VFD947" s="82"/>
      <c r="VFE947" s="82"/>
      <c r="VFF947" s="82"/>
      <c r="VFG947" s="82"/>
      <c r="VFH947" s="82"/>
      <c r="VFI947" s="82"/>
      <c r="VFJ947" s="82"/>
      <c r="VFK947" s="82"/>
      <c r="VFL947" s="82"/>
      <c r="VFM947" s="82"/>
      <c r="VFN947" s="82"/>
      <c r="VFO947" s="82"/>
      <c r="VFP947" s="82"/>
      <c r="VFQ947" s="82"/>
      <c r="VFR947" s="82"/>
      <c r="VFS947" s="82"/>
      <c r="VFT947" s="82"/>
      <c r="VFU947" s="82"/>
      <c r="VFV947" s="82"/>
      <c r="VFW947" s="82"/>
      <c r="VFX947" s="82"/>
      <c r="VFY947" s="82"/>
      <c r="VFZ947" s="82"/>
      <c r="VGA947" s="82"/>
      <c r="VGB947" s="82"/>
      <c r="VGC947" s="82"/>
      <c r="VGD947" s="82"/>
      <c r="VGE947" s="82"/>
      <c r="VGF947" s="82"/>
      <c r="VGG947" s="82"/>
      <c r="VGH947" s="82"/>
      <c r="VGI947" s="82"/>
      <c r="VGJ947" s="82"/>
      <c r="VGK947" s="82"/>
      <c r="VGL947" s="82"/>
      <c r="VGM947" s="82"/>
      <c r="VGN947" s="82"/>
      <c r="VGO947" s="82"/>
      <c r="VGP947" s="82"/>
      <c r="VGQ947" s="82"/>
      <c r="VGR947" s="82"/>
      <c r="VGS947" s="82"/>
      <c r="VGT947" s="82"/>
      <c r="VGU947" s="82"/>
      <c r="VGV947" s="82"/>
      <c r="VGW947" s="82"/>
      <c r="VGX947" s="82"/>
      <c r="VGY947" s="82"/>
      <c r="VGZ947" s="82"/>
      <c r="VHA947" s="82"/>
      <c r="VHB947" s="82"/>
      <c r="VHC947" s="82"/>
      <c r="VHD947" s="82"/>
      <c r="VHE947" s="82"/>
      <c r="VHF947" s="82"/>
      <c r="VHG947" s="82"/>
      <c r="VHH947" s="82"/>
      <c r="VHI947" s="82"/>
      <c r="VHJ947" s="82"/>
      <c r="VHK947" s="82"/>
      <c r="VHL947" s="82"/>
      <c r="VHM947" s="82"/>
      <c r="VHN947" s="82"/>
      <c r="VHO947" s="82"/>
      <c r="VHP947" s="82"/>
      <c r="VHQ947" s="82"/>
      <c r="VHR947" s="82"/>
      <c r="VHS947" s="82"/>
      <c r="VHT947" s="82"/>
      <c r="VHU947" s="82"/>
      <c r="VHV947" s="82"/>
      <c r="VHW947" s="82"/>
      <c r="VHX947" s="82"/>
      <c r="VHY947" s="82"/>
      <c r="VHZ947" s="82"/>
      <c r="VIA947" s="82"/>
      <c r="VIB947" s="82"/>
      <c r="VIC947" s="82"/>
      <c r="VID947" s="82"/>
      <c r="VIE947" s="82"/>
      <c r="VIF947" s="82"/>
      <c r="VIG947" s="82"/>
      <c r="VIH947" s="82"/>
      <c r="VII947" s="82"/>
      <c r="VIJ947" s="82"/>
      <c r="VIK947" s="82"/>
      <c r="VIL947" s="82"/>
      <c r="VIM947" s="82"/>
      <c r="VIN947" s="82"/>
      <c r="VIO947" s="82"/>
      <c r="VIP947" s="82"/>
      <c r="VIQ947" s="82"/>
      <c r="VIR947" s="82"/>
      <c r="VIS947" s="82"/>
      <c r="VIT947" s="82"/>
      <c r="VIU947" s="82"/>
      <c r="VIV947" s="82"/>
      <c r="VIW947" s="82"/>
      <c r="VIX947" s="82"/>
      <c r="VIY947" s="82"/>
      <c r="VIZ947" s="82"/>
      <c r="VJA947" s="82"/>
      <c r="VJB947" s="82"/>
      <c r="VJC947" s="82"/>
      <c r="VJD947" s="82"/>
      <c r="VJE947" s="82"/>
      <c r="VJF947" s="82"/>
      <c r="VJG947" s="82"/>
      <c r="VJH947" s="82"/>
      <c r="VJI947" s="82"/>
      <c r="VJJ947" s="82"/>
      <c r="VJK947" s="82"/>
      <c r="VJL947" s="82"/>
      <c r="VJM947" s="82"/>
      <c r="VJN947" s="82"/>
      <c r="VJO947" s="82"/>
      <c r="VJP947" s="82"/>
      <c r="VJQ947" s="82"/>
      <c r="VJR947" s="82"/>
      <c r="VJS947" s="82"/>
      <c r="VJT947" s="82"/>
      <c r="VJU947" s="82"/>
      <c r="VJV947" s="82"/>
      <c r="VJW947" s="82"/>
      <c r="VJX947" s="82"/>
      <c r="VJY947" s="82"/>
      <c r="VJZ947" s="82"/>
      <c r="VKA947" s="82"/>
      <c r="VKB947" s="82"/>
      <c r="VKC947" s="82"/>
      <c r="VKD947" s="82"/>
      <c r="VKE947" s="82"/>
      <c r="VKF947" s="82"/>
      <c r="VKG947" s="82"/>
      <c r="VKH947" s="82"/>
      <c r="VKI947" s="82"/>
      <c r="VKJ947" s="82"/>
      <c r="VKK947" s="82"/>
      <c r="VKL947" s="82"/>
      <c r="VKM947" s="82"/>
      <c r="VKN947" s="82"/>
      <c r="VKO947" s="82"/>
      <c r="VKP947" s="82"/>
      <c r="VKQ947" s="82"/>
      <c r="VKR947" s="82"/>
      <c r="VKS947" s="82"/>
      <c r="VKT947" s="82"/>
      <c r="VKU947" s="82"/>
      <c r="VKV947" s="82"/>
      <c r="VKW947" s="82"/>
      <c r="VKX947" s="82"/>
      <c r="VKY947" s="82"/>
      <c r="VKZ947" s="82"/>
      <c r="VLA947" s="82"/>
      <c r="VLB947" s="82"/>
      <c r="VLC947" s="82"/>
      <c r="VLD947" s="82"/>
      <c r="VLE947" s="82"/>
      <c r="VLF947" s="82"/>
      <c r="VLG947" s="82"/>
      <c r="VLH947" s="82"/>
      <c r="VLI947" s="82"/>
      <c r="VLJ947" s="82"/>
      <c r="VLK947" s="82"/>
      <c r="VLL947" s="82"/>
      <c r="VLM947" s="82"/>
      <c r="VLN947" s="82"/>
      <c r="VLO947" s="82"/>
      <c r="VLP947" s="82"/>
      <c r="VLQ947" s="82"/>
      <c r="VLR947" s="82"/>
      <c r="VLS947" s="82"/>
      <c r="VLT947" s="82"/>
      <c r="VLU947" s="82"/>
      <c r="VLV947" s="82"/>
      <c r="VLW947" s="82"/>
      <c r="VLX947" s="82"/>
      <c r="VLY947" s="82"/>
      <c r="VLZ947" s="82"/>
      <c r="VMA947" s="82"/>
      <c r="VMB947" s="82"/>
      <c r="VMC947" s="82"/>
      <c r="VMD947" s="82"/>
      <c r="VME947" s="82"/>
      <c r="VMF947" s="82"/>
      <c r="VMG947" s="82"/>
      <c r="VMH947" s="82"/>
      <c r="VMI947" s="82"/>
      <c r="VMJ947" s="82"/>
      <c r="VMK947" s="82"/>
      <c r="VML947" s="82"/>
      <c r="VMM947" s="82"/>
      <c r="VMN947" s="82"/>
      <c r="VMO947" s="82"/>
      <c r="VMP947" s="82"/>
      <c r="VMQ947" s="82"/>
      <c r="VMR947" s="82"/>
      <c r="VMS947" s="82"/>
      <c r="VMT947" s="82"/>
      <c r="VMU947" s="82"/>
      <c r="VMV947" s="82"/>
      <c r="VMW947" s="82"/>
      <c r="VMX947" s="82"/>
      <c r="VMY947" s="82"/>
      <c r="VMZ947" s="82"/>
      <c r="VNA947" s="82"/>
      <c r="VNB947" s="82"/>
      <c r="VNC947" s="82"/>
      <c r="VND947" s="82"/>
      <c r="VNE947" s="82"/>
      <c r="VNF947" s="82"/>
      <c r="VNG947" s="82"/>
      <c r="VNH947" s="82"/>
      <c r="VNI947" s="82"/>
      <c r="VNJ947" s="82"/>
      <c r="VNK947" s="82"/>
      <c r="VNL947" s="82"/>
      <c r="VNM947" s="82"/>
      <c r="VNN947" s="82"/>
      <c r="VNO947" s="82"/>
      <c r="VNP947" s="82"/>
      <c r="VNQ947" s="82"/>
      <c r="VNR947" s="82"/>
      <c r="VNS947" s="82"/>
      <c r="VNT947" s="82"/>
      <c r="VNU947" s="82"/>
      <c r="VNV947" s="82"/>
      <c r="VNW947" s="82"/>
      <c r="VNX947" s="82"/>
      <c r="VNY947" s="82"/>
      <c r="VNZ947" s="82"/>
      <c r="VOA947" s="82"/>
      <c r="VOB947" s="82"/>
      <c r="VOC947" s="82"/>
      <c r="VOD947" s="82"/>
      <c r="VOE947" s="82"/>
      <c r="VOF947" s="82"/>
      <c r="VOG947" s="82"/>
      <c r="VOH947" s="82"/>
      <c r="VOI947" s="82"/>
      <c r="VOJ947" s="82"/>
      <c r="VOK947" s="82"/>
      <c r="VOL947" s="82"/>
      <c r="VOM947" s="82"/>
      <c r="VON947" s="82"/>
      <c r="VOO947" s="82"/>
      <c r="VOP947" s="82"/>
      <c r="VOQ947" s="82"/>
      <c r="VOR947" s="82"/>
      <c r="VOS947" s="82"/>
      <c r="VOT947" s="82"/>
      <c r="VOU947" s="82"/>
      <c r="VOV947" s="82"/>
      <c r="VOW947" s="82"/>
      <c r="VOX947" s="82"/>
      <c r="VOY947" s="82"/>
      <c r="VOZ947" s="82"/>
      <c r="VPA947" s="82"/>
      <c r="VPB947" s="82"/>
      <c r="VPC947" s="82"/>
      <c r="VPD947" s="82"/>
      <c r="VPE947" s="82"/>
      <c r="VPF947" s="82"/>
      <c r="VPG947" s="82"/>
      <c r="VPH947" s="82"/>
      <c r="VPI947" s="82"/>
      <c r="VPJ947" s="82"/>
      <c r="VPK947" s="82"/>
      <c r="VPL947" s="82"/>
      <c r="VPM947" s="82"/>
      <c r="VPN947" s="82"/>
      <c r="VPO947" s="82"/>
      <c r="VPP947" s="82"/>
      <c r="VPQ947" s="82"/>
      <c r="VPR947" s="82"/>
      <c r="VPS947" s="82"/>
      <c r="VPT947" s="82"/>
      <c r="VPU947" s="82"/>
      <c r="VPV947" s="82"/>
      <c r="VPW947" s="82"/>
      <c r="VPX947" s="82"/>
      <c r="VPY947" s="82"/>
      <c r="VPZ947" s="82"/>
      <c r="VQA947" s="82"/>
      <c r="VQB947" s="82"/>
      <c r="VQC947" s="82"/>
      <c r="VQD947" s="82"/>
      <c r="VQE947" s="82"/>
      <c r="VQF947" s="82"/>
      <c r="VQG947" s="82"/>
      <c r="VQH947" s="82"/>
      <c r="VQI947" s="82"/>
      <c r="VQJ947" s="82"/>
      <c r="VQK947" s="82"/>
      <c r="VQL947" s="82"/>
      <c r="VQM947" s="82"/>
      <c r="VQN947" s="82"/>
      <c r="VQO947" s="82"/>
      <c r="VQP947" s="82"/>
      <c r="VQQ947" s="82"/>
      <c r="VQR947" s="82"/>
      <c r="VQS947" s="82"/>
      <c r="VQT947" s="82"/>
      <c r="VQU947" s="82"/>
      <c r="VQV947" s="82"/>
      <c r="VQW947" s="82"/>
      <c r="VQX947" s="82"/>
      <c r="VQY947" s="82"/>
      <c r="VQZ947" s="82"/>
      <c r="VRA947" s="82"/>
      <c r="VRB947" s="82"/>
      <c r="VRC947" s="82"/>
      <c r="VRD947" s="82"/>
      <c r="VRE947" s="82"/>
      <c r="VRF947" s="82"/>
      <c r="VRG947" s="82"/>
      <c r="VRH947" s="82"/>
      <c r="VRI947" s="82"/>
      <c r="VRJ947" s="82"/>
      <c r="VRK947" s="82"/>
      <c r="VRL947" s="82"/>
      <c r="VRM947" s="82"/>
      <c r="VRN947" s="82"/>
      <c r="VRO947" s="82"/>
      <c r="VRP947" s="82"/>
      <c r="VRQ947" s="82"/>
      <c r="VRR947" s="82"/>
      <c r="VRS947" s="82"/>
      <c r="VRT947" s="82"/>
      <c r="VRU947" s="82"/>
      <c r="VRV947" s="82"/>
      <c r="VRW947" s="82"/>
      <c r="VRX947" s="82"/>
      <c r="VRY947" s="82"/>
      <c r="VRZ947" s="82"/>
      <c r="VSA947" s="82"/>
      <c r="VSB947" s="82"/>
      <c r="VSC947" s="82"/>
      <c r="VSD947" s="82"/>
      <c r="VSE947" s="82"/>
      <c r="VSF947" s="82"/>
      <c r="VSG947" s="82"/>
      <c r="VSH947" s="82"/>
      <c r="VSI947" s="82"/>
      <c r="VSJ947" s="82"/>
      <c r="VSK947" s="82"/>
      <c r="VSL947" s="82"/>
      <c r="VSM947" s="82"/>
      <c r="VSN947" s="82"/>
      <c r="VSO947" s="82"/>
      <c r="VSP947" s="82"/>
      <c r="VSQ947" s="82"/>
      <c r="VSR947" s="82"/>
      <c r="VSS947" s="82"/>
      <c r="VST947" s="82"/>
      <c r="VSU947" s="82"/>
      <c r="VSV947" s="82"/>
      <c r="VSW947" s="82"/>
      <c r="VSX947" s="82"/>
      <c r="VSY947" s="82"/>
      <c r="VSZ947" s="82"/>
      <c r="VTA947" s="82"/>
      <c r="VTB947" s="82"/>
      <c r="VTC947" s="82"/>
      <c r="VTD947" s="82"/>
      <c r="VTE947" s="82"/>
      <c r="VTF947" s="82"/>
      <c r="VTG947" s="82"/>
      <c r="VTH947" s="82"/>
      <c r="VTI947" s="82"/>
      <c r="VTJ947" s="82"/>
      <c r="VTK947" s="82"/>
      <c r="VTL947" s="82"/>
      <c r="VTM947" s="82"/>
      <c r="VTN947" s="82"/>
      <c r="VTO947" s="82"/>
      <c r="VTP947" s="82"/>
      <c r="VTQ947" s="82"/>
      <c r="VTR947" s="82"/>
      <c r="VTS947" s="82"/>
      <c r="VTT947" s="82"/>
      <c r="VTU947" s="82"/>
      <c r="VTV947" s="82"/>
      <c r="VTW947" s="82"/>
      <c r="VTX947" s="82"/>
      <c r="VTY947" s="82"/>
      <c r="VTZ947" s="82"/>
      <c r="VUA947" s="82"/>
      <c r="VUB947" s="82"/>
      <c r="VUC947" s="82"/>
      <c r="VUD947" s="82"/>
      <c r="VUE947" s="82"/>
      <c r="VUF947" s="82"/>
      <c r="VUG947" s="82"/>
      <c r="VUH947" s="82"/>
      <c r="VUI947" s="82"/>
      <c r="VUJ947" s="82"/>
      <c r="VUK947" s="82"/>
      <c r="VUL947" s="82"/>
      <c r="VUM947" s="82"/>
      <c r="VUN947" s="82"/>
      <c r="VUO947" s="82"/>
      <c r="VUP947" s="82"/>
      <c r="VUQ947" s="82"/>
      <c r="VUR947" s="82"/>
      <c r="VUS947" s="82"/>
      <c r="VUT947" s="82"/>
      <c r="VUU947" s="82"/>
      <c r="VUV947" s="82"/>
      <c r="VUW947" s="82"/>
      <c r="VUX947" s="82"/>
      <c r="VUY947" s="82"/>
      <c r="VUZ947" s="82"/>
      <c r="VVA947" s="82"/>
      <c r="VVB947" s="82"/>
      <c r="VVC947" s="82"/>
      <c r="VVD947" s="82"/>
      <c r="VVE947" s="82"/>
      <c r="VVF947" s="82"/>
      <c r="VVG947" s="82"/>
      <c r="VVH947" s="82"/>
      <c r="VVI947" s="82"/>
      <c r="VVJ947" s="82"/>
      <c r="VVK947" s="82"/>
      <c r="VVL947" s="82"/>
      <c r="VVM947" s="82"/>
      <c r="VVN947" s="82"/>
      <c r="VVO947" s="82"/>
      <c r="VVP947" s="82"/>
      <c r="VVQ947" s="82"/>
      <c r="VVR947" s="82"/>
      <c r="VVS947" s="82"/>
      <c r="VVT947" s="82"/>
      <c r="VVU947" s="82"/>
      <c r="VVV947" s="82"/>
      <c r="VVW947" s="82"/>
      <c r="VVX947" s="82"/>
      <c r="VVY947" s="82"/>
      <c r="VVZ947" s="82"/>
      <c r="VWA947" s="82"/>
      <c r="VWB947" s="82"/>
      <c r="VWC947" s="82"/>
      <c r="VWD947" s="82"/>
      <c r="VWE947" s="82"/>
      <c r="VWF947" s="82"/>
      <c r="VWG947" s="82"/>
      <c r="VWH947" s="82"/>
      <c r="VWI947" s="82"/>
      <c r="VWJ947" s="82"/>
      <c r="VWK947" s="82"/>
      <c r="VWL947" s="82"/>
      <c r="VWM947" s="82"/>
      <c r="VWN947" s="82"/>
      <c r="VWO947" s="82"/>
      <c r="VWP947" s="82"/>
      <c r="VWQ947" s="82"/>
      <c r="VWR947" s="82"/>
      <c r="VWS947" s="82"/>
      <c r="VWT947" s="82"/>
      <c r="VWU947" s="82"/>
      <c r="VWV947" s="82"/>
      <c r="VWW947" s="82"/>
      <c r="VWX947" s="82"/>
      <c r="VWY947" s="82"/>
      <c r="VWZ947" s="82"/>
      <c r="VXA947" s="82"/>
      <c r="VXB947" s="82"/>
      <c r="VXC947" s="82"/>
      <c r="VXD947" s="82"/>
      <c r="VXE947" s="82"/>
      <c r="VXF947" s="82"/>
      <c r="VXG947" s="82"/>
      <c r="VXH947" s="82"/>
      <c r="VXI947" s="82"/>
      <c r="VXJ947" s="82"/>
      <c r="VXK947" s="82"/>
      <c r="VXL947" s="82"/>
      <c r="VXM947" s="82"/>
      <c r="VXN947" s="82"/>
      <c r="VXO947" s="82"/>
      <c r="VXP947" s="82"/>
      <c r="VXQ947" s="82"/>
      <c r="VXR947" s="82"/>
      <c r="VXS947" s="82"/>
      <c r="VXT947" s="82"/>
      <c r="VXU947" s="82"/>
      <c r="VXV947" s="82"/>
      <c r="VXW947" s="82"/>
      <c r="VXX947" s="82"/>
      <c r="VXY947" s="82"/>
      <c r="VXZ947" s="82"/>
      <c r="VYA947" s="82"/>
      <c r="VYB947" s="82"/>
      <c r="VYC947" s="82"/>
      <c r="VYD947" s="82"/>
      <c r="VYE947" s="82"/>
      <c r="VYF947" s="82"/>
      <c r="VYG947" s="82"/>
      <c r="VYH947" s="82"/>
      <c r="VYI947" s="82"/>
      <c r="VYJ947" s="82"/>
      <c r="VYK947" s="82"/>
      <c r="VYL947" s="82"/>
      <c r="VYM947" s="82"/>
      <c r="VYN947" s="82"/>
      <c r="VYO947" s="82"/>
      <c r="VYP947" s="82"/>
      <c r="VYQ947" s="82"/>
      <c r="VYR947" s="82"/>
      <c r="VYS947" s="82"/>
      <c r="VYT947" s="82"/>
      <c r="VYU947" s="82"/>
      <c r="VYV947" s="82"/>
      <c r="VYW947" s="82"/>
      <c r="VYX947" s="82"/>
      <c r="VYY947" s="82"/>
      <c r="VYZ947" s="82"/>
      <c r="VZA947" s="82"/>
      <c r="VZB947" s="82"/>
      <c r="VZC947" s="82"/>
      <c r="VZD947" s="82"/>
      <c r="VZE947" s="82"/>
      <c r="VZF947" s="82"/>
      <c r="VZG947" s="82"/>
      <c r="VZH947" s="82"/>
      <c r="VZI947" s="82"/>
      <c r="VZJ947" s="82"/>
      <c r="VZK947" s="82"/>
      <c r="VZL947" s="82"/>
      <c r="VZM947" s="82"/>
      <c r="VZN947" s="82"/>
      <c r="VZO947" s="82"/>
      <c r="VZP947" s="82"/>
      <c r="VZQ947" s="82"/>
      <c r="VZR947" s="82"/>
      <c r="VZS947" s="82"/>
      <c r="VZT947" s="82"/>
      <c r="VZU947" s="82"/>
      <c r="VZV947" s="82"/>
      <c r="VZW947" s="82"/>
      <c r="VZX947" s="82"/>
      <c r="VZY947" s="82"/>
      <c r="VZZ947" s="82"/>
      <c r="WAA947" s="82"/>
      <c r="WAB947" s="82"/>
      <c r="WAC947" s="82"/>
      <c r="WAD947" s="82"/>
      <c r="WAE947" s="82"/>
      <c r="WAF947" s="82"/>
      <c r="WAG947" s="82"/>
      <c r="WAH947" s="82"/>
      <c r="WAI947" s="82"/>
      <c r="WAJ947" s="82"/>
      <c r="WAK947" s="82"/>
      <c r="WAL947" s="82"/>
      <c r="WAM947" s="82"/>
      <c r="WAN947" s="82"/>
      <c r="WAO947" s="82"/>
      <c r="WAP947" s="82"/>
      <c r="WAQ947" s="82"/>
      <c r="WAR947" s="82"/>
      <c r="WAS947" s="82"/>
      <c r="WAT947" s="82"/>
      <c r="WAU947" s="82"/>
      <c r="WAV947" s="82"/>
      <c r="WAW947" s="82"/>
      <c r="WAX947" s="82"/>
      <c r="WAY947" s="82"/>
      <c r="WAZ947" s="82"/>
      <c r="WBA947" s="82"/>
      <c r="WBB947" s="82"/>
      <c r="WBC947" s="82"/>
      <c r="WBD947" s="82"/>
      <c r="WBE947" s="82"/>
      <c r="WBF947" s="82"/>
      <c r="WBG947" s="82"/>
      <c r="WBH947" s="82"/>
      <c r="WBI947" s="82"/>
      <c r="WBJ947" s="82"/>
      <c r="WBK947" s="82"/>
      <c r="WBL947" s="82"/>
      <c r="WBM947" s="82"/>
      <c r="WBN947" s="82"/>
      <c r="WBO947" s="82"/>
      <c r="WBP947" s="82"/>
      <c r="WBQ947" s="82"/>
      <c r="WBR947" s="82"/>
      <c r="WBS947" s="82"/>
      <c r="WBT947" s="82"/>
      <c r="WBU947" s="82"/>
      <c r="WBV947" s="82"/>
      <c r="WBW947" s="82"/>
      <c r="WBX947" s="82"/>
      <c r="WBY947" s="82"/>
      <c r="WBZ947" s="82"/>
      <c r="WCA947" s="82"/>
      <c r="WCB947" s="82"/>
      <c r="WCC947" s="82"/>
      <c r="WCD947" s="82"/>
      <c r="WCE947" s="82"/>
      <c r="WCF947" s="82"/>
      <c r="WCG947" s="82"/>
      <c r="WCH947" s="82"/>
      <c r="WCI947" s="82"/>
      <c r="WCJ947" s="82"/>
      <c r="WCK947" s="82"/>
      <c r="WCL947" s="82"/>
      <c r="WCM947" s="82"/>
      <c r="WCN947" s="82"/>
      <c r="WCO947" s="82"/>
      <c r="WCP947" s="82"/>
      <c r="WCQ947" s="82"/>
      <c r="WCR947" s="82"/>
      <c r="WCS947" s="82"/>
      <c r="WCT947" s="82"/>
      <c r="WCU947" s="82"/>
      <c r="WCV947" s="82"/>
      <c r="WCW947" s="82"/>
      <c r="WCX947" s="82"/>
      <c r="WCY947" s="82"/>
      <c r="WCZ947" s="82"/>
      <c r="WDA947" s="82"/>
      <c r="WDB947" s="82"/>
      <c r="WDC947" s="82"/>
      <c r="WDD947" s="82"/>
      <c r="WDE947" s="82"/>
      <c r="WDF947" s="82"/>
      <c r="WDG947" s="82"/>
      <c r="WDH947" s="82"/>
      <c r="WDI947" s="82"/>
      <c r="WDJ947" s="82"/>
      <c r="WDK947" s="82"/>
      <c r="WDL947" s="82"/>
      <c r="WDM947" s="82"/>
      <c r="WDN947" s="82"/>
      <c r="WDO947" s="82"/>
      <c r="WDP947" s="82"/>
      <c r="WDQ947" s="82"/>
      <c r="WDR947" s="82"/>
      <c r="WDS947" s="82"/>
      <c r="WDT947" s="82"/>
      <c r="WDU947" s="82"/>
      <c r="WDV947" s="82"/>
      <c r="WDW947" s="82"/>
      <c r="WDX947" s="82"/>
      <c r="WDY947" s="82"/>
      <c r="WDZ947" s="82"/>
      <c r="WEA947" s="82"/>
      <c r="WEB947" s="82"/>
      <c r="WEC947" s="82"/>
      <c r="WED947" s="82"/>
      <c r="WEE947" s="82"/>
      <c r="WEF947" s="82"/>
      <c r="WEG947" s="82"/>
      <c r="WEH947" s="82"/>
      <c r="WEI947" s="82"/>
      <c r="WEJ947" s="82"/>
      <c r="WEK947" s="82"/>
      <c r="WEL947" s="82"/>
      <c r="WEM947" s="82"/>
      <c r="WEN947" s="82"/>
      <c r="WEO947" s="82"/>
      <c r="WEP947" s="82"/>
      <c r="WEQ947" s="82"/>
      <c r="WER947" s="82"/>
      <c r="WES947" s="82"/>
      <c r="WET947" s="82"/>
      <c r="WEU947" s="82"/>
      <c r="WEV947" s="82"/>
      <c r="WEW947" s="82"/>
      <c r="WEX947" s="82"/>
      <c r="WEY947" s="82"/>
      <c r="WEZ947" s="82"/>
      <c r="WFA947" s="82"/>
      <c r="WFB947" s="82"/>
      <c r="WFC947" s="82"/>
      <c r="WFD947" s="82"/>
      <c r="WFE947" s="82"/>
      <c r="WFF947" s="82"/>
      <c r="WFG947" s="82"/>
      <c r="WFH947" s="82"/>
      <c r="WFI947" s="82"/>
      <c r="WFJ947" s="82"/>
      <c r="WFK947" s="82"/>
      <c r="WFL947" s="82"/>
      <c r="WFM947" s="82"/>
      <c r="WFN947" s="82"/>
      <c r="WFO947" s="82"/>
      <c r="WFP947" s="82"/>
      <c r="WFQ947" s="82"/>
      <c r="WFR947" s="82"/>
      <c r="WFS947" s="82"/>
      <c r="WFT947" s="82"/>
      <c r="WFU947" s="82"/>
      <c r="WFV947" s="82"/>
      <c r="WFW947" s="82"/>
      <c r="WFX947" s="82"/>
      <c r="WFY947" s="82"/>
      <c r="WFZ947" s="82"/>
      <c r="WGA947" s="82"/>
      <c r="WGB947" s="82"/>
      <c r="WGC947" s="82"/>
      <c r="WGD947" s="82"/>
      <c r="WGE947" s="82"/>
      <c r="WGF947" s="82"/>
      <c r="WGG947" s="82"/>
      <c r="WGH947" s="82"/>
      <c r="WGI947" s="82"/>
      <c r="WGJ947" s="82"/>
      <c r="WGK947" s="82"/>
      <c r="WGL947" s="82"/>
      <c r="WGM947" s="82"/>
      <c r="WGN947" s="82"/>
      <c r="WGO947" s="82"/>
      <c r="WGP947" s="82"/>
      <c r="WGQ947" s="82"/>
      <c r="WGR947" s="82"/>
      <c r="WGS947" s="82"/>
      <c r="WGT947" s="82"/>
      <c r="WGU947" s="82"/>
      <c r="WGV947" s="82"/>
      <c r="WGW947" s="82"/>
      <c r="WGX947" s="82"/>
      <c r="WGY947" s="82"/>
      <c r="WGZ947" s="82"/>
      <c r="WHA947" s="82"/>
      <c r="WHB947" s="82"/>
      <c r="WHC947" s="82"/>
      <c r="WHD947" s="82"/>
      <c r="WHE947" s="82"/>
      <c r="WHF947" s="82"/>
      <c r="WHG947" s="82"/>
      <c r="WHH947" s="82"/>
      <c r="WHI947" s="82"/>
      <c r="WHJ947" s="82"/>
      <c r="WHK947" s="82"/>
      <c r="WHL947" s="82"/>
      <c r="WHM947" s="82"/>
      <c r="WHN947" s="82"/>
      <c r="WHO947" s="82"/>
      <c r="WHP947" s="82"/>
      <c r="WHQ947" s="82"/>
      <c r="WHR947" s="82"/>
      <c r="WHS947" s="82"/>
      <c r="WHT947" s="82"/>
      <c r="WHU947" s="82"/>
      <c r="WHV947" s="82"/>
      <c r="WHW947" s="82"/>
      <c r="WHX947" s="82"/>
      <c r="WHY947" s="82"/>
      <c r="WHZ947" s="82"/>
      <c r="WIA947" s="82"/>
      <c r="WIB947" s="82"/>
      <c r="WIC947" s="82"/>
      <c r="WID947" s="82"/>
      <c r="WIE947" s="82"/>
      <c r="WIF947" s="82"/>
      <c r="WIG947" s="82"/>
      <c r="WIH947" s="82"/>
      <c r="WII947" s="82"/>
      <c r="WIJ947" s="82"/>
      <c r="WIK947" s="82"/>
      <c r="WIL947" s="82"/>
      <c r="WIM947" s="82"/>
      <c r="WIN947" s="82"/>
      <c r="WIO947" s="82"/>
      <c r="WIP947" s="82"/>
      <c r="WIQ947" s="82"/>
      <c r="WIR947" s="82"/>
      <c r="WIS947" s="82"/>
      <c r="WIT947" s="82"/>
      <c r="WIU947" s="82"/>
      <c r="WIV947" s="82"/>
      <c r="WIW947" s="82"/>
      <c r="WIX947" s="82"/>
      <c r="WIY947" s="82"/>
      <c r="WIZ947" s="82"/>
      <c r="WJA947" s="82"/>
      <c r="WJB947" s="82"/>
      <c r="WJC947" s="82"/>
      <c r="WJD947" s="82"/>
      <c r="WJE947" s="82"/>
      <c r="WJF947" s="82"/>
      <c r="WJG947" s="82"/>
      <c r="WJH947" s="82"/>
      <c r="WJI947" s="82"/>
      <c r="WJJ947" s="82"/>
      <c r="WJK947" s="82"/>
      <c r="WJL947" s="82"/>
      <c r="WJM947" s="82"/>
      <c r="WJN947" s="82"/>
      <c r="WJO947" s="82"/>
      <c r="WJP947" s="82"/>
      <c r="WJQ947" s="82"/>
      <c r="WJR947" s="82"/>
      <c r="WJS947" s="82"/>
      <c r="WJT947" s="82"/>
      <c r="WJU947" s="82"/>
      <c r="WJV947" s="82"/>
      <c r="WJW947" s="82"/>
      <c r="WJX947" s="82"/>
      <c r="WJY947" s="82"/>
      <c r="WJZ947" s="82"/>
      <c r="WKA947" s="82"/>
      <c r="WKB947" s="82"/>
      <c r="WKC947" s="82"/>
      <c r="WKD947" s="82"/>
      <c r="WKE947" s="82"/>
      <c r="WKF947" s="82"/>
      <c r="WKG947" s="82"/>
      <c r="WKH947" s="82"/>
      <c r="WKI947" s="82"/>
      <c r="WKJ947" s="82"/>
      <c r="WKK947" s="82"/>
      <c r="WKL947" s="82"/>
      <c r="WKM947" s="82"/>
      <c r="WKN947" s="82"/>
      <c r="WKO947" s="82"/>
      <c r="WKP947" s="82"/>
      <c r="WKQ947" s="82"/>
      <c r="WKR947" s="82"/>
      <c r="WKS947" s="82"/>
      <c r="WKT947" s="82"/>
      <c r="WKU947" s="82"/>
      <c r="WKV947" s="82"/>
      <c r="WKW947" s="82"/>
      <c r="WKX947" s="82"/>
      <c r="WKY947" s="82"/>
      <c r="WKZ947" s="82"/>
      <c r="WLA947" s="82"/>
      <c r="WLB947" s="82"/>
      <c r="WLC947" s="82"/>
      <c r="WLD947" s="82"/>
      <c r="WLE947" s="82"/>
      <c r="WLF947" s="82"/>
      <c r="WLG947" s="82"/>
      <c r="WLH947" s="82"/>
      <c r="WLI947" s="82"/>
      <c r="WLJ947" s="82"/>
      <c r="WLK947" s="82"/>
      <c r="WLL947" s="82"/>
      <c r="WLM947" s="82"/>
      <c r="WLN947" s="82"/>
      <c r="WLO947" s="82"/>
      <c r="WLP947" s="82"/>
      <c r="WLQ947" s="82"/>
      <c r="WLR947" s="82"/>
      <c r="WLS947" s="82"/>
      <c r="WLT947" s="82"/>
      <c r="WLU947" s="82"/>
      <c r="WLV947" s="82"/>
      <c r="WLW947" s="82"/>
      <c r="WLX947" s="82"/>
      <c r="WLY947" s="82"/>
      <c r="WLZ947" s="82"/>
      <c r="WMA947" s="82"/>
      <c r="WMB947" s="82"/>
      <c r="WMC947" s="82"/>
      <c r="WMD947" s="82"/>
      <c r="WME947" s="82"/>
      <c r="WMF947" s="82"/>
      <c r="WMG947" s="82"/>
      <c r="WMH947" s="82"/>
      <c r="WMI947" s="82"/>
      <c r="WMJ947" s="82"/>
      <c r="WMK947" s="82"/>
      <c r="WML947" s="82"/>
      <c r="WMM947" s="82"/>
      <c r="WMN947" s="82"/>
      <c r="WMO947" s="82"/>
      <c r="WMP947" s="82"/>
      <c r="WMQ947" s="82"/>
      <c r="WMR947" s="82"/>
      <c r="WMS947" s="82"/>
      <c r="WMT947" s="82"/>
      <c r="WMU947" s="82"/>
      <c r="WMV947" s="82"/>
      <c r="WMW947" s="82"/>
      <c r="WMX947" s="82"/>
      <c r="WMY947" s="82"/>
      <c r="WMZ947" s="82"/>
      <c r="WNA947" s="82"/>
      <c r="WNB947" s="82"/>
      <c r="WNC947" s="82"/>
      <c r="WND947" s="82"/>
      <c r="WNE947" s="82"/>
      <c r="WNF947" s="82"/>
      <c r="WNG947" s="82"/>
      <c r="WNH947" s="82"/>
      <c r="WNI947" s="82"/>
      <c r="WNJ947" s="82"/>
      <c r="WNK947" s="82"/>
      <c r="WNL947" s="82"/>
      <c r="WNM947" s="82"/>
      <c r="WNN947" s="82"/>
      <c r="WNO947" s="82"/>
      <c r="WNP947" s="82"/>
      <c r="WNQ947" s="82"/>
      <c r="WNR947" s="82"/>
      <c r="WNS947" s="82"/>
      <c r="WNT947" s="82"/>
      <c r="WNU947" s="82"/>
      <c r="WNV947" s="82"/>
      <c r="WNW947" s="82"/>
      <c r="WNX947" s="82"/>
      <c r="WNY947" s="82"/>
      <c r="WNZ947" s="82"/>
      <c r="WOA947" s="82"/>
      <c r="WOB947" s="82"/>
      <c r="WOC947" s="82"/>
      <c r="WOD947" s="82"/>
      <c r="WOE947" s="82"/>
      <c r="WOF947" s="82"/>
      <c r="WOG947" s="82"/>
      <c r="WOH947" s="82"/>
      <c r="WOI947" s="82"/>
      <c r="WOJ947" s="82"/>
      <c r="WOK947" s="82"/>
      <c r="WOL947" s="82"/>
      <c r="WOM947" s="82"/>
      <c r="WON947" s="82"/>
      <c r="WOO947" s="82"/>
      <c r="WOP947" s="82"/>
      <c r="WOQ947" s="82"/>
      <c r="WOR947" s="82"/>
      <c r="WOS947" s="82"/>
      <c r="WOT947" s="82"/>
      <c r="WOU947" s="82"/>
      <c r="WOV947" s="82"/>
      <c r="WOW947" s="82"/>
      <c r="WOX947" s="82"/>
      <c r="WOY947" s="82"/>
      <c r="WOZ947" s="82"/>
      <c r="WPA947" s="82"/>
      <c r="WPB947" s="82"/>
      <c r="WPC947" s="82"/>
      <c r="WPD947" s="82"/>
      <c r="WPE947" s="82"/>
      <c r="WPF947" s="82"/>
      <c r="WPG947" s="82"/>
      <c r="WPH947" s="82"/>
      <c r="WPI947" s="82"/>
      <c r="WPJ947" s="82"/>
      <c r="WPK947" s="82"/>
      <c r="WPL947" s="82"/>
      <c r="WPM947" s="82"/>
      <c r="WPN947" s="82"/>
      <c r="WPO947" s="82"/>
      <c r="WPP947" s="82"/>
      <c r="WPQ947" s="82"/>
      <c r="WPR947" s="82"/>
      <c r="WPS947" s="82"/>
      <c r="WPT947" s="82"/>
      <c r="WPU947" s="82"/>
      <c r="WPV947" s="82"/>
      <c r="WPW947" s="82"/>
      <c r="WPX947" s="82"/>
      <c r="WPY947" s="82"/>
      <c r="WPZ947" s="82"/>
      <c r="WQA947" s="82"/>
      <c r="WQB947" s="82"/>
      <c r="WQC947" s="82"/>
      <c r="WQD947" s="82"/>
      <c r="WQE947" s="82"/>
      <c r="WQF947" s="82"/>
      <c r="WQG947" s="82"/>
      <c r="WQH947" s="82"/>
      <c r="WQI947" s="82"/>
      <c r="WQJ947" s="82"/>
      <c r="WQK947" s="82"/>
      <c r="WQL947" s="82"/>
      <c r="WQM947" s="82"/>
      <c r="WQN947" s="82"/>
      <c r="WQO947" s="82"/>
      <c r="WQP947" s="82"/>
      <c r="WQQ947" s="82"/>
      <c r="WQR947" s="82"/>
      <c r="WQS947" s="82"/>
      <c r="WQT947" s="82"/>
      <c r="WQU947" s="82"/>
      <c r="WQV947" s="82"/>
      <c r="WQW947" s="82"/>
      <c r="WQX947" s="82"/>
      <c r="WQY947" s="82"/>
      <c r="WQZ947" s="82"/>
      <c r="WRA947" s="82"/>
      <c r="WRB947" s="82"/>
      <c r="WRC947" s="82"/>
      <c r="WRD947" s="82"/>
      <c r="WRE947" s="82"/>
      <c r="WRF947" s="82"/>
      <c r="WRG947" s="82"/>
      <c r="WRH947" s="82"/>
      <c r="WRI947" s="82"/>
      <c r="WRJ947" s="82"/>
      <c r="WRK947" s="82"/>
      <c r="WRL947" s="82"/>
      <c r="WRM947" s="82"/>
      <c r="WRN947" s="82"/>
      <c r="WRO947" s="82"/>
      <c r="WRP947" s="82"/>
      <c r="WRQ947" s="82"/>
      <c r="WRR947" s="82"/>
      <c r="WRS947" s="82"/>
      <c r="WRT947" s="82"/>
      <c r="WRU947" s="82"/>
      <c r="WRV947" s="82"/>
      <c r="WRW947" s="82"/>
      <c r="WRX947" s="82"/>
      <c r="WRY947" s="82"/>
      <c r="WRZ947" s="82"/>
      <c r="WSA947" s="82"/>
      <c r="WSB947" s="82"/>
      <c r="WSC947" s="82"/>
      <c r="WSD947" s="82"/>
      <c r="WSE947" s="82"/>
      <c r="WSF947" s="82"/>
      <c r="WSG947" s="82"/>
      <c r="WSH947" s="82"/>
      <c r="WSI947" s="82"/>
      <c r="WSJ947" s="82"/>
      <c r="WSK947" s="82"/>
      <c r="WSL947" s="82"/>
      <c r="WSM947" s="82"/>
      <c r="WSN947" s="82"/>
      <c r="WSO947" s="82"/>
      <c r="WSP947" s="82"/>
      <c r="WSQ947" s="82"/>
      <c r="WSR947" s="82"/>
      <c r="WSS947" s="82"/>
      <c r="WST947" s="82"/>
      <c r="WSU947" s="82"/>
      <c r="WSV947" s="82"/>
      <c r="WSW947" s="82"/>
      <c r="WSX947" s="82"/>
      <c r="WSY947" s="82"/>
      <c r="WSZ947" s="82"/>
      <c r="WTA947" s="82"/>
      <c r="WTB947" s="82"/>
      <c r="WTC947" s="82"/>
      <c r="WTD947" s="82"/>
      <c r="WTE947" s="82"/>
      <c r="WTF947" s="82"/>
      <c r="WTG947" s="82"/>
      <c r="WTH947" s="82"/>
      <c r="WTI947" s="82"/>
      <c r="WTJ947" s="82"/>
      <c r="WTK947" s="82"/>
      <c r="WTL947" s="82"/>
      <c r="WTM947" s="82"/>
      <c r="WTN947" s="82"/>
      <c r="WTO947" s="82"/>
      <c r="WTP947" s="82"/>
      <c r="WTQ947" s="82"/>
      <c r="WTR947" s="82"/>
      <c r="WTS947" s="82"/>
      <c r="WTT947" s="82"/>
      <c r="WTU947" s="82"/>
      <c r="WTV947" s="82"/>
      <c r="WTW947" s="82"/>
      <c r="WTX947" s="82"/>
      <c r="WTY947" s="82"/>
      <c r="WTZ947" s="82"/>
      <c r="WUA947" s="82"/>
      <c r="WUB947" s="82"/>
      <c r="WUC947" s="82"/>
      <c r="WUD947" s="82"/>
      <c r="WUE947" s="82"/>
      <c r="WUF947" s="82"/>
      <c r="WUG947" s="82"/>
      <c r="WUH947" s="82"/>
      <c r="WUI947" s="82"/>
      <c r="WUJ947" s="82"/>
      <c r="WUK947" s="82"/>
      <c r="WUL947" s="82"/>
      <c r="WUM947" s="82"/>
      <c r="WUN947" s="82"/>
      <c r="WUO947" s="82"/>
      <c r="WUP947" s="82"/>
      <c r="WUQ947" s="82"/>
      <c r="WUR947" s="82"/>
      <c r="WUS947" s="82"/>
      <c r="WUT947" s="82"/>
      <c r="WUU947" s="82"/>
      <c r="WUV947" s="82"/>
      <c r="WUW947" s="82"/>
      <c r="WUX947" s="82"/>
      <c r="WUY947" s="82"/>
      <c r="WUZ947" s="82"/>
      <c r="WVA947" s="82"/>
      <c r="WVB947" s="82"/>
      <c r="WVC947" s="82"/>
      <c r="WVD947" s="82"/>
      <c r="WVE947" s="82"/>
      <c r="WVF947" s="82"/>
      <c r="WVG947" s="82"/>
      <c r="WVH947" s="82"/>
      <c r="WVI947" s="82"/>
      <c r="WVJ947" s="82"/>
      <c r="WVK947" s="82"/>
      <c r="WVL947" s="82"/>
      <c r="WVM947" s="82"/>
      <c r="WVN947" s="82"/>
      <c r="WVO947" s="82"/>
      <c r="WVP947" s="82"/>
      <c r="WVQ947" s="82"/>
      <c r="WVR947" s="82"/>
      <c r="WVS947" s="82"/>
      <c r="WVT947" s="82"/>
      <c r="WVU947" s="82"/>
      <c r="WVV947" s="82"/>
      <c r="WVW947" s="82"/>
      <c r="WVX947" s="82"/>
      <c r="WVY947" s="82"/>
      <c r="WVZ947" s="82"/>
      <c r="WWA947" s="82"/>
      <c r="WWB947" s="82"/>
      <c r="WWC947" s="82"/>
      <c r="WWD947" s="82"/>
      <c r="WWE947" s="82"/>
      <c r="WWF947" s="82"/>
      <c r="WWG947" s="82"/>
      <c r="WWH947" s="82"/>
      <c r="WWI947" s="82"/>
      <c r="WWJ947" s="82"/>
      <c r="WWK947" s="82"/>
      <c r="WWL947" s="82"/>
      <c r="WWM947" s="82"/>
      <c r="WWN947" s="82"/>
      <c r="WWO947" s="82"/>
      <c r="WWP947" s="82"/>
      <c r="WWQ947" s="82"/>
      <c r="WWR947" s="82"/>
      <c r="WWS947" s="82"/>
      <c r="WWT947" s="82"/>
      <c r="WWU947" s="82"/>
      <c r="WWV947" s="82"/>
      <c r="WWW947" s="82"/>
      <c r="WWX947" s="82"/>
      <c r="WWY947" s="82"/>
      <c r="WWZ947" s="82"/>
      <c r="WXA947" s="82"/>
      <c r="WXB947" s="82"/>
      <c r="WXC947" s="82"/>
      <c r="WXD947" s="82"/>
      <c r="WXE947" s="82"/>
      <c r="WXF947" s="82"/>
      <c r="WXG947" s="82"/>
      <c r="WXH947" s="82"/>
      <c r="WXI947" s="82"/>
      <c r="WXJ947" s="82"/>
      <c r="WXK947" s="82"/>
      <c r="WXL947" s="82"/>
      <c r="WXM947" s="82"/>
      <c r="WXN947" s="82"/>
      <c r="WXO947" s="82"/>
      <c r="WXP947" s="82"/>
      <c r="WXQ947" s="82"/>
      <c r="WXR947" s="82"/>
      <c r="WXS947" s="82"/>
      <c r="WXT947" s="82"/>
      <c r="WXU947" s="82"/>
      <c r="WXV947" s="82"/>
      <c r="WXW947" s="82"/>
      <c r="WXX947" s="82"/>
      <c r="WXY947" s="82"/>
      <c r="WXZ947" s="82"/>
      <c r="WYA947" s="82"/>
      <c r="WYB947" s="82"/>
      <c r="WYC947" s="82"/>
      <c r="WYD947" s="82"/>
      <c r="WYE947" s="82"/>
      <c r="WYF947" s="82"/>
      <c r="WYG947" s="82"/>
      <c r="WYH947" s="82"/>
      <c r="WYI947" s="82"/>
      <c r="WYJ947" s="82"/>
      <c r="WYK947" s="82"/>
      <c r="WYL947" s="82"/>
      <c r="WYM947" s="82"/>
      <c r="WYN947" s="82"/>
      <c r="WYO947" s="82"/>
      <c r="WYP947" s="82"/>
      <c r="WYQ947" s="82"/>
      <c r="WYR947" s="82"/>
      <c r="WYS947" s="82"/>
      <c r="WYT947" s="82"/>
      <c r="WYU947" s="82"/>
      <c r="WYV947" s="82"/>
      <c r="WYW947" s="82"/>
      <c r="WYX947" s="82"/>
      <c r="WYY947" s="82"/>
      <c r="WYZ947" s="82"/>
      <c r="WZA947" s="82"/>
      <c r="WZB947" s="82"/>
      <c r="WZC947" s="82"/>
      <c r="WZD947" s="82"/>
      <c r="WZE947" s="82"/>
      <c r="WZF947" s="82"/>
      <c r="WZG947" s="82"/>
      <c r="WZH947" s="82"/>
      <c r="WZI947" s="82"/>
      <c r="WZJ947" s="82"/>
      <c r="WZK947" s="82"/>
      <c r="WZL947" s="82"/>
      <c r="WZM947" s="82"/>
      <c r="WZN947" s="82"/>
      <c r="WZO947" s="82"/>
      <c r="WZP947" s="82"/>
      <c r="WZQ947" s="82"/>
      <c r="WZR947" s="82"/>
      <c r="WZS947" s="82"/>
      <c r="WZT947" s="82"/>
      <c r="WZU947" s="82"/>
      <c r="WZV947" s="82"/>
      <c r="WZW947" s="82"/>
      <c r="WZX947" s="82"/>
      <c r="WZY947" s="82"/>
      <c r="WZZ947" s="82"/>
      <c r="XAA947" s="82"/>
      <c r="XAB947" s="82"/>
      <c r="XAC947" s="82"/>
      <c r="XAD947" s="82"/>
      <c r="XAE947" s="82"/>
      <c r="XAF947" s="82"/>
      <c r="XAG947" s="82"/>
      <c r="XAH947" s="82"/>
      <c r="XAI947" s="82"/>
      <c r="XAJ947" s="82"/>
      <c r="XAK947" s="82"/>
      <c r="XAL947" s="82"/>
      <c r="XAM947" s="82"/>
      <c r="XAN947" s="82"/>
      <c r="XAO947" s="82"/>
      <c r="XAP947" s="82"/>
      <c r="XAQ947" s="82"/>
      <c r="XAR947" s="82"/>
      <c r="XAS947" s="82"/>
      <c r="XAT947" s="82"/>
      <c r="XAU947" s="82"/>
      <c r="XAV947" s="82"/>
      <c r="XAW947" s="82"/>
      <c r="XAX947" s="82"/>
      <c r="XAY947" s="82"/>
      <c r="XAZ947" s="82"/>
      <c r="XBA947" s="82"/>
      <c r="XBB947" s="82"/>
      <c r="XBC947" s="82"/>
      <c r="XBD947" s="82"/>
      <c r="XBE947" s="82"/>
      <c r="XBF947" s="82"/>
      <c r="XBG947" s="82"/>
      <c r="XBH947" s="82"/>
      <c r="XBI947" s="82"/>
      <c r="XBJ947" s="82"/>
      <c r="XBK947" s="82"/>
      <c r="XBL947" s="82"/>
      <c r="XBM947" s="82"/>
      <c r="XBN947" s="82"/>
      <c r="XBO947" s="82"/>
      <c r="XBP947" s="82"/>
      <c r="XBQ947" s="82"/>
      <c r="XBR947" s="82"/>
      <c r="XBS947" s="82"/>
      <c r="XBT947" s="82"/>
      <c r="XBU947" s="82"/>
      <c r="XBV947" s="82"/>
      <c r="XBW947" s="82"/>
      <c r="XBX947" s="82"/>
      <c r="XBY947" s="82"/>
      <c r="XBZ947" s="82"/>
      <c r="XCA947" s="82"/>
      <c r="XCB947" s="82"/>
      <c r="XCC947" s="82"/>
      <c r="XCD947" s="82"/>
      <c r="XCE947" s="82"/>
      <c r="XCF947" s="82"/>
      <c r="XCG947" s="82"/>
      <c r="XCH947" s="82"/>
      <c r="XCI947" s="82"/>
      <c r="XCJ947" s="82"/>
      <c r="XCK947" s="82"/>
      <c r="XCL947" s="82"/>
      <c r="XCM947" s="82"/>
      <c r="XCN947" s="82"/>
      <c r="XCO947" s="82"/>
      <c r="XCP947" s="82"/>
      <c r="XCQ947" s="82"/>
      <c r="XCR947" s="82"/>
      <c r="XCS947" s="82"/>
      <c r="XCT947" s="82"/>
      <c r="XCU947" s="82"/>
      <c r="XCV947" s="82"/>
      <c r="XCW947" s="82"/>
      <c r="XCX947" s="82"/>
      <c r="XCY947" s="82"/>
      <c r="XCZ947" s="82"/>
      <c r="XDA947" s="82"/>
      <c r="XDB947" s="82"/>
      <c r="XDC947" s="82"/>
      <c r="XDD947" s="82"/>
      <c r="XDE947" s="82"/>
      <c r="XDF947" s="82"/>
      <c r="XDG947" s="82"/>
      <c r="XDH947" s="82"/>
      <c r="XDI947" s="82"/>
      <c r="XDJ947" s="82"/>
      <c r="XDK947" s="82"/>
      <c r="XDL947" s="82"/>
      <c r="XDM947" s="82"/>
      <c r="XDN947" s="82"/>
      <c r="XDO947" s="82"/>
      <c r="XDP947" s="82"/>
    </row>
    <row r="948" spans="1:16344" s="28" customFormat="1" ht="51" customHeight="1">
      <c r="A948" s="181">
        <v>13</v>
      </c>
      <c r="B948" s="89" t="str">
        <f>МКД!A386</f>
        <v>Радистов ул. д.24А</v>
      </c>
      <c r="C948" s="229" t="s">
        <v>540</v>
      </c>
      <c r="D948" s="92" t="s">
        <v>1380</v>
      </c>
      <c r="E948" s="1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2"/>
      <c r="AI948" s="82"/>
      <c r="AJ948" s="82"/>
      <c r="AK948" s="82"/>
      <c r="AL948" s="82"/>
      <c r="AM948" s="82"/>
      <c r="AN948" s="82"/>
      <c r="AO948" s="82"/>
      <c r="AP948" s="82"/>
      <c r="AQ948" s="82"/>
      <c r="AR948" s="82"/>
      <c r="AS948" s="82"/>
      <c r="AT948" s="82"/>
      <c r="AU948" s="82"/>
      <c r="AV948" s="82"/>
      <c r="AW948" s="82"/>
      <c r="AX948" s="82"/>
      <c r="AY948" s="82"/>
      <c r="AZ948" s="82"/>
      <c r="BA948" s="82"/>
      <c r="BB948" s="82"/>
      <c r="BC948" s="82"/>
      <c r="BD948" s="82"/>
      <c r="BE948" s="82"/>
      <c r="BF948" s="82"/>
      <c r="BG948" s="82"/>
      <c r="BH948" s="82"/>
      <c r="BI948" s="82"/>
      <c r="BJ948" s="82"/>
      <c r="BK948" s="82"/>
      <c r="BL948" s="82"/>
      <c r="BM948" s="82"/>
      <c r="BN948" s="82"/>
      <c r="BO948" s="82"/>
      <c r="BP948" s="82"/>
      <c r="BQ948" s="82"/>
      <c r="BR948" s="82"/>
      <c r="BS948" s="82"/>
      <c r="BT948" s="82"/>
      <c r="BU948" s="82"/>
      <c r="BV948" s="82"/>
      <c r="BW948" s="82"/>
      <c r="BX948" s="82"/>
      <c r="BY948" s="82"/>
      <c r="BZ948" s="82"/>
      <c r="CA948" s="82"/>
      <c r="CB948" s="82"/>
      <c r="CC948" s="82"/>
      <c r="CD948" s="82"/>
      <c r="CE948" s="82"/>
      <c r="CF948" s="82"/>
      <c r="CG948" s="82"/>
      <c r="CH948" s="82"/>
      <c r="CI948" s="82"/>
      <c r="CJ948" s="82"/>
      <c r="CK948" s="82"/>
      <c r="CL948" s="82"/>
      <c r="CM948" s="82"/>
      <c r="CN948" s="82"/>
      <c r="CO948" s="82"/>
      <c r="CP948" s="82"/>
      <c r="CQ948" s="82"/>
      <c r="CR948" s="82"/>
      <c r="CS948" s="82"/>
      <c r="CT948" s="82"/>
      <c r="CU948" s="82"/>
      <c r="CV948" s="82"/>
      <c r="CW948" s="82"/>
      <c r="CX948" s="82"/>
      <c r="CY948" s="82"/>
      <c r="CZ948" s="82"/>
      <c r="DA948" s="82"/>
      <c r="DB948" s="82"/>
      <c r="DC948" s="82"/>
      <c r="DD948" s="82"/>
      <c r="DE948" s="82"/>
      <c r="DF948" s="82"/>
      <c r="DG948" s="82"/>
      <c r="DH948" s="82"/>
      <c r="DI948" s="82"/>
      <c r="DJ948" s="82"/>
      <c r="DK948" s="82"/>
      <c r="DL948" s="82"/>
      <c r="DM948" s="82"/>
      <c r="DN948" s="82"/>
      <c r="DO948" s="82"/>
      <c r="DP948" s="82"/>
      <c r="DQ948" s="82"/>
      <c r="DR948" s="82"/>
      <c r="DS948" s="82"/>
      <c r="DT948" s="82"/>
      <c r="DU948" s="82"/>
      <c r="DV948" s="82"/>
      <c r="DW948" s="82"/>
      <c r="DX948" s="82"/>
      <c r="DY948" s="82"/>
      <c r="DZ948" s="82"/>
      <c r="EA948" s="82"/>
      <c r="EB948" s="82"/>
      <c r="EC948" s="82"/>
      <c r="ED948" s="82"/>
      <c r="EE948" s="82"/>
      <c r="EF948" s="82"/>
      <c r="EG948" s="82"/>
      <c r="EH948" s="82"/>
      <c r="EI948" s="82"/>
      <c r="EJ948" s="82"/>
      <c r="EK948" s="82"/>
      <c r="EL948" s="82"/>
      <c r="EM948" s="82"/>
      <c r="EN948" s="82"/>
      <c r="EO948" s="82"/>
      <c r="EP948" s="82"/>
      <c r="EQ948" s="82"/>
      <c r="ER948" s="82"/>
      <c r="ES948" s="82"/>
      <c r="ET948" s="82"/>
      <c r="EU948" s="82"/>
      <c r="EV948" s="82"/>
      <c r="EW948" s="82"/>
      <c r="EX948" s="82"/>
      <c r="EY948" s="82"/>
      <c r="EZ948" s="82"/>
      <c r="FA948" s="82"/>
      <c r="FB948" s="82"/>
      <c r="FC948" s="82"/>
      <c r="FD948" s="82"/>
      <c r="FE948" s="82"/>
      <c r="FF948" s="82"/>
      <c r="FG948" s="82"/>
      <c r="FH948" s="82"/>
      <c r="FI948" s="82"/>
      <c r="FJ948" s="82"/>
      <c r="FK948" s="82"/>
      <c r="FL948" s="82"/>
      <c r="FM948" s="82"/>
      <c r="FN948" s="82"/>
      <c r="FO948" s="82"/>
      <c r="FP948" s="82"/>
      <c r="FQ948" s="82"/>
      <c r="FR948" s="82"/>
      <c r="FS948" s="82"/>
      <c r="FT948" s="82"/>
      <c r="FU948" s="82"/>
      <c r="FV948" s="82"/>
      <c r="FW948" s="82"/>
      <c r="FX948" s="82"/>
      <c r="FY948" s="82"/>
      <c r="FZ948" s="82"/>
      <c r="GA948" s="82"/>
      <c r="GB948" s="82"/>
      <c r="GC948" s="82"/>
      <c r="GD948" s="82"/>
      <c r="GE948" s="82"/>
      <c r="GF948" s="82"/>
      <c r="GG948" s="82"/>
      <c r="GH948" s="82"/>
      <c r="GI948" s="82"/>
      <c r="GJ948" s="82"/>
      <c r="GK948" s="82"/>
      <c r="GL948" s="82"/>
      <c r="GM948" s="82"/>
      <c r="GN948" s="82"/>
      <c r="GO948" s="82"/>
      <c r="GP948" s="82"/>
      <c r="GQ948" s="82"/>
      <c r="GR948" s="82"/>
      <c r="GS948" s="82"/>
      <c r="GT948" s="82"/>
      <c r="GU948" s="82"/>
      <c r="GV948" s="82"/>
      <c r="GW948" s="82"/>
      <c r="GX948" s="82"/>
      <c r="GY948" s="82"/>
      <c r="GZ948" s="82"/>
      <c r="HA948" s="82"/>
      <c r="HB948" s="82"/>
      <c r="HC948" s="82"/>
      <c r="HD948" s="82"/>
      <c r="HE948" s="82"/>
      <c r="HF948" s="82"/>
      <c r="HG948" s="82"/>
      <c r="HH948" s="82"/>
      <c r="HI948" s="82"/>
      <c r="HJ948" s="82"/>
      <c r="HK948" s="82"/>
      <c r="HL948" s="82"/>
      <c r="HM948" s="82"/>
      <c r="HN948" s="82"/>
      <c r="HO948" s="82"/>
      <c r="HP948" s="82"/>
      <c r="HQ948" s="82"/>
      <c r="HR948" s="82"/>
      <c r="HS948" s="82"/>
      <c r="HT948" s="82"/>
      <c r="HU948" s="82"/>
      <c r="HV948" s="82"/>
      <c r="HW948" s="82"/>
      <c r="HX948" s="82"/>
      <c r="HY948" s="82"/>
      <c r="HZ948" s="82"/>
      <c r="IA948" s="82"/>
      <c r="IB948" s="82"/>
      <c r="IC948" s="82"/>
      <c r="ID948" s="82"/>
      <c r="IE948" s="82"/>
      <c r="IF948" s="82"/>
      <c r="IG948" s="82"/>
      <c r="IH948" s="82"/>
      <c r="II948" s="82"/>
      <c r="IJ948" s="82"/>
      <c r="IK948" s="82"/>
      <c r="IL948" s="82"/>
      <c r="IM948" s="82"/>
      <c r="IN948" s="82"/>
      <c r="IO948" s="82"/>
      <c r="IP948" s="82"/>
      <c r="IQ948" s="82"/>
      <c r="IR948" s="82"/>
      <c r="IS948" s="82"/>
      <c r="IT948" s="82"/>
      <c r="IU948" s="82"/>
      <c r="IV948" s="82"/>
      <c r="IW948" s="82"/>
      <c r="IX948" s="82"/>
      <c r="IY948" s="82"/>
      <c r="IZ948" s="82"/>
      <c r="JA948" s="82"/>
      <c r="JB948" s="82"/>
      <c r="JC948" s="82"/>
      <c r="JD948" s="82"/>
      <c r="JE948" s="82"/>
      <c r="JF948" s="82"/>
      <c r="JG948" s="82"/>
      <c r="JH948" s="82"/>
      <c r="JI948" s="82"/>
      <c r="JJ948" s="82"/>
      <c r="JK948" s="82"/>
      <c r="JL948" s="82"/>
      <c r="JM948" s="82"/>
      <c r="JN948" s="82"/>
      <c r="JO948" s="82"/>
      <c r="JP948" s="82"/>
      <c r="JQ948" s="82"/>
      <c r="JR948" s="82"/>
      <c r="JS948" s="82"/>
      <c r="JT948" s="82"/>
      <c r="JU948" s="82"/>
      <c r="JV948" s="82"/>
      <c r="JW948" s="82"/>
      <c r="JX948" s="82"/>
      <c r="JY948" s="82"/>
      <c r="JZ948" s="82"/>
      <c r="KA948" s="82"/>
      <c r="KB948" s="82"/>
      <c r="KC948" s="82"/>
      <c r="KD948" s="82"/>
      <c r="KE948" s="82"/>
      <c r="KF948" s="82"/>
      <c r="KG948" s="82"/>
      <c r="KH948" s="82"/>
      <c r="KI948" s="82"/>
      <c r="KJ948" s="82"/>
      <c r="KK948" s="82"/>
      <c r="KL948" s="82"/>
      <c r="KM948" s="82"/>
      <c r="KN948" s="82"/>
      <c r="KO948" s="82"/>
      <c r="KP948" s="82"/>
      <c r="KQ948" s="82"/>
      <c r="KR948" s="82"/>
      <c r="KS948" s="82"/>
      <c r="KT948" s="82"/>
      <c r="KU948" s="82"/>
      <c r="KV948" s="82"/>
      <c r="KW948" s="82"/>
      <c r="KX948" s="82"/>
      <c r="KY948" s="82"/>
      <c r="KZ948" s="82"/>
      <c r="LA948" s="82"/>
      <c r="LB948" s="82"/>
      <c r="LC948" s="82"/>
      <c r="LD948" s="82"/>
      <c r="LE948" s="82"/>
      <c r="LF948" s="82"/>
      <c r="LG948" s="82"/>
      <c r="LH948" s="82"/>
      <c r="LI948" s="82"/>
      <c r="LJ948" s="82"/>
      <c r="LK948" s="82"/>
      <c r="LL948" s="82"/>
      <c r="LM948" s="82"/>
      <c r="LN948" s="82"/>
      <c r="LO948" s="82"/>
      <c r="LP948" s="82"/>
      <c r="LQ948" s="82"/>
      <c r="LR948" s="82"/>
      <c r="LS948" s="82"/>
      <c r="LT948" s="82"/>
      <c r="LU948" s="82"/>
      <c r="LV948" s="82"/>
      <c r="LW948" s="82"/>
      <c r="LX948" s="82"/>
      <c r="LY948" s="82"/>
      <c r="LZ948" s="82"/>
      <c r="MA948" s="82"/>
      <c r="MB948" s="82"/>
      <c r="MC948" s="82"/>
      <c r="MD948" s="82"/>
      <c r="ME948" s="82"/>
      <c r="MF948" s="82"/>
      <c r="MG948" s="82"/>
      <c r="MH948" s="82"/>
      <c r="MI948" s="82"/>
      <c r="MJ948" s="82"/>
      <c r="MK948" s="82"/>
      <c r="ML948" s="82"/>
      <c r="MM948" s="82"/>
      <c r="MN948" s="82"/>
      <c r="MO948" s="82"/>
      <c r="MP948" s="82"/>
      <c r="MQ948" s="82"/>
      <c r="MR948" s="82"/>
      <c r="MS948" s="82"/>
      <c r="MT948" s="82"/>
      <c r="MU948" s="82"/>
      <c r="MV948" s="82"/>
      <c r="MW948" s="82"/>
      <c r="MX948" s="82"/>
      <c r="MY948" s="82"/>
      <c r="MZ948" s="82"/>
      <c r="NA948" s="82"/>
      <c r="NB948" s="82"/>
      <c r="NC948" s="82"/>
      <c r="ND948" s="82"/>
      <c r="NE948" s="82"/>
      <c r="NF948" s="82"/>
      <c r="NG948" s="82"/>
      <c r="NH948" s="82"/>
      <c r="NI948" s="82"/>
      <c r="NJ948" s="82"/>
      <c r="NK948" s="82"/>
      <c r="NL948" s="82"/>
      <c r="NM948" s="82"/>
      <c r="NN948" s="82"/>
      <c r="NO948" s="82"/>
      <c r="NP948" s="82"/>
      <c r="NQ948" s="82"/>
      <c r="NR948" s="82"/>
      <c r="NS948" s="82"/>
      <c r="NT948" s="82"/>
      <c r="NU948" s="82"/>
      <c r="NV948" s="82"/>
      <c r="NW948" s="82"/>
      <c r="NX948" s="82"/>
      <c r="NY948" s="82"/>
      <c r="NZ948" s="82"/>
      <c r="OA948" s="82"/>
      <c r="OB948" s="82"/>
      <c r="OC948" s="82"/>
      <c r="OD948" s="82"/>
      <c r="OE948" s="82"/>
      <c r="OF948" s="82"/>
      <c r="OG948" s="82"/>
      <c r="OH948" s="82"/>
      <c r="OI948" s="82"/>
      <c r="OJ948" s="82"/>
      <c r="OK948" s="82"/>
      <c r="OL948" s="82"/>
      <c r="OM948" s="82"/>
      <c r="ON948" s="82"/>
      <c r="OO948" s="82"/>
      <c r="OP948" s="82"/>
      <c r="OQ948" s="82"/>
      <c r="OR948" s="82"/>
      <c r="OS948" s="82"/>
      <c r="OT948" s="82"/>
      <c r="OU948" s="82"/>
      <c r="OV948" s="82"/>
      <c r="OW948" s="82"/>
      <c r="OX948" s="82"/>
      <c r="OY948" s="82"/>
      <c r="OZ948" s="82"/>
      <c r="PA948" s="82"/>
      <c r="PB948" s="82"/>
      <c r="PC948" s="82"/>
      <c r="PD948" s="82"/>
      <c r="PE948" s="82"/>
      <c r="PF948" s="82"/>
      <c r="PG948" s="82"/>
      <c r="PH948" s="82"/>
      <c r="PI948" s="82"/>
      <c r="PJ948" s="82"/>
      <c r="PK948" s="82"/>
      <c r="PL948" s="82"/>
      <c r="PM948" s="82"/>
      <c r="PN948" s="82"/>
      <c r="PO948" s="82"/>
      <c r="PP948" s="82"/>
      <c r="PQ948" s="82"/>
      <c r="PR948" s="82"/>
      <c r="PS948" s="82"/>
      <c r="PT948" s="82"/>
      <c r="PU948" s="82"/>
      <c r="PV948" s="82"/>
      <c r="PW948" s="82"/>
      <c r="PX948" s="82"/>
      <c r="PY948" s="82"/>
      <c r="PZ948" s="82"/>
      <c r="QA948" s="82"/>
      <c r="QB948" s="82"/>
      <c r="QC948" s="82"/>
      <c r="QD948" s="82"/>
      <c r="QE948" s="82"/>
      <c r="QF948" s="82"/>
      <c r="QG948" s="82"/>
      <c r="QH948" s="82"/>
      <c r="QI948" s="82"/>
      <c r="QJ948" s="82"/>
      <c r="QK948" s="82"/>
      <c r="QL948" s="82"/>
      <c r="QM948" s="82"/>
      <c r="QN948" s="82"/>
      <c r="QO948" s="82"/>
      <c r="QP948" s="82"/>
      <c r="QQ948" s="82"/>
      <c r="QR948" s="82"/>
      <c r="QS948" s="82"/>
      <c r="QT948" s="82"/>
      <c r="QU948" s="82"/>
      <c r="QV948" s="82"/>
      <c r="QW948" s="82"/>
      <c r="QX948" s="82"/>
      <c r="QY948" s="82"/>
      <c r="QZ948" s="82"/>
      <c r="RA948" s="82"/>
      <c r="RB948" s="82"/>
      <c r="RC948" s="82"/>
      <c r="RD948" s="82"/>
      <c r="RE948" s="82"/>
      <c r="RF948" s="82"/>
      <c r="RG948" s="82"/>
      <c r="RH948" s="82"/>
      <c r="RI948" s="82"/>
      <c r="RJ948" s="82"/>
      <c r="RK948" s="82"/>
      <c r="RL948" s="82"/>
      <c r="RM948" s="82"/>
      <c r="RN948" s="82"/>
      <c r="RO948" s="82"/>
      <c r="RP948" s="82"/>
      <c r="RQ948" s="82"/>
      <c r="RR948" s="82"/>
      <c r="RS948" s="82"/>
      <c r="RT948" s="82"/>
      <c r="RU948" s="82"/>
      <c r="RV948" s="82"/>
      <c r="RW948" s="82"/>
      <c r="RX948" s="82"/>
      <c r="RY948" s="82"/>
      <c r="RZ948" s="82"/>
      <c r="SA948" s="82"/>
      <c r="SB948" s="82"/>
      <c r="SC948" s="82"/>
      <c r="SD948" s="82"/>
      <c r="SE948" s="82"/>
      <c r="SF948" s="82"/>
      <c r="SG948" s="82"/>
      <c r="SH948" s="82"/>
      <c r="SI948" s="82"/>
      <c r="SJ948" s="82"/>
      <c r="SK948" s="82"/>
      <c r="SL948" s="82"/>
      <c r="SM948" s="82"/>
      <c r="SN948" s="82"/>
      <c r="SO948" s="82"/>
      <c r="SP948" s="82"/>
      <c r="SQ948" s="82"/>
      <c r="SR948" s="82"/>
      <c r="SS948" s="82"/>
      <c r="ST948" s="82"/>
      <c r="SU948" s="82"/>
      <c r="SV948" s="82"/>
      <c r="SW948" s="82"/>
      <c r="SX948" s="82"/>
      <c r="SY948" s="82"/>
      <c r="SZ948" s="82"/>
      <c r="TA948" s="82"/>
      <c r="TB948" s="82"/>
      <c r="TC948" s="82"/>
      <c r="TD948" s="82"/>
      <c r="TE948" s="82"/>
      <c r="TF948" s="82"/>
      <c r="TG948" s="82"/>
      <c r="TH948" s="82"/>
      <c r="TI948" s="82"/>
      <c r="TJ948" s="82"/>
      <c r="TK948" s="82"/>
      <c r="TL948" s="82"/>
      <c r="TM948" s="82"/>
      <c r="TN948" s="82"/>
      <c r="TO948" s="82"/>
      <c r="TP948" s="82"/>
      <c r="TQ948" s="82"/>
      <c r="TR948" s="82"/>
      <c r="TS948" s="82"/>
      <c r="TT948" s="82"/>
      <c r="TU948" s="82"/>
      <c r="TV948" s="82"/>
      <c r="TW948" s="82"/>
      <c r="TX948" s="82"/>
      <c r="TY948" s="82"/>
      <c r="TZ948" s="82"/>
      <c r="UA948" s="82"/>
      <c r="UB948" s="82"/>
      <c r="UC948" s="82"/>
      <c r="UD948" s="82"/>
      <c r="UE948" s="82"/>
      <c r="UF948" s="82"/>
      <c r="UG948" s="82"/>
      <c r="UH948" s="82"/>
      <c r="UI948" s="82"/>
      <c r="UJ948" s="82"/>
      <c r="UK948" s="82"/>
      <c r="UL948" s="82"/>
      <c r="UM948" s="82"/>
      <c r="UN948" s="82"/>
      <c r="UO948" s="82"/>
      <c r="UP948" s="82"/>
      <c r="UQ948" s="82"/>
      <c r="UR948" s="82"/>
      <c r="US948" s="82"/>
      <c r="UT948" s="82"/>
      <c r="UU948" s="82"/>
      <c r="UV948" s="82"/>
      <c r="UW948" s="82"/>
      <c r="UX948" s="82"/>
      <c r="UY948" s="82"/>
      <c r="UZ948" s="82"/>
      <c r="VA948" s="82"/>
      <c r="VB948" s="82"/>
      <c r="VC948" s="82"/>
      <c r="VD948" s="82"/>
      <c r="VE948" s="82"/>
      <c r="VF948" s="82"/>
      <c r="VG948" s="82"/>
      <c r="VH948" s="82"/>
      <c r="VI948" s="82"/>
      <c r="VJ948" s="82"/>
      <c r="VK948" s="82"/>
      <c r="VL948" s="82"/>
      <c r="VM948" s="82"/>
      <c r="VN948" s="82"/>
      <c r="VO948" s="82"/>
      <c r="VP948" s="82"/>
      <c r="VQ948" s="82"/>
      <c r="VR948" s="82"/>
      <c r="VS948" s="82"/>
      <c r="VT948" s="82"/>
      <c r="VU948" s="82"/>
      <c r="VV948" s="82"/>
      <c r="VW948" s="82"/>
      <c r="VX948" s="82"/>
      <c r="VY948" s="82"/>
      <c r="VZ948" s="82"/>
      <c r="WA948" s="82"/>
      <c r="WB948" s="82"/>
      <c r="WC948" s="82"/>
      <c r="WD948" s="82"/>
      <c r="WE948" s="82"/>
      <c r="WF948" s="82"/>
      <c r="WG948" s="82"/>
      <c r="WH948" s="82"/>
      <c r="WI948" s="82"/>
      <c r="WJ948" s="82"/>
      <c r="WK948" s="82"/>
      <c r="WL948" s="82"/>
      <c r="WM948" s="82"/>
      <c r="WN948" s="82"/>
      <c r="WO948" s="82"/>
      <c r="WP948" s="82"/>
      <c r="WQ948" s="82"/>
      <c r="WR948" s="82"/>
      <c r="WS948" s="82"/>
      <c r="WT948" s="82"/>
      <c r="WU948" s="82"/>
      <c r="WV948" s="82"/>
      <c r="WW948" s="82"/>
      <c r="WX948" s="82"/>
      <c r="WY948" s="82"/>
      <c r="WZ948" s="82"/>
      <c r="XA948" s="82"/>
      <c r="XB948" s="82"/>
      <c r="XC948" s="82"/>
      <c r="XD948" s="82"/>
      <c r="XE948" s="82"/>
      <c r="XF948" s="82"/>
      <c r="XG948" s="82"/>
      <c r="XH948" s="82"/>
      <c r="XI948" s="82"/>
      <c r="XJ948" s="82"/>
      <c r="XK948" s="82"/>
      <c r="XL948" s="82"/>
      <c r="XM948" s="82"/>
      <c r="XN948" s="82"/>
      <c r="XO948" s="82"/>
      <c r="XP948" s="82"/>
      <c r="XQ948" s="82"/>
      <c r="XR948" s="82"/>
      <c r="XS948" s="82"/>
      <c r="XT948" s="82"/>
      <c r="XU948" s="82"/>
      <c r="XV948" s="82"/>
      <c r="XW948" s="82"/>
      <c r="XX948" s="82"/>
      <c r="XY948" s="82"/>
      <c r="XZ948" s="82"/>
      <c r="YA948" s="82"/>
      <c r="YB948" s="82"/>
      <c r="YC948" s="82"/>
      <c r="YD948" s="82"/>
      <c r="YE948" s="82"/>
      <c r="YF948" s="82"/>
      <c r="YG948" s="82"/>
      <c r="YH948" s="82"/>
      <c r="YI948" s="82"/>
      <c r="YJ948" s="82"/>
      <c r="YK948" s="82"/>
      <c r="YL948" s="82"/>
      <c r="YM948" s="82"/>
      <c r="YN948" s="82"/>
      <c r="YO948" s="82"/>
      <c r="YP948" s="82"/>
      <c r="YQ948" s="82"/>
      <c r="YR948" s="82"/>
      <c r="YS948" s="82"/>
      <c r="YT948" s="82"/>
      <c r="YU948" s="82"/>
      <c r="YV948" s="82"/>
      <c r="YW948" s="82"/>
      <c r="YX948" s="82"/>
      <c r="YY948" s="82"/>
      <c r="YZ948" s="82"/>
      <c r="ZA948" s="82"/>
      <c r="ZB948" s="82"/>
      <c r="ZC948" s="82"/>
      <c r="ZD948" s="82"/>
      <c r="ZE948" s="82"/>
      <c r="ZF948" s="82"/>
      <c r="ZG948" s="82"/>
      <c r="ZH948" s="82"/>
      <c r="ZI948" s="82"/>
      <c r="ZJ948" s="82"/>
      <c r="ZK948" s="82"/>
      <c r="ZL948" s="82"/>
      <c r="ZM948" s="82"/>
      <c r="ZN948" s="82"/>
      <c r="ZO948" s="82"/>
      <c r="ZP948" s="82"/>
      <c r="ZQ948" s="82"/>
      <c r="ZR948" s="82"/>
      <c r="ZS948" s="82"/>
      <c r="ZT948" s="82"/>
      <c r="ZU948" s="82"/>
      <c r="ZV948" s="82"/>
      <c r="ZW948" s="82"/>
      <c r="ZX948" s="82"/>
      <c r="ZY948" s="82"/>
      <c r="ZZ948" s="82"/>
      <c r="AAA948" s="82"/>
      <c r="AAB948" s="82"/>
      <c r="AAC948" s="82"/>
      <c r="AAD948" s="82"/>
      <c r="AAE948" s="82"/>
      <c r="AAF948" s="82"/>
      <c r="AAG948" s="82"/>
      <c r="AAH948" s="82"/>
      <c r="AAI948" s="82"/>
      <c r="AAJ948" s="82"/>
      <c r="AAK948" s="82"/>
      <c r="AAL948" s="82"/>
      <c r="AAM948" s="82"/>
      <c r="AAN948" s="82"/>
      <c r="AAO948" s="82"/>
      <c r="AAP948" s="82"/>
      <c r="AAQ948" s="82"/>
      <c r="AAR948" s="82"/>
      <c r="AAS948" s="82"/>
      <c r="AAT948" s="82"/>
      <c r="AAU948" s="82"/>
      <c r="AAV948" s="82"/>
      <c r="AAW948" s="82"/>
      <c r="AAX948" s="82"/>
      <c r="AAY948" s="82"/>
      <c r="AAZ948" s="82"/>
      <c r="ABA948" s="82"/>
      <c r="ABB948" s="82"/>
      <c r="ABC948" s="82"/>
      <c r="ABD948" s="82"/>
      <c r="ABE948" s="82"/>
      <c r="ABF948" s="82"/>
      <c r="ABG948" s="82"/>
      <c r="ABH948" s="82"/>
      <c r="ABI948" s="82"/>
      <c r="ABJ948" s="82"/>
      <c r="ABK948" s="82"/>
      <c r="ABL948" s="82"/>
      <c r="ABM948" s="82"/>
      <c r="ABN948" s="82"/>
      <c r="ABO948" s="82"/>
      <c r="ABP948" s="82"/>
      <c r="ABQ948" s="82"/>
      <c r="ABR948" s="82"/>
      <c r="ABS948" s="82"/>
      <c r="ABT948" s="82"/>
      <c r="ABU948" s="82"/>
      <c r="ABV948" s="82"/>
      <c r="ABW948" s="82"/>
      <c r="ABX948" s="82"/>
      <c r="ABY948" s="82"/>
      <c r="ABZ948" s="82"/>
      <c r="ACA948" s="82"/>
      <c r="ACB948" s="82"/>
      <c r="ACC948" s="82"/>
      <c r="ACD948" s="82"/>
      <c r="ACE948" s="82"/>
      <c r="ACF948" s="82"/>
      <c r="ACG948" s="82"/>
      <c r="ACH948" s="82"/>
      <c r="ACI948" s="82"/>
      <c r="ACJ948" s="82"/>
      <c r="ACK948" s="82"/>
      <c r="ACL948" s="82"/>
      <c r="ACM948" s="82"/>
      <c r="ACN948" s="82"/>
      <c r="ACO948" s="82"/>
      <c r="ACP948" s="82"/>
      <c r="ACQ948" s="82"/>
      <c r="ACR948" s="82"/>
      <c r="ACS948" s="82"/>
      <c r="ACT948" s="82"/>
      <c r="ACU948" s="82"/>
      <c r="ACV948" s="82"/>
      <c r="ACW948" s="82"/>
      <c r="ACX948" s="82"/>
      <c r="ACY948" s="82"/>
      <c r="ACZ948" s="82"/>
      <c r="ADA948" s="82"/>
      <c r="ADB948" s="82"/>
      <c r="ADC948" s="82"/>
      <c r="ADD948" s="82"/>
      <c r="ADE948" s="82"/>
      <c r="ADF948" s="82"/>
      <c r="ADG948" s="82"/>
      <c r="ADH948" s="82"/>
      <c r="ADI948" s="82"/>
      <c r="ADJ948" s="82"/>
      <c r="ADK948" s="82"/>
      <c r="ADL948" s="82"/>
      <c r="ADM948" s="82"/>
      <c r="ADN948" s="82"/>
      <c r="ADO948" s="82"/>
      <c r="ADP948" s="82"/>
      <c r="ADQ948" s="82"/>
      <c r="ADR948" s="82"/>
      <c r="ADS948" s="82"/>
      <c r="ADT948" s="82"/>
      <c r="ADU948" s="82"/>
      <c r="ADV948" s="82"/>
      <c r="ADW948" s="82"/>
      <c r="ADX948" s="82"/>
      <c r="ADY948" s="82"/>
      <c r="ADZ948" s="82"/>
      <c r="AEA948" s="82"/>
      <c r="AEB948" s="82"/>
      <c r="AEC948" s="82"/>
      <c r="AED948" s="82"/>
      <c r="AEE948" s="82"/>
      <c r="AEF948" s="82"/>
      <c r="AEG948" s="82"/>
      <c r="AEH948" s="82"/>
      <c r="AEI948" s="82"/>
      <c r="AEJ948" s="82"/>
      <c r="AEK948" s="82"/>
      <c r="AEL948" s="82"/>
      <c r="AEM948" s="82"/>
      <c r="AEN948" s="82"/>
      <c r="AEO948" s="82"/>
      <c r="AEP948" s="82"/>
      <c r="AEQ948" s="82"/>
      <c r="AER948" s="82"/>
      <c r="AES948" s="82"/>
      <c r="AET948" s="82"/>
      <c r="AEU948" s="82"/>
      <c r="AEV948" s="82"/>
      <c r="AEW948" s="82"/>
      <c r="AEX948" s="82"/>
      <c r="AEY948" s="82"/>
      <c r="AEZ948" s="82"/>
      <c r="AFA948" s="82"/>
      <c r="AFB948" s="82"/>
      <c r="AFC948" s="82"/>
      <c r="AFD948" s="82"/>
      <c r="AFE948" s="82"/>
      <c r="AFF948" s="82"/>
      <c r="AFG948" s="82"/>
      <c r="AFH948" s="82"/>
      <c r="AFI948" s="82"/>
      <c r="AFJ948" s="82"/>
      <c r="AFK948" s="82"/>
      <c r="AFL948" s="82"/>
      <c r="AFM948" s="82"/>
      <c r="AFN948" s="82"/>
      <c r="AFO948" s="82"/>
      <c r="AFP948" s="82"/>
      <c r="AFQ948" s="82"/>
      <c r="AFR948" s="82"/>
      <c r="AFS948" s="82"/>
      <c r="AFT948" s="82"/>
      <c r="AFU948" s="82"/>
      <c r="AFV948" s="82"/>
      <c r="AFW948" s="82"/>
      <c r="AFX948" s="82"/>
      <c r="AFY948" s="82"/>
      <c r="AFZ948" s="82"/>
      <c r="AGA948" s="82"/>
      <c r="AGB948" s="82"/>
      <c r="AGC948" s="82"/>
      <c r="AGD948" s="82"/>
      <c r="AGE948" s="82"/>
      <c r="AGF948" s="82"/>
      <c r="AGG948" s="82"/>
      <c r="AGH948" s="82"/>
      <c r="AGI948" s="82"/>
      <c r="AGJ948" s="82"/>
      <c r="AGK948" s="82"/>
      <c r="AGL948" s="82"/>
      <c r="AGM948" s="82"/>
      <c r="AGN948" s="82"/>
      <c r="AGO948" s="82"/>
      <c r="AGP948" s="82"/>
      <c r="AGQ948" s="82"/>
      <c r="AGR948" s="82"/>
      <c r="AGS948" s="82"/>
      <c r="AGT948" s="82"/>
      <c r="AGU948" s="82"/>
      <c r="AGV948" s="82"/>
      <c r="AGW948" s="82"/>
      <c r="AGX948" s="82"/>
      <c r="AGY948" s="82"/>
      <c r="AGZ948" s="82"/>
      <c r="AHA948" s="82"/>
      <c r="AHB948" s="82"/>
      <c r="AHC948" s="82"/>
      <c r="AHD948" s="82"/>
      <c r="AHE948" s="82"/>
      <c r="AHF948" s="82"/>
      <c r="AHG948" s="82"/>
      <c r="AHH948" s="82"/>
      <c r="AHI948" s="82"/>
      <c r="AHJ948" s="82"/>
      <c r="AHK948" s="82"/>
      <c r="AHL948" s="82"/>
      <c r="AHM948" s="82"/>
      <c r="AHN948" s="82"/>
      <c r="AHO948" s="82"/>
      <c r="AHP948" s="82"/>
      <c r="AHQ948" s="82"/>
      <c r="AHR948" s="82"/>
      <c r="AHS948" s="82"/>
      <c r="AHT948" s="82"/>
      <c r="AHU948" s="82"/>
      <c r="AHV948" s="82"/>
      <c r="AHW948" s="82"/>
      <c r="AHX948" s="82"/>
      <c r="AHY948" s="82"/>
      <c r="AHZ948" s="82"/>
      <c r="AIA948" s="82"/>
      <c r="AIB948" s="82"/>
      <c r="AIC948" s="82"/>
      <c r="AID948" s="82"/>
      <c r="AIE948" s="82"/>
      <c r="AIF948" s="82"/>
      <c r="AIG948" s="82"/>
      <c r="AIH948" s="82"/>
      <c r="AII948" s="82"/>
      <c r="AIJ948" s="82"/>
      <c r="AIK948" s="82"/>
      <c r="AIL948" s="82"/>
      <c r="AIM948" s="82"/>
      <c r="AIN948" s="82"/>
      <c r="AIO948" s="82"/>
      <c r="AIP948" s="82"/>
      <c r="AIQ948" s="82"/>
      <c r="AIR948" s="82"/>
      <c r="AIS948" s="82"/>
      <c r="AIT948" s="82"/>
      <c r="AIU948" s="82"/>
      <c r="AIV948" s="82"/>
      <c r="AIW948" s="82"/>
      <c r="AIX948" s="82"/>
      <c r="AIY948" s="82"/>
      <c r="AIZ948" s="82"/>
      <c r="AJA948" s="82"/>
      <c r="AJB948" s="82"/>
      <c r="AJC948" s="82"/>
      <c r="AJD948" s="82"/>
      <c r="AJE948" s="82"/>
      <c r="AJF948" s="82"/>
      <c r="AJG948" s="82"/>
      <c r="AJH948" s="82"/>
      <c r="AJI948" s="82"/>
      <c r="AJJ948" s="82"/>
      <c r="AJK948" s="82"/>
      <c r="AJL948" s="82"/>
      <c r="AJM948" s="82"/>
      <c r="AJN948" s="82"/>
      <c r="AJO948" s="82"/>
      <c r="AJP948" s="82"/>
      <c r="AJQ948" s="82"/>
      <c r="AJR948" s="82"/>
      <c r="AJS948" s="82"/>
      <c r="AJT948" s="82"/>
      <c r="AJU948" s="82"/>
      <c r="AJV948" s="82"/>
      <c r="AJW948" s="82"/>
      <c r="AJX948" s="82"/>
      <c r="AJY948" s="82"/>
      <c r="AJZ948" s="82"/>
      <c r="AKA948" s="82"/>
      <c r="AKB948" s="82"/>
      <c r="AKC948" s="82"/>
      <c r="AKD948" s="82"/>
      <c r="AKE948" s="82"/>
      <c r="AKF948" s="82"/>
      <c r="AKG948" s="82"/>
      <c r="AKH948" s="82"/>
      <c r="AKI948" s="82"/>
      <c r="AKJ948" s="82"/>
      <c r="AKK948" s="82"/>
      <c r="AKL948" s="82"/>
      <c r="AKM948" s="82"/>
      <c r="AKN948" s="82"/>
      <c r="AKO948" s="82"/>
      <c r="AKP948" s="82"/>
      <c r="AKQ948" s="82"/>
      <c r="AKR948" s="82"/>
      <c r="AKS948" s="82"/>
      <c r="AKT948" s="82"/>
      <c r="AKU948" s="82"/>
      <c r="AKV948" s="82"/>
      <c r="AKW948" s="82"/>
      <c r="AKX948" s="82"/>
      <c r="AKY948" s="82"/>
      <c r="AKZ948" s="82"/>
      <c r="ALA948" s="82"/>
      <c r="ALB948" s="82"/>
      <c r="ALC948" s="82"/>
      <c r="ALD948" s="82"/>
      <c r="ALE948" s="82"/>
      <c r="ALF948" s="82"/>
      <c r="ALG948" s="82"/>
      <c r="ALH948" s="82"/>
      <c r="ALI948" s="82"/>
      <c r="ALJ948" s="82"/>
      <c r="ALK948" s="82"/>
      <c r="ALL948" s="82"/>
      <c r="ALM948" s="82"/>
      <c r="ALN948" s="82"/>
      <c r="ALO948" s="82"/>
      <c r="ALP948" s="82"/>
      <c r="ALQ948" s="82"/>
      <c r="ALR948" s="82"/>
      <c r="ALS948" s="82"/>
      <c r="ALT948" s="82"/>
      <c r="ALU948" s="82"/>
      <c r="ALV948" s="82"/>
      <c r="ALW948" s="82"/>
      <c r="ALX948" s="82"/>
      <c r="ALY948" s="82"/>
      <c r="ALZ948" s="82"/>
      <c r="AMA948" s="82"/>
      <c r="AMB948" s="82"/>
      <c r="AMC948" s="82"/>
      <c r="AMD948" s="82"/>
      <c r="AME948" s="82"/>
      <c r="AMF948" s="82"/>
      <c r="AMG948" s="82"/>
      <c r="AMH948" s="82"/>
      <c r="AMI948" s="82"/>
      <c r="AMJ948" s="82"/>
      <c r="AMK948" s="82"/>
      <c r="AML948" s="82"/>
      <c r="AMM948" s="82"/>
      <c r="AMN948" s="82"/>
      <c r="AMO948" s="82"/>
      <c r="AMP948" s="82"/>
      <c r="AMQ948" s="82"/>
      <c r="AMR948" s="82"/>
      <c r="AMS948" s="82"/>
      <c r="AMT948" s="82"/>
      <c r="AMU948" s="82"/>
      <c r="AMV948" s="82"/>
      <c r="AMW948" s="82"/>
      <c r="AMX948" s="82"/>
      <c r="AMY948" s="82"/>
      <c r="AMZ948" s="82"/>
      <c r="ANA948" s="82"/>
      <c r="ANB948" s="82"/>
      <c r="ANC948" s="82"/>
      <c r="AND948" s="82"/>
      <c r="ANE948" s="82"/>
      <c r="ANF948" s="82"/>
      <c r="ANG948" s="82"/>
      <c r="ANH948" s="82"/>
      <c r="ANI948" s="82"/>
      <c r="ANJ948" s="82"/>
      <c r="ANK948" s="82"/>
      <c r="ANL948" s="82"/>
      <c r="ANM948" s="82"/>
      <c r="ANN948" s="82"/>
      <c r="ANO948" s="82"/>
      <c r="ANP948" s="82"/>
      <c r="ANQ948" s="82"/>
      <c r="ANR948" s="82"/>
      <c r="ANS948" s="82"/>
      <c r="ANT948" s="82"/>
      <c r="ANU948" s="82"/>
      <c r="ANV948" s="82"/>
      <c r="ANW948" s="82"/>
      <c r="ANX948" s="82"/>
      <c r="ANY948" s="82"/>
      <c r="ANZ948" s="82"/>
      <c r="AOA948" s="82"/>
      <c r="AOB948" s="82"/>
      <c r="AOC948" s="82"/>
      <c r="AOD948" s="82"/>
      <c r="AOE948" s="82"/>
      <c r="AOF948" s="82"/>
      <c r="AOG948" s="82"/>
      <c r="AOH948" s="82"/>
      <c r="AOI948" s="82"/>
      <c r="AOJ948" s="82"/>
      <c r="AOK948" s="82"/>
      <c r="AOL948" s="82"/>
      <c r="AOM948" s="82"/>
      <c r="AON948" s="82"/>
      <c r="AOO948" s="82"/>
      <c r="AOP948" s="82"/>
      <c r="AOQ948" s="82"/>
      <c r="AOR948" s="82"/>
      <c r="AOS948" s="82"/>
      <c r="AOT948" s="82"/>
      <c r="AOU948" s="82"/>
      <c r="AOV948" s="82"/>
      <c r="AOW948" s="82"/>
      <c r="AOX948" s="82"/>
      <c r="AOY948" s="82"/>
      <c r="AOZ948" s="82"/>
      <c r="APA948" s="82"/>
      <c r="APB948" s="82"/>
      <c r="APC948" s="82"/>
      <c r="APD948" s="82"/>
      <c r="APE948" s="82"/>
      <c r="APF948" s="82"/>
      <c r="APG948" s="82"/>
      <c r="APH948" s="82"/>
      <c r="API948" s="82"/>
      <c r="APJ948" s="82"/>
      <c r="APK948" s="82"/>
      <c r="APL948" s="82"/>
      <c r="APM948" s="82"/>
      <c r="APN948" s="82"/>
      <c r="APO948" s="82"/>
      <c r="APP948" s="82"/>
      <c r="APQ948" s="82"/>
      <c r="APR948" s="82"/>
      <c r="APS948" s="82"/>
      <c r="APT948" s="82"/>
      <c r="APU948" s="82"/>
      <c r="APV948" s="82"/>
      <c r="APW948" s="82"/>
      <c r="APX948" s="82"/>
      <c r="APY948" s="82"/>
      <c r="APZ948" s="82"/>
      <c r="AQA948" s="82"/>
      <c r="AQB948" s="82"/>
      <c r="AQC948" s="82"/>
      <c r="AQD948" s="82"/>
      <c r="AQE948" s="82"/>
      <c r="AQF948" s="82"/>
      <c r="AQG948" s="82"/>
      <c r="AQH948" s="82"/>
      <c r="AQI948" s="82"/>
      <c r="AQJ948" s="82"/>
      <c r="AQK948" s="82"/>
      <c r="AQL948" s="82"/>
      <c r="AQM948" s="82"/>
      <c r="AQN948" s="82"/>
      <c r="AQO948" s="82"/>
      <c r="AQP948" s="82"/>
      <c r="AQQ948" s="82"/>
      <c r="AQR948" s="82"/>
      <c r="AQS948" s="82"/>
      <c r="AQT948" s="82"/>
      <c r="AQU948" s="82"/>
      <c r="AQV948" s="82"/>
      <c r="AQW948" s="82"/>
      <c r="AQX948" s="82"/>
      <c r="AQY948" s="82"/>
      <c r="AQZ948" s="82"/>
      <c r="ARA948" s="82"/>
      <c r="ARB948" s="82"/>
      <c r="ARC948" s="82"/>
      <c r="ARD948" s="82"/>
      <c r="ARE948" s="82"/>
      <c r="ARF948" s="82"/>
      <c r="ARG948" s="82"/>
      <c r="ARH948" s="82"/>
      <c r="ARI948" s="82"/>
      <c r="ARJ948" s="82"/>
      <c r="ARK948" s="82"/>
      <c r="ARL948" s="82"/>
      <c r="ARM948" s="82"/>
      <c r="ARN948" s="82"/>
      <c r="ARO948" s="82"/>
      <c r="ARP948" s="82"/>
      <c r="ARQ948" s="82"/>
      <c r="ARR948" s="82"/>
      <c r="ARS948" s="82"/>
      <c r="ART948" s="82"/>
      <c r="ARU948" s="82"/>
      <c r="ARV948" s="82"/>
      <c r="ARW948" s="82"/>
      <c r="ARX948" s="82"/>
      <c r="ARY948" s="82"/>
      <c r="ARZ948" s="82"/>
      <c r="ASA948" s="82"/>
      <c r="ASB948" s="82"/>
      <c r="ASC948" s="82"/>
      <c r="ASD948" s="82"/>
      <c r="ASE948" s="82"/>
      <c r="ASF948" s="82"/>
      <c r="ASG948" s="82"/>
      <c r="ASH948" s="82"/>
      <c r="ASI948" s="82"/>
      <c r="ASJ948" s="82"/>
      <c r="ASK948" s="82"/>
      <c r="ASL948" s="82"/>
      <c r="ASM948" s="82"/>
      <c r="ASN948" s="82"/>
      <c r="ASO948" s="82"/>
      <c r="ASP948" s="82"/>
      <c r="ASQ948" s="82"/>
      <c r="ASR948" s="82"/>
      <c r="ASS948" s="82"/>
      <c r="AST948" s="82"/>
      <c r="ASU948" s="82"/>
      <c r="ASV948" s="82"/>
      <c r="ASW948" s="82"/>
      <c r="ASX948" s="82"/>
      <c r="ASY948" s="82"/>
      <c r="ASZ948" s="82"/>
      <c r="ATA948" s="82"/>
      <c r="ATB948" s="82"/>
      <c r="ATC948" s="82"/>
      <c r="ATD948" s="82"/>
      <c r="ATE948" s="82"/>
      <c r="ATF948" s="82"/>
      <c r="ATG948" s="82"/>
      <c r="ATH948" s="82"/>
      <c r="ATI948" s="82"/>
      <c r="ATJ948" s="82"/>
      <c r="ATK948" s="82"/>
      <c r="ATL948" s="82"/>
      <c r="ATM948" s="82"/>
      <c r="ATN948" s="82"/>
      <c r="ATO948" s="82"/>
      <c r="ATP948" s="82"/>
      <c r="ATQ948" s="82"/>
      <c r="ATR948" s="82"/>
      <c r="ATS948" s="82"/>
      <c r="ATT948" s="82"/>
      <c r="ATU948" s="82"/>
      <c r="ATV948" s="82"/>
      <c r="ATW948" s="82"/>
      <c r="ATX948" s="82"/>
      <c r="ATY948" s="82"/>
      <c r="ATZ948" s="82"/>
      <c r="AUA948" s="82"/>
      <c r="AUB948" s="82"/>
      <c r="AUC948" s="82"/>
      <c r="AUD948" s="82"/>
      <c r="AUE948" s="82"/>
      <c r="AUF948" s="82"/>
      <c r="AUG948" s="82"/>
      <c r="AUH948" s="82"/>
      <c r="AUI948" s="82"/>
      <c r="AUJ948" s="82"/>
      <c r="AUK948" s="82"/>
      <c r="AUL948" s="82"/>
      <c r="AUM948" s="82"/>
      <c r="AUN948" s="82"/>
      <c r="AUO948" s="82"/>
      <c r="AUP948" s="82"/>
      <c r="AUQ948" s="82"/>
      <c r="AUR948" s="82"/>
      <c r="AUS948" s="82"/>
      <c r="AUT948" s="82"/>
      <c r="AUU948" s="82"/>
      <c r="AUV948" s="82"/>
      <c r="AUW948" s="82"/>
      <c r="AUX948" s="82"/>
      <c r="AUY948" s="82"/>
      <c r="AUZ948" s="82"/>
      <c r="AVA948" s="82"/>
      <c r="AVB948" s="82"/>
      <c r="AVC948" s="82"/>
      <c r="AVD948" s="82"/>
      <c r="AVE948" s="82"/>
      <c r="AVF948" s="82"/>
      <c r="AVG948" s="82"/>
      <c r="AVH948" s="82"/>
      <c r="AVI948" s="82"/>
      <c r="AVJ948" s="82"/>
      <c r="AVK948" s="82"/>
      <c r="AVL948" s="82"/>
      <c r="AVM948" s="82"/>
      <c r="AVN948" s="82"/>
      <c r="AVO948" s="82"/>
      <c r="AVP948" s="82"/>
      <c r="AVQ948" s="82"/>
      <c r="AVR948" s="82"/>
      <c r="AVS948" s="82"/>
      <c r="AVT948" s="82"/>
      <c r="AVU948" s="82"/>
      <c r="AVV948" s="82"/>
      <c r="AVW948" s="82"/>
      <c r="AVX948" s="82"/>
      <c r="AVY948" s="82"/>
      <c r="AVZ948" s="82"/>
      <c r="AWA948" s="82"/>
      <c r="AWB948" s="82"/>
      <c r="AWC948" s="82"/>
      <c r="AWD948" s="82"/>
      <c r="AWE948" s="82"/>
      <c r="AWF948" s="82"/>
      <c r="AWG948" s="82"/>
      <c r="AWH948" s="82"/>
      <c r="AWI948" s="82"/>
      <c r="AWJ948" s="82"/>
      <c r="AWK948" s="82"/>
      <c r="AWL948" s="82"/>
      <c r="AWM948" s="82"/>
      <c r="AWN948" s="82"/>
      <c r="AWO948" s="82"/>
      <c r="AWP948" s="82"/>
      <c r="AWQ948" s="82"/>
      <c r="AWR948" s="82"/>
      <c r="AWS948" s="82"/>
      <c r="AWT948" s="82"/>
      <c r="AWU948" s="82"/>
      <c r="AWV948" s="82"/>
      <c r="AWW948" s="82"/>
      <c r="AWX948" s="82"/>
      <c r="AWY948" s="82"/>
      <c r="AWZ948" s="82"/>
      <c r="AXA948" s="82"/>
      <c r="AXB948" s="82"/>
      <c r="AXC948" s="82"/>
      <c r="AXD948" s="82"/>
      <c r="AXE948" s="82"/>
      <c r="AXF948" s="82"/>
      <c r="AXG948" s="82"/>
      <c r="AXH948" s="82"/>
      <c r="AXI948" s="82"/>
      <c r="AXJ948" s="82"/>
      <c r="AXK948" s="82"/>
      <c r="AXL948" s="82"/>
      <c r="AXM948" s="82"/>
      <c r="AXN948" s="82"/>
      <c r="AXO948" s="82"/>
      <c r="AXP948" s="82"/>
      <c r="AXQ948" s="82"/>
      <c r="AXR948" s="82"/>
      <c r="AXS948" s="82"/>
      <c r="AXT948" s="82"/>
      <c r="AXU948" s="82"/>
      <c r="AXV948" s="82"/>
      <c r="AXW948" s="82"/>
      <c r="AXX948" s="82"/>
      <c r="AXY948" s="82"/>
      <c r="AXZ948" s="82"/>
      <c r="AYA948" s="82"/>
      <c r="AYB948" s="82"/>
      <c r="AYC948" s="82"/>
      <c r="AYD948" s="82"/>
      <c r="AYE948" s="82"/>
      <c r="AYF948" s="82"/>
      <c r="AYG948" s="82"/>
      <c r="AYH948" s="82"/>
      <c r="AYI948" s="82"/>
      <c r="AYJ948" s="82"/>
      <c r="AYK948" s="82"/>
      <c r="AYL948" s="82"/>
      <c r="AYM948" s="82"/>
      <c r="AYN948" s="82"/>
      <c r="AYO948" s="82"/>
      <c r="AYP948" s="82"/>
      <c r="AYQ948" s="82"/>
      <c r="AYR948" s="82"/>
      <c r="AYS948" s="82"/>
      <c r="AYT948" s="82"/>
      <c r="AYU948" s="82"/>
      <c r="AYV948" s="82"/>
      <c r="AYW948" s="82"/>
      <c r="AYX948" s="82"/>
      <c r="AYY948" s="82"/>
      <c r="AYZ948" s="82"/>
      <c r="AZA948" s="82"/>
      <c r="AZB948" s="82"/>
      <c r="AZC948" s="82"/>
      <c r="AZD948" s="82"/>
      <c r="AZE948" s="82"/>
      <c r="AZF948" s="82"/>
      <c r="AZG948" s="82"/>
      <c r="AZH948" s="82"/>
      <c r="AZI948" s="82"/>
      <c r="AZJ948" s="82"/>
      <c r="AZK948" s="82"/>
      <c r="AZL948" s="82"/>
      <c r="AZM948" s="82"/>
      <c r="AZN948" s="82"/>
      <c r="AZO948" s="82"/>
      <c r="AZP948" s="82"/>
      <c r="AZQ948" s="82"/>
      <c r="AZR948" s="82"/>
      <c r="AZS948" s="82"/>
      <c r="AZT948" s="82"/>
      <c r="AZU948" s="82"/>
      <c r="AZV948" s="82"/>
      <c r="AZW948" s="82"/>
      <c r="AZX948" s="82"/>
      <c r="AZY948" s="82"/>
      <c r="AZZ948" s="82"/>
      <c r="BAA948" s="82"/>
      <c r="BAB948" s="82"/>
      <c r="BAC948" s="82"/>
      <c r="BAD948" s="82"/>
      <c r="BAE948" s="82"/>
      <c r="BAF948" s="82"/>
      <c r="BAG948" s="82"/>
      <c r="BAH948" s="82"/>
      <c r="BAI948" s="82"/>
      <c r="BAJ948" s="82"/>
      <c r="BAK948" s="82"/>
      <c r="BAL948" s="82"/>
      <c r="BAM948" s="82"/>
      <c r="BAN948" s="82"/>
      <c r="BAO948" s="82"/>
      <c r="BAP948" s="82"/>
      <c r="BAQ948" s="82"/>
      <c r="BAR948" s="82"/>
      <c r="BAS948" s="82"/>
      <c r="BAT948" s="82"/>
      <c r="BAU948" s="82"/>
      <c r="BAV948" s="82"/>
      <c r="BAW948" s="82"/>
      <c r="BAX948" s="82"/>
      <c r="BAY948" s="82"/>
      <c r="BAZ948" s="82"/>
      <c r="BBA948" s="82"/>
      <c r="BBB948" s="82"/>
      <c r="BBC948" s="82"/>
      <c r="BBD948" s="82"/>
      <c r="BBE948" s="82"/>
      <c r="BBF948" s="82"/>
      <c r="BBG948" s="82"/>
      <c r="BBH948" s="82"/>
      <c r="BBI948" s="82"/>
      <c r="BBJ948" s="82"/>
      <c r="BBK948" s="82"/>
      <c r="BBL948" s="82"/>
      <c r="BBM948" s="82"/>
      <c r="BBN948" s="82"/>
      <c r="BBO948" s="82"/>
      <c r="BBP948" s="82"/>
      <c r="BBQ948" s="82"/>
      <c r="BBR948" s="82"/>
      <c r="BBS948" s="82"/>
      <c r="BBT948" s="82"/>
      <c r="BBU948" s="82"/>
      <c r="BBV948" s="82"/>
      <c r="BBW948" s="82"/>
      <c r="BBX948" s="82"/>
      <c r="BBY948" s="82"/>
      <c r="BBZ948" s="82"/>
      <c r="BCA948" s="82"/>
      <c r="BCB948" s="82"/>
      <c r="BCC948" s="82"/>
      <c r="BCD948" s="82"/>
      <c r="BCE948" s="82"/>
      <c r="BCF948" s="82"/>
      <c r="BCG948" s="82"/>
      <c r="BCH948" s="82"/>
      <c r="BCI948" s="82"/>
      <c r="BCJ948" s="82"/>
      <c r="BCK948" s="82"/>
      <c r="BCL948" s="82"/>
      <c r="BCM948" s="82"/>
      <c r="BCN948" s="82"/>
      <c r="BCO948" s="82"/>
      <c r="BCP948" s="82"/>
      <c r="BCQ948" s="82"/>
      <c r="BCR948" s="82"/>
      <c r="BCS948" s="82"/>
      <c r="BCT948" s="82"/>
      <c r="BCU948" s="82"/>
      <c r="BCV948" s="82"/>
      <c r="BCW948" s="82"/>
      <c r="BCX948" s="82"/>
      <c r="BCY948" s="82"/>
      <c r="BCZ948" s="82"/>
      <c r="BDA948" s="82"/>
      <c r="BDB948" s="82"/>
      <c r="BDC948" s="82"/>
      <c r="BDD948" s="82"/>
      <c r="BDE948" s="82"/>
      <c r="BDF948" s="82"/>
      <c r="BDG948" s="82"/>
      <c r="BDH948" s="82"/>
      <c r="BDI948" s="82"/>
      <c r="BDJ948" s="82"/>
      <c r="BDK948" s="82"/>
      <c r="BDL948" s="82"/>
      <c r="BDM948" s="82"/>
      <c r="BDN948" s="82"/>
      <c r="BDO948" s="82"/>
      <c r="BDP948" s="82"/>
      <c r="BDQ948" s="82"/>
      <c r="BDR948" s="82"/>
      <c r="BDS948" s="82"/>
      <c r="BDT948" s="82"/>
      <c r="BDU948" s="82"/>
      <c r="BDV948" s="82"/>
      <c r="BDW948" s="82"/>
      <c r="BDX948" s="82"/>
      <c r="BDY948" s="82"/>
      <c r="BDZ948" s="82"/>
      <c r="BEA948" s="82"/>
      <c r="BEB948" s="82"/>
      <c r="BEC948" s="82"/>
      <c r="BED948" s="82"/>
      <c r="BEE948" s="82"/>
      <c r="BEF948" s="82"/>
      <c r="BEG948" s="82"/>
      <c r="BEH948" s="82"/>
      <c r="BEI948" s="82"/>
      <c r="BEJ948" s="82"/>
      <c r="BEK948" s="82"/>
      <c r="BEL948" s="82"/>
      <c r="BEM948" s="82"/>
      <c r="BEN948" s="82"/>
      <c r="BEO948" s="82"/>
      <c r="BEP948" s="82"/>
      <c r="BEQ948" s="82"/>
      <c r="BER948" s="82"/>
      <c r="BES948" s="82"/>
      <c r="BET948" s="82"/>
      <c r="BEU948" s="82"/>
      <c r="BEV948" s="82"/>
      <c r="BEW948" s="82"/>
      <c r="BEX948" s="82"/>
      <c r="BEY948" s="82"/>
      <c r="BEZ948" s="82"/>
      <c r="BFA948" s="82"/>
      <c r="BFB948" s="82"/>
      <c r="BFC948" s="82"/>
      <c r="BFD948" s="82"/>
      <c r="BFE948" s="82"/>
      <c r="BFF948" s="82"/>
      <c r="BFG948" s="82"/>
      <c r="BFH948" s="82"/>
      <c r="BFI948" s="82"/>
      <c r="BFJ948" s="82"/>
      <c r="BFK948" s="82"/>
      <c r="BFL948" s="82"/>
      <c r="BFM948" s="82"/>
      <c r="BFN948" s="82"/>
      <c r="BFO948" s="82"/>
      <c r="BFP948" s="82"/>
      <c r="BFQ948" s="82"/>
      <c r="BFR948" s="82"/>
      <c r="BFS948" s="82"/>
      <c r="BFT948" s="82"/>
      <c r="BFU948" s="82"/>
      <c r="BFV948" s="82"/>
      <c r="BFW948" s="82"/>
      <c r="BFX948" s="82"/>
      <c r="BFY948" s="82"/>
      <c r="BFZ948" s="82"/>
      <c r="BGA948" s="82"/>
      <c r="BGB948" s="82"/>
      <c r="BGC948" s="82"/>
      <c r="BGD948" s="82"/>
      <c r="BGE948" s="82"/>
      <c r="BGF948" s="82"/>
      <c r="BGG948" s="82"/>
      <c r="BGH948" s="82"/>
      <c r="BGI948" s="82"/>
      <c r="BGJ948" s="82"/>
      <c r="BGK948" s="82"/>
      <c r="BGL948" s="82"/>
      <c r="BGM948" s="82"/>
      <c r="BGN948" s="82"/>
      <c r="BGO948" s="82"/>
      <c r="BGP948" s="82"/>
      <c r="BGQ948" s="82"/>
      <c r="BGR948" s="82"/>
      <c r="BGS948" s="82"/>
      <c r="BGT948" s="82"/>
      <c r="BGU948" s="82"/>
      <c r="BGV948" s="82"/>
      <c r="BGW948" s="82"/>
      <c r="BGX948" s="82"/>
      <c r="BGY948" s="82"/>
      <c r="BGZ948" s="82"/>
      <c r="BHA948" s="82"/>
      <c r="BHB948" s="82"/>
      <c r="BHC948" s="82"/>
      <c r="BHD948" s="82"/>
      <c r="BHE948" s="82"/>
      <c r="BHF948" s="82"/>
      <c r="BHG948" s="82"/>
      <c r="BHH948" s="82"/>
      <c r="BHI948" s="82"/>
      <c r="BHJ948" s="82"/>
      <c r="BHK948" s="82"/>
      <c r="BHL948" s="82"/>
      <c r="BHM948" s="82"/>
      <c r="BHN948" s="82"/>
      <c r="BHO948" s="82"/>
      <c r="BHP948" s="82"/>
      <c r="BHQ948" s="82"/>
      <c r="BHR948" s="82"/>
      <c r="BHS948" s="82"/>
      <c r="BHT948" s="82"/>
      <c r="BHU948" s="82"/>
      <c r="BHV948" s="82"/>
      <c r="BHW948" s="82"/>
      <c r="BHX948" s="82"/>
      <c r="BHY948" s="82"/>
      <c r="BHZ948" s="82"/>
      <c r="BIA948" s="82"/>
      <c r="BIB948" s="82"/>
      <c r="BIC948" s="82"/>
      <c r="BID948" s="82"/>
      <c r="BIE948" s="82"/>
      <c r="BIF948" s="82"/>
      <c r="BIG948" s="82"/>
      <c r="BIH948" s="82"/>
      <c r="BII948" s="82"/>
      <c r="BIJ948" s="82"/>
      <c r="BIK948" s="82"/>
      <c r="BIL948" s="82"/>
      <c r="BIM948" s="82"/>
      <c r="BIN948" s="82"/>
      <c r="BIO948" s="82"/>
      <c r="BIP948" s="82"/>
      <c r="BIQ948" s="82"/>
      <c r="BIR948" s="82"/>
      <c r="BIS948" s="82"/>
      <c r="BIT948" s="82"/>
      <c r="BIU948" s="82"/>
      <c r="BIV948" s="82"/>
      <c r="BIW948" s="82"/>
      <c r="BIX948" s="82"/>
      <c r="BIY948" s="82"/>
      <c r="BIZ948" s="82"/>
      <c r="BJA948" s="82"/>
      <c r="BJB948" s="82"/>
      <c r="BJC948" s="82"/>
      <c r="BJD948" s="82"/>
      <c r="BJE948" s="82"/>
      <c r="BJF948" s="82"/>
      <c r="BJG948" s="82"/>
      <c r="BJH948" s="82"/>
      <c r="BJI948" s="82"/>
      <c r="BJJ948" s="82"/>
      <c r="BJK948" s="82"/>
      <c r="BJL948" s="82"/>
      <c r="BJM948" s="82"/>
      <c r="BJN948" s="82"/>
      <c r="BJO948" s="82"/>
      <c r="BJP948" s="82"/>
      <c r="BJQ948" s="82"/>
      <c r="BJR948" s="82"/>
      <c r="BJS948" s="82"/>
      <c r="BJT948" s="82"/>
      <c r="BJU948" s="82"/>
      <c r="BJV948" s="82"/>
      <c r="BJW948" s="82"/>
      <c r="BJX948" s="82"/>
      <c r="BJY948" s="82"/>
      <c r="BJZ948" s="82"/>
      <c r="BKA948" s="82"/>
      <c r="BKB948" s="82"/>
      <c r="BKC948" s="82"/>
      <c r="BKD948" s="82"/>
      <c r="BKE948" s="82"/>
      <c r="BKF948" s="82"/>
      <c r="BKG948" s="82"/>
      <c r="BKH948" s="82"/>
      <c r="BKI948" s="82"/>
      <c r="BKJ948" s="82"/>
      <c r="BKK948" s="82"/>
      <c r="BKL948" s="82"/>
      <c r="BKM948" s="82"/>
      <c r="BKN948" s="82"/>
      <c r="BKO948" s="82"/>
      <c r="BKP948" s="82"/>
      <c r="BKQ948" s="82"/>
      <c r="BKR948" s="82"/>
      <c r="BKS948" s="82"/>
      <c r="BKT948" s="82"/>
      <c r="BKU948" s="82"/>
      <c r="BKV948" s="82"/>
      <c r="BKW948" s="82"/>
      <c r="BKX948" s="82"/>
      <c r="BKY948" s="82"/>
      <c r="BKZ948" s="82"/>
      <c r="BLA948" s="82"/>
      <c r="BLB948" s="82"/>
      <c r="BLC948" s="82"/>
      <c r="BLD948" s="82"/>
      <c r="BLE948" s="82"/>
      <c r="BLF948" s="82"/>
      <c r="BLG948" s="82"/>
      <c r="BLH948" s="82"/>
      <c r="BLI948" s="82"/>
      <c r="BLJ948" s="82"/>
      <c r="BLK948" s="82"/>
      <c r="BLL948" s="82"/>
      <c r="BLM948" s="82"/>
      <c r="BLN948" s="82"/>
      <c r="BLO948" s="82"/>
      <c r="BLP948" s="82"/>
      <c r="BLQ948" s="82"/>
      <c r="BLR948" s="82"/>
      <c r="BLS948" s="82"/>
      <c r="BLT948" s="82"/>
      <c r="BLU948" s="82"/>
      <c r="BLV948" s="82"/>
      <c r="BLW948" s="82"/>
      <c r="BLX948" s="82"/>
      <c r="BLY948" s="82"/>
      <c r="BLZ948" s="82"/>
      <c r="BMA948" s="82"/>
      <c r="BMB948" s="82"/>
      <c r="BMC948" s="82"/>
      <c r="BMD948" s="82"/>
      <c r="BME948" s="82"/>
      <c r="BMF948" s="82"/>
      <c r="BMG948" s="82"/>
      <c r="BMH948" s="82"/>
      <c r="BMI948" s="82"/>
      <c r="BMJ948" s="82"/>
      <c r="BMK948" s="82"/>
      <c r="BML948" s="82"/>
      <c r="BMM948" s="82"/>
      <c r="BMN948" s="82"/>
      <c r="BMO948" s="82"/>
      <c r="BMP948" s="82"/>
      <c r="BMQ948" s="82"/>
      <c r="BMR948" s="82"/>
      <c r="BMS948" s="82"/>
      <c r="BMT948" s="82"/>
      <c r="BMU948" s="82"/>
      <c r="BMV948" s="82"/>
      <c r="BMW948" s="82"/>
      <c r="BMX948" s="82"/>
      <c r="BMY948" s="82"/>
      <c r="BMZ948" s="82"/>
      <c r="BNA948" s="82"/>
      <c r="BNB948" s="82"/>
      <c r="BNC948" s="82"/>
      <c r="BND948" s="82"/>
      <c r="BNE948" s="82"/>
      <c r="BNF948" s="82"/>
      <c r="BNG948" s="82"/>
      <c r="BNH948" s="82"/>
      <c r="BNI948" s="82"/>
      <c r="BNJ948" s="82"/>
      <c r="BNK948" s="82"/>
      <c r="BNL948" s="82"/>
      <c r="BNM948" s="82"/>
      <c r="BNN948" s="82"/>
      <c r="BNO948" s="82"/>
      <c r="BNP948" s="82"/>
      <c r="BNQ948" s="82"/>
      <c r="BNR948" s="82"/>
      <c r="BNS948" s="82"/>
      <c r="BNT948" s="82"/>
      <c r="BNU948" s="82"/>
      <c r="BNV948" s="82"/>
      <c r="BNW948" s="82"/>
      <c r="BNX948" s="82"/>
      <c r="BNY948" s="82"/>
      <c r="BNZ948" s="82"/>
      <c r="BOA948" s="82"/>
      <c r="BOB948" s="82"/>
      <c r="BOC948" s="82"/>
      <c r="BOD948" s="82"/>
      <c r="BOE948" s="82"/>
      <c r="BOF948" s="82"/>
      <c r="BOG948" s="82"/>
      <c r="BOH948" s="82"/>
      <c r="BOI948" s="82"/>
      <c r="BOJ948" s="82"/>
      <c r="BOK948" s="82"/>
      <c r="BOL948" s="82"/>
      <c r="BOM948" s="82"/>
      <c r="BON948" s="82"/>
      <c r="BOO948" s="82"/>
      <c r="BOP948" s="82"/>
      <c r="BOQ948" s="82"/>
      <c r="BOR948" s="82"/>
      <c r="BOS948" s="82"/>
      <c r="BOT948" s="82"/>
      <c r="BOU948" s="82"/>
      <c r="BOV948" s="82"/>
      <c r="BOW948" s="82"/>
      <c r="BOX948" s="82"/>
      <c r="BOY948" s="82"/>
      <c r="BOZ948" s="82"/>
      <c r="BPA948" s="82"/>
      <c r="BPB948" s="82"/>
      <c r="BPC948" s="82"/>
      <c r="BPD948" s="82"/>
      <c r="BPE948" s="82"/>
      <c r="BPF948" s="82"/>
      <c r="BPG948" s="82"/>
      <c r="BPH948" s="82"/>
      <c r="BPI948" s="82"/>
      <c r="BPJ948" s="82"/>
      <c r="BPK948" s="82"/>
      <c r="BPL948" s="82"/>
      <c r="BPM948" s="82"/>
      <c r="BPN948" s="82"/>
      <c r="BPO948" s="82"/>
      <c r="BPP948" s="82"/>
      <c r="BPQ948" s="82"/>
      <c r="BPR948" s="82"/>
      <c r="BPS948" s="82"/>
      <c r="BPT948" s="82"/>
      <c r="BPU948" s="82"/>
      <c r="BPV948" s="82"/>
      <c r="BPW948" s="82"/>
      <c r="BPX948" s="82"/>
      <c r="BPY948" s="82"/>
      <c r="BPZ948" s="82"/>
      <c r="BQA948" s="82"/>
      <c r="BQB948" s="82"/>
      <c r="BQC948" s="82"/>
      <c r="BQD948" s="82"/>
      <c r="BQE948" s="82"/>
      <c r="BQF948" s="82"/>
      <c r="BQG948" s="82"/>
      <c r="BQH948" s="82"/>
      <c r="BQI948" s="82"/>
      <c r="BQJ948" s="82"/>
      <c r="BQK948" s="82"/>
      <c r="BQL948" s="82"/>
      <c r="BQM948" s="82"/>
      <c r="BQN948" s="82"/>
      <c r="BQO948" s="82"/>
      <c r="BQP948" s="82"/>
      <c r="BQQ948" s="82"/>
      <c r="BQR948" s="82"/>
      <c r="BQS948" s="82"/>
      <c r="BQT948" s="82"/>
      <c r="BQU948" s="82"/>
      <c r="BQV948" s="82"/>
      <c r="BQW948" s="82"/>
      <c r="BQX948" s="82"/>
      <c r="BQY948" s="82"/>
      <c r="BQZ948" s="82"/>
      <c r="BRA948" s="82"/>
      <c r="BRB948" s="82"/>
      <c r="BRC948" s="82"/>
      <c r="BRD948" s="82"/>
      <c r="BRE948" s="82"/>
      <c r="BRF948" s="82"/>
      <c r="BRG948" s="82"/>
      <c r="BRH948" s="82"/>
      <c r="BRI948" s="82"/>
      <c r="BRJ948" s="82"/>
      <c r="BRK948" s="82"/>
      <c r="BRL948" s="82"/>
      <c r="BRM948" s="82"/>
      <c r="BRN948" s="82"/>
      <c r="BRO948" s="82"/>
      <c r="BRP948" s="82"/>
      <c r="BRQ948" s="82"/>
      <c r="BRR948" s="82"/>
      <c r="BRS948" s="82"/>
      <c r="BRT948" s="82"/>
      <c r="BRU948" s="82"/>
      <c r="BRV948" s="82"/>
      <c r="BRW948" s="82"/>
      <c r="BRX948" s="82"/>
      <c r="BRY948" s="82"/>
      <c r="BRZ948" s="82"/>
      <c r="BSA948" s="82"/>
      <c r="BSB948" s="82"/>
      <c r="BSC948" s="82"/>
      <c r="BSD948" s="82"/>
      <c r="BSE948" s="82"/>
      <c r="BSF948" s="82"/>
      <c r="BSG948" s="82"/>
      <c r="BSH948" s="82"/>
      <c r="BSI948" s="82"/>
      <c r="BSJ948" s="82"/>
      <c r="BSK948" s="82"/>
      <c r="BSL948" s="82"/>
      <c r="BSM948" s="82"/>
      <c r="BSN948" s="82"/>
      <c r="BSO948" s="82"/>
      <c r="BSP948" s="82"/>
      <c r="BSQ948" s="82"/>
      <c r="BSR948" s="82"/>
      <c r="BSS948" s="82"/>
      <c r="BST948" s="82"/>
      <c r="BSU948" s="82"/>
      <c r="BSV948" s="82"/>
      <c r="BSW948" s="82"/>
      <c r="BSX948" s="82"/>
      <c r="BSY948" s="82"/>
      <c r="BSZ948" s="82"/>
      <c r="BTA948" s="82"/>
      <c r="BTB948" s="82"/>
      <c r="BTC948" s="82"/>
      <c r="BTD948" s="82"/>
      <c r="BTE948" s="82"/>
      <c r="BTF948" s="82"/>
      <c r="BTG948" s="82"/>
      <c r="BTH948" s="82"/>
      <c r="BTI948" s="82"/>
      <c r="BTJ948" s="82"/>
      <c r="BTK948" s="82"/>
      <c r="BTL948" s="82"/>
      <c r="BTM948" s="82"/>
      <c r="BTN948" s="82"/>
      <c r="BTO948" s="82"/>
      <c r="BTP948" s="82"/>
      <c r="BTQ948" s="82"/>
      <c r="BTR948" s="82"/>
      <c r="BTS948" s="82"/>
      <c r="BTT948" s="82"/>
      <c r="BTU948" s="82"/>
      <c r="BTV948" s="82"/>
      <c r="BTW948" s="82"/>
      <c r="BTX948" s="82"/>
      <c r="BTY948" s="82"/>
      <c r="BTZ948" s="82"/>
      <c r="BUA948" s="82"/>
      <c r="BUB948" s="82"/>
      <c r="BUC948" s="82"/>
      <c r="BUD948" s="82"/>
      <c r="BUE948" s="82"/>
      <c r="BUF948" s="82"/>
      <c r="BUG948" s="82"/>
      <c r="BUH948" s="82"/>
      <c r="BUI948" s="82"/>
      <c r="BUJ948" s="82"/>
      <c r="BUK948" s="82"/>
      <c r="BUL948" s="82"/>
      <c r="BUM948" s="82"/>
      <c r="BUN948" s="82"/>
      <c r="BUO948" s="82"/>
      <c r="BUP948" s="82"/>
      <c r="BUQ948" s="82"/>
      <c r="BUR948" s="82"/>
      <c r="BUS948" s="82"/>
      <c r="BUT948" s="82"/>
      <c r="BUU948" s="82"/>
      <c r="BUV948" s="82"/>
      <c r="BUW948" s="82"/>
      <c r="BUX948" s="82"/>
      <c r="BUY948" s="82"/>
      <c r="BUZ948" s="82"/>
      <c r="BVA948" s="82"/>
      <c r="BVB948" s="82"/>
      <c r="BVC948" s="82"/>
      <c r="BVD948" s="82"/>
      <c r="BVE948" s="82"/>
      <c r="BVF948" s="82"/>
      <c r="BVG948" s="82"/>
      <c r="BVH948" s="82"/>
      <c r="BVI948" s="82"/>
      <c r="BVJ948" s="82"/>
      <c r="BVK948" s="82"/>
      <c r="BVL948" s="82"/>
      <c r="BVM948" s="82"/>
      <c r="BVN948" s="82"/>
      <c r="BVO948" s="82"/>
      <c r="BVP948" s="82"/>
      <c r="BVQ948" s="82"/>
      <c r="BVR948" s="82"/>
      <c r="BVS948" s="82"/>
      <c r="BVT948" s="82"/>
      <c r="BVU948" s="82"/>
      <c r="BVV948" s="82"/>
      <c r="BVW948" s="82"/>
      <c r="BVX948" s="82"/>
      <c r="BVY948" s="82"/>
      <c r="BVZ948" s="82"/>
      <c r="BWA948" s="82"/>
      <c r="BWB948" s="82"/>
      <c r="BWC948" s="82"/>
      <c r="BWD948" s="82"/>
      <c r="BWE948" s="82"/>
      <c r="BWF948" s="82"/>
      <c r="BWG948" s="82"/>
      <c r="BWH948" s="82"/>
      <c r="BWI948" s="82"/>
      <c r="BWJ948" s="82"/>
      <c r="BWK948" s="82"/>
      <c r="BWL948" s="82"/>
      <c r="BWM948" s="82"/>
      <c r="BWN948" s="82"/>
      <c r="BWO948" s="82"/>
      <c r="BWP948" s="82"/>
      <c r="BWQ948" s="82"/>
      <c r="BWR948" s="82"/>
      <c r="BWS948" s="82"/>
      <c r="BWT948" s="82"/>
      <c r="BWU948" s="82"/>
      <c r="BWV948" s="82"/>
      <c r="BWW948" s="82"/>
      <c r="BWX948" s="82"/>
      <c r="BWY948" s="82"/>
      <c r="BWZ948" s="82"/>
      <c r="BXA948" s="82"/>
      <c r="BXB948" s="82"/>
      <c r="BXC948" s="82"/>
      <c r="BXD948" s="82"/>
      <c r="BXE948" s="82"/>
      <c r="BXF948" s="82"/>
      <c r="BXG948" s="82"/>
      <c r="BXH948" s="82"/>
      <c r="BXI948" s="82"/>
      <c r="BXJ948" s="82"/>
      <c r="BXK948" s="82"/>
      <c r="BXL948" s="82"/>
      <c r="BXM948" s="82"/>
      <c r="BXN948" s="82"/>
      <c r="BXO948" s="82"/>
      <c r="BXP948" s="82"/>
      <c r="BXQ948" s="82"/>
      <c r="BXR948" s="82"/>
      <c r="BXS948" s="82"/>
      <c r="BXT948" s="82"/>
      <c r="BXU948" s="82"/>
      <c r="BXV948" s="82"/>
      <c r="BXW948" s="82"/>
      <c r="BXX948" s="82"/>
      <c r="BXY948" s="82"/>
      <c r="BXZ948" s="82"/>
      <c r="BYA948" s="82"/>
      <c r="BYB948" s="82"/>
      <c r="BYC948" s="82"/>
      <c r="BYD948" s="82"/>
      <c r="BYE948" s="82"/>
      <c r="BYF948" s="82"/>
      <c r="BYG948" s="82"/>
      <c r="BYH948" s="82"/>
      <c r="BYI948" s="82"/>
      <c r="BYJ948" s="82"/>
      <c r="BYK948" s="82"/>
      <c r="BYL948" s="82"/>
      <c r="BYM948" s="82"/>
      <c r="BYN948" s="82"/>
      <c r="BYO948" s="82"/>
      <c r="BYP948" s="82"/>
      <c r="BYQ948" s="82"/>
      <c r="BYR948" s="82"/>
      <c r="BYS948" s="82"/>
      <c r="BYT948" s="82"/>
      <c r="BYU948" s="82"/>
      <c r="BYV948" s="82"/>
      <c r="BYW948" s="82"/>
      <c r="BYX948" s="82"/>
      <c r="BYY948" s="82"/>
      <c r="BYZ948" s="82"/>
      <c r="BZA948" s="82"/>
      <c r="BZB948" s="82"/>
      <c r="BZC948" s="82"/>
      <c r="BZD948" s="82"/>
      <c r="BZE948" s="82"/>
      <c r="BZF948" s="82"/>
      <c r="BZG948" s="82"/>
      <c r="BZH948" s="82"/>
      <c r="BZI948" s="82"/>
      <c r="BZJ948" s="82"/>
      <c r="BZK948" s="82"/>
      <c r="BZL948" s="82"/>
      <c r="BZM948" s="82"/>
      <c r="BZN948" s="82"/>
      <c r="BZO948" s="82"/>
      <c r="BZP948" s="82"/>
      <c r="BZQ948" s="82"/>
      <c r="BZR948" s="82"/>
      <c r="BZS948" s="82"/>
      <c r="BZT948" s="82"/>
      <c r="BZU948" s="82"/>
      <c r="BZV948" s="82"/>
      <c r="BZW948" s="82"/>
      <c r="BZX948" s="82"/>
      <c r="BZY948" s="82"/>
      <c r="BZZ948" s="82"/>
      <c r="CAA948" s="82"/>
      <c r="CAB948" s="82"/>
      <c r="CAC948" s="82"/>
      <c r="CAD948" s="82"/>
      <c r="CAE948" s="82"/>
      <c r="CAF948" s="82"/>
      <c r="CAG948" s="82"/>
      <c r="CAH948" s="82"/>
      <c r="CAI948" s="82"/>
      <c r="CAJ948" s="82"/>
      <c r="CAK948" s="82"/>
      <c r="CAL948" s="82"/>
      <c r="CAM948" s="82"/>
      <c r="CAN948" s="82"/>
      <c r="CAO948" s="82"/>
      <c r="CAP948" s="82"/>
      <c r="CAQ948" s="82"/>
      <c r="CAR948" s="82"/>
      <c r="CAS948" s="82"/>
      <c r="CAT948" s="82"/>
      <c r="CAU948" s="82"/>
      <c r="CAV948" s="82"/>
      <c r="CAW948" s="82"/>
      <c r="CAX948" s="82"/>
      <c r="CAY948" s="82"/>
      <c r="CAZ948" s="82"/>
      <c r="CBA948" s="82"/>
      <c r="CBB948" s="82"/>
      <c r="CBC948" s="82"/>
      <c r="CBD948" s="82"/>
      <c r="CBE948" s="82"/>
      <c r="CBF948" s="82"/>
      <c r="CBG948" s="82"/>
      <c r="CBH948" s="82"/>
      <c r="CBI948" s="82"/>
      <c r="CBJ948" s="82"/>
      <c r="CBK948" s="82"/>
      <c r="CBL948" s="82"/>
      <c r="CBM948" s="82"/>
      <c r="CBN948" s="82"/>
      <c r="CBO948" s="82"/>
      <c r="CBP948" s="82"/>
      <c r="CBQ948" s="82"/>
      <c r="CBR948" s="82"/>
      <c r="CBS948" s="82"/>
      <c r="CBT948" s="82"/>
      <c r="CBU948" s="82"/>
      <c r="CBV948" s="82"/>
      <c r="CBW948" s="82"/>
      <c r="CBX948" s="82"/>
      <c r="CBY948" s="82"/>
      <c r="CBZ948" s="82"/>
      <c r="CCA948" s="82"/>
      <c r="CCB948" s="82"/>
      <c r="CCC948" s="82"/>
      <c r="CCD948" s="82"/>
      <c r="CCE948" s="82"/>
      <c r="CCF948" s="82"/>
      <c r="CCG948" s="82"/>
      <c r="CCH948" s="82"/>
      <c r="CCI948" s="82"/>
      <c r="CCJ948" s="82"/>
      <c r="CCK948" s="82"/>
      <c r="CCL948" s="82"/>
      <c r="CCM948" s="82"/>
      <c r="CCN948" s="82"/>
      <c r="CCO948" s="82"/>
      <c r="CCP948" s="82"/>
      <c r="CCQ948" s="82"/>
      <c r="CCR948" s="82"/>
      <c r="CCS948" s="82"/>
      <c r="CCT948" s="82"/>
      <c r="CCU948" s="82"/>
      <c r="CCV948" s="82"/>
      <c r="CCW948" s="82"/>
      <c r="CCX948" s="82"/>
      <c r="CCY948" s="82"/>
      <c r="CCZ948" s="82"/>
      <c r="CDA948" s="82"/>
      <c r="CDB948" s="82"/>
      <c r="CDC948" s="82"/>
      <c r="CDD948" s="82"/>
      <c r="CDE948" s="82"/>
      <c r="CDF948" s="82"/>
      <c r="CDG948" s="82"/>
      <c r="CDH948" s="82"/>
      <c r="CDI948" s="82"/>
      <c r="CDJ948" s="82"/>
      <c r="CDK948" s="82"/>
      <c r="CDL948" s="82"/>
      <c r="CDM948" s="82"/>
      <c r="CDN948" s="82"/>
      <c r="CDO948" s="82"/>
      <c r="CDP948" s="82"/>
      <c r="CDQ948" s="82"/>
      <c r="CDR948" s="82"/>
      <c r="CDS948" s="82"/>
      <c r="CDT948" s="82"/>
      <c r="CDU948" s="82"/>
      <c r="CDV948" s="82"/>
      <c r="CDW948" s="82"/>
      <c r="CDX948" s="82"/>
      <c r="CDY948" s="82"/>
      <c r="CDZ948" s="82"/>
      <c r="CEA948" s="82"/>
      <c r="CEB948" s="82"/>
      <c r="CEC948" s="82"/>
      <c r="CED948" s="82"/>
      <c r="CEE948" s="82"/>
      <c r="CEF948" s="82"/>
      <c r="CEG948" s="82"/>
      <c r="CEH948" s="82"/>
      <c r="CEI948" s="82"/>
      <c r="CEJ948" s="82"/>
      <c r="CEK948" s="82"/>
      <c r="CEL948" s="82"/>
      <c r="CEM948" s="82"/>
      <c r="CEN948" s="82"/>
      <c r="CEO948" s="82"/>
      <c r="CEP948" s="82"/>
      <c r="CEQ948" s="82"/>
      <c r="CER948" s="82"/>
      <c r="CES948" s="82"/>
      <c r="CET948" s="82"/>
      <c r="CEU948" s="82"/>
      <c r="CEV948" s="82"/>
      <c r="CEW948" s="82"/>
      <c r="CEX948" s="82"/>
      <c r="CEY948" s="82"/>
      <c r="CEZ948" s="82"/>
      <c r="CFA948" s="82"/>
      <c r="CFB948" s="82"/>
      <c r="CFC948" s="82"/>
      <c r="CFD948" s="82"/>
      <c r="CFE948" s="82"/>
      <c r="CFF948" s="82"/>
      <c r="CFG948" s="82"/>
      <c r="CFH948" s="82"/>
      <c r="CFI948" s="82"/>
      <c r="CFJ948" s="82"/>
      <c r="CFK948" s="82"/>
      <c r="CFL948" s="82"/>
      <c r="CFM948" s="82"/>
      <c r="CFN948" s="82"/>
      <c r="CFO948" s="82"/>
      <c r="CFP948" s="82"/>
      <c r="CFQ948" s="82"/>
      <c r="CFR948" s="82"/>
      <c r="CFS948" s="82"/>
      <c r="CFT948" s="82"/>
      <c r="CFU948" s="82"/>
      <c r="CFV948" s="82"/>
      <c r="CFW948" s="82"/>
      <c r="CFX948" s="82"/>
      <c r="CFY948" s="82"/>
      <c r="CFZ948" s="82"/>
      <c r="CGA948" s="82"/>
      <c r="CGB948" s="82"/>
      <c r="CGC948" s="82"/>
      <c r="CGD948" s="82"/>
      <c r="CGE948" s="82"/>
      <c r="CGF948" s="82"/>
      <c r="CGG948" s="82"/>
      <c r="CGH948" s="82"/>
      <c r="CGI948" s="82"/>
      <c r="CGJ948" s="82"/>
      <c r="CGK948" s="82"/>
      <c r="CGL948" s="82"/>
      <c r="CGM948" s="82"/>
      <c r="CGN948" s="82"/>
      <c r="CGO948" s="82"/>
      <c r="CGP948" s="82"/>
      <c r="CGQ948" s="82"/>
      <c r="CGR948" s="82"/>
      <c r="CGS948" s="82"/>
      <c r="CGT948" s="82"/>
      <c r="CGU948" s="82"/>
      <c r="CGV948" s="82"/>
      <c r="CGW948" s="82"/>
      <c r="CGX948" s="82"/>
      <c r="CGY948" s="82"/>
      <c r="CGZ948" s="82"/>
      <c r="CHA948" s="82"/>
      <c r="CHB948" s="82"/>
      <c r="CHC948" s="82"/>
      <c r="CHD948" s="82"/>
      <c r="CHE948" s="82"/>
      <c r="CHF948" s="82"/>
      <c r="CHG948" s="82"/>
      <c r="CHH948" s="82"/>
      <c r="CHI948" s="82"/>
      <c r="CHJ948" s="82"/>
      <c r="CHK948" s="82"/>
      <c r="CHL948" s="82"/>
      <c r="CHM948" s="82"/>
      <c r="CHN948" s="82"/>
      <c r="CHO948" s="82"/>
      <c r="CHP948" s="82"/>
      <c r="CHQ948" s="82"/>
      <c r="CHR948" s="82"/>
      <c r="CHS948" s="82"/>
      <c r="CHT948" s="82"/>
      <c r="CHU948" s="82"/>
      <c r="CHV948" s="82"/>
      <c r="CHW948" s="82"/>
      <c r="CHX948" s="82"/>
      <c r="CHY948" s="82"/>
      <c r="CHZ948" s="82"/>
      <c r="CIA948" s="82"/>
      <c r="CIB948" s="82"/>
      <c r="CIC948" s="82"/>
      <c r="CID948" s="82"/>
      <c r="CIE948" s="82"/>
      <c r="CIF948" s="82"/>
      <c r="CIG948" s="82"/>
      <c r="CIH948" s="82"/>
      <c r="CII948" s="82"/>
      <c r="CIJ948" s="82"/>
      <c r="CIK948" s="82"/>
      <c r="CIL948" s="82"/>
      <c r="CIM948" s="82"/>
      <c r="CIN948" s="82"/>
      <c r="CIO948" s="82"/>
      <c r="CIP948" s="82"/>
      <c r="CIQ948" s="82"/>
      <c r="CIR948" s="82"/>
      <c r="CIS948" s="82"/>
      <c r="CIT948" s="82"/>
      <c r="CIU948" s="82"/>
      <c r="CIV948" s="82"/>
      <c r="CIW948" s="82"/>
      <c r="CIX948" s="82"/>
      <c r="CIY948" s="82"/>
      <c r="CIZ948" s="82"/>
      <c r="CJA948" s="82"/>
      <c r="CJB948" s="82"/>
      <c r="CJC948" s="82"/>
      <c r="CJD948" s="82"/>
      <c r="CJE948" s="82"/>
      <c r="CJF948" s="82"/>
      <c r="CJG948" s="82"/>
      <c r="CJH948" s="82"/>
      <c r="CJI948" s="82"/>
      <c r="CJJ948" s="82"/>
      <c r="CJK948" s="82"/>
      <c r="CJL948" s="82"/>
      <c r="CJM948" s="82"/>
      <c r="CJN948" s="82"/>
      <c r="CJO948" s="82"/>
      <c r="CJP948" s="82"/>
      <c r="CJQ948" s="82"/>
      <c r="CJR948" s="82"/>
      <c r="CJS948" s="82"/>
      <c r="CJT948" s="82"/>
      <c r="CJU948" s="82"/>
      <c r="CJV948" s="82"/>
      <c r="CJW948" s="82"/>
      <c r="CJX948" s="82"/>
      <c r="CJY948" s="82"/>
      <c r="CJZ948" s="82"/>
      <c r="CKA948" s="82"/>
      <c r="CKB948" s="82"/>
      <c r="CKC948" s="82"/>
      <c r="CKD948" s="82"/>
      <c r="CKE948" s="82"/>
      <c r="CKF948" s="82"/>
      <c r="CKG948" s="82"/>
      <c r="CKH948" s="82"/>
      <c r="CKI948" s="82"/>
      <c r="CKJ948" s="82"/>
      <c r="CKK948" s="82"/>
      <c r="CKL948" s="82"/>
      <c r="CKM948" s="82"/>
      <c r="CKN948" s="82"/>
      <c r="CKO948" s="82"/>
      <c r="CKP948" s="82"/>
      <c r="CKQ948" s="82"/>
      <c r="CKR948" s="82"/>
      <c r="CKS948" s="82"/>
      <c r="CKT948" s="82"/>
      <c r="CKU948" s="82"/>
      <c r="CKV948" s="82"/>
      <c r="CKW948" s="82"/>
      <c r="CKX948" s="82"/>
      <c r="CKY948" s="82"/>
      <c r="CKZ948" s="82"/>
      <c r="CLA948" s="82"/>
      <c r="CLB948" s="82"/>
      <c r="CLC948" s="82"/>
      <c r="CLD948" s="82"/>
      <c r="CLE948" s="82"/>
      <c r="CLF948" s="82"/>
      <c r="CLG948" s="82"/>
      <c r="CLH948" s="82"/>
      <c r="CLI948" s="82"/>
      <c r="CLJ948" s="82"/>
      <c r="CLK948" s="82"/>
      <c r="CLL948" s="82"/>
      <c r="CLM948" s="82"/>
      <c r="CLN948" s="82"/>
      <c r="CLO948" s="82"/>
      <c r="CLP948" s="82"/>
      <c r="CLQ948" s="82"/>
      <c r="CLR948" s="82"/>
      <c r="CLS948" s="82"/>
      <c r="CLT948" s="82"/>
      <c r="CLU948" s="82"/>
      <c r="CLV948" s="82"/>
      <c r="CLW948" s="82"/>
      <c r="CLX948" s="82"/>
      <c r="CLY948" s="82"/>
      <c r="CLZ948" s="82"/>
      <c r="CMA948" s="82"/>
      <c r="CMB948" s="82"/>
      <c r="CMC948" s="82"/>
      <c r="CMD948" s="82"/>
      <c r="CME948" s="82"/>
      <c r="CMF948" s="82"/>
      <c r="CMG948" s="82"/>
      <c r="CMH948" s="82"/>
      <c r="CMI948" s="82"/>
      <c r="CMJ948" s="82"/>
      <c r="CMK948" s="82"/>
      <c r="CML948" s="82"/>
      <c r="CMM948" s="82"/>
      <c r="CMN948" s="82"/>
      <c r="CMO948" s="82"/>
      <c r="CMP948" s="82"/>
      <c r="CMQ948" s="82"/>
      <c r="CMR948" s="82"/>
      <c r="CMS948" s="82"/>
      <c r="CMT948" s="82"/>
      <c r="CMU948" s="82"/>
      <c r="CMV948" s="82"/>
      <c r="CMW948" s="82"/>
      <c r="CMX948" s="82"/>
      <c r="CMY948" s="82"/>
      <c r="CMZ948" s="82"/>
      <c r="CNA948" s="82"/>
      <c r="CNB948" s="82"/>
      <c r="CNC948" s="82"/>
      <c r="CND948" s="82"/>
      <c r="CNE948" s="82"/>
      <c r="CNF948" s="82"/>
      <c r="CNG948" s="82"/>
      <c r="CNH948" s="82"/>
      <c r="CNI948" s="82"/>
      <c r="CNJ948" s="82"/>
      <c r="CNK948" s="82"/>
      <c r="CNL948" s="82"/>
      <c r="CNM948" s="82"/>
      <c r="CNN948" s="82"/>
      <c r="CNO948" s="82"/>
      <c r="CNP948" s="82"/>
      <c r="CNQ948" s="82"/>
      <c r="CNR948" s="82"/>
      <c r="CNS948" s="82"/>
      <c r="CNT948" s="82"/>
      <c r="CNU948" s="82"/>
      <c r="CNV948" s="82"/>
      <c r="CNW948" s="82"/>
      <c r="CNX948" s="82"/>
      <c r="CNY948" s="82"/>
      <c r="CNZ948" s="82"/>
      <c r="COA948" s="82"/>
      <c r="COB948" s="82"/>
      <c r="COC948" s="82"/>
      <c r="COD948" s="82"/>
      <c r="COE948" s="82"/>
      <c r="COF948" s="82"/>
      <c r="COG948" s="82"/>
      <c r="COH948" s="82"/>
      <c r="COI948" s="82"/>
      <c r="COJ948" s="82"/>
      <c r="COK948" s="82"/>
      <c r="COL948" s="82"/>
      <c r="COM948" s="82"/>
      <c r="CON948" s="82"/>
      <c r="COO948" s="82"/>
      <c r="COP948" s="82"/>
      <c r="COQ948" s="82"/>
      <c r="COR948" s="82"/>
      <c r="COS948" s="82"/>
      <c r="COT948" s="82"/>
      <c r="COU948" s="82"/>
      <c r="COV948" s="82"/>
      <c r="COW948" s="82"/>
      <c r="COX948" s="82"/>
      <c r="COY948" s="82"/>
      <c r="COZ948" s="82"/>
      <c r="CPA948" s="82"/>
      <c r="CPB948" s="82"/>
      <c r="CPC948" s="82"/>
      <c r="CPD948" s="82"/>
      <c r="CPE948" s="82"/>
      <c r="CPF948" s="82"/>
      <c r="CPG948" s="82"/>
      <c r="CPH948" s="82"/>
      <c r="CPI948" s="82"/>
      <c r="CPJ948" s="82"/>
      <c r="CPK948" s="82"/>
      <c r="CPL948" s="82"/>
      <c r="CPM948" s="82"/>
      <c r="CPN948" s="82"/>
      <c r="CPO948" s="82"/>
      <c r="CPP948" s="82"/>
      <c r="CPQ948" s="82"/>
      <c r="CPR948" s="82"/>
      <c r="CPS948" s="82"/>
      <c r="CPT948" s="82"/>
      <c r="CPU948" s="82"/>
      <c r="CPV948" s="82"/>
      <c r="CPW948" s="82"/>
      <c r="CPX948" s="82"/>
      <c r="CPY948" s="82"/>
      <c r="CPZ948" s="82"/>
      <c r="CQA948" s="82"/>
      <c r="CQB948" s="82"/>
      <c r="CQC948" s="82"/>
      <c r="CQD948" s="82"/>
      <c r="CQE948" s="82"/>
      <c r="CQF948" s="82"/>
      <c r="CQG948" s="82"/>
      <c r="CQH948" s="82"/>
      <c r="CQI948" s="82"/>
      <c r="CQJ948" s="82"/>
      <c r="CQK948" s="82"/>
      <c r="CQL948" s="82"/>
      <c r="CQM948" s="82"/>
      <c r="CQN948" s="82"/>
      <c r="CQO948" s="82"/>
      <c r="CQP948" s="82"/>
      <c r="CQQ948" s="82"/>
      <c r="CQR948" s="82"/>
      <c r="CQS948" s="82"/>
      <c r="CQT948" s="82"/>
      <c r="CQU948" s="82"/>
      <c r="CQV948" s="82"/>
      <c r="CQW948" s="82"/>
      <c r="CQX948" s="82"/>
      <c r="CQY948" s="82"/>
      <c r="CQZ948" s="82"/>
      <c r="CRA948" s="82"/>
      <c r="CRB948" s="82"/>
      <c r="CRC948" s="82"/>
      <c r="CRD948" s="82"/>
      <c r="CRE948" s="82"/>
      <c r="CRF948" s="82"/>
      <c r="CRG948" s="82"/>
      <c r="CRH948" s="82"/>
      <c r="CRI948" s="82"/>
      <c r="CRJ948" s="82"/>
      <c r="CRK948" s="82"/>
      <c r="CRL948" s="82"/>
      <c r="CRM948" s="82"/>
      <c r="CRN948" s="82"/>
      <c r="CRO948" s="82"/>
      <c r="CRP948" s="82"/>
      <c r="CRQ948" s="82"/>
      <c r="CRR948" s="82"/>
      <c r="CRS948" s="82"/>
      <c r="CRT948" s="82"/>
      <c r="CRU948" s="82"/>
      <c r="CRV948" s="82"/>
      <c r="CRW948" s="82"/>
      <c r="CRX948" s="82"/>
      <c r="CRY948" s="82"/>
      <c r="CRZ948" s="82"/>
      <c r="CSA948" s="82"/>
      <c r="CSB948" s="82"/>
      <c r="CSC948" s="82"/>
      <c r="CSD948" s="82"/>
      <c r="CSE948" s="82"/>
      <c r="CSF948" s="82"/>
      <c r="CSG948" s="82"/>
      <c r="CSH948" s="82"/>
      <c r="CSI948" s="82"/>
      <c r="CSJ948" s="82"/>
      <c r="CSK948" s="82"/>
      <c r="CSL948" s="82"/>
      <c r="CSM948" s="82"/>
      <c r="CSN948" s="82"/>
      <c r="CSO948" s="82"/>
      <c r="CSP948" s="82"/>
      <c r="CSQ948" s="82"/>
      <c r="CSR948" s="82"/>
      <c r="CSS948" s="82"/>
      <c r="CST948" s="82"/>
      <c r="CSU948" s="82"/>
      <c r="CSV948" s="82"/>
      <c r="CSW948" s="82"/>
      <c r="CSX948" s="82"/>
      <c r="CSY948" s="82"/>
      <c r="CSZ948" s="82"/>
      <c r="CTA948" s="82"/>
      <c r="CTB948" s="82"/>
      <c r="CTC948" s="82"/>
      <c r="CTD948" s="82"/>
      <c r="CTE948" s="82"/>
      <c r="CTF948" s="82"/>
      <c r="CTG948" s="82"/>
      <c r="CTH948" s="82"/>
      <c r="CTI948" s="82"/>
      <c r="CTJ948" s="82"/>
      <c r="CTK948" s="82"/>
      <c r="CTL948" s="82"/>
      <c r="CTM948" s="82"/>
      <c r="CTN948" s="82"/>
      <c r="CTO948" s="82"/>
      <c r="CTP948" s="82"/>
      <c r="CTQ948" s="82"/>
      <c r="CTR948" s="82"/>
      <c r="CTS948" s="82"/>
      <c r="CTT948" s="82"/>
      <c r="CTU948" s="82"/>
      <c r="CTV948" s="82"/>
      <c r="CTW948" s="82"/>
      <c r="CTX948" s="82"/>
      <c r="CTY948" s="82"/>
      <c r="CTZ948" s="82"/>
      <c r="CUA948" s="82"/>
      <c r="CUB948" s="82"/>
      <c r="CUC948" s="82"/>
      <c r="CUD948" s="82"/>
      <c r="CUE948" s="82"/>
      <c r="CUF948" s="82"/>
      <c r="CUG948" s="82"/>
      <c r="CUH948" s="82"/>
      <c r="CUI948" s="82"/>
      <c r="CUJ948" s="82"/>
      <c r="CUK948" s="82"/>
      <c r="CUL948" s="82"/>
      <c r="CUM948" s="82"/>
      <c r="CUN948" s="82"/>
      <c r="CUO948" s="82"/>
      <c r="CUP948" s="82"/>
      <c r="CUQ948" s="82"/>
      <c r="CUR948" s="82"/>
      <c r="CUS948" s="82"/>
      <c r="CUT948" s="82"/>
      <c r="CUU948" s="82"/>
      <c r="CUV948" s="82"/>
      <c r="CUW948" s="82"/>
      <c r="CUX948" s="82"/>
      <c r="CUY948" s="82"/>
      <c r="CUZ948" s="82"/>
      <c r="CVA948" s="82"/>
      <c r="CVB948" s="82"/>
      <c r="CVC948" s="82"/>
      <c r="CVD948" s="82"/>
      <c r="CVE948" s="82"/>
      <c r="CVF948" s="82"/>
      <c r="CVG948" s="82"/>
      <c r="CVH948" s="82"/>
      <c r="CVI948" s="82"/>
      <c r="CVJ948" s="82"/>
      <c r="CVK948" s="82"/>
      <c r="CVL948" s="82"/>
      <c r="CVM948" s="82"/>
      <c r="CVN948" s="82"/>
      <c r="CVO948" s="82"/>
      <c r="CVP948" s="82"/>
      <c r="CVQ948" s="82"/>
      <c r="CVR948" s="82"/>
      <c r="CVS948" s="82"/>
      <c r="CVT948" s="82"/>
      <c r="CVU948" s="82"/>
      <c r="CVV948" s="82"/>
      <c r="CVW948" s="82"/>
      <c r="CVX948" s="82"/>
      <c r="CVY948" s="82"/>
      <c r="CVZ948" s="82"/>
      <c r="CWA948" s="82"/>
      <c r="CWB948" s="82"/>
      <c r="CWC948" s="82"/>
      <c r="CWD948" s="82"/>
      <c r="CWE948" s="82"/>
      <c r="CWF948" s="82"/>
      <c r="CWG948" s="82"/>
      <c r="CWH948" s="82"/>
      <c r="CWI948" s="82"/>
      <c r="CWJ948" s="82"/>
      <c r="CWK948" s="82"/>
      <c r="CWL948" s="82"/>
      <c r="CWM948" s="82"/>
      <c r="CWN948" s="82"/>
      <c r="CWO948" s="82"/>
      <c r="CWP948" s="82"/>
      <c r="CWQ948" s="82"/>
      <c r="CWR948" s="82"/>
      <c r="CWS948" s="82"/>
      <c r="CWT948" s="82"/>
      <c r="CWU948" s="82"/>
      <c r="CWV948" s="82"/>
      <c r="CWW948" s="82"/>
      <c r="CWX948" s="82"/>
      <c r="CWY948" s="82"/>
      <c r="CWZ948" s="82"/>
      <c r="CXA948" s="82"/>
      <c r="CXB948" s="82"/>
      <c r="CXC948" s="82"/>
      <c r="CXD948" s="82"/>
      <c r="CXE948" s="82"/>
      <c r="CXF948" s="82"/>
      <c r="CXG948" s="82"/>
      <c r="CXH948" s="82"/>
      <c r="CXI948" s="82"/>
      <c r="CXJ948" s="82"/>
      <c r="CXK948" s="82"/>
      <c r="CXL948" s="82"/>
      <c r="CXM948" s="82"/>
      <c r="CXN948" s="82"/>
      <c r="CXO948" s="82"/>
      <c r="CXP948" s="82"/>
      <c r="CXQ948" s="82"/>
      <c r="CXR948" s="82"/>
      <c r="CXS948" s="82"/>
      <c r="CXT948" s="82"/>
      <c r="CXU948" s="82"/>
      <c r="CXV948" s="82"/>
      <c r="CXW948" s="82"/>
      <c r="CXX948" s="82"/>
      <c r="CXY948" s="82"/>
      <c r="CXZ948" s="82"/>
      <c r="CYA948" s="82"/>
      <c r="CYB948" s="82"/>
      <c r="CYC948" s="82"/>
      <c r="CYD948" s="82"/>
      <c r="CYE948" s="82"/>
      <c r="CYF948" s="82"/>
      <c r="CYG948" s="82"/>
      <c r="CYH948" s="82"/>
      <c r="CYI948" s="82"/>
      <c r="CYJ948" s="82"/>
      <c r="CYK948" s="82"/>
      <c r="CYL948" s="82"/>
      <c r="CYM948" s="82"/>
      <c r="CYN948" s="82"/>
      <c r="CYO948" s="82"/>
      <c r="CYP948" s="82"/>
      <c r="CYQ948" s="82"/>
      <c r="CYR948" s="82"/>
      <c r="CYS948" s="82"/>
      <c r="CYT948" s="82"/>
      <c r="CYU948" s="82"/>
      <c r="CYV948" s="82"/>
      <c r="CYW948" s="82"/>
      <c r="CYX948" s="82"/>
      <c r="CYY948" s="82"/>
      <c r="CYZ948" s="82"/>
      <c r="CZA948" s="82"/>
      <c r="CZB948" s="82"/>
      <c r="CZC948" s="82"/>
      <c r="CZD948" s="82"/>
      <c r="CZE948" s="82"/>
      <c r="CZF948" s="82"/>
      <c r="CZG948" s="82"/>
      <c r="CZH948" s="82"/>
      <c r="CZI948" s="82"/>
      <c r="CZJ948" s="82"/>
      <c r="CZK948" s="82"/>
      <c r="CZL948" s="82"/>
      <c r="CZM948" s="82"/>
      <c r="CZN948" s="82"/>
      <c r="CZO948" s="82"/>
      <c r="CZP948" s="82"/>
      <c r="CZQ948" s="82"/>
      <c r="CZR948" s="82"/>
      <c r="CZS948" s="82"/>
      <c r="CZT948" s="82"/>
      <c r="CZU948" s="82"/>
      <c r="CZV948" s="82"/>
      <c r="CZW948" s="82"/>
      <c r="CZX948" s="82"/>
      <c r="CZY948" s="82"/>
      <c r="CZZ948" s="82"/>
      <c r="DAA948" s="82"/>
      <c r="DAB948" s="82"/>
      <c r="DAC948" s="82"/>
      <c r="DAD948" s="82"/>
      <c r="DAE948" s="82"/>
      <c r="DAF948" s="82"/>
      <c r="DAG948" s="82"/>
      <c r="DAH948" s="82"/>
      <c r="DAI948" s="82"/>
      <c r="DAJ948" s="82"/>
      <c r="DAK948" s="82"/>
      <c r="DAL948" s="82"/>
      <c r="DAM948" s="82"/>
      <c r="DAN948" s="82"/>
      <c r="DAO948" s="82"/>
      <c r="DAP948" s="82"/>
      <c r="DAQ948" s="82"/>
      <c r="DAR948" s="82"/>
      <c r="DAS948" s="82"/>
      <c r="DAT948" s="82"/>
      <c r="DAU948" s="82"/>
      <c r="DAV948" s="82"/>
      <c r="DAW948" s="82"/>
      <c r="DAX948" s="82"/>
      <c r="DAY948" s="82"/>
      <c r="DAZ948" s="82"/>
      <c r="DBA948" s="82"/>
      <c r="DBB948" s="82"/>
      <c r="DBC948" s="82"/>
      <c r="DBD948" s="82"/>
      <c r="DBE948" s="82"/>
      <c r="DBF948" s="82"/>
      <c r="DBG948" s="82"/>
      <c r="DBH948" s="82"/>
      <c r="DBI948" s="82"/>
      <c r="DBJ948" s="82"/>
      <c r="DBK948" s="82"/>
      <c r="DBL948" s="82"/>
      <c r="DBM948" s="82"/>
      <c r="DBN948" s="82"/>
      <c r="DBO948" s="82"/>
      <c r="DBP948" s="82"/>
      <c r="DBQ948" s="82"/>
      <c r="DBR948" s="82"/>
      <c r="DBS948" s="82"/>
      <c r="DBT948" s="82"/>
      <c r="DBU948" s="82"/>
      <c r="DBV948" s="82"/>
      <c r="DBW948" s="82"/>
      <c r="DBX948" s="82"/>
      <c r="DBY948" s="82"/>
      <c r="DBZ948" s="82"/>
      <c r="DCA948" s="82"/>
      <c r="DCB948" s="82"/>
      <c r="DCC948" s="82"/>
      <c r="DCD948" s="82"/>
      <c r="DCE948" s="82"/>
      <c r="DCF948" s="82"/>
      <c r="DCG948" s="82"/>
      <c r="DCH948" s="82"/>
      <c r="DCI948" s="82"/>
      <c r="DCJ948" s="82"/>
      <c r="DCK948" s="82"/>
      <c r="DCL948" s="82"/>
      <c r="DCM948" s="82"/>
      <c r="DCN948" s="82"/>
      <c r="DCO948" s="82"/>
      <c r="DCP948" s="82"/>
      <c r="DCQ948" s="82"/>
      <c r="DCR948" s="82"/>
      <c r="DCS948" s="82"/>
      <c r="DCT948" s="82"/>
      <c r="DCU948" s="82"/>
      <c r="DCV948" s="82"/>
      <c r="DCW948" s="82"/>
      <c r="DCX948" s="82"/>
      <c r="DCY948" s="82"/>
      <c r="DCZ948" s="82"/>
      <c r="DDA948" s="82"/>
      <c r="DDB948" s="82"/>
      <c r="DDC948" s="82"/>
      <c r="DDD948" s="82"/>
      <c r="DDE948" s="82"/>
      <c r="DDF948" s="82"/>
      <c r="DDG948" s="82"/>
      <c r="DDH948" s="82"/>
      <c r="DDI948" s="82"/>
      <c r="DDJ948" s="82"/>
      <c r="DDK948" s="82"/>
      <c r="DDL948" s="82"/>
      <c r="DDM948" s="82"/>
      <c r="DDN948" s="82"/>
      <c r="DDO948" s="82"/>
      <c r="DDP948" s="82"/>
      <c r="DDQ948" s="82"/>
      <c r="DDR948" s="82"/>
      <c r="DDS948" s="82"/>
      <c r="DDT948" s="82"/>
      <c r="DDU948" s="82"/>
      <c r="DDV948" s="82"/>
      <c r="DDW948" s="82"/>
      <c r="DDX948" s="82"/>
      <c r="DDY948" s="82"/>
      <c r="DDZ948" s="82"/>
      <c r="DEA948" s="82"/>
      <c r="DEB948" s="82"/>
      <c r="DEC948" s="82"/>
      <c r="DED948" s="82"/>
      <c r="DEE948" s="82"/>
      <c r="DEF948" s="82"/>
      <c r="DEG948" s="82"/>
      <c r="DEH948" s="82"/>
      <c r="DEI948" s="82"/>
      <c r="DEJ948" s="82"/>
      <c r="DEK948" s="82"/>
      <c r="DEL948" s="82"/>
      <c r="DEM948" s="82"/>
      <c r="DEN948" s="82"/>
      <c r="DEO948" s="82"/>
      <c r="DEP948" s="82"/>
      <c r="DEQ948" s="82"/>
      <c r="DER948" s="82"/>
      <c r="DES948" s="82"/>
      <c r="DET948" s="82"/>
      <c r="DEU948" s="82"/>
      <c r="DEV948" s="82"/>
      <c r="DEW948" s="82"/>
      <c r="DEX948" s="82"/>
      <c r="DEY948" s="82"/>
      <c r="DEZ948" s="82"/>
      <c r="DFA948" s="82"/>
      <c r="DFB948" s="82"/>
      <c r="DFC948" s="82"/>
      <c r="DFD948" s="82"/>
      <c r="DFE948" s="82"/>
      <c r="DFF948" s="82"/>
      <c r="DFG948" s="82"/>
      <c r="DFH948" s="82"/>
      <c r="DFI948" s="82"/>
      <c r="DFJ948" s="82"/>
      <c r="DFK948" s="82"/>
      <c r="DFL948" s="82"/>
      <c r="DFM948" s="82"/>
      <c r="DFN948" s="82"/>
      <c r="DFO948" s="82"/>
      <c r="DFP948" s="82"/>
      <c r="DFQ948" s="82"/>
      <c r="DFR948" s="82"/>
      <c r="DFS948" s="82"/>
      <c r="DFT948" s="82"/>
      <c r="DFU948" s="82"/>
      <c r="DFV948" s="82"/>
      <c r="DFW948" s="82"/>
      <c r="DFX948" s="82"/>
      <c r="DFY948" s="82"/>
      <c r="DFZ948" s="82"/>
      <c r="DGA948" s="82"/>
      <c r="DGB948" s="82"/>
      <c r="DGC948" s="82"/>
      <c r="DGD948" s="82"/>
      <c r="DGE948" s="82"/>
      <c r="DGF948" s="82"/>
      <c r="DGG948" s="82"/>
      <c r="DGH948" s="82"/>
      <c r="DGI948" s="82"/>
      <c r="DGJ948" s="82"/>
      <c r="DGK948" s="82"/>
      <c r="DGL948" s="82"/>
      <c r="DGM948" s="82"/>
      <c r="DGN948" s="82"/>
      <c r="DGO948" s="82"/>
      <c r="DGP948" s="82"/>
      <c r="DGQ948" s="82"/>
      <c r="DGR948" s="82"/>
      <c r="DGS948" s="82"/>
      <c r="DGT948" s="82"/>
      <c r="DGU948" s="82"/>
      <c r="DGV948" s="82"/>
      <c r="DGW948" s="82"/>
      <c r="DGX948" s="82"/>
      <c r="DGY948" s="82"/>
      <c r="DGZ948" s="82"/>
      <c r="DHA948" s="82"/>
      <c r="DHB948" s="82"/>
      <c r="DHC948" s="82"/>
      <c r="DHD948" s="82"/>
      <c r="DHE948" s="82"/>
      <c r="DHF948" s="82"/>
      <c r="DHG948" s="82"/>
      <c r="DHH948" s="82"/>
      <c r="DHI948" s="82"/>
      <c r="DHJ948" s="82"/>
      <c r="DHK948" s="82"/>
      <c r="DHL948" s="82"/>
      <c r="DHM948" s="82"/>
      <c r="DHN948" s="82"/>
      <c r="DHO948" s="82"/>
      <c r="DHP948" s="82"/>
      <c r="DHQ948" s="82"/>
      <c r="DHR948" s="82"/>
      <c r="DHS948" s="82"/>
      <c r="DHT948" s="82"/>
      <c r="DHU948" s="82"/>
      <c r="DHV948" s="82"/>
      <c r="DHW948" s="82"/>
      <c r="DHX948" s="82"/>
      <c r="DHY948" s="82"/>
      <c r="DHZ948" s="82"/>
      <c r="DIA948" s="82"/>
      <c r="DIB948" s="82"/>
      <c r="DIC948" s="82"/>
      <c r="DID948" s="82"/>
      <c r="DIE948" s="82"/>
      <c r="DIF948" s="82"/>
      <c r="DIG948" s="82"/>
      <c r="DIH948" s="82"/>
      <c r="DII948" s="82"/>
      <c r="DIJ948" s="82"/>
      <c r="DIK948" s="82"/>
      <c r="DIL948" s="82"/>
      <c r="DIM948" s="82"/>
      <c r="DIN948" s="82"/>
      <c r="DIO948" s="82"/>
      <c r="DIP948" s="82"/>
      <c r="DIQ948" s="82"/>
      <c r="DIR948" s="82"/>
      <c r="DIS948" s="82"/>
      <c r="DIT948" s="82"/>
      <c r="DIU948" s="82"/>
      <c r="DIV948" s="82"/>
      <c r="DIW948" s="82"/>
      <c r="DIX948" s="82"/>
      <c r="DIY948" s="82"/>
      <c r="DIZ948" s="82"/>
      <c r="DJA948" s="82"/>
      <c r="DJB948" s="82"/>
      <c r="DJC948" s="82"/>
      <c r="DJD948" s="82"/>
      <c r="DJE948" s="82"/>
      <c r="DJF948" s="82"/>
      <c r="DJG948" s="82"/>
      <c r="DJH948" s="82"/>
      <c r="DJI948" s="82"/>
      <c r="DJJ948" s="82"/>
      <c r="DJK948" s="82"/>
      <c r="DJL948" s="82"/>
      <c r="DJM948" s="82"/>
      <c r="DJN948" s="82"/>
      <c r="DJO948" s="82"/>
      <c r="DJP948" s="82"/>
      <c r="DJQ948" s="82"/>
      <c r="DJR948" s="82"/>
      <c r="DJS948" s="82"/>
      <c r="DJT948" s="82"/>
      <c r="DJU948" s="82"/>
      <c r="DJV948" s="82"/>
      <c r="DJW948" s="82"/>
      <c r="DJX948" s="82"/>
      <c r="DJY948" s="82"/>
      <c r="DJZ948" s="82"/>
      <c r="DKA948" s="82"/>
      <c r="DKB948" s="82"/>
      <c r="DKC948" s="82"/>
      <c r="DKD948" s="82"/>
      <c r="DKE948" s="82"/>
      <c r="DKF948" s="82"/>
      <c r="DKG948" s="82"/>
      <c r="DKH948" s="82"/>
      <c r="DKI948" s="82"/>
      <c r="DKJ948" s="82"/>
      <c r="DKK948" s="82"/>
      <c r="DKL948" s="82"/>
      <c r="DKM948" s="82"/>
      <c r="DKN948" s="82"/>
      <c r="DKO948" s="82"/>
      <c r="DKP948" s="82"/>
      <c r="DKQ948" s="82"/>
      <c r="DKR948" s="82"/>
      <c r="DKS948" s="82"/>
      <c r="DKT948" s="82"/>
      <c r="DKU948" s="82"/>
      <c r="DKV948" s="82"/>
      <c r="DKW948" s="82"/>
      <c r="DKX948" s="82"/>
      <c r="DKY948" s="82"/>
      <c r="DKZ948" s="82"/>
      <c r="DLA948" s="82"/>
      <c r="DLB948" s="82"/>
      <c r="DLC948" s="82"/>
      <c r="DLD948" s="82"/>
      <c r="DLE948" s="82"/>
      <c r="DLF948" s="82"/>
      <c r="DLG948" s="82"/>
      <c r="DLH948" s="82"/>
      <c r="DLI948" s="82"/>
      <c r="DLJ948" s="82"/>
      <c r="DLK948" s="82"/>
      <c r="DLL948" s="82"/>
      <c r="DLM948" s="82"/>
      <c r="DLN948" s="82"/>
      <c r="DLO948" s="82"/>
      <c r="DLP948" s="82"/>
      <c r="DLQ948" s="82"/>
      <c r="DLR948" s="82"/>
      <c r="DLS948" s="82"/>
      <c r="DLT948" s="82"/>
      <c r="DLU948" s="82"/>
      <c r="DLV948" s="82"/>
      <c r="DLW948" s="82"/>
      <c r="DLX948" s="82"/>
      <c r="DLY948" s="82"/>
      <c r="DLZ948" s="82"/>
      <c r="DMA948" s="82"/>
      <c r="DMB948" s="82"/>
      <c r="DMC948" s="82"/>
      <c r="DMD948" s="82"/>
      <c r="DME948" s="82"/>
      <c r="DMF948" s="82"/>
      <c r="DMG948" s="82"/>
      <c r="DMH948" s="82"/>
      <c r="DMI948" s="82"/>
      <c r="DMJ948" s="82"/>
      <c r="DMK948" s="82"/>
      <c r="DML948" s="82"/>
      <c r="DMM948" s="82"/>
      <c r="DMN948" s="82"/>
      <c r="DMO948" s="82"/>
      <c r="DMP948" s="82"/>
      <c r="DMQ948" s="82"/>
      <c r="DMR948" s="82"/>
      <c r="DMS948" s="82"/>
      <c r="DMT948" s="82"/>
      <c r="DMU948" s="82"/>
      <c r="DMV948" s="82"/>
      <c r="DMW948" s="82"/>
      <c r="DMX948" s="82"/>
      <c r="DMY948" s="82"/>
      <c r="DMZ948" s="82"/>
      <c r="DNA948" s="82"/>
      <c r="DNB948" s="82"/>
      <c r="DNC948" s="82"/>
      <c r="DND948" s="82"/>
      <c r="DNE948" s="82"/>
      <c r="DNF948" s="82"/>
      <c r="DNG948" s="82"/>
      <c r="DNH948" s="82"/>
      <c r="DNI948" s="82"/>
      <c r="DNJ948" s="82"/>
      <c r="DNK948" s="82"/>
      <c r="DNL948" s="82"/>
      <c r="DNM948" s="82"/>
      <c r="DNN948" s="82"/>
      <c r="DNO948" s="82"/>
      <c r="DNP948" s="82"/>
      <c r="DNQ948" s="82"/>
      <c r="DNR948" s="82"/>
      <c r="DNS948" s="82"/>
      <c r="DNT948" s="82"/>
      <c r="DNU948" s="82"/>
      <c r="DNV948" s="82"/>
      <c r="DNW948" s="82"/>
      <c r="DNX948" s="82"/>
      <c r="DNY948" s="82"/>
      <c r="DNZ948" s="82"/>
      <c r="DOA948" s="82"/>
      <c r="DOB948" s="82"/>
      <c r="DOC948" s="82"/>
      <c r="DOD948" s="82"/>
      <c r="DOE948" s="82"/>
      <c r="DOF948" s="82"/>
      <c r="DOG948" s="82"/>
      <c r="DOH948" s="82"/>
      <c r="DOI948" s="82"/>
      <c r="DOJ948" s="82"/>
      <c r="DOK948" s="82"/>
      <c r="DOL948" s="82"/>
      <c r="DOM948" s="82"/>
      <c r="DON948" s="82"/>
      <c r="DOO948" s="82"/>
      <c r="DOP948" s="82"/>
      <c r="DOQ948" s="82"/>
      <c r="DOR948" s="82"/>
      <c r="DOS948" s="82"/>
      <c r="DOT948" s="82"/>
      <c r="DOU948" s="82"/>
      <c r="DOV948" s="82"/>
      <c r="DOW948" s="82"/>
      <c r="DOX948" s="82"/>
      <c r="DOY948" s="82"/>
      <c r="DOZ948" s="82"/>
      <c r="DPA948" s="82"/>
      <c r="DPB948" s="82"/>
      <c r="DPC948" s="82"/>
      <c r="DPD948" s="82"/>
      <c r="DPE948" s="82"/>
      <c r="DPF948" s="82"/>
      <c r="DPG948" s="82"/>
      <c r="DPH948" s="82"/>
      <c r="DPI948" s="82"/>
      <c r="DPJ948" s="82"/>
      <c r="DPK948" s="82"/>
      <c r="DPL948" s="82"/>
      <c r="DPM948" s="82"/>
      <c r="DPN948" s="82"/>
      <c r="DPO948" s="82"/>
      <c r="DPP948" s="82"/>
      <c r="DPQ948" s="82"/>
      <c r="DPR948" s="82"/>
      <c r="DPS948" s="82"/>
      <c r="DPT948" s="82"/>
      <c r="DPU948" s="82"/>
      <c r="DPV948" s="82"/>
      <c r="DPW948" s="82"/>
      <c r="DPX948" s="82"/>
      <c r="DPY948" s="82"/>
      <c r="DPZ948" s="82"/>
      <c r="DQA948" s="82"/>
      <c r="DQB948" s="82"/>
      <c r="DQC948" s="82"/>
      <c r="DQD948" s="82"/>
      <c r="DQE948" s="82"/>
      <c r="DQF948" s="82"/>
      <c r="DQG948" s="82"/>
      <c r="DQH948" s="82"/>
      <c r="DQI948" s="82"/>
      <c r="DQJ948" s="82"/>
      <c r="DQK948" s="82"/>
      <c r="DQL948" s="82"/>
      <c r="DQM948" s="82"/>
      <c r="DQN948" s="82"/>
      <c r="DQO948" s="82"/>
      <c r="DQP948" s="82"/>
      <c r="DQQ948" s="82"/>
      <c r="DQR948" s="82"/>
      <c r="DQS948" s="82"/>
      <c r="DQT948" s="82"/>
      <c r="DQU948" s="82"/>
      <c r="DQV948" s="82"/>
      <c r="DQW948" s="82"/>
      <c r="DQX948" s="82"/>
      <c r="DQY948" s="82"/>
      <c r="DQZ948" s="82"/>
      <c r="DRA948" s="82"/>
      <c r="DRB948" s="82"/>
      <c r="DRC948" s="82"/>
      <c r="DRD948" s="82"/>
      <c r="DRE948" s="82"/>
      <c r="DRF948" s="82"/>
      <c r="DRG948" s="82"/>
      <c r="DRH948" s="82"/>
      <c r="DRI948" s="82"/>
      <c r="DRJ948" s="82"/>
      <c r="DRK948" s="82"/>
      <c r="DRL948" s="82"/>
      <c r="DRM948" s="82"/>
      <c r="DRN948" s="82"/>
      <c r="DRO948" s="82"/>
      <c r="DRP948" s="82"/>
      <c r="DRQ948" s="82"/>
      <c r="DRR948" s="82"/>
      <c r="DRS948" s="82"/>
      <c r="DRT948" s="82"/>
      <c r="DRU948" s="82"/>
      <c r="DRV948" s="82"/>
      <c r="DRW948" s="82"/>
      <c r="DRX948" s="82"/>
      <c r="DRY948" s="82"/>
      <c r="DRZ948" s="82"/>
      <c r="DSA948" s="82"/>
      <c r="DSB948" s="82"/>
      <c r="DSC948" s="82"/>
      <c r="DSD948" s="82"/>
      <c r="DSE948" s="82"/>
      <c r="DSF948" s="82"/>
      <c r="DSG948" s="82"/>
      <c r="DSH948" s="82"/>
      <c r="DSI948" s="82"/>
      <c r="DSJ948" s="82"/>
      <c r="DSK948" s="82"/>
      <c r="DSL948" s="82"/>
      <c r="DSM948" s="82"/>
      <c r="DSN948" s="82"/>
      <c r="DSO948" s="82"/>
      <c r="DSP948" s="82"/>
      <c r="DSQ948" s="82"/>
      <c r="DSR948" s="82"/>
      <c r="DSS948" s="82"/>
      <c r="DST948" s="82"/>
      <c r="DSU948" s="82"/>
      <c r="DSV948" s="82"/>
      <c r="DSW948" s="82"/>
      <c r="DSX948" s="82"/>
      <c r="DSY948" s="82"/>
      <c r="DSZ948" s="82"/>
      <c r="DTA948" s="82"/>
      <c r="DTB948" s="82"/>
      <c r="DTC948" s="82"/>
      <c r="DTD948" s="82"/>
      <c r="DTE948" s="82"/>
      <c r="DTF948" s="82"/>
      <c r="DTG948" s="82"/>
      <c r="DTH948" s="82"/>
      <c r="DTI948" s="82"/>
      <c r="DTJ948" s="82"/>
      <c r="DTK948" s="82"/>
      <c r="DTL948" s="82"/>
      <c r="DTM948" s="82"/>
      <c r="DTN948" s="82"/>
      <c r="DTO948" s="82"/>
      <c r="DTP948" s="82"/>
      <c r="DTQ948" s="82"/>
      <c r="DTR948" s="82"/>
      <c r="DTS948" s="82"/>
      <c r="DTT948" s="82"/>
      <c r="DTU948" s="82"/>
      <c r="DTV948" s="82"/>
      <c r="DTW948" s="82"/>
      <c r="DTX948" s="82"/>
      <c r="DTY948" s="82"/>
      <c r="DTZ948" s="82"/>
      <c r="DUA948" s="82"/>
      <c r="DUB948" s="82"/>
      <c r="DUC948" s="82"/>
      <c r="DUD948" s="82"/>
      <c r="DUE948" s="82"/>
      <c r="DUF948" s="82"/>
      <c r="DUG948" s="82"/>
      <c r="DUH948" s="82"/>
      <c r="DUI948" s="82"/>
      <c r="DUJ948" s="82"/>
      <c r="DUK948" s="82"/>
      <c r="DUL948" s="82"/>
      <c r="DUM948" s="82"/>
      <c r="DUN948" s="82"/>
      <c r="DUO948" s="82"/>
      <c r="DUP948" s="82"/>
      <c r="DUQ948" s="82"/>
      <c r="DUR948" s="82"/>
      <c r="DUS948" s="82"/>
      <c r="DUT948" s="82"/>
      <c r="DUU948" s="82"/>
      <c r="DUV948" s="82"/>
      <c r="DUW948" s="82"/>
      <c r="DUX948" s="82"/>
      <c r="DUY948" s="82"/>
      <c r="DUZ948" s="82"/>
      <c r="DVA948" s="82"/>
      <c r="DVB948" s="82"/>
      <c r="DVC948" s="82"/>
      <c r="DVD948" s="82"/>
      <c r="DVE948" s="82"/>
      <c r="DVF948" s="82"/>
      <c r="DVG948" s="82"/>
      <c r="DVH948" s="82"/>
      <c r="DVI948" s="82"/>
      <c r="DVJ948" s="82"/>
      <c r="DVK948" s="82"/>
      <c r="DVL948" s="82"/>
      <c r="DVM948" s="82"/>
      <c r="DVN948" s="82"/>
      <c r="DVO948" s="82"/>
      <c r="DVP948" s="82"/>
      <c r="DVQ948" s="82"/>
      <c r="DVR948" s="82"/>
      <c r="DVS948" s="82"/>
      <c r="DVT948" s="82"/>
      <c r="DVU948" s="82"/>
      <c r="DVV948" s="82"/>
      <c r="DVW948" s="82"/>
      <c r="DVX948" s="82"/>
      <c r="DVY948" s="82"/>
      <c r="DVZ948" s="82"/>
      <c r="DWA948" s="82"/>
      <c r="DWB948" s="82"/>
      <c r="DWC948" s="82"/>
      <c r="DWD948" s="82"/>
      <c r="DWE948" s="82"/>
      <c r="DWF948" s="82"/>
      <c r="DWG948" s="82"/>
      <c r="DWH948" s="82"/>
      <c r="DWI948" s="82"/>
      <c r="DWJ948" s="82"/>
      <c r="DWK948" s="82"/>
      <c r="DWL948" s="82"/>
      <c r="DWM948" s="82"/>
      <c r="DWN948" s="82"/>
      <c r="DWO948" s="82"/>
      <c r="DWP948" s="82"/>
      <c r="DWQ948" s="82"/>
      <c r="DWR948" s="82"/>
      <c r="DWS948" s="82"/>
      <c r="DWT948" s="82"/>
      <c r="DWU948" s="82"/>
      <c r="DWV948" s="82"/>
      <c r="DWW948" s="82"/>
      <c r="DWX948" s="82"/>
      <c r="DWY948" s="82"/>
      <c r="DWZ948" s="82"/>
      <c r="DXA948" s="82"/>
      <c r="DXB948" s="82"/>
      <c r="DXC948" s="82"/>
      <c r="DXD948" s="82"/>
      <c r="DXE948" s="82"/>
      <c r="DXF948" s="82"/>
      <c r="DXG948" s="82"/>
      <c r="DXH948" s="82"/>
      <c r="DXI948" s="82"/>
      <c r="DXJ948" s="82"/>
      <c r="DXK948" s="82"/>
      <c r="DXL948" s="82"/>
      <c r="DXM948" s="82"/>
      <c r="DXN948" s="82"/>
      <c r="DXO948" s="82"/>
      <c r="DXP948" s="82"/>
      <c r="DXQ948" s="82"/>
      <c r="DXR948" s="82"/>
      <c r="DXS948" s="82"/>
      <c r="DXT948" s="82"/>
      <c r="DXU948" s="82"/>
      <c r="DXV948" s="82"/>
      <c r="DXW948" s="82"/>
      <c r="DXX948" s="82"/>
      <c r="DXY948" s="82"/>
      <c r="DXZ948" s="82"/>
      <c r="DYA948" s="82"/>
      <c r="DYB948" s="82"/>
      <c r="DYC948" s="82"/>
      <c r="DYD948" s="82"/>
      <c r="DYE948" s="82"/>
      <c r="DYF948" s="82"/>
      <c r="DYG948" s="82"/>
      <c r="DYH948" s="82"/>
      <c r="DYI948" s="82"/>
      <c r="DYJ948" s="82"/>
      <c r="DYK948" s="82"/>
      <c r="DYL948" s="82"/>
      <c r="DYM948" s="82"/>
      <c r="DYN948" s="82"/>
      <c r="DYO948" s="82"/>
      <c r="DYP948" s="82"/>
      <c r="DYQ948" s="82"/>
      <c r="DYR948" s="82"/>
      <c r="DYS948" s="82"/>
      <c r="DYT948" s="82"/>
      <c r="DYU948" s="82"/>
      <c r="DYV948" s="82"/>
      <c r="DYW948" s="82"/>
      <c r="DYX948" s="82"/>
      <c r="DYY948" s="82"/>
      <c r="DYZ948" s="82"/>
      <c r="DZA948" s="82"/>
      <c r="DZB948" s="82"/>
      <c r="DZC948" s="82"/>
      <c r="DZD948" s="82"/>
      <c r="DZE948" s="82"/>
      <c r="DZF948" s="82"/>
      <c r="DZG948" s="82"/>
      <c r="DZH948" s="82"/>
      <c r="DZI948" s="82"/>
      <c r="DZJ948" s="82"/>
      <c r="DZK948" s="82"/>
      <c r="DZL948" s="82"/>
      <c r="DZM948" s="82"/>
      <c r="DZN948" s="82"/>
      <c r="DZO948" s="82"/>
      <c r="DZP948" s="82"/>
      <c r="DZQ948" s="82"/>
      <c r="DZR948" s="82"/>
      <c r="DZS948" s="82"/>
      <c r="DZT948" s="82"/>
      <c r="DZU948" s="82"/>
      <c r="DZV948" s="82"/>
      <c r="DZW948" s="82"/>
      <c r="DZX948" s="82"/>
      <c r="DZY948" s="82"/>
      <c r="DZZ948" s="82"/>
      <c r="EAA948" s="82"/>
      <c r="EAB948" s="82"/>
      <c r="EAC948" s="82"/>
      <c r="EAD948" s="82"/>
      <c r="EAE948" s="82"/>
      <c r="EAF948" s="82"/>
      <c r="EAG948" s="82"/>
      <c r="EAH948" s="82"/>
      <c r="EAI948" s="82"/>
      <c r="EAJ948" s="82"/>
      <c r="EAK948" s="82"/>
      <c r="EAL948" s="82"/>
      <c r="EAM948" s="82"/>
      <c r="EAN948" s="82"/>
      <c r="EAO948" s="82"/>
      <c r="EAP948" s="82"/>
      <c r="EAQ948" s="82"/>
      <c r="EAR948" s="82"/>
      <c r="EAS948" s="82"/>
      <c r="EAT948" s="82"/>
      <c r="EAU948" s="82"/>
      <c r="EAV948" s="82"/>
      <c r="EAW948" s="82"/>
      <c r="EAX948" s="82"/>
      <c r="EAY948" s="82"/>
      <c r="EAZ948" s="82"/>
      <c r="EBA948" s="82"/>
      <c r="EBB948" s="82"/>
      <c r="EBC948" s="82"/>
      <c r="EBD948" s="82"/>
      <c r="EBE948" s="82"/>
      <c r="EBF948" s="82"/>
      <c r="EBG948" s="82"/>
      <c r="EBH948" s="82"/>
      <c r="EBI948" s="82"/>
      <c r="EBJ948" s="82"/>
      <c r="EBK948" s="82"/>
      <c r="EBL948" s="82"/>
      <c r="EBM948" s="82"/>
      <c r="EBN948" s="82"/>
      <c r="EBO948" s="82"/>
      <c r="EBP948" s="82"/>
      <c r="EBQ948" s="82"/>
      <c r="EBR948" s="82"/>
      <c r="EBS948" s="82"/>
      <c r="EBT948" s="82"/>
      <c r="EBU948" s="82"/>
      <c r="EBV948" s="82"/>
      <c r="EBW948" s="82"/>
      <c r="EBX948" s="82"/>
      <c r="EBY948" s="82"/>
      <c r="EBZ948" s="82"/>
      <c r="ECA948" s="82"/>
      <c r="ECB948" s="82"/>
      <c r="ECC948" s="82"/>
      <c r="ECD948" s="82"/>
      <c r="ECE948" s="82"/>
      <c r="ECF948" s="82"/>
      <c r="ECG948" s="82"/>
      <c r="ECH948" s="82"/>
      <c r="ECI948" s="82"/>
      <c r="ECJ948" s="82"/>
      <c r="ECK948" s="82"/>
      <c r="ECL948" s="82"/>
      <c r="ECM948" s="82"/>
      <c r="ECN948" s="82"/>
      <c r="ECO948" s="82"/>
      <c r="ECP948" s="82"/>
      <c r="ECQ948" s="82"/>
      <c r="ECR948" s="82"/>
      <c r="ECS948" s="82"/>
      <c r="ECT948" s="82"/>
      <c r="ECU948" s="82"/>
      <c r="ECV948" s="82"/>
      <c r="ECW948" s="82"/>
      <c r="ECX948" s="82"/>
      <c r="ECY948" s="82"/>
      <c r="ECZ948" s="82"/>
      <c r="EDA948" s="82"/>
      <c r="EDB948" s="82"/>
      <c r="EDC948" s="82"/>
      <c r="EDD948" s="82"/>
      <c r="EDE948" s="82"/>
      <c r="EDF948" s="82"/>
      <c r="EDG948" s="82"/>
      <c r="EDH948" s="82"/>
      <c r="EDI948" s="82"/>
      <c r="EDJ948" s="82"/>
      <c r="EDK948" s="82"/>
      <c r="EDL948" s="82"/>
      <c r="EDM948" s="82"/>
      <c r="EDN948" s="82"/>
      <c r="EDO948" s="82"/>
      <c r="EDP948" s="82"/>
      <c r="EDQ948" s="82"/>
      <c r="EDR948" s="82"/>
      <c r="EDS948" s="82"/>
      <c r="EDT948" s="82"/>
      <c r="EDU948" s="82"/>
      <c r="EDV948" s="82"/>
      <c r="EDW948" s="82"/>
      <c r="EDX948" s="82"/>
      <c r="EDY948" s="82"/>
      <c r="EDZ948" s="82"/>
      <c r="EEA948" s="82"/>
      <c r="EEB948" s="82"/>
      <c r="EEC948" s="82"/>
      <c r="EED948" s="82"/>
      <c r="EEE948" s="82"/>
      <c r="EEF948" s="82"/>
      <c r="EEG948" s="82"/>
      <c r="EEH948" s="82"/>
      <c r="EEI948" s="82"/>
      <c r="EEJ948" s="82"/>
      <c r="EEK948" s="82"/>
      <c r="EEL948" s="82"/>
      <c r="EEM948" s="82"/>
      <c r="EEN948" s="82"/>
      <c r="EEO948" s="82"/>
      <c r="EEP948" s="82"/>
      <c r="EEQ948" s="82"/>
      <c r="EER948" s="82"/>
      <c r="EES948" s="82"/>
      <c r="EET948" s="82"/>
      <c r="EEU948" s="82"/>
      <c r="EEV948" s="82"/>
      <c r="EEW948" s="82"/>
      <c r="EEX948" s="82"/>
      <c r="EEY948" s="82"/>
      <c r="EEZ948" s="82"/>
      <c r="EFA948" s="82"/>
      <c r="EFB948" s="82"/>
      <c r="EFC948" s="82"/>
      <c r="EFD948" s="82"/>
      <c r="EFE948" s="82"/>
      <c r="EFF948" s="82"/>
      <c r="EFG948" s="82"/>
      <c r="EFH948" s="82"/>
      <c r="EFI948" s="82"/>
      <c r="EFJ948" s="82"/>
      <c r="EFK948" s="82"/>
      <c r="EFL948" s="82"/>
      <c r="EFM948" s="82"/>
      <c r="EFN948" s="82"/>
      <c r="EFO948" s="82"/>
      <c r="EFP948" s="82"/>
      <c r="EFQ948" s="82"/>
      <c r="EFR948" s="82"/>
      <c r="EFS948" s="82"/>
      <c r="EFT948" s="82"/>
      <c r="EFU948" s="82"/>
      <c r="EFV948" s="82"/>
      <c r="EFW948" s="82"/>
      <c r="EFX948" s="82"/>
      <c r="EFY948" s="82"/>
      <c r="EFZ948" s="82"/>
      <c r="EGA948" s="82"/>
      <c r="EGB948" s="82"/>
      <c r="EGC948" s="82"/>
      <c r="EGD948" s="82"/>
      <c r="EGE948" s="82"/>
      <c r="EGF948" s="82"/>
      <c r="EGG948" s="82"/>
      <c r="EGH948" s="82"/>
      <c r="EGI948" s="82"/>
      <c r="EGJ948" s="82"/>
      <c r="EGK948" s="82"/>
      <c r="EGL948" s="82"/>
      <c r="EGM948" s="82"/>
      <c r="EGN948" s="82"/>
      <c r="EGO948" s="82"/>
      <c r="EGP948" s="82"/>
      <c r="EGQ948" s="82"/>
      <c r="EGR948" s="82"/>
      <c r="EGS948" s="82"/>
      <c r="EGT948" s="82"/>
      <c r="EGU948" s="82"/>
      <c r="EGV948" s="82"/>
      <c r="EGW948" s="82"/>
      <c r="EGX948" s="82"/>
      <c r="EGY948" s="82"/>
      <c r="EGZ948" s="82"/>
      <c r="EHA948" s="82"/>
      <c r="EHB948" s="82"/>
      <c r="EHC948" s="82"/>
      <c r="EHD948" s="82"/>
      <c r="EHE948" s="82"/>
      <c r="EHF948" s="82"/>
      <c r="EHG948" s="82"/>
      <c r="EHH948" s="82"/>
      <c r="EHI948" s="82"/>
      <c r="EHJ948" s="82"/>
      <c r="EHK948" s="82"/>
      <c r="EHL948" s="82"/>
      <c r="EHM948" s="82"/>
      <c r="EHN948" s="82"/>
      <c r="EHO948" s="82"/>
      <c r="EHP948" s="82"/>
      <c r="EHQ948" s="82"/>
      <c r="EHR948" s="82"/>
      <c r="EHS948" s="82"/>
      <c r="EHT948" s="82"/>
      <c r="EHU948" s="82"/>
      <c r="EHV948" s="82"/>
      <c r="EHW948" s="82"/>
      <c r="EHX948" s="82"/>
      <c r="EHY948" s="82"/>
      <c r="EHZ948" s="82"/>
      <c r="EIA948" s="82"/>
      <c r="EIB948" s="82"/>
      <c r="EIC948" s="82"/>
      <c r="EID948" s="82"/>
      <c r="EIE948" s="82"/>
      <c r="EIF948" s="82"/>
      <c r="EIG948" s="82"/>
      <c r="EIH948" s="82"/>
      <c r="EII948" s="82"/>
      <c r="EIJ948" s="82"/>
      <c r="EIK948" s="82"/>
      <c r="EIL948" s="82"/>
      <c r="EIM948" s="82"/>
      <c r="EIN948" s="82"/>
      <c r="EIO948" s="82"/>
      <c r="EIP948" s="82"/>
      <c r="EIQ948" s="82"/>
      <c r="EIR948" s="82"/>
      <c r="EIS948" s="82"/>
      <c r="EIT948" s="82"/>
      <c r="EIU948" s="82"/>
      <c r="EIV948" s="82"/>
      <c r="EIW948" s="82"/>
      <c r="EIX948" s="82"/>
      <c r="EIY948" s="82"/>
      <c r="EIZ948" s="82"/>
      <c r="EJA948" s="82"/>
      <c r="EJB948" s="82"/>
      <c r="EJC948" s="82"/>
      <c r="EJD948" s="82"/>
      <c r="EJE948" s="82"/>
      <c r="EJF948" s="82"/>
      <c r="EJG948" s="82"/>
      <c r="EJH948" s="82"/>
      <c r="EJI948" s="82"/>
      <c r="EJJ948" s="82"/>
      <c r="EJK948" s="82"/>
      <c r="EJL948" s="82"/>
      <c r="EJM948" s="82"/>
      <c r="EJN948" s="82"/>
      <c r="EJO948" s="82"/>
      <c r="EJP948" s="82"/>
      <c r="EJQ948" s="82"/>
      <c r="EJR948" s="82"/>
      <c r="EJS948" s="82"/>
      <c r="EJT948" s="82"/>
      <c r="EJU948" s="82"/>
      <c r="EJV948" s="82"/>
      <c r="EJW948" s="82"/>
      <c r="EJX948" s="82"/>
      <c r="EJY948" s="82"/>
      <c r="EJZ948" s="82"/>
      <c r="EKA948" s="82"/>
      <c r="EKB948" s="82"/>
      <c r="EKC948" s="82"/>
      <c r="EKD948" s="82"/>
      <c r="EKE948" s="82"/>
      <c r="EKF948" s="82"/>
      <c r="EKG948" s="82"/>
      <c r="EKH948" s="82"/>
      <c r="EKI948" s="82"/>
      <c r="EKJ948" s="82"/>
      <c r="EKK948" s="82"/>
      <c r="EKL948" s="82"/>
      <c r="EKM948" s="82"/>
      <c r="EKN948" s="82"/>
      <c r="EKO948" s="82"/>
      <c r="EKP948" s="82"/>
      <c r="EKQ948" s="82"/>
      <c r="EKR948" s="82"/>
      <c r="EKS948" s="82"/>
      <c r="EKT948" s="82"/>
      <c r="EKU948" s="82"/>
      <c r="EKV948" s="82"/>
      <c r="EKW948" s="82"/>
      <c r="EKX948" s="82"/>
      <c r="EKY948" s="82"/>
      <c r="EKZ948" s="82"/>
      <c r="ELA948" s="82"/>
      <c r="ELB948" s="82"/>
      <c r="ELC948" s="82"/>
      <c r="ELD948" s="82"/>
      <c r="ELE948" s="82"/>
      <c r="ELF948" s="82"/>
      <c r="ELG948" s="82"/>
      <c r="ELH948" s="82"/>
      <c r="ELI948" s="82"/>
      <c r="ELJ948" s="82"/>
      <c r="ELK948" s="82"/>
      <c r="ELL948" s="82"/>
      <c r="ELM948" s="82"/>
      <c r="ELN948" s="82"/>
      <c r="ELO948" s="82"/>
      <c r="ELP948" s="82"/>
      <c r="ELQ948" s="82"/>
      <c r="ELR948" s="82"/>
      <c r="ELS948" s="82"/>
      <c r="ELT948" s="82"/>
      <c r="ELU948" s="82"/>
      <c r="ELV948" s="82"/>
      <c r="ELW948" s="82"/>
      <c r="ELX948" s="82"/>
      <c r="ELY948" s="82"/>
      <c r="ELZ948" s="82"/>
      <c r="EMA948" s="82"/>
      <c r="EMB948" s="82"/>
      <c r="EMC948" s="82"/>
      <c r="EMD948" s="82"/>
      <c r="EME948" s="82"/>
      <c r="EMF948" s="82"/>
      <c r="EMG948" s="82"/>
      <c r="EMH948" s="82"/>
      <c r="EMI948" s="82"/>
      <c r="EMJ948" s="82"/>
      <c r="EMK948" s="82"/>
      <c r="EML948" s="82"/>
      <c r="EMM948" s="82"/>
      <c r="EMN948" s="82"/>
      <c r="EMO948" s="82"/>
      <c r="EMP948" s="82"/>
      <c r="EMQ948" s="82"/>
      <c r="EMR948" s="82"/>
      <c r="EMS948" s="82"/>
      <c r="EMT948" s="82"/>
      <c r="EMU948" s="82"/>
      <c r="EMV948" s="82"/>
      <c r="EMW948" s="82"/>
      <c r="EMX948" s="82"/>
      <c r="EMY948" s="82"/>
      <c r="EMZ948" s="82"/>
      <c r="ENA948" s="82"/>
      <c r="ENB948" s="82"/>
      <c r="ENC948" s="82"/>
      <c r="END948" s="82"/>
      <c r="ENE948" s="82"/>
      <c r="ENF948" s="82"/>
      <c r="ENG948" s="82"/>
      <c r="ENH948" s="82"/>
      <c r="ENI948" s="82"/>
      <c r="ENJ948" s="82"/>
      <c r="ENK948" s="82"/>
      <c r="ENL948" s="82"/>
      <c r="ENM948" s="82"/>
      <c r="ENN948" s="82"/>
      <c r="ENO948" s="82"/>
      <c r="ENP948" s="82"/>
      <c r="ENQ948" s="82"/>
      <c r="ENR948" s="82"/>
      <c r="ENS948" s="82"/>
      <c r="ENT948" s="82"/>
      <c r="ENU948" s="82"/>
      <c r="ENV948" s="82"/>
      <c r="ENW948" s="82"/>
      <c r="ENX948" s="82"/>
      <c r="ENY948" s="82"/>
      <c r="ENZ948" s="82"/>
      <c r="EOA948" s="82"/>
      <c r="EOB948" s="82"/>
      <c r="EOC948" s="82"/>
      <c r="EOD948" s="82"/>
      <c r="EOE948" s="82"/>
      <c r="EOF948" s="82"/>
      <c r="EOG948" s="82"/>
      <c r="EOH948" s="82"/>
      <c r="EOI948" s="82"/>
      <c r="EOJ948" s="82"/>
      <c r="EOK948" s="82"/>
      <c r="EOL948" s="82"/>
      <c r="EOM948" s="82"/>
      <c r="EON948" s="82"/>
      <c r="EOO948" s="82"/>
      <c r="EOP948" s="82"/>
      <c r="EOQ948" s="82"/>
      <c r="EOR948" s="82"/>
      <c r="EOS948" s="82"/>
      <c r="EOT948" s="82"/>
      <c r="EOU948" s="82"/>
      <c r="EOV948" s="82"/>
      <c r="EOW948" s="82"/>
      <c r="EOX948" s="82"/>
      <c r="EOY948" s="82"/>
      <c r="EOZ948" s="82"/>
      <c r="EPA948" s="82"/>
      <c r="EPB948" s="82"/>
      <c r="EPC948" s="82"/>
      <c r="EPD948" s="82"/>
      <c r="EPE948" s="82"/>
      <c r="EPF948" s="82"/>
      <c r="EPG948" s="82"/>
      <c r="EPH948" s="82"/>
      <c r="EPI948" s="82"/>
      <c r="EPJ948" s="82"/>
      <c r="EPK948" s="82"/>
      <c r="EPL948" s="82"/>
      <c r="EPM948" s="82"/>
      <c r="EPN948" s="82"/>
      <c r="EPO948" s="82"/>
      <c r="EPP948" s="82"/>
      <c r="EPQ948" s="82"/>
      <c r="EPR948" s="82"/>
      <c r="EPS948" s="82"/>
      <c r="EPT948" s="82"/>
      <c r="EPU948" s="82"/>
      <c r="EPV948" s="82"/>
      <c r="EPW948" s="82"/>
      <c r="EPX948" s="82"/>
      <c r="EPY948" s="82"/>
      <c r="EPZ948" s="82"/>
      <c r="EQA948" s="82"/>
      <c r="EQB948" s="82"/>
      <c r="EQC948" s="82"/>
      <c r="EQD948" s="82"/>
      <c r="EQE948" s="82"/>
      <c r="EQF948" s="82"/>
      <c r="EQG948" s="82"/>
      <c r="EQH948" s="82"/>
      <c r="EQI948" s="82"/>
      <c r="EQJ948" s="82"/>
      <c r="EQK948" s="82"/>
      <c r="EQL948" s="82"/>
      <c r="EQM948" s="82"/>
      <c r="EQN948" s="82"/>
      <c r="EQO948" s="82"/>
      <c r="EQP948" s="82"/>
      <c r="EQQ948" s="82"/>
      <c r="EQR948" s="82"/>
      <c r="EQS948" s="82"/>
      <c r="EQT948" s="82"/>
      <c r="EQU948" s="82"/>
      <c r="EQV948" s="82"/>
      <c r="EQW948" s="82"/>
      <c r="EQX948" s="82"/>
      <c r="EQY948" s="82"/>
      <c r="EQZ948" s="82"/>
      <c r="ERA948" s="82"/>
      <c r="ERB948" s="82"/>
      <c r="ERC948" s="82"/>
      <c r="ERD948" s="82"/>
      <c r="ERE948" s="82"/>
      <c r="ERF948" s="82"/>
      <c r="ERG948" s="82"/>
      <c r="ERH948" s="82"/>
      <c r="ERI948" s="82"/>
      <c r="ERJ948" s="82"/>
      <c r="ERK948" s="82"/>
      <c r="ERL948" s="82"/>
      <c r="ERM948" s="82"/>
      <c r="ERN948" s="82"/>
      <c r="ERO948" s="82"/>
      <c r="ERP948" s="82"/>
      <c r="ERQ948" s="82"/>
      <c r="ERR948" s="82"/>
      <c r="ERS948" s="82"/>
      <c r="ERT948" s="82"/>
      <c r="ERU948" s="82"/>
      <c r="ERV948" s="82"/>
      <c r="ERW948" s="82"/>
      <c r="ERX948" s="82"/>
      <c r="ERY948" s="82"/>
      <c r="ERZ948" s="82"/>
      <c r="ESA948" s="82"/>
      <c r="ESB948" s="82"/>
      <c r="ESC948" s="82"/>
      <c r="ESD948" s="82"/>
      <c r="ESE948" s="82"/>
      <c r="ESF948" s="82"/>
      <c r="ESG948" s="82"/>
      <c r="ESH948" s="82"/>
      <c r="ESI948" s="82"/>
      <c r="ESJ948" s="82"/>
      <c r="ESK948" s="82"/>
      <c r="ESL948" s="82"/>
      <c r="ESM948" s="82"/>
      <c r="ESN948" s="82"/>
      <c r="ESO948" s="82"/>
      <c r="ESP948" s="82"/>
      <c r="ESQ948" s="82"/>
      <c r="ESR948" s="82"/>
      <c r="ESS948" s="82"/>
      <c r="EST948" s="82"/>
      <c r="ESU948" s="82"/>
      <c r="ESV948" s="82"/>
      <c r="ESW948" s="82"/>
      <c r="ESX948" s="82"/>
      <c r="ESY948" s="82"/>
      <c r="ESZ948" s="82"/>
      <c r="ETA948" s="82"/>
      <c r="ETB948" s="82"/>
      <c r="ETC948" s="82"/>
      <c r="ETD948" s="82"/>
      <c r="ETE948" s="82"/>
      <c r="ETF948" s="82"/>
      <c r="ETG948" s="82"/>
      <c r="ETH948" s="82"/>
      <c r="ETI948" s="82"/>
      <c r="ETJ948" s="82"/>
      <c r="ETK948" s="82"/>
      <c r="ETL948" s="82"/>
      <c r="ETM948" s="82"/>
      <c r="ETN948" s="82"/>
      <c r="ETO948" s="82"/>
      <c r="ETP948" s="82"/>
      <c r="ETQ948" s="82"/>
      <c r="ETR948" s="82"/>
      <c r="ETS948" s="82"/>
      <c r="ETT948" s="82"/>
      <c r="ETU948" s="82"/>
      <c r="ETV948" s="82"/>
      <c r="ETW948" s="82"/>
      <c r="ETX948" s="82"/>
      <c r="ETY948" s="82"/>
      <c r="ETZ948" s="82"/>
      <c r="EUA948" s="82"/>
      <c r="EUB948" s="82"/>
      <c r="EUC948" s="82"/>
      <c r="EUD948" s="82"/>
      <c r="EUE948" s="82"/>
      <c r="EUF948" s="82"/>
      <c r="EUG948" s="82"/>
      <c r="EUH948" s="82"/>
      <c r="EUI948" s="82"/>
      <c r="EUJ948" s="82"/>
      <c r="EUK948" s="82"/>
      <c r="EUL948" s="82"/>
      <c r="EUM948" s="82"/>
      <c r="EUN948" s="82"/>
      <c r="EUO948" s="82"/>
      <c r="EUP948" s="82"/>
      <c r="EUQ948" s="82"/>
      <c r="EUR948" s="82"/>
      <c r="EUS948" s="82"/>
      <c r="EUT948" s="82"/>
      <c r="EUU948" s="82"/>
      <c r="EUV948" s="82"/>
      <c r="EUW948" s="82"/>
      <c r="EUX948" s="82"/>
      <c r="EUY948" s="82"/>
      <c r="EUZ948" s="82"/>
      <c r="EVA948" s="82"/>
      <c r="EVB948" s="82"/>
      <c r="EVC948" s="82"/>
      <c r="EVD948" s="82"/>
      <c r="EVE948" s="82"/>
      <c r="EVF948" s="82"/>
      <c r="EVG948" s="82"/>
      <c r="EVH948" s="82"/>
      <c r="EVI948" s="82"/>
      <c r="EVJ948" s="82"/>
      <c r="EVK948" s="82"/>
      <c r="EVL948" s="82"/>
      <c r="EVM948" s="82"/>
      <c r="EVN948" s="82"/>
      <c r="EVO948" s="82"/>
      <c r="EVP948" s="82"/>
      <c r="EVQ948" s="82"/>
      <c r="EVR948" s="82"/>
      <c r="EVS948" s="82"/>
      <c r="EVT948" s="82"/>
      <c r="EVU948" s="82"/>
      <c r="EVV948" s="82"/>
      <c r="EVW948" s="82"/>
      <c r="EVX948" s="82"/>
      <c r="EVY948" s="82"/>
      <c r="EVZ948" s="82"/>
      <c r="EWA948" s="82"/>
      <c r="EWB948" s="82"/>
      <c r="EWC948" s="82"/>
      <c r="EWD948" s="82"/>
      <c r="EWE948" s="82"/>
      <c r="EWF948" s="82"/>
      <c r="EWG948" s="82"/>
      <c r="EWH948" s="82"/>
      <c r="EWI948" s="82"/>
      <c r="EWJ948" s="82"/>
      <c r="EWK948" s="82"/>
      <c r="EWL948" s="82"/>
      <c r="EWM948" s="82"/>
      <c r="EWN948" s="82"/>
      <c r="EWO948" s="82"/>
      <c r="EWP948" s="82"/>
      <c r="EWQ948" s="82"/>
      <c r="EWR948" s="82"/>
      <c r="EWS948" s="82"/>
      <c r="EWT948" s="82"/>
      <c r="EWU948" s="82"/>
      <c r="EWV948" s="82"/>
      <c r="EWW948" s="82"/>
      <c r="EWX948" s="82"/>
      <c r="EWY948" s="82"/>
      <c r="EWZ948" s="82"/>
      <c r="EXA948" s="82"/>
      <c r="EXB948" s="82"/>
      <c r="EXC948" s="82"/>
      <c r="EXD948" s="82"/>
      <c r="EXE948" s="82"/>
      <c r="EXF948" s="82"/>
      <c r="EXG948" s="82"/>
      <c r="EXH948" s="82"/>
      <c r="EXI948" s="82"/>
      <c r="EXJ948" s="82"/>
      <c r="EXK948" s="82"/>
      <c r="EXL948" s="82"/>
      <c r="EXM948" s="82"/>
      <c r="EXN948" s="82"/>
      <c r="EXO948" s="82"/>
      <c r="EXP948" s="82"/>
      <c r="EXQ948" s="82"/>
      <c r="EXR948" s="82"/>
      <c r="EXS948" s="82"/>
      <c r="EXT948" s="82"/>
      <c r="EXU948" s="82"/>
      <c r="EXV948" s="82"/>
      <c r="EXW948" s="82"/>
      <c r="EXX948" s="82"/>
      <c r="EXY948" s="82"/>
      <c r="EXZ948" s="82"/>
      <c r="EYA948" s="82"/>
      <c r="EYB948" s="82"/>
      <c r="EYC948" s="82"/>
      <c r="EYD948" s="82"/>
      <c r="EYE948" s="82"/>
      <c r="EYF948" s="82"/>
      <c r="EYG948" s="82"/>
      <c r="EYH948" s="82"/>
      <c r="EYI948" s="82"/>
      <c r="EYJ948" s="82"/>
      <c r="EYK948" s="82"/>
      <c r="EYL948" s="82"/>
      <c r="EYM948" s="82"/>
      <c r="EYN948" s="82"/>
      <c r="EYO948" s="82"/>
      <c r="EYP948" s="82"/>
      <c r="EYQ948" s="82"/>
      <c r="EYR948" s="82"/>
      <c r="EYS948" s="82"/>
      <c r="EYT948" s="82"/>
      <c r="EYU948" s="82"/>
      <c r="EYV948" s="82"/>
      <c r="EYW948" s="82"/>
      <c r="EYX948" s="82"/>
      <c r="EYY948" s="82"/>
      <c r="EYZ948" s="82"/>
      <c r="EZA948" s="82"/>
      <c r="EZB948" s="82"/>
      <c r="EZC948" s="82"/>
      <c r="EZD948" s="82"/>
      <c r="EZE948" s="82"/>
      <c r="EZF948" s="82"/>
      <c r="EZG948" s="82"/>
      <c r="EZH948" s="82"/>
      <c r="EZI948" s="82"/>
      <c r="EZJ948" s="82"/>
      <c r="EZK948" s="82"/>
      <c r="EZL948" s="82"/>
      <c r="EZM948" s="82"/>
      <c r="EZN948" s="82"/>
      <c r="EZO948" s="82"/>
      <c r="EZP948" s="82"/>
      <c r="EZQ948" s="82"/>
      <c r="EZR948" s="82"/>
      <c r="EZS948" s="82"/>
      <c r="EZT948" s="82"/>
      <c r="EZU948" s="82"/>
      <c r="EZV948" s="82"/>
      <c r="EZW948" s="82"/>
      <c r="EZX948" s="82"/>
      <c r="EZY948" s="82"/>
      <c r="EZZ948" s="82"/>
      <c r="FAA948" s="82"/>
      <c r="FAB948" s="82"/>
      <c r="FAC948" s="82"/>
      <c r="FAD948" s="82"/>
      <c r="FAE948" s="82"/>
      <c r="FAF948" s="82"/>
      <c r="FAG948" s="82"/>
      <c r="FAH948" s="82"/>
      <c r="FAI948" s="82"/>
      <c r="FAJ948" s="82"/>
      <c r="FAK948" s="82"/>
      <c r="FAL948" s="82"/>
      <c r="FAM948" s="82"/>
      <c r="FAN948" s="82"/>
      <c r="FAO948" s="82"/>
      <c r="FAP948" s="82"/>
      <c r="FAQ948" s="82"/>
      <c r="FAR948" s="82"/>
      <c r="FAS948" s="82"/>
      <c r="FAT948" s="82"/>
      <c r="FAU948" s="82"/>
      <c r="FAV948" s="82"/>
      <c r="FAW948" s="82"/>
      <c r="FAX948" s="82"/>
      <c r="FAY948" s="82"/>
      <c r="FAZ948" s="82"/>
      <c r="FBA948" s="82"/>
      <c r="FBB948" s="82"/>
      <c r="FBC948" s="82"/>
      <c r="FBD948" s="82"/>
      <c r="FBE948" s="82"/>
      <c r="FBF948" s="82"/>
      <c r="FBG948" s="82"/>
      <c r="FBH948" s="82"/>
      <c r="FBI948" s="82"/>
      <c r="FBJ948" s="82"/>
      <c r="FBK948" s="82"/>
      <c r="FBL948" s="82"/>
      <c r="FBM948" s="82"/>
      <c r="FBN948" s="82"/>
      <c r="FBO948" s="82"/>
      <c r="FBP948" s="82"/>
      <c r="FBQ948" s="82"/>
      <c r="FBR948" s="82"/>
      <c r="FBS948" s="82"/>
      <c r="FBT948" s="82"/>
      <c r="FBU948" s="82"/>
      <c r="FBV948" s="82"/>
      <c r="FBW948" s="82"/>
      <c r="FBX948" s="82"/>
      <c r="FBY948" s="82"/>
      <c r="FBZ948" s="82"/>
      <c r="FCA948" s="82"/>
      <c r="FCB948" s="82"/>
      <c r="FCC948" s="82"/>
      <c r="FCD948" s="82"/>
      <c r="FCE948" s="82"/>
      <c r="FCF948" s="82"/>
      <c r="FCG948" s="82"/>
      <c r="FCH948" s="82"/>
      <c r="FCI948" s="82"/>
      <c r="FCJ948" s="82"/>
      <c r="FCK948" s="82"/>
      <c r="FCL948" s="82"/>
      <c r="FCM948" s="82"/>
      <c r="FCN948" s="82"/>
      <c r="FCO948" s="82"/>
      <c r="FCP948" s="82"/>
      <c r="FCQ948" s="82"/>
      <c r="FCR948" s="82"/>
      <c r="FCS948" s="82"/>
      <c r="FCT948" s="82"/>
      <c r="FCU948" s="82"/>
      <c r="FCV948" s="82"/>
      <c r="FCW948" s="82"/>
      <c r="FCX948" s="82"/>
      <c r="FCY948" s="82"/>
      <c r="FCZ948" s="82"/>
      <c r="FDA948" s="82"/>
      <c r="FDB948" s="82"/>
      <c r="FDC948" s="82"/>
      <c r="FDD948" s="82"/>
      <c r="FDE948" s="82"/>
      <c r="FDF948" s="82"/>
      <c r="FDG948" s="82"/>
      <c r="FDH948" s="82"/>
      <c r="FDI948" s="82"/>
      <c r="FDJ948" s="82"/>
      <c r="FDK948" s="82"/>
      <c r="FDL948" s="82"/>
      <c r="FDM948" s="82"/>
      <c r="FDN948" s="82"/>
      <c r="FDO948" s="82"/>
      <c r="FDP948" s="82"/>
      <c r="FDQ948" s="82"/>
      <c r="FDR948" s="82"/>
      <c r="FDS948" s="82"/>
      <c r="FDT948" s="82"/>
      <c r="FDU948" s="82"/>
      <c r="FDV948" s="82"/>
      <c r="FDW948" s="82"/>
      <c r="FDX948" s="82"/>
      <c r="FDY948" s="82"/>
      <c r="FDZ948" s="82"/>
      <c r="FEA948" s="82"/>
      <c r="FEB948" s="82"/>
      <c r="FEC948" s="82"/>
      <c r="FED948" s="82"/>
      <c r="FEE948" s="82"/>
      <c r="FEF948" s="82"/>
      <c r="FEG948" s="82"/>
      <c r="FEH948" s="82"/>
      <c r="FEI948" s="82"/>
      <c r="FEJ948" s="82"/>
      <c r="FEK948" s="82"/>
      <c r="FEL948" s="82"/>
      <c r="FEM948" s="82"/>
      <c r="FEN948" s="82"/>
      <c r="FEO948" s="82"/>
      <c r="FEP948" s="82"/>
      <c r="FEQ948" s="82"/>
      <c r="FER948" s="82"/>
      <c r="FES948" s="82"/>
      <c r="FET948" s="82"/>
      <c r="FEU948" s="82"/>
      <c r="FEV948" s="82"/>
      <c r="FEW948" s="82"/>
      <c r="FEX948" s="82"/>
      <c r="FEY948" s="82"/>
      <c r="FEZ948" s="82"/>
      <c r="FFA948" s="82"/>
      <c r="FFB948" s="82"/>
      <c r="FFC948" s="82"/>
      <c r="FFD948" s="82"/>
      <c r="FFE948" s="82"/>
      <c r="FFF948" s="82"/>
      <c r="FFG948" s="82"/>
      <c r="FFH948" s="82"/>
      <c r="FFI948" s="82"/>
      <c r="FFJ948" s="82"/>
      <c r="FFK948" s="82"/>
      <c r="FFL948" s="82"/>
      <c r="FFM948" s="82"/>
      <c r="FFN948" s="82"/>
      <c r="FFO948" s="82"/>
      <c r="FFP948" s="82"/>
      <c r="FFQ948" s="82"/>
      <c r="FFR948" s="82"/>
      <c r="FFS948" s="82"/>
      <c r="FFT948" s="82"/>
      <c r="FFU948" s="82"/>
      <c r="FFV948" s="82"/>
      <c r="FFW948" s="82"/>
      <c r="FFX948" s="82"/>
      <c r="FFY948" s="82"/>
      <c r="FFZ948" s="82"/>
      <c r="FGA948" s="82"/>
      <c r="FGB948" s="82"/>
      <c r="FGC948" s="82"/>
      <c r="FGD948" s="82"/>
      <c r="FGE948" s="82"/>
      <c r="FGF948" s="82"/>
      <c r="FGG948" s="82"/>
      <c r="FGH948" s="82"/>
      <c r="FGI948" s="82"/>
      <c r="FGJ948" s="82"/>
      <c r="FGK948" s="82"/>
      <c r="FGL948" s="82"/>
      <c r="FGM948" s="82"/>
      <c r="FGN948" s="82"/>
      <c r="FGO948" s="82"/>
      <c r="FGP948" s="82"/>
      <c r="FGQ948" s="82"/>
      <c r="FGR948" s="82"/>
      <c r="FGS948" s="82"/>
      <c r="FGT948" s="82"/>
      <c r="FGU948" s="82"/>
      <c r="FGV948" s="82"/>
      <c r="FGW948" s="82"/>
      <c r="FGX948" s="82"/>
      <c r="FGY948" s="82"/>
      <c r="FGZ948" s="82"/>
      <c r="FHA948" s="82"/>
      <c r="FHB948" s="82"/>
      <c r="FHC948" s="82"/>
      <c r="FHD948" s="82"/>
      <c r="FHE948" s="82"/>
      <c r="FHF948" s="82"/>
      <c r="FHG948" s="82"/>
      <c r="FHH948" s="82"/>
      <c r="FHI948" s="82"/>
      <c r="FHJ948" s="82"/>
      <c r="FHK948" s="82"/>
      <c r="FHL948" s="82"/>
      <c r="FHM948" s="82"/>
      <c r="FHN948" s="82"/>
      <c r="FHO948" s="82"/>
      <c r="FHP948" s="82"/>
      <c r="FHQ948" s="82"/>
      <c r="FHR948" s="82"/>
      <c r="FHS948" s="82"/>
      <c r="FHT948" s="82"/>
      <c r="FHU948" s="82"/>
      <c r="FHV948" s="82"/>
      <c r="FHW948" s="82"/>
      <c r="FHX948" s="82"/>
      <c r="FHY948" s="82"/>
      <c r="FHZ948" s="82"/>
      <c r="FIA948" s="82"/>
      <c r="FIB948" s="82"/>
      <c r="FIC948" s="82"/>
      <c r="FID948" s="82"/>
      <c r="FIE948" s="82"/>
      <c r="FIF948" s="82"/>
      <c r="FIG948" s="82"/>
      <c r="FIH948" s="82"/>
      <c r="FII948" s="82"/>
      <c r="FIJ948" s="82"/>
      <c r="FIK948" s="82"/>
      <c r="FIL948" s="82"/>
      <c r="FIM948" s="82"/>
      <c r="FIN948" s="82"/>
      <c r="FIO948" s="82"/>
      <c r="FIP948" s="82"/>
      <c r="FIQ948" s="82"/>
      <c r="FIR948" s="82"/>
      <c r="FIS948" s="82"/>
      <c r="FIT948" s="82"/>
      <c r="FIU948" s="82"/>
      <c r="FIV948" s="82"/>
      <c r="FIW948" s="82"/>
      <c r="FIX948" s="82"/>
      <c r="FIY948" s="82"/>
      <c r="FIZ948" s="82"/>
      <c r="FJA948" s="82"/>
      <c r="FJB948" s="82"/>
      <c r="FJC948" s="82"/>
      <c r="FJD948" s="82"/>
      <c r="FJE948" s="82"/>
      <c r="FJF948" s="82"/>
      <c r="FJG948" s="82"/>
      <c r="FJH948" s="82"/>
      <c r="FJI948" s="82"/>
      <c r="FJJ948" s="82"/>
      <c r="FJK948" s="82"/>
      <c r="FJL948" s="82"/>
      <c r="FJM948" s="82"/>
      <c r="FJN948" s="82"/>
      <c r="FJO948" s="82"/>
      <c r="FJP948" s="82"/>
      <c r="FJQ948" s="82"/>
      <c r="FJR948" s="82"/>
      <c r="FJS948" s="82"/>
      <c r="FJT948" s="82"/>
      <c r="FJU948" s="82"/>
      <c r="FJV948" s="82"/>
      <c r="FJW948" s="82"/>
      <c r="FJX948" s="82"/>
      <c r="FJY948" s="82"/>
      <c r="FJZ948" s="82"/>
      <c r="FKA948" s="82"/>
      <c r="FKB948" s="82"/>
      <c r="FKC948" s="82"/>
      <c r="FKD948" s="82"/>
      <c r="FKE948" s="82"/>
      <c r="FKF948" s="82"/>
      <c r="FKG948" s="82"/>
      <c r="FKH948" s="82"/>
      <c r="FKI948" s="82"/>
      <c r="FKJ948" s="82"/>
      <c r="FKK948" s="82"/>
      <c r="FKL948" s="82"/>
      <c r="FKM948" s="82"/>
      <c r="FKN948" s="82"/>
      <c r="FKO948" s="82"/>
      <c r="FKP948" s="82"/>
      <c r="FKQ948" s="82"/>
      <c r="FKR948" s="82"/>
      <c r="FKS948" s="82"/>
      <c r="FKT948" s="82"/>
      <c r="FKU948" s="82"/>
      <c r="FKV948" s="82"/>
      <c r="FKW948" s="82"/>
      <c r="FKX948" s="82"/>
      <c r="FKY948" s="82"/>
      <c r="FKZ948" s="82"/>
      <c r="FLA948" s="82"/>
      <c r="FLB948" s="82"/>
      <c r="FLC948" s="82"/>
      <c r="FLD948" s="82"/>
      <c r="FLE948" s="82"/>
      <c r="FLF948" s="82"/>
      <c r="FLG948" s="82"/>
      <c r="FLH948" s="82"/>
      <c r="FLI948" s="82"/>
      <c r="FLJ948" s="82"/>
      <c r="FLK948" s="82"/>
      <c r="FLL948" s="82"/>
      <c r="FLM948" s="82"/>
      <c r="FLN948" s="82"/>
      <c r="FLO948" s="82"/>
      <c r="FLP948" s="82"/>
      <c r="FLQ948" s="82"/>
      <c r="FLR948" s="82"/>
      <c r="FLS948" s="82"/>
      <c r="FLT948" s="82"/>
      <c r="FLU948" s="82"/>
      <c r="FLV948" s="82"/>
      <c r="FLW948" s="82"/>
      <c r="FLX948" s="82"/>
      <c r="FLY948" s="82"/>
      <c r="FLZ948" s="82"/>
      <c r="FMA948" s="82"/>
      <c r="FMB948" s="82"/>
      <c r="FMC948" s="82"/>
      <c r="FMD948" s="82"/>
      <c r="FME948" s="82"/>
      <c r="FMF948" s="82"/>
      <c r="FMG948" s="82"/>
      <c r="FMH948" s="82"/>
      <c r="FMI948" s="82"/>
      <c r="FMJ948" s="82"/>
      <c r="FMK948" s="82"/>
      <c r="FML948" s="82"/>
      <c r="FMM948" s="82"/>
      <c r="FMN948" s="82"/>
      <c r="FMO948" s="82"/>
      <c r="FMP948" s="82"/>
      <c r="FMQ948" s="82"/>
      <c r="FMR948" s="82"/>
      <c r="FMS948" s="82"/>
      <c r="FMT948" s="82"/>
      <c r="FMU948" s="82"/>
      <c r="FMV948" s="82"/>
      <c r="FMW948" s="82"/>
      <c r="FMX948" s="82"/>
      <c r="FMY948" s="82"/>
      <c r="FMZ948" s="82"/>
      <c r="FNA948" s="82"/>
      <c r="FNB948" s="82"/>
      <c r="FNC948" s="82"/>
      <c r="FND948" s="82"/>
      <c r="FNE948" s="82"/>
      <c r="FNF948" s="82"/>
      <c r="FNG948" s="82"/>
      <c r="FNH948" s="82"/>
      <c r="FNI948" s="82"/>
      <c r="FNJ948" s="82"/>
      <c r="FNK948" s="82"/>
      <c r="FNL948" s="82"/>
      <c r="FNM948" s="82"/>
      <c r="FNN948" s="82"/>
      <c r="FNO948" s="82"/>
      <c r="FNP948" s="82"/>
      <c r="FNQ948" s="82"/>
      <c r="FNR948" s="82"/>
      <c r="FNS948" s="82"/>
      <c r="FNT948" s="82"/>
      <c r="FNU948" s="82"/>
      <c r="FNV948" s="82"/>
      <c r="FNW948" s="82"/>
      <c r="FNX948" s="82"/>
      <c r="FNY948" s="82"/>
      <c r="FNZ948" s="82"/>
      <c r="FOA948" s="82"/>
      <c r="FOB948" s="82"/>
      <c r="FOC948" s="82"/>
      <c r="FOD948" s="82"/>
      <c r="FOE948" s="82"/>
      <c r="FOF948" s="82"/>
      <c r="FOG948" s="82"/>
      <c r="FOH948" s="82"/>
      <c r="FOI948" s="82"/>
      <c r="FOJ948" s="82"/>
      <c r="FOK948" s="82"/>
      <c r="FOL948" s="82"/>
      <c r="FOM948" s="82"/>
      <c r="FON948" s="82"/>
      <c r="FOO948" s="82"/>
      <c r="FOP948" s="82"/>
      <c r="FOQ948" s="82"/>
      <c r="FOR948" s="82"/>
      <c r="FOS948" s="82"/>
      <c r="FOT948" s="82"/>
      <c r="FOU948" s="82"/>
      <c r="FOV948" s="82"/>
      <c r="FOW948" s="82"/>
      <c r="FOX948" s="82"/>
      <c r="FOY948" s="82"/>
      <c r="FOZ948" s="82"/>
      <c r="FPA948" s="82"/>
      <c r="FPB948" s="82"/>
      <c r="FPC948" s="82"/>
      <c r="FPD948" s="82"/>
      <c r="FPE948" s="82"/>
      <c r="FPF948" s="82"/>
      <c r="FPG948" s="82"/>
      <c r="FPH948" s="82"/>
      <c r="FPI948" s="82"/>
      <c r="FPJ948" s="82"/>
      <c r="FPK948" s="82"/>
      <c r="FPL948" s="82"/>
      <c r="FPM948" s="82"/>
      <c r="FPN948" s="82"/>
      <c r="FPO948" s="82"/>
      <c r="FPP948" s="82"/>
      <c r="FPQ948" s="82"/>
      <c r="FPR948" s="82"/>
      <c r="FPS948" s="82"/>
      <c r="FPT948" s="82"/>
      <c r="FPU948" s="82"/>
      <c r="FPV948" s="82"/>
      <c r="FPW948" s="82"/>
      <c r="FPX948" s="82"/>
      <c r="FPY948" s="82"/>
      <c r="FPZ948" s="82"/>
      <c r="FQA948" s="82"/>
      <c r="FQB948" s="82"/>
      <c r="FQC948" s="82"/>
      <c r="FQD948" s="82"/>
      <c r="FQE948" s="82"/>
      <c r="FQF948" s="82"/>
      <c r="FQG948" s="82"/>
      <c r="FQH948" s="82"/>
      <c r="FQI948" s="82"/>
      <c r="FQJ948" s="82"/>
      <c r="FQK948" s="82"/>
      <c r="FQL948" s="82"/>
      <c r="FQM948" s="82"/>
      <c r="FQN948" s="82"/>
      <c r="FQO948" s="82"/>
      <c r="FQP948" s="82"/>
      <c r="FQQ948" s="82"/>
      <c r="FQR948" s="82"/>
      <c r="FQS948" s="82"/>
      <c r="FQT948" s="82"/>
      <c r="FQU948" s="82"/>
      <c r="FQV948" s="82"/>
      <c r="FQW948" s="82"/>
      <c r="FQX948" s="82"/>
      <c r="FQY948" s="82"/>
      <c r="FQZ948" s="82"/>
      <c r="FRA948" s="82"/>
      <c r="FRB948" s="82"/>
      <c r="FRC948" s="82"/>
      <c r="FRD948" s="82"/>
      <c r="FRE948" s="82"/>
      <c r="FRF948" s="82"/>
      <c r="FRG948" s="82"/>
      <c r="FRH948" s="82"/>
      <c r="FRI948" s="82"/>
      <c r="FRJ948" s="82"/>
      <c r="FRK948" s="82"/>
      <c r="FRL948" s="82"/>
      <c r="FRM948" s="82"/>
      <c r="FRN948" s="82"/>
      <c r="FRO948" s="82"/>
      <c r="FRP948" s="82"/>
      <c r="FRQ948" s="82"/>
      <c r="FRR948" s="82"/>
      <c r="FRS948" s="82"/>
      <c r="FRT948" s="82"/>
      <c r="FRU948" s="82"/>
      <c r="FRV948" s="82"/>
      <c r="FRW948" s="82"/>
      <c r="FRX948" s="82"/>
      <c r="FRY948" s="82"/>
      <c r="FRZ948" s="82"/>
      <c r="FSA948" s="82"/>
      <c r="FSB948" s="82"/>
      <c r="FSC948" s="82"/>
      <c r="FSD948" s="82"/>
      <c r="FSE948" s="82"/>
      <c r="FSF948" s="82"/>
      <c r="FSG948" s="82"/>
      <c r="FSH948" s="82"/>
      <c r="FSI948" s="82"/>
      <c r="FSJ948" s="82"/>
      <c r="FSK948" s="82"/>
      <c r="FSL948" s="82"/>
      <c r="FSM948" s="82"/>
      <c r="FSN948" s="82"/>
      <c r="FSO948" s="82"/>
      <c r="FSP948" s="82"/>
      <c r="FSQ948" s="82"/>
      <c r="FSR948" s="82"/>
      <c r="FSS948" s="82"/>
      <c r="FST948" s="82"/>
      <c r="FSU948" s="82"/>
      <c r="FSV948" s="82"/>
      <c r="FSW948" s="82"/>
      <c r="FSX948" s="82"/>
      <c r="FSY948" s="82"/>
      <c r="FSZ948" s="82"/>
      <c r="FTA948" s="82"/>
      <c r="FTB948" s="82"/>
      <c r="FTC948" s="82"/>
      <c r="FTD948" s="82"/>
      <c r="FTE948" s="82"/>
      <c r="FTF948" s="82"/>
      <c r="FTG948" s="82"/>
      <c r="FTH948" s="82"/>
      <c r="FTI948" s="82"/>
      <c r="FTJ948" s="82"/>
      <c r="FTK948" s="82"/>
      <c r="FTL948" s="82"/>
      <c r="FTM948" s="82"/>
      <c r="FTN948" s="82"/>
      <c r="FTO948" s="82"/>
      <c r="FTP948" s="82"/>
      <c r="FTQ948" s="82"/>
      <c r="FTR948" s="82"/>
      <c r="FTS948" s="82"/>
      <c r="FTT948" s="82"/>
      <c r="FTU948" s="82"/>
      <c r="FTV948" s="82"/>
      <c r="FTW948" s="82"/>
      <c r="FTX948" s="82"/>
      <c r="FTY948" s="82"/>
      <c r="FTZ948" s="82"/>
      <c r="FUA948" s="82"/>
      <c r="FUB948" s="82"/>
      <c r="FUC948" s="82"/>
      <c r="FUD948" s="82"/>
      <c r="FUE948" s="82"/>
      <c r="FUF948" s="82"/>
      <c r="FUG948" s="82"/>
      <c r="FUH948" s="82"/>
      <c r="FUI948" s="82"/>
      <c r="FUJ948" s="82"/>
      <c r="FUK948" s="82"/>
      <c r="FUL948" s="82"/>
      <c r="FUM948" s="82"/>
      <c r="FUN948" s="82"/>
      <c r="FUO948" s="82"/>
      <c r="FUP948" s="82"/>
      <c r="FUQ948" s="82"/>
      <c r="FUR948" s="82"/>
      <c r="FUS948" s="82"/>
      <c r="FUT948" s="82"/>
      <c r="FUU948" s="82"/>
      <c r="FUV948" s="82"/>
      <c r="FUW948" s="82"/>
      <c r="FUX948" s="82"/>
      <c r="FUY948" s="82"/>
      <c r="FUZ948" s="82"/>
      <c r="FVA948" s="82"/>
      <c r="FVB948" s="82"/>
      <c r="FVC948" s="82"/>
      <c r="FVD948" s="82"/>
      <c r="FVE948" s="82"/>
      <c r="FVF948" s="82"/>
      <c r="FVG948" s="82"/>
      <c r="FVH948" s="82"/>
      <c r="FVI948" s="82"/>
      <c r="FVJ948" s="82"/>
      <c r="FVK948" s="82"/>
      <c r="FVL948" s="82"/>
      <c r="FVM948" s="82"/>
      <c r="FVN948" s="82"/>
      <c r="FVO948" s="82"/>
      <c r="FVP948" s="82"/>
      <c r="FVQ948" s="82"/>
      <c r="FVR948" s="82"/>
      <c r="FVS948" s="82"/>
      <c r="FVT948" s="82"/>
      <c r="FVU948" s="82"/>
      <c r="FVV948" s="82"/>
      <c r="FVW948" s="82"/>
      <c r="FVX948" s="82"/>
      <c r="FVY948" s="82"/>
      <c r="FVZ948" s="82"/>
      <c r="FWA948" s="82"/>
      <c r="FWB948" s="82"/>
      <c r="FWC948" s="82"/>
      <c r="FWD948" s="82"/>
      <c r="FWE948" s="82"/>
      <c r="FWF948" s="82"/>
      <c r="FWG948" s="82"/>
      <c r="FWH948" s="82"/>
      <c r="FWI948" s="82"/>
      <c r="FWJ948" s="82"/>
      <c r="FWK948" s="82"/>
      <c r="FWL948" s="82"/>
      <c r="FWM948" s="82"/>
      <c r="FWN948" s="82"/>
      <c r="FWO948" s="82"/>
      <c r="FWP948" s="82"/>
      <c r="FWQ948" s="82"/>
      <c r="FWR948" s="82"/>
      <c r="FWS948" s="82"/>
      <c r="FWT948" s="82"/>
      <c r="FWU948" s="82"/>
      <c r="FWV948" s="82"/>
      <c r="FWW948" s="82"/>
      <c r="FWX948" s="82"/>
      <c r="FWY948" s="82"/>
      <c r="FWZ948" s="82"/>
      <c r="FXA948" s="82"/>
      <c r="FXB948" s="82"/>
      <c r="FXC948" s="82"/>
      <c r="FXD948" s="82"/>
      <c r="FXE948" s="82"/>
      <c r="FXF948" s="82"/>
      <c r="FXG948" s="82"/>
      <c r="FXH948" s="82"/>
      <c r="FXI948" s="82"/>
      <c r="FXJ948" s="82"/>
      <c r="FXK948" s="82"/>
      <c r="FXL948" s="82"/>
      <c r="FXM948" s="82"/>
      <c r="FXN948" s="82"/>
      <c r="FXO948" s="82"/>
      <c r="FXP948" s="82"/>
      <c r="FXQ948" s="82"/>
      <c r="FXR948" s="82"/>
      <c r="FXS948" s="82"/>
      <c r="FXT948" s="82"/>
      <c r="FXU948" s="82"/>
      <c r="FXV948" s="82"/>
      <c r="FXW948" s="82"/>
      <c r="FXX948" s="82"/>
      <c r="FXY948" s="82"/>
      <c r="FXZ948" s="82"/>
      <c r="FYA948" s="82"/>
      <c r="FYB948" s="82"/>
      <c r="FYC948" s="82"/>
      <c r="FYD948" s="82"/>
      <c r="FYE948" s="82"/>
      <c r="FYF948" s="82"/>
      <c r="FYG948" s="82"/>
      <c r="FYH948" s="82"/>
      <c r="FYI948" s="82"/>
      <c r="FYJ948" s="82"/>
      <c r="FYK948" s="82"/>
      <c r="FYL948" s="82"/>
      <c r="FYM948" s="82"/>
      <c r="FYN948" s="82"/>
      <c r="FYO948" s="82"/>
      <c r="FYP948" s="82"/>
      <c r="FYQ948" s="82"/>
      <c r="FYR948" s="82"/>
      <c r="FYS948" s="82"/>
      <c r="FYT948" s="82"/>
      <c r="FYU948" s="82"/>
      <c r="FYV948" s="82"/>
      <c r="FYW948" s="82"/>
      <c r="FYX948" s="82"/>
      <c r="FYY948" s="82"/>
      <c r="FYZ948" s="82"/>
      <c r="FZA948" s="82"/>
      <c r="FZB948" s="82"/>
      <c r="FZC948" s="82"/>
      <c r="FZD948" s="82"/>
      <c r="FZE948" s="82"/>
      <c r="FZF948" s="82"/>
      <c r="FZG948" s="82"/>
      <c r="FZH948" s="82"/>
      <c r="FZI948" s="82"/>
      <c r="FZJ948" s="82"/>
      <c r="FZK948" s="82"/>
      <c r="FZL948" s="82"/>
      <c r="FZM948" s="82"/>
      <c r="FZN948" s="82"/>
      <c r="FZO948" s="82"/>
      <c r="FZP948" s="82"/>
      <c r="FZQ948" s="82"/>
      <c r="FZR948" s="82"/>
      <c r="FZS948" s="82"/>
      <c r="FZT948" s="82"/>
      <c r="FZU948" s="82"/>
      <c r="FZV948" s="82"/>
      <c r="FZW948" s="82"/>
      <c r="FZX948" s="82"/>
      <c r="FZY948" s="82"/>
      <c r="FZZ948" s="82"/>
      <c r="GAA948" s="82"/>
      <c r="GAB948" s="82"/>
      <c r="GAC948" s="82"/>
      <c r="GAD948" s="82"/>
      <c r="GAE948" s="82"/>
      <c r="GAF948" s="82"/>
      <c r="GAG948" s="82"/>
      <c r="GAH948" s="82"/>
      <c r="GAI948" s="82"/>
      <c r="GAJ948" s="82"/>
      <c r="GAK948" s="82"/>
      <c r="GAL948" s="82"/>
      <c r="GAM948" s="82"/>
      <c r="GAN948" s="82"/>
      <c r="GAO948" s="82"/>
      <c r="GAP948" s="82"/>
      <c r="GAQ948" s="82"/>
      <c r="GAR948" s="82"/>
      <c r="GAS948" s="82"/>
      <c r="GAT948" s="82"/>
      <c r="GAU948" s="82"/>
      <c r="GAV948" s="82"/>
      <c r="GAW948" s="82"/>
      <c r="GAX948" s="82"/>
      <c r="GAY948" s="82"/>
      <c r="GAZ948" s="82"/>
      <c r="GBA948" s="82"/>
      <c r="GBB948" s="82"/>
      <c r="GBC948" s="82"/>
      <c r="GBD948" s="82"/>
      <c r="GBE948" s="82"/>
      <c r="GBF948" s="82"/>
      <c r="GBG948" s="82"/>
      <c r="GBH948" s="82"/>
      <c r="GBI948" s="82"/>
      <c r="GBJ948" s="82"/>
      <c r="GBK948" s="82"/>
      <c r="GBL948" s="82"/>
      <c r="GBM948" s="82"/>
      <c r="GBN948" s="82"/>
      <c r="GBO948" s="82"/>
      <c r="GBP948" s="82"/>
      <c r="GBQ948" s="82"/>
      <c r="GBR948" s="82"/>
      <c r="GBS948" s="82"/>
      <c r="GBT948" s="82"/>
      <c r="GBU948" s="82"/>
      <c r="GBV948" s="82"/>
      <c r="GBW948" s="82"/>
      <c r="GBX948" s="82"/>
      <c r="GBY948" s="82"/>
      <c r="GBZ948" s="82"/>
      <c r="GCA948" s="82"/>
      <c r="GCB948" s="82"/>
      <c r="GCC948" s="82"/>
      <c r="GCD948" s="82"/>
      <c r="GCE948" s="82"/>
      <c r="GCF948" s="82"/>
      <c r="GCG948" s="82"/>
      <c r="GCH948" s="82"/>
      <c r="GCI948" s="82"/>
      <c r="GCJ948" s="82"/>
      <c r="GCK948" s="82"/>
      <c r="GCL948" s="82"/>
      <c r="GCM948" s="82"/>
      <c r="GCN948" s="82"/>
      <c r="GCO948" s="82"/>
      <c r="GCP948" s="82"/>
      <c r="GCQ948" s="82"/>
      <c r="GCR948" s="82"/>
      <c r="GCS948" s="82"/>
      <c r="GCT948" s="82"/>
      <c r="GCU948" s="82"/>
      <c r="GCV948" s="82"/>
      <c r="GCW948" s="82"/>
      <c r="GCX948" s="82"/>
      <c r="GCY948" s="82"/>
      <c r="GCZ948" s="82"/>
      <c r="GDA948" s="82"/>
      <c r="GDB948" s="82"/>
      <c r="GDC948" s="82"/>
      <c r="GDD948" s="82"/>
      <c r="GDE948" s="82"/>
      <c r="GDF948" s="82"/>
      <c r="GDG948" s="82"/>
      <c r="GDH948" s="82"/>
      <c r="GDI948" s="82"/>
      <c r="GDJ948" s="82"/>
      <c r="GDK948" s="82"/>
      <c r="GDL948" s="82"/>
      <c r="GDM948" s="82"/>
      <c r="GDN948" s="82"/>
      <c r="GDO948" s="82"/>
      <c r="GDP948" s="82"/>
      <c r="GDQ948" s="82"/>
      <c r="GDR948" s="82"/>
      <c r="GDS948" s="82"/>
      <c r="GDT948" s="82"/>
      <c r="GDU948" s="82"/>
      <c r="GDV948" s="82"/>
      <c r="GDW948" s="82"/>
      <c r="GDX948" s="82"/>
      <c r="GDY948" s="82"/>
      <c r="GDZ948" s="82"/>
      <c r="GEA948" s="82"/>
      <c r="GEB948" s="82"/>
      <c r="GEC948" s="82"/>
      <c r="GED948" s="82"/>
      <c r="GEE948" s="82"/>
      <c r="GEF948" s="82"/>
      <c r="GEG948" s="82"/>
      <c r="GEH948" s="82"/>
      <c r="GEI948" s="82"/>
      <c r="GEJ948" s="82"/>
      <c r="GEK948" s="82"/>
      <c r="GEL948" s="82"/>
      <c r="GEM948" s="82"/>
      <c r="GEN948" s="82"/>
      <c r="GEO948" s="82"/>
      <c r="GEP948" s="82"/>
      <c r="GEQ948" s="82"/>
      <c r="GER948" s="82"/>
      <c r="GES948" s="82"/>
      <c r="GET948" s="82"/>
      <c r="GEU948" s="82"/>
      <c r="GEV948" s="82"/>
      <c r="GEW948" s="82"/>
      <c r="GEX948" s="82"/>
      <c r="GEY948" s="82"/>
      <c r="GEZ948" s="82"/>
      <c r="GFA948" s="82"/>
      <c r="GFB948" s="82"/>
      <c r="GFC948" s="82"/>
      <c r="GFD948" s="82"/>
      <c r="GFE948" s="82"/>
      <c r="GFF948" s="82"/>
      <c r="GFG948" s="82"/>
      <c r="GFH948" s="82"/>
      <c r="GFI948" s="82"/>
      <c r="GFJ948" s="82"/>
      <c r="GFK948" s="82"/>
      <c r="GFL948" s="82"/>
      <c r="GFM948" s="82"/>
      <c r="GFN948" s="82"/>
      <c r="GFO948" s="82"/>
      <c r="GFP948" s="82"/>
      <c r="GFQ948" s="82"/>
      <c r="GFR948" s="82"/>
      <c r="GFS948" s="82"/>
      <c r="GFT948" s="82"/>
      <c r="GFU948" s="82"/>
      <c r="GFV948" s="82"/>
      <c r="GFW948" s="82"/>
      <c r="GFX948" s="82"/>
      <c r="GFY948" s="82"/>
      <c r="GFZ948" s="82"/>
      <c r="GGA948" s="82"/>
      <c r="GGB948" s="82"/>
      <c r="GGC948" s="82"/>
      <c r="GGD948" s="82"/>
      <c r="GGE948" s="82"/>
      <c r="GGF948" s="82"/>
      <c r="GGG948" s="82"/>
      <c r="GGH948" s="82"/>
      <c r="GGI948" s="82"/>
      <c r="GGJ948" s="82"/>
      <c r="GGK948" s="82"/>
      <c r="GGL948" s="82"/>
      <c r="GGM948" s="82"/>
      <c r="GGN948" s="82"/>
      <c r="GGO948" s="82"/>
      <c r="GGP948" s="82"/>
      <c r="GGQ948" s="82"/>
      <c r="GGR948" s="82"/>
      <c r="GGS948" s="82"/>
      <c r="GGT948" s="82"/>
      <c r="GGU948" s="82"/>
      <c r="GGV948" s="82"/>
      <c r="GGW948" s="82"/>
      <c r="GGX948" s="82"/>
      <c r="GGY948" s="82"/>
      <c r="GGZ948" s="82"/>
      <c r="GHA948" s="82"/>
      <c r="GHB948" s="82"/>
      <c r="GHC948" s="82"/>
      <c r="GHD948" s="82"/>
      <c r="GHE948" s="82"/>
      <c r="GHF948" s="82"/>
      <c r="GHG948" s="82"/>
      <c r="GHH948" s="82"/>
      <c r="GHI948" s="82"/>
      <c r="GHJ948" s="82"/>
      <c r="GHK948" s="82"/>
      <c r="GHL948" s="82"/>
      <c r="GHM948" s="82"/>
      <c r="GHN948" s="82"/>
      <c r="GHO948" s="82"/>
      <c r="GHP948" s="82"/>
      <c r="GHQ948" s="82"/>
      <c r="GHR948" s="82"/>
      <c r="GHS948" s="82"/>
      <c r="GHT948" s="82"/>
      <c r="GHU948" s="82"/>
      <c r="GHV948" s="82"/>
      <c r="GHW948" s="82"/>
      <c r="GHX948" s="82"/>
      <c r="GHY948" s="82"/>
      <c r="GHZ948" s="82"/>
      <c r="GIA948" s="82"/>
      <c r="GIB948" s="82"/>
      <c r="GIC948" s="82"/>
      <c r="GID948" s="82"/>
      <c r="GIE948" s="82"/>
      <c r="GIF948" s="82"/>
      <c r="GIG948" s="82"/>
      <c r="GIH948" s="82"/>
      <c r="GII948" s="82"/>
      <c r="GIJ948" s="82"/>
      <c r="GIK948" s="82"/>
      <c r="GIL948" s="82"/>
      <c r="GIM948" s="82"/>
      <c r="GIN948" s="82"/>
      <c r="GIO948" s="82"/>
      <c r="GIP948" s="82"/>
      <c r="GIQ948" s="82"/>
      <c r="GIR948" s="82"/>
      <c r="GIS948" s="82"/>
      <c r="GIT948" s="82"/>
      <c r="GIU948" s="82"/>
      <c r="GIV948" s="82"/>
      <c r="GIW948" s="82"/>
      <c r="GIX948" s="82"/>
      <c r="GIY948" s="82"/>
      <c r="GIZ948" s="82"/>
      <c r="GJA948" s="82"/>
      <c r="GJB948" s="82"/>
      <c r="GJC948" s="82"/>
      <c r="GJD948" s="82"/>
      <c r="GJE948" s="82"/>
      <c r="GJF948" s="82"/>
      <c r="GJG948" s="82"/>
      <c r="GJH948" s="82"/>
      <c r="GJI948" s="82"/>
      <c r="GJJ948" s="82"/>
      <c r="GJK948" s="82"/>
      <c r="GJL948" s="82"/>
      <c r="GJM948" s="82"/>
      <c r="GJN948" s="82"/>
      <c r="GJO948" s="82"/>
      <c r="GJP948" s="82"/>
      <c r="GJQ948" s="82"/>
      <c r="GJR948" s="82"/>
      <c r="GJS948" s="82"/>
      <c r="GJT948" s="82"/>
      <c r="GJU948" s="82"/>
      <c r="GJV948" s="82"/>
      <c r="GJW948" s="82"/>
      <c r="GJX948" s="82"/>
      <c r="GJY948" s="82"/>
      <c r="GJZ948" s="82"/>
      <c r="GKA948" s="82"/>
      <c r="GKB948" s="82"/>
      <c r="GKC948" s="82"/>
      <c r="GKD948" s="82"/>
      <c r="GKE948" s="82"/>
      <c r="GKF948" s="82"/>
      <c r="GKG948" s="82"/>
      <c r="GKH948" s="82"/>
      <c r="GKI948" s="82"/>
      <c r="GKJ948" s="82"/>
      <c r="GKK948" s="82"/>
      <c r="GKL948" s="82"/>
      <c r="GKM948" s="82"/>
      <c r="GKN948" s="82"/>
      <c r="GKO948" s="82"/>
      <c r="GKP948" s="82"/>
      <c r="GKQ948" s="82"/>
      <c r="GKR948" s="82"/>
      <c r="GKS948" s="82"/>
      <c r="GKT948" s="82"/>
      <c r="GKU948" s="82"/>
      <c r="GKV948" s="82"/>
      <c r="GKW948" s="82"/>
      <c r="GKX948" s="82"/>
      <c r="GKY948" s="82"/>
      <c r="GKZ948" s="82"/>
      <c r="GLA948" s="82"/>
      <c r="GLB948" s="82"/>
      <c r="GLC948" s="82"/>
      <c r="GLD948" s="82"/>
      <c r="GLE948" s="82"/>
      <c r="GLF948" s="82"/>
      <c r="GLG948" s="82"/>
      <c r="GLH948" s="82"/>
      <c r="GLI948" s="82"/>
      <c r="GLJ948" s="82"/>
      <c r="GLK948" s="82"/>
      <c r="GLL948" s="82"/>
      <c r="GLM948" s="82"/>
      <c r="GLN948" s="82"/>
      <c r="GLO948" s="82"/>
      <c r="GLP948" s="82"/>
      <c r="GLQ948" s="82"/>
      <c r="GLR948" s="82"/>
      <c r="GLS948" s="82"/>
      <c r="GLT948" s="82"/>
      <c r="GLU948" s="82"/>
      <c r="GLV948" s="82"/>
      <c r="GLW948" s="82"/>
      <c r="GLX948" s="82"/>
      <c r="GLY948" s="82"/>
      <c r="GLZ948" s="82"/>
      <c r="GMA948" s="82"/>
      <c r="GMB948" s="82"/>
      <c r="GMC948" s="82"/>
      <c r="GMD948" s="82"/>
      <c r="GME948" s="82"/>
      <c r="GMF948" s="82"/>
      <c r="GMG948" s="82"/>
      <c r="GMH948" s="82"/>
      <c r="GMI948" s="82"/>
      <c r="GMJ948" s="82"/>
      <c r="GMK948" s="82"/>
      <c r="GML948" s="82"/>
      <c r="GMM948" s="82"/>
      <c r="GMN948" s="82"/>
      <c r="GMO948" s="82"/>
      <c r="GMP948" s="82"/>
      <c r="GMQ948" s="82"/>
      <c r="GMR948" s="82"/>
      <c r="GMS948" s="82"/>
      <c r="GMT948" s="82"/>
      <c r="GMU948" s="82"/>
      <c r="GMV948" s="82"/>
      <c r="GMW948" s="82"/>
      <c r="GMX948" s="82"/>
      <c r="GMY948" s="82"/>
      <c r="GMZ948" s="82"/>
      <c r="GNA948" s="82"/>
      <c r="GNB948" s="82"/>
      <c r="GNC948" s="82"/>
      <c r="GND948" s="82"/>
      <c r="GNE948" s="82"/>
      <c r="GNF948" s="82"/>
      <c r="GNG948" s="82"/>
      <c r="GNH948" s="82"/>
      <c r="GNI948" s="82"/>
      <c r="GNJ948" s="82"/>
      <c r="GNK948" s="82"/>
      <c r="GNL948" s="82"/>
      <c r="GNM948" s="82"/>
      <c r="GNN948" s="82"/>
      <c r="GNO948" s="82"/>
      <c r="GNP948" s="82"/>
      <c r="GNQ948" s="82"/>
      <c r="GNR948" s="82"/>
      <c r="GNS948" s="82"/>
      <c r="GNT948" s="82"/>
      <c r="GNU948" s="82"/>
      <c r="GNV948" s="82"/>
      <c r="GNW948" s="82"/>
      <c r="GNX948" s="82"/>
      <c r="GNY948" s="82"/>
      <c r="GNZ948" s="82"/>
      <c r="GOA948" s="82"/>
      <c r="GOB948" s="82"/>
      <c r="GOC948" s="82"/>
      <c r="GOD948" s="82"/>
      <c r="GOE948" s="82"/>
      <c r="GOF948" s="82"/>
      <c r="GOG948" s="82"/>
      <c r="GOH948" s="82"/>
      <c r="GOI948" s="82"/>
      <c r="GOJ948" s="82"/>
      <c r="GOK948" s="82"/>
      <c r="GOL948" s="82"/>
      <c r="GOM948" s="82"/>
      <c r="GON948" s="82"/>
      <c r="GOO948" s="82"/>
      <c r="GOP948" s="82"/>
      <c r="GOQ948" s="82"/>
      <c r="GOR948" s="82"/>
      <c r="GOS948" s="82"/>
      <c r="GOT948" s="82"/>
      <c r="GOU948" s="82"/>
      <c r="GOV948" s="82"/>
      <c r="GOW948" s="82"/>
      <c r="GOX948" s="82"/>
      <c r="GOY948" s="82"/>
      <c r="GOZ948" s="82"/>
      <c r="GPA948" s="82"/>
      <c r="GPB948" s="82"/>
      <c r="GPC948" s="82"/>
      <c r="GPD948" s="82"/>
      <c r="GPE948" s="82"/>
      <c r="GPF948" s="82"/>
      <c r="GPG948" s="82"/>
      <c r="GPH948" s="82"/>
      <c r="GPI948" s="82"/>
      <c r="GPJ948" s="82"/>
      <c r="GPK948" s="82"/>
      <c r="GPL948" s="82"/>
      <c r="GPM948" s="82"/>
      <c r="GPN948" s="82"/>
      <c r="GPO948" s="82"/>
      <c r="GPP948" s="82"/>
      <c r="GPQ948" s="82"/>
      <c r="GPR948" s="82"/>
      <c r="GPS948" s="82"/>
      <c r="GPT948" s="82"/>
      <c r="GPU948" s="82"/>
      <c r="GPV948" s="82"/>
      <c r="GPW948" s="82"/>
      <c r="GPX948" s="82"/>
      <c r="GPY948" s="82"/>
      <c r="GPZ948" s="82"/>
      <c r="GQA948" s="82"/>
      <c r="GQB948" s="82"/>
      <c r="GQC948" s="82"/>
      <c r="GQD948" s="82"/>
      <c r="GQE948" s="82"/>
      <c r="GQF948" s="82"/>
      <c r="GQG948" s="82"/>
      <c r="GQH948" s="82"/>
      <c r="GQI948" s="82"/>
      <c r="GQJ948" s="82"/>
      <c r="GQK948" s="82"/>
      <c r="GQL948" s="82"/>
      <c r="GQM948" s="82"/>
      <c r="GQN948" s="82"/>
      <c r="GQO948" s="82"/>
      <c r="GQP948" s="82"/>
      <c r="GQQ948" s="82"/>
      <c r="GQR948" s="82"/>
      <c r="GQS948" s="82"/>
      <c r="GQT948" s="82"/>
      <c r="GQU948" s="82"/>
      <c r="GQV948" s="82"/>
      <c r="GQW948" s="82"/>
      <c r="GQX948" s="82"/>
      <c r="GQY948" s="82"/>
      <c r="GQZ948" s="82"/>
      <c r="GRA948" s="82"/>
      <c r="GRB948" s="82"/>
      <c r="GRC948" s="82"/>
      <c r="GRD948" s="82"/>
      <c r="GRE948" s="82"/>
      <c r="GRF948" s="82"/>
      <c r="GRG948" s="82"/>
      <c r="GRH948" s="82"/>
      <c r="GRI948" s="82"/>
      <c r="GRJ948" s="82"/>
      <c r="GRK948" s="82"/>
      <c r="GRL948" s="82"/>
      <c r="GRM948" s="82"/>
      <c r="GRN948" s="82"/>
      <c r="GRO948" s="82"/>
      <c r="GRP948" s="82"/>
      <c r="GRQ948" s="82"/>
      <c r="GRR948" s="82"/>
      <c r="GRS948" s="82"/>
      <c r="GRT948" s="82"/>
      <c r="GRU948" s="82"/>
      <c r="GRV948" s="82"/>
      <c r="GRW948" s="82"/>
      <c r="GRX948" s="82"/>
      <c r="GRY948" s="82"/>
      <c r="GRZ948" s="82"/>
      <c r="GSA948" s="82"/>
      <c r="GSB948" s="82"/>
      <c r="GSC948" s="82"/>
      <c r="GSD948" s="82"/>
      <c r="GSE948" s="82"/>
      <c r="GSF948" s="82"/>
      <c r="GSG948" s="82"/>
      <c r="GSH948" s="82"/>
      <c r="GSI948" s="82"/>
      <c r="GSJ948" s="82"/>
      <c r="GSK948" s="82"/>
      <c r="GSL948" s="82"/>
      <c r="GSM948" s="82"/>
      <c r="GSN948" s="82"/>
      <c r="GSO948" s="82"/>
      <c r="GSP948" s="82"/>
      <c r="GSQ948" s="82"/>
      <c r="GSR948" s="82"/>
      <c r="GSS948" s="82"/>
      <c r="GST948" s="82"/>
      <c r="GSU948" s="82"/>
      <c r="GSV948" s="82"/>
      <c r="GSW948" s="82"/>
      <c r="GSX948" s="82"/>
      <c r="GSY948" s="82"/>
      <c r="GSZ948" s="82"/>
      <c r="GTA948" s="82"/>
      <c r="GTB948" s="82"/>
      <c r="GTC948" s="82"/>
      <c r="GTD948" s="82"/>
      <c r="GTE948" s="82"/>
      <c r="GTF948" s="82"/>
      <c r="GTG948" s="82"/>
      <c r="GTH948" s="82"/>
      <c r="GTI948" s="82"/>
      <c r="GTJ948" s="82"/>
      <c r="GTK948" s="82"/>
      <c r="GTL948" s="82"/>
      <c r="GTM948" s="82"/>
      <c r="GTN948" s="82"/>
      <c r="GTO948" s="82"/>
      <c r="GTP948" s="82"/>
      <c r="GTQ948" s="82"/>
      <c r="GTR948" s="82"/>
      <c r="GTS948" s="82"/>
      <c r="GTT948" s="82"/>
      <c r="GTU948" s="82"/>
      <c r="GTV948" s="82"/>
      <c r="GTW948" s="82"/>
      <c r="GTX948" s="82"/>
      <c r="GTY948" s="82"/>
      <c r="GTZ948" s="82"/>
      <c r="GUA948" s="82"/>
      <c r="GUB948" s="82"/>
      <c r="GUC948" s="82"/>
      <c r="GUD948" s="82"/>
      <c r="GUE948" s="82"/>
      <c r="GUF948" s="82"/>
      <c r="GUG948" s="82"/>
      <c r="GUH948" s="82"/>
      <c r="GUI948" s="82"/>
      <c r="GUJ948" s="82"/>
      <c r="GUK948" s="82"/>
      <c r="GUL948" s="82"/>
      <c r="GUM948" s="82"/>
      <c r="GUN948" s="82"/>
      <c r="GUO948" s="82"/>
      <c r="GUP948" s="82"/>
      <c r="GUQ948" s="82"/>
      <c r="GUR948" s="82"/>
      <c r="GUS948" s="82"/>
      <c r="GUT948" s="82"/>
      <c r="GUU948" s="82"/>
      <c r="GUV948" s="82"/>
      <c r="GUW948" s="82"/>
      <c r="GUX948" s="82"/>
      <c r="GUY948" s="82"/>
      <c r="GUZ948" s="82"/>
      <c r="GVA948" s="82"/>
      <c r="GVB948" s="82"/>
      <c r="GVC948" s="82"/>
      <c r="GVD948" s="82"/>
      <c r="GVE948" s="82"/>
      <c r="GVF948" s="82"/>
      <c r="GVG948" s="82"/>
      <c r="GVH948" s="82"/>
      <c r="GVI948" s="82"/>
      <c r="GVJ948" s="82"/>
      <c r="GVK948" s="82"/>
      <c r="GVL948" s="82"/>
      <c r="GVM948" s="82"/>
      <c r="GVN948" s="82"/>
      <c r="GVO948" s="82"/>
      <c r="GVP948" s="82"/>
      <c r="GVQ948" s="82"/>
      <c r="GVR948" s="82"/>
      <c r="GVS948" s="82"/>
      <c r="GVT948" s="82"/>
      <c r="GVU948" s="82"/>
      <c r="GVV948" s="82"/>
      <c r="GVW948" s="82"/>
      <c r="GVX948" s="82"/>
      <c r="GVY948" s="82"/>
      <c r="GVZ948" s="82"/>
      <c r="GWA948" s="82"/>
      <c r="GWB948" s="82"/>
      <c r="GWC948" s="82"/>
      <c r="GWD948" s="82"/>
      <c r="GWE948" s="82"/>
      <c r="GWF948" s="82"/>
      <c r="GWG948" s="82"/>
      <c r="GWH948" s="82"/>
      <c r="GWI948" s="82"/>
      <c r="GWJ948" s="82"/>
      <c r="GWK948" s="82"/>
      <c r="GWL948" s="82"/>
      <c r="GWM948" s="82"/>
      <c r="GWN948" s="82"/>
      <c r="GWO948" s="82"/>
      <c r="GWP948" s="82"/>
      <c r="GWQ948" s="82"/>
      <c r="GWR948" s="82"/>
      <c r="GWS948" s="82"/>
      <c r="GWT948" s="82"/>
      <c r="GWU948" s="82"/>
      <c r="GWV948" s="82"/>
      <c r="GWW948" s="82"/>
      <c r="GWX948" s="82"/>
      <c r="GWY948" s="82"/>
      <c r="GWZ948" s="82"/>
      <c r="GXA948" s="82"/>
      <c r="GXB948" s="82"/>
      <c r="GXC948" s="82"/>
      <c r="GXD948" s="82"/>
      <c r="GXE948" s="82"/>
      <c r="GXF948" s="82"/>
      <c r="GXG948" s="82"/>
      <c r="GXH948" s="82"/>
      <c r="GXI948" s="82"/>
      <c r="GXJ948" s="82"/>
      <c r="GXK948" s="82"/>
      <c r="GXL948" s="82"/>
      <c r="GXM948" s="82"/>
      <c r="GXN948" s="82"/>
      <c r="GXO948" s="82"/>
      <c r="GXP948" s="82"/>
      <c r="GXQ948" s="82"/>
      <c r="GXR948" s="82"/>
      <c r="GXS948" s="82"/>
      <c r="GXT948" s="82"/>
      <c r="GXU948" s="82"/>
      <c r="GXV948" s="82"/>
      <c r="GXW948" s="82"/>
      <c r="GXX948" s="82"/>
      <c r="GXY948" s="82"/>
      <c r="GXZ948" s="82"/>
      <c r="GYA948" s="82"/>
      <c r="GYB948" s="82"/>
      <c r="GYC948" s="82"/>
      <c r="GYD948" s="82"/>
      <c r="GYE948" s="82"/>
      <c r="GYF948" s="82"/>
      <c r="GYG948" s="82"/>
      <c r="GYH948" s="82"/>
      <c r="GYI948" s="82"/>
      <c r="GYJ948" s="82"/>
      <c r="GYK948" s="82"/>
      <c r="GYL948" s="82"/>
      <c r="GYM948" s="82"/>
      <c r="GYN948" s="82"/>
      <c r="GYO948" s="82"/>
      <c r="GYP948" s="82"/>
      <c r="GYQ948" s="82"/>
      <c r="GYR948" s="82"/>
      <c r="GYS948" s="82"/>
      <c r="GYT948" s="82"/>
      <c r="GYU948" s="82"/>
      <c r="GYV948" s="82"/>
      <c r="GYW948" s="82"/>
      <c r="GYX948" s="82"/>
      <c r="GYY948" s="82"/>
      <c r="GYZ948" s="82"/>
      <c r="GZA948" s="82"/>
      <c r="GZB948" s="82"/>
      <c r="GZC948" s="82"/>
      <c r="GZD948" s="82"/>
      <c r="GZE948" s="82"/>
      <c r="GZF948" s="82"/>
      <c r="GZG948" s="82"/>
      <c r="GZH948" s="82"/>
      <c r="GZI948" s="82"/>
      <c r="GZJ948" s="82"/>
      <c r="GZK948" s="82"/>
      <c r="GZL948" s="82"/>
      <c r="GZM948" s="82"/>
      <c r="GZN948" s="82"/>
      <c r="GZO948" s="82"/>
      <c r="GZP948" s="82"/>
      <c r="GZQ948" s="82"/>
      <c r="GZR948" s="82"/>
      <c r="GZS948" s="82"/>
      <c r="GZT948" s="82"/>
      <c r="GZU948" s="82"/>
      <c r="GZV948" s="82"/>
      <c r="GZW948" s="82"/>
      <c r="GZX948" s="82"/>
      <c r="GZY948" s="82"/>
      <c r="GZZ948" s="82"/>
      <c r="HAA948" s="82"/>
      <c r="HAB948" s="82"/>
      <c r="HAC948" s="82"/>
      <c r="HAD948" s="82"/>
      <c r="HAE948" s="82"/>
      <c r="HAF948" s="82"/>
      <c r="HAG948" s="82"/>
      <c r="HAH948" s="82"/>
      <c r="HAI948" s="82"/>
      <c r="HAJ948" s="82"/>
      <c r="HAK948" s="82"/>
      <c r="HAL948" s="82"/>
      <c r="HAM948" s="82"/>
      <c r="HAN948" s="82"/>
      <c r="HAO948" s="82"/>
      <c r="HAP948" s="82"/>
      <c r="HAQ948" s="82"/>
      <c r="HAR948" s="82"/>
      <c r="HAS948" s="82"/>
      <c r="HAT948" s="82"/>
      <c r="HAU948" s="82"/>
      <c r="HAV948" s="82"/>
      <c r="HAW948" s="82"/>
      <c r="HAX948" s="82"/>
      <c r="HAY948" s="82"/>
      <c r="HAZ948" s="82"/>
      <c r="HBA948" s="82"/>
      <c r="HBB948" s="82"/>
      <c r="HBC948" s="82"/>
      <c r="HBD948" s="82"/>
      <c r="HBE948" s="82"/>
      <c r="HBF948" s="82"/>
      <c r="HBG948" s="82"/>
      <c r="HBH948" s="82"/>
      <c r="HBI948" s="82"/>
      <c r="HBJ948" s="82"/>
      <c r="HBK948" s="82"/>
      <c r="HBL948" s="82"/>
      <c r="HBM948" s="82"/>
      <c r="HBN948" s="82"/>
      <c r="HBO948" s="82"/>
      <c r="HBP948" s="82"/>
      <c r="HBQ948" s="82"/>
      <c r="HBR948" s="82"/>
      <c r="HBS948" s="82"/>
      <c r="HBT948" s="82"/>
      <c r="HBU948" s="82"/>
      <c r="HBV948" s="82"/>
      <c r="HBW948" s="82"/>
      <c r="HBX948" s="82"/>
      <c r="HBY948" s="82"/>
      <c r="HBZ948" s="82"/>
      <c r="HCA948" s="82"/>
      <c r="HCB948" s="82"/>
      <c r="HCC948" s="82"/>
      <c r="HCD948" s="82"/>
      <c r="HCE948" s="82"/>
      <c r="HCF948" s="82"/>
      <c r="HCG948" s="82"/>
      <c r="HCH948" s="82"/>
      <c r="HCI948" s="82"/>
      <c r="HCJ948" s="82"/>
      <c r="HCK948" s="82"/>
      <c r="HCL948" s="82"/>
      <c r="HCM948" s="82"/>
      <c r="HCN948" s="82"/>
      <c r="HCO948" s="82"/>
      <c r="HCP948" s="82"/>
      <c r="HCQ948" s="82"/>
      <c r="HCR948" s="82"/>
      <c r="HCS948" s="82"/>
      <c r="HCT948" s="82"/>
      <c r="HCU948" s="82"/>
      <c r="HCV948" s="82"/>
      <c r="HCW948" s="82"/>
      <c r="HCX948" s="82"/>
      <c r="HCY948" s="82"/>
      <c r="HCZ948" s="82"/>
      <c r="HDA948" s="82"/>
      <c r="HDB948" s="82"/>
      <c r="HDC948" s="82"/>
      <c r="HDD948" s="82"/>
      <c r="HDE948" s="82"/>
      <c r="HDF948" s="82"/>
      <c r="HDG948" s="82"/>
      <c r="HDH948" s="82"/>
      <c r="HDI948" s="82"/>
      <c r="HDJ948" s="82"/>
      <c r="HDK948" s="82"/>
      <c r="HDL948" s="82"/>
      <c r="HDM948" s="82"/>
      <c r="HDN948" s="82"/>
      <c r="HDO948" s="82"/>
      <c r="HDP948" s="82"/>
      <c r="HDQ948" s="82"/>
      <c r="HDR948" s="82"/>
      <c r="HDS948" s="82"/>
      <c r="HDT948" s="82"/>
      <c r="HDU948" s="82"/>
      <c r="HDV948" s="82"/>
      <c r="HDW948" s="82"/>
      <c r="HDX948" s="82"/>
      <c r="HDY948" s="82"/>
      <c r="HDZ948" s="82"/>
      <c r="HEA948" s="82"/>
      <c r="HEB948" s="82"/>
      <c r="HEC948" s="82"/>
      <c r="HED948" s="82"/>
      <c r="HEE948" s="82"/>
      <c r="HEF948" s="82"/>
      <c r="HEG948" s="82"/>
      <c r="HEH948" s="82"/>
      <c r="HEI948" s="82"/>
      <c r="HEJ948" s="82"/>
      <c r="HEK948" s="82"/>
      <c r="HEL948" s="82"/>
      <c r="HEM948" s="82"/>
      <c r="HEN948" s="82"/>
      <c r="HEO948" s="82"/>
      <c r="HEP948" s="82"/>
      <c r="HEQ948" s="82"/>
      <c r="HER948" s="82"/>
      <c r="HES948" s="82"/>
      <c r="HET948" s="82"/>
      <c r="HEU948" s="82"/>
      <c r="HEV948" s="82"/>
      <c r="HEW948" s="82"/>
      <c r="HEX948" s="82"/>
      <c r="HEY948" s="82"/>
      <c r="HEZ948" s="82"/>
      <c r="HFA948" s="82"/>
      <c r="HFB948" s="82"/>
      <c r="HFC948" s="82"/>
      <c r="HFD948" s="82"/>
      <c r="HFE948" s="82"/>
      <c r="HFF948" s="82"/>
      <c r="HFG948" s="82"/>
      <c r="HFH948" s="82"/>
      <c r="HFI948" s="82"/>
      <c r="HFJ948" s="82"/>
      <c r="HFK948" s="82"/>
      <c r="HFL948" s="82"/>
      <c r="HFM948" s="82"/>
      <c r="HFN948" s="82"/>
      <c r="HFO948" s="82"/>
      <c r="HFP948" s="82"/>
      <c r="HFQ948" s="82"/>
      <c r="HFR948" s="82"/>
      <c r="HFS948" s="82"/>
      <c r="HFT948" s="82"/>
      <c r="HFU948" s="82"/>
      <c r="HFV948" s="82"/>
      <c r="HFW948" s="82"/>
      <c r="HFX948" s="82"/>
      <c r="HFY948" s="82"/>
      <c r="HFZ948" s="82"/>
      <c r="HGA948" s="82"/>
      <c r="HGB948" s="82"/>
      <c r="HGC948" s="82"/>
      <c r="HGD948" s="82"/>
      <c r="HGE948" s="82"/>
      <c r="HGF948" s="82"/>
      <c r="HGG948" s="82"/>
      <c r="HGH948" s="82"/>
      <c r="HGI948" s="82"/>
      <c r="HGJ948" s="82"/>
      <c r="HGK948" s="82"/>
      <c r="HGL948" s="82"/>
      <c r="HGM948" s="82"/>
      <c r="HGN948" s="82"/>
      <c r="HGO948" s="82"/>
      <c r="HGP948" s="82"/>
      <c r="HGQ948" s="82"/>
      <c r="HGR948" s="82"/>
      <c r="HGS948" s="82"/>
      <c r="HGT948" s="82"/>
      <c r="HGU948" s="82"/>
      <c r="HGV948" s="82"/>
      <c r="HGW948" s="82"/>
      <c r="HGX948" s="82"/>
      <c r="HGY948" s="82"/>
      <c r="HGZ948" s="82"/>
      <c r="HHA948" s="82"/>
      <c r="HHB948" s="82"/>
      <c r="HHC948" s="82"/>
      <c r="HHD948" s="82"/>
      <c r="HHE948" s="82"/>
      <c r="HHF948" s="82"/>
      <c r="HHG948" s="82"/>
      <c r="HHH948" s="82"/>
      <c r="HHI948" s="82"/>
      <c r="HHJ948" s="82"/>
      <c r="HHK948" s="82"/>
      <c r="HHL948" s="82"/>
      <c r="HHM948" s="82"/>
      <c r="HHN948" s="82"/>
      <c r="HHO948" s="82"/>
      <c r="HHP948" s="82"/>
      <c r="HHQ948" s="82"/>
      <c r="HHR948" s="82"/>
      <c r="HHS948" s="82"/>
      <c r="HHT948" s="82"/>
      <c r="HHU948" s="82"/>
      <c r="HHV948" s="82"/>
      <c r="HHW948" s="82"/>
      <c r="HHX948" s="82"/>
      <c r="HHY948" s="82"/>
      <c r="HHZ948" s="82"/>
      <c r="HIA948" s="82"/>
      <c r="HIB948" s="82"/>
      <c r="HIC948" s="82"/>
      <c r="HID948" s="82"/>
      <c r="HIE948" s="82"/>
      <c r="HIF948" s="82"/>
      <c r="HIG948" s="82"/>
      <c r="HIH948" s="82"/>
      <c r="HII948" s="82"/>
      <c r="HIJ948" s="82"/>
      <c r="HIK948" s="82"/>
      <c r="HIL948" s="82"/>
      <c r="HIM948" s="82"/>
      <c r="HIN948" s="82"/>
      <c r="HIO948" s="82"/>
      <c r="HIP948" s="82"/>
      <c r="HIQ948" s="82"/>
      <c r="HIR948" s="82"/>
      <c r="HIS948" s="82"/>
      <c r="HIT948" s="82"/>
      <c r="HIU948" s="82"/>
      <c r="HIV948" s="82"/>
      <c r="HIW948" s="82"/>
      <c r="HIX948" s="82"/>
      <c r="HIY948" s="82"/>
      <c r="HIZ948" s="82"/>
      <c r="HJA948" s="82"/>
      <c r="HJB948" s="82"/>
      <c r="HJC948" s="82"/>
      <c r="HJD948" s="82"/>
      <c r="HJE948" s="82"/>
      <c r="HJF948" s="82"/>
      <c r="HJG948" s="82"/>
      <c r="HJH948" s="82"/>
      <c r="HJI948" s="82"/>
      <c r="HJJ948" s="82"/>
      <c r="HJK948" s="82"/>
      <c r="HJL948" s="82"/>
      <c r="HJM948" s="82"/>
      <c r="HJN948" s="82"/>
      <c r="HJO948" s="82"/>
      <c r="HJP948" s="82"/>
      <c r="HJQ948" s="82"/>
      <c r="HJR948" s="82"/>
      <c r="HJS948" s="82"/>
      <c r="HJT948" s="82"/>
      <c r="HJU948" s="82"/>
      <c r="HJV948" s="82"/>
      <c r="HJW948" s="82"/>
      <c r="HJX948" s="82"/>
      <c r="HJY948" s="82"/>
      <c r="HJZ948" s="82"/>
      <c r="HKA948" s="82"/>
      <c r="HKB948" s="82"/>
      <c r="HKC948" s="82"/>
      <c r="HKD948" s="82"/>
      <c r="HKE948" s="82"/>
      <c r="HKF948" s="82"/>
      <c r="HKG948" s="82"/>
      <c r="HKH948" s="82"/>
      <c r="HKI948" s="82"/>
      <c r="HKJ948" s="82"/>
      <c r="HKK948" s="82"/>
      <c r="HKL948" s="82"/>
      <c r="HKM948" s="82"/>
      <c r="HKN948" s="82"/>
      <c r="HKO948" s="82"/>
      <c r="HKP948" s="82"/>
      <c r="HKQ948" s="82"/>
      <c r="HKR948" s="82"/>
      <c r="HKS948" s="82"/>
      <c r="HKT948" s="82"/>
      <c r="HKU948" s="82"/>
      <c r="HKV948" s="82"/>
      <c r="HKW948" s="82"/>
      <c r="HKX948" s="82"/>
      <c r="HKY948" s="82"/>
      <c r="HKZ948" s="82"/>
      <c r="HLA948" s="82"/>
      <c r="HLB948" s="82"/>
      <c r="HLC948" s="82"/>
      <c r="HLD948" s="82"/>
      <c r="HLE948" s="82"/>
      <c r="HLF948" s="82"/>
      <c r="HLG948" s="82"/>
      <c r="HLH948" s="82"/>
      <c r="HLI948" s="82"/>
      <c r="HLJ948" s="82"/>
      <c r="HLK948" s="82"/>
      <c r="HLL948" s="82"/>
      <c r="HLM948" s="82"/>
      <c r="HLN948" s="82"/>
      <c r="HLO948" s="82"/>
      <c r="HLP948" s="82"/>
      <c r="HLQ948" s="82"/>
      <c r="HLR948" s="82"/>
      <c r="HLS948" s="82"/>
      <c r="HLT948" s="82"/>
      <c r="HLU948" s="82"/>
      <c r="HLV948" s="82"/>
      <c r="HLW948" s="82"/>
      <c r="HLX948" s="82"/>
      <c r="HLY948" s="82"/>
      <c r="HLZ948" s="82"/>
      <c r="HMA948" s="82"/>
      <c r="HMB948" s="82"/>
      <c r="HMC948" s="82"/>
      <c r="HMD948" s="82"/>
      <c r="HME948" s="82"/>
      <c r="HMF948" s="82"/>
      <c r="HMG948" s="82"/>
      <c r="HMH948" s="82"/>
      <c r="HMI948" s="82"/>
      <c r="HMJ948" s="82"/>
      <c r="HMK948" s="82"/>
      <c r="HML948" s="82"/>
      <c r="HMM948" s="82"/>
      <c r="HMN948" s="82"/>
      <c r="HMO948" s="82"/>
      <c r="HMP948" s="82"/>
      <c r="HMQ948" s="82"/>
      <c r="HMR948" s="82"/>
      <c r="HMS948" s="82"/>
      <c r="HMT948" s="82"/>
      <c r="HMU948" s="82"/>
      <c r="HMV948" s="82"/>
      <c r="HMW948" s="82"/>
      <c r="HMX948" s="82"/>
      <c r="HMY948" s="82"/>
      <c r="HMZ948" s="82"/>
      <c r="HNA948" s="82"/>
      <c r="HNB948" s="82"/>
      <c r="HNC948" s="82"/>
      <c r="HND948" s="82"/>
      <c r="HNE948" s="82"/>
      <c r="HNF948" s="82"/>
      <c r="HNG948" s="82"/>
      <c r="HNH948" s="82"/>
      <c r="HNI948" s="82"/>
      <c r="HNJ948" s="82"/>
      <c r="HNK948" s="82"/>
      <c r="HNL948" s="82"/>
      <c r="HNM948" s="82"/>
      <c r="HNN948" s="82"/>
      <c r="HNO948" s="82"/>
      <c r="HNP948" s="82"/>
      <c r="HNQ948" s="82"/>
      <c r="HNR948" s="82"/>
      <c r="HNS948" s="82"/>
      <c r="HNT948" s="82"/>
      <c r="HNU948" s="82"/>
      <c r="HNV948" s="82"/>
      <c r="HNW948" s="82"/>
      <c r="HNX948" s="82"/>
      <c r="HNY948" s="82"/>
      <c r="HNZ948" s="82"/>
      <c r="HOA948" s="82"/>
      <c r="HOB948" s="82"/>
      <c r="HOC948" s="82"/>
      <c r="HOD948" s="82"/>
      <c r="HOE948" s="82"/>
      <c r="HOF948" s="82"/>
      <c r="HOG948" s="82"/>
      <c r="HOH948" s="82"/>
      <c r="HOI948" s="82"/>
      <c r="HOJ948" s="82"/>
      <c r="HOK948" s="82"/>
      <c r="HOL948" s="82"/>
      <c r="HOM948" s="82"/>
      <c r="HON948" s="82"/>
      <c r="HOO948" s="82"/>
      <c r="HOP948" s="82"/>
      <c r="HOQ948" s="82"/>
      <c r="HOR948" s="82"/>
      <c r="HOS948" s="82"/>
      <c r="HOT948" s="82"/>
      <c r="HOU948" s="82"/>
      <c r="HOV948" s="82"/>
      <c r="HOW948" s="82"/>
      <c r="HOX948" s="82"/>
      <c r="HOY948" s="82"/>
      <c r="HOZ948" s="82"/>
      <c r="HPA948" s="82"/>
      <c r="HPB948" s="82"/>
      <c r="HPC948" s="82"/>
      <c r="HPD948" s="82"/>
      <c r="HPE948" s="82"/>
      <c r="HPF948" s="82"/>
      <c r="HPG948" s="82"/>
      <c r="HPH948" s="82"/>
      <c r="HPI948" s="82"/>
      <c r="HPJ948" s="82"/>
      <c r="HPK948" s="82"/>
      <c r="HPL948" s="82"/>
      <c r="HPM948" s="82"/>
      <c r="HPN948" s="82"/>
      <c r="HPO948" s="82"/>
      <c r="HPP948" s="82"/>
      <c r="HPQ948" s="82"/>
      <c r="HPR948" s="82"/>
      <c r="HPS948" s="82"/>
      <c r="HPT948" s="82"/>
      <c r="HPU948" s="82"/>
      <c r="HPV948" s="82"/>
      <c r="HPW948" s="82"/>
      <c r="HPX948" s="82"/>
      <c r="HPY948" s="82"/>
      <c r="HPZ948" s="82"/>
      <c r="HQA948" s="82"/>
      <c r="HQB948" s="82"/>
      <c r="HQC948" s="82"/>
      <c r="HQD948" s="82"/>
      <c r="HQE948" s="82"/>
      <c r="HQF948" s="82"/>
      <c r="HQG948" s="82"/>
      <c r="HQH948" s="82"/>
      <c r="HQI948" s="82"/>
      <c r="HQJ948" s="82"/>
      <c r="HQK948" s="82"/>
      <c r="HQL948" s="82"/>
      <c r="HQM948" s="82"/>
      <c r="HQN948" s="82"/>
      <c r="HQO948" s="82"/>
      <c r="HQP948" s="82"/>
      <c r="HQQ948" s="82"/>
      <c r="HQR948" s="82"/>
      <c r="HQS948" s="82"/>
      <c r="HQT948" s="82"/>
      <c r="HQU948" s="82"/>
      <c r="HQV948" s="82"/>
      <c r="HQW948" s="82"/>
      <c r="HQX948" s="82"/>
      <c r="HQY948" s="82"/>
      <c r="HQZ948" s="82"/>
      <c r="HRA948" s="82"/>
      <c r="HRB948" s="82"/>
      <c r="HRC948" s="82"/>
      <c r="HRD948" s="82"/>
      <c r="HRE948" s="82"/>
      <c r="HRF948" s="82"/>
      <c r="HRG948" s="82"/>
      <c r="HRH948" s="82"/>
      <c r="HRI948" s="82"/>
      <c r="HRJ948" s="82"/>
      <c r="HRK948" s="82"/>
      <c r="HRL948" s="82"/>
      <c r="HRM948" s="82"/>
      <c r="HRN948" s="82"/>
      <c r="HRO948" s="82"/>
      <c r="HRP948" s="82"/>
      <c r="HRQ948" s="82"/>
      <c r="HRR948" s="82"/>
      <c r="HRS948" s="82"/>
      <c r="HRT948" s="82"/>
      <c r="HRU948" s="82"/>
      <c r="HRV948" s="82"/>
      <c r="HRW948" s="82"/>
      <c r="HRX948" s="82"/>
      <c r="HRY948" s="82"/>
      <c r="HRZ948" s="82"/>
      <c r="HSA948" s="82"/>
      <c r="HSB948" s="82"/>
      <c r="HSC948" s="82"/>
      <c r="HSD948" s="82"/>
      <c r="HSE948" s="82"/>
      <c r="HSF948" s="82"/>
      <c r="HSG948" s="82"/>
      <c r="HSH948" s="82"/>
      <c r="HSI948" s="82"/>
      <c r="HSJ948" s="82"/>
      <c r="HSK948" s="82"/>
      <c r="HSL948" s="82"/>
      <c r="HSM948" s="82"/>
      <c r="HSN948" s="82"/>
      <c r="HSO948" s="82"/>
      <c r="HSP948" s="82"/>
      <c r="HSQ948" s="82"/>
      <c r="HSR948" s="82"/>
      <c r="HSS948" s="82"/>
      <c r="HST948" s="82"/>
      <c r="HSU948" s="82"/>
      <c r="HSV948" s="82"/>
      <c r="HSW948" s="82"/>
      <c r="HSX948" s="82"/>
      <c r="HSY948" s="82"/>
      <c r="HSZ948" s="82"/>
      <c r="HTA948" s="82"/>
      <c r="HTB948" s="82"/>
      <c r="HTC948" s="82"/>
      <c r="HTD948" s="82"/>
      <c r="HTE948" s="82"/>
      <c r="HTF948" s="82"/>
      <c r="HTG948" s="82"/>
      <c r="HTH948" s="82"/>
      <c r="HTI948" s="82"/>
      <c r="HTJ948" s="82"/>
      <c r="HTK948" s="82"/>
      <c r="HTL948" s="82"/>
      <c r="HTM948" s="82"/>
      <c r="HTN948" s="82"/>
      <c r="HTO948" s="82"/>
      <c r="HTP948" s="82"/>
      <c r="HTQ948" s="82"/>
      <c r="HTR948" s="82"/>
      <c r="HTS948" s="82"/>
      <c r="HTT948" s="82"/>
      <c r="HTU948" s="82"/>
      <c r="HTV948" s="82"/>
      <c r="HTW948" s="82"/>
      <c r="HTX948" s="82"/>
      <c r="HTY948" s="82"/>
      <c r="HTZ948" s="82"/>
      <c r="HUA948" s="82"/>
      <c r="HUB948" s="82"/>
      <c r="HUC948" s="82"/>
      <c r="HUD948" s="82"/>
      <c r="HUE948" s="82"/>
      <c r="HUF948" s="82"/>
      <c r="HUG948" s="82"/>
      <c r="HUH948" s="82"/>
      <c r="HUI948" s="82"/>
      <c r="HUJ948" s="82"/>
      <c r="HUK948" s="82"/>
      <c r="HUL948" s="82"/>
      <c r="HUM948" s="82"/>
      <c r="HUN948" s="82"/>
      <c r="HUO948" s="82"/>
      <c r="HUP948" s="82"/>
      <c r="HUQ948" s="82"/>
      <c r="HUR948" s="82"/>
      <c r="HUS948" s="82"/>
      <c r="HUT948" s="82"/>
      <c r="HUU948" s="82"/>
      <c r="HUV948" s="82"/>
      <c r="HUW948" s="82"/>
      <c r="HUX948" s="82"/>
      <c r="HUY948" s="82"/>
      <c r="HUZ948" s="82"/>
      <c r="HVA948" s="82"/>
      <c r="HVB948" s="82"/>
      <c r="HVC948" s="82"/>
      <c r="HVD948" s="82"/>
      <c r="HVE948" s="82"/>
      <c r="HVF948" s="82"/>
      <c r="HVG948" s="82"/>
      <c r="HVH948" s="82"/>
      <c r="HVI948" s="82"/>
      <c r="HVJ948" s="82"/>
      <c r="HVK948" s="82"/>
      <c r="HVL948" s="82"/>
      <c r="HVM948" s="82"/>
      <c r="HVN948" s="82"/>
      <c r="HVO948" s="82"/>
      <c r="HVP948" s="82"/>
      <c r="HVQ948" s="82"/>
      <c r="HVR948" s="82"/>
      <c r="HVS948" s="82"/>
      <c r="HVT948" s="82"/>
      <c r="HVU948" s="82"/>
      <c r="HVV948" s="82"/>
      <c r="HVW948" s="82"/>
      <c r="HVX948" s="82"/>
      <c r="HVY948" s="82"/>
      <c r="HVZ948" s="82"/>
      <c r="HWA948" s="82"/>
      <c r="HWB948" s="82"/>
      <c r="HWC948" s="82"/>
      <c r="HWD948" s="82"/>
      <c r="HWE948" s="82"/>
      <c r="HWF948" s="82"/>
      <c r="HWG948" s="82"/>
      <c r="HWH948" s="82"/>
      <c r="HWI948" s="82"/>
      <c r="HWJ948" s="82"/>
      <c r="HWK948" s="82"/>
      <c r="HWL948" s="82"/>
      <c r="HWM948" s="82"/>
      <c r="HWN948" s="82"/>
      <c r="HWO948" s="82"/>
      <c r="HWP948" s="82"/>
      <c r="HWQ948" s="82"/>
      <c r="HWR948" s="82"/>
      <c r="HWS948" s="82"/>
      <c r="HWT948" s="82"/>
      <c r="HWU948" s="82"/>
      <c r="HWV948" s="82"/>
      <c r="HWW948" s="82"/>
      <c r="HWX948" s="82"/>
      <c r="HWY948" s="82"/>
      <c r="HWZ948" s="82"/>
      <c r="HXA948" s="82"/>
      <c r="HXB948" s="82"/>
      <c r="HXC948" s="82"/>
      <c r="HXD948" s="82"/>
      <c r="HXE948" s="82"/>
      <c r="HXF948" s="82"/>
      <c r="HXG948" s="82"/>
      <c r="HXH948" s="82"/>
      <c r="HXI948" s="82"/>
      <c r="HXJ948" s="82"/>
      <c r="HXK948" s="82"/>
      <c r="HXL948" s="82"/>
      <c r="HXM948" s="82"/>
      <c r="HXN948" s="82"/>
      <c r="HXO948" s="82"/>
      <c r="HXP948" s="82"/>
      <c r="HXQ948" s="82"/>
      <c r="HXR948" s="82"/>
      <c r="HXS948" s="82"/>
      <c r="HXT948" s="82"/>
      <c r="HXU948" s="82"/>
      <c r="HXV948" s="82"/>
      <c r="HXW948" s="82"/>
      <c r="HXX948" s="82"/>
      <c r="HXY948" s="82"/>
      <c r="HXZ948" s="82"/>
      <c r="HYA948" s="82"/>
      <c r="HYB948" s="82"/>
      <c r="HYC948" s="82"/>
      <c r="HYD948" s="82"/>
      <c r="HYE948" s="82"/>
      <c r="HYF948" s="82"/>
      <c r="HYG948" s="82"/>
      <c r="HYH948" s="82"/>
      <c r="HYI948" s="82"/>
      <c r="HYJ948" s="82"/>
      <c r="HYK948" s="82"/>
      <c r="HYL948" s="82"/>
      <c r="HYM948" s="82"/>
      <c r="HYN948" s="82"/>
      <c r="HYO948" s="82"/>
      <c r="HYP948" s="82"/>
      <c r="HYQ948" s="82"/>
      <c r="HYR948" s="82"/>
      <c r="HYS948" s="82"/>
      <c r="HYT948" s="82"/>
      <c r="HYU948" s="82"/>
      <c r="HYV948" s="82"/>
      <c r="HYW948" s="82"/>
      <c r="HYX948" s="82"/>
      <c r="HYY948" s="82"/>
      <c r="HYZ948" s="82"/>
      <c r="HZA948" s="82"/>
      <c r="HZB948" s="82"/>
      <c r="HZC948" s="82"/>
      <c r="HZD948" s="82"/>
      <c r="HZE948" s="82"/>
      <c r="HZF948" s="82"/>
      <c r="HZG948" s="82"/>
      <c r="HZH948" s="82"/>
      <c r="HZI948" s="82"/>
      <c r="HZJ948" s="82"/>
      <c r="HZK948" s="82"/>
      <c r="HZL948" s="82"/>
      <c r="HZM948" s="82"/>
      <c r="HZN948" s="82"/>
      <c r="HZO948" s="82"/>
      <c r="HZP948" s="82"/>
      <c r="HZQ948" s="82"/>
      <c r="HZR948" s="82"/>
      <c r="HZS948" s="82"/>
      <c r="HZT948" s="82"/>
      <c r="HZU948" s="82"/>
      <c r="HZV948" s="82"/>
      <c r="HZW948" s="82"/>
      <c r="HZX948" s="82"/>
      <c r="HZY948" s="82"/>
      <c r="HZZ948" s="82"/>
      <c r="IAA948" s="82"/>
      <c r="IAB948" s="82"/>
      <c r="IAC948" s="82"/>
      <c r="IAD948" s="82"/>
      <c r="IAE948" s="82"/>
      <c r="IAF948" s="82"/>
      <c r="IAG948" s="82"/>
      <c r="IAH948" s="82"/>
      <c r="IAI948" s="82"/>
      <c r="IAJ948" s="82"/>
      <c r="IAK948" s="82"/>
      <c r="IAL948" s="82"/>
      <c r="IAM948" s="82"/>
      <c r="IAN948" s="82"/>
      <c r="IAO948" s="82"/>
      <c r="IAP948" s="82"/>
      <c r="IAQ948" s="82"/>
      <c r="IAR948" s="82"/>
      <c r="IAS948" s="82"/>
      <c r="IAT948" s="82"/>
      <c r="IAU948" s="82"/>
      <c r="IAV948" s="82"/>
      <c r="IAW948" s="82"/>
      <c r="IAX948" s="82"/>
      <c r="IAY948" s="82"/>
      <c r="IAZ948" s="82"/>
      <c r="IBA948" s="82"/>
      <c r="IBB948" s="82"/>
      <c r="IBC948" s="82"/>
      <c r="IBD948" s="82"/>
      <c r="IBE948" s="82"/>
      <c r="IBF948" s="82"/>
      <c r="IBG948" s="82"/>
      <c r="IBH948" s="82"/>
      <c r="IBI948" s="82"/>
      <c r="IBJ948" s="82"/>
      <c r="IBK948" s="82"/>
      <c r="IBL948" s="82"/>
      <c r="IBM948" s="82"/>
      <c r="IBN948" s="82"/>
      <c r="IBO948" s="82"/>
      <c r="IBP948" s="82"/>
      <c r="IBQ948" s="82"/>
      <c r="IBR948" s="82"/>
      <c r="IBS948" s="82"/>
      <c r="IBT948" s="82"/>
      <c r="IBU948" s="82"/>
      <c r="IBV948" s="82"/>
      <c r="IBW948" s="82"/>
      <c r="IBX948" s="82"/>
      <c r="IBY948" s="82"/>
      <c r="IBZ948" s="82"/>
      <c r="ICA948" s="82"/>
      <c r="ICB948" s="82"/>
      <c r="ICC948" s="82"/>
      <c r="ICD948" s="82"/>
      <c r="ICE948" s="82"/>
      <c r="ICF948" s="82"/>
      <c r="ICG948" s="82"/>
      <c r="ICH948" s="82"/>
      <c r="ICI948" s="82"/>
      <c r="ICJ948" s="82"/>
      <c r="ICK948" s="82"/>
      <c r="ICL948" s="82"/>
      <c r="ICM948" s="82"/>
      <c r="ICN948" s="82"/>
      <c r="ICO948" s="82"/>
      <c r="ICP948" s="82"/>
      <c r="ICQ948" s="82"/>
      <c r="ICR948" s="82"/>
      <c r="ICS948" s="82"/>
      <c r="ICT948" s="82"/>
      <c r="ICU948" s="82"/>
      <c r="ICV948" s="82"/>
      <c r="ICW948" s="82"/>
      <c r="ICX948" s="82"/>
      <c r="ICY948" s="82"/>
      <c r="ICZ948" s="82"/>
      <c r="IDA948" s="82"/>
      <c r="IDB948" s="82"/>
      <c r="IDC948" s="82"/>
      <c r="IDD948" s="82"/>
      <c r="IDE948" s="82"/>
      <c r="IDF948" s="82"/>
      <c r="IDG948" s="82"/>
      <c r="IDH948" s="82"/>
      <c r="IDI948" s="82"/>
      <c r="IDJ948" s="82"/>
      <c r="IDK948" s="82"/>
      <c r="IDL948" s="82"/>
      <c r="IDM948" s="82"/>
      <c r="IDN948" s="82"/>
      <c r="IDO948" s="82"/>
      <c r="IDP948" s="82"/>
      <c r="IDQ948" s="82"/>
      <c r="IDR948" s="82"/>
      <c r="IDS948" s="82"/>
      <c r="IDT948" s="82"/>
      <c r="IDU948" s="82"/>
      <c r="IDV948" s="82"/>
      <c r="IDW948" s="82"/>
      <c r="IDX948" s="82"/>
      <c r="IDY948" s="82"/>
      <c r="IDZ948" s="82"/>
      <c r="IEA948" s="82"/>
      <c r="IEB948" s="82"/>
      <c r="IEC948" s="82"/>
      <c r="IED948" s="82"/>
      <c r="IEE948" s="82"/>
      <c r="IEF948" s="82"/>
      <c r="IEG948" s="82"/>
      <c r="IEH948" s="82"/>
      <c r="IEI948" s="82"/>
      <c r="IEJ948" s="82"/>
      <c r="IEK948" s="82"/>
      <c r="IEL948" s="82"/>
      <c r="IEM948" s="82"/>
      <c r="IEN948" s="82"/>
      <c r="IEO948" s="82"/>
      <c r="IEP948" s="82"/>
      <c r="IEQ948" s="82"/>
      <c r="IER948" s="82"/>
      <c r="IES948" s="82"/>
      <c r="IET948" s="82"/>
      <c r="IEU948" s="82"/>
      <c r="IEV948" s="82"/>
      <c r="IEW948" s="82"/>
      <c r="IEX948" s="82"/>
      <c r="IEY948" s="82"/>
      <c r="IEZ948" s="82"/>
      <c r="IFA948" s="82"/>
      <c r="IFB948" s="82"/>
      <c r="IFC948" s="82"/>
      <c r="IFD948" s="82"/>
      <c r="IFE948" s="82"/>
      <c r="IFF948" s="82"/>
      <c r="IFG948" s="82"/>
      <c r="IFH948" s="82"/>
      <c r="IFI948" s="82"/>
      <c r="IFJ948" s="82"/>
      <c r="IFK948" s="82"/>
      <c r="IFL948" s="82"/>
      <c r="IFM948" s="82"/>
      <c r="IFN948" s="82"/>
      <c r="IFO948" s="82"/>
      <c r="IFP948" s="82"/>
      <c r="IFQ948" s="82"/>
      <c r="IFR948" s="82"/>
      <c r="IFS948" s="82"/>
      <c r="IFT948" s="82"/>
      <c r="IFU948" s="82"/>
      <c r="IFV948" s="82"/>
      <c r="IFW948" s="82"/>
      <c r="IFX948" s="82"/>
      <c r="IFY948" s="82"/>
      <c r="IFZ948" s="82"/>
      <c r="IGA948" s="82"/>
      <c r="IGB948" s="82"/>
      <c r="IGC948" s="82"/>
      <c r="IGD948" s="82"/>
      <c r="IGE948" s="82"/>
      <c r="IGF948" s="82"/>
      <c r="IGG948" s="82"/>
      <c r="IGH948" s="82"/>
      <c r="IGI948" s="82"/>
      <c r="IGJ948" s="82"/>
      <c r="IGK948" s="82"/>
      <c r="IGL948" s="82"/>
      <c r="IGM948" s="82"/>
      <c r="IGN948" s="82"/>
      <c r="IGO948" s="82"/>
      <c r="IGP948" s="82"/>
      <c r="IGQ948" s="82"/>
      <c r="IGR948" s="82"/>
      <c r="IGS948" s="82"/>
      <c r="IGT948" s="82"/>
      <c r="IGU948" s="82"/>
      <c r="IGV948" s="82"/>
      <c r="IGW948" s="82"/>
      <c r="IGX948" s="82"/>
      <c r="IGY948" s="82"/>
      <c r="IGZ948" s="82"/>
      <c r="IHA948" s="82"/>
      <c r="IHB948" s="82"/>
      <c r="IHC948" s="82"/>
      <c r="IHD948" s="82"/>
      <c r="IHE948" s="82"/>
      <c r="IHF948" s="82"/>
      <c r="IHG948" s="82"/>
      <c r="IHH948" s="82"/>
      <c r="IHI948" s="82"/>
      <c r="IHJ948" s="82"/>
      <c r="IHK948" s="82"/>
      <c r="IHL948" s="82"/>
      <c r="IHM948" s="82"/>
      <c r="IHN948" s="82"/>
      <c r="IHO948" s="82"/>
      <c r="IHP948" s="82"/>
      <c r="IHQ948" s="82"/>
      <c r="IHR948" s="82"/>
      <c r="IHS948" s="82"/>
      <c r="IHT948" s="82"/>
      <c r="IHU948" s="82"/>
      <c r="IHV948" s="82"/>
      <c r="IHW948" s="82"/>
      <c r="IHX948" s="82"/>
      <c r="IHY948" s="82"/>
      <c r="IHZ948" s="82"/>
      <c r="IIA948" s="82"/>
      <c r="IIB948" s="82"/>
      <c r="IIC948" s="82"/>
      <c r="IID948" s="82"/>
      <c r="IIE948" s="82"/>
      <c r="IIF948" s="82"/>
      <c r="IIG948" s="82"/>
      <c r="IIH948" s="82"/>
      <c r="III948" s="82"/>
      <c r="IIJ948" s="82"/>
      <c r="IIK948" s="82"/>
      <c r="IIL948" s="82"/>
      <c r="IIM948" s="82"/>
      <c r="IIN948" s="82"/>
      <c r="IIO948" s="82"/>
      <c r="IIP948" s="82"/>
      <c r="IIQ948" s="82"/>
      <c r="IIR948" s="82"/>
      <c r="IIS948" s="82"/>
      <c r="IIT948" s="82"/>
      <c r="IIU948" s="82"/>
      <c r="IIV948" s="82"/>
      <c r="IIW948" s="82"/>
      <c r="IIX948" s="82"/>
      <c r="IIY948" s="82"/>
      <c r="IIZ948" s="82"/>
      <c r="IJA948" s="82"/>
      <c r="IJB948" s="82"/>
      <c r="IJC948" s="82"/>
      <c r="IJD948" s="82"/>
      <c r="IJE948" s="82"/>
      <c r="IJF948" s="82"/>
      <c r="IJG948" s="82"/>
      <c r="IJH948" s="82"/>
      <c r="IJI948" s="82"/>
      <c r="IJJ948" s="82"/>
      <c r="IJK948" s="82"/>
      <c r="IJL948" s="82"/>
      <c r="IJM948" s="82"/>
      <c r="IJN948" s="82"/>
      <c r="IJO948" s="82"/>
      <c r="IJP948" s="82"/>
      <c r="IJQ948" s="82"/>
      <c r="IJR948" s="82"/>
      <c r="IJS948" s="82"/>
      <c r="IJT948" s="82"/>
      <c r="IJU948" s="82"/>
      <c r="IJV948" s="82"/>
      <c r="IJW948" s="82"/>
      <c r="IJX948" s="82"/>
      <c r="IJY948" s="82"/>
      <c r="IJZ948" s="82"/>
      <c r="IKA948" s="82"/>
      <c r="IKB948" s="82"/>
      <c r="IKC948" s="82"/>
      <c r="IKD948" s="82"/>
      <c r="IKE948" s="82"/>
      <c r="IKF948" s="82"/>
      <c r="IKG948" s="82"/>
      <c r="IKH948" s="82"/>
      <c r="IKI948" s="82"/>
      <c r="IKJ948" s="82"/>
      <c r="IKK948" s="82"/>
      <c r="IKL948" s="82"/>
      <c r="IKM948" s="82"/>
      <c r="IKN948" s="82"/>
      <c r="IKO948" s="82"/>
      <c r="IKP948" s="82"/>
      <c r="IKQ948" s="82"/>
      <c r="IKR948" s="82"/>
      <c r="IKS948" s="82"/>
      <c r="IKT948" s="82"/>
      <c r="IKU948" s="82"/>
      <c r="IKV948" s="82"/>
      <c r="IKW948" s="82"/>
      <c r="IKX948" s="82"/>
      <c r="IKY948" s="82"/>
      <c r="IKZ948" s="82"/>
      <c r="ILA948" s="82"/>
      <c r="ILB948" s="82"/>
      <c r="ILC948" s="82"/>
      <c r="ILD948" s="82"/>
      <c r="ILE948" s="82"/>
      <c r="ILF948" s="82"/>
      <c r="ILG948" s="82"/>
      <c r="ILH948" s="82"/>
      <c r="ILI948" s="82"/>
      <c r="ILJ948" s="82"/>
      <c r="ILK948" s="82"/>
      <c r="ILL948" s="82"/>
      <c r="ILM948" s="82"/>
      <c r="ILN948" s="82"/>
      <c r="ILO948" s="82"/>
      <c r="ILP948" s="82"/>
      <c r="ILQ948" s="82"/>
      <c r="ILR948" s="82"/>
      <c r="ILS948" s="82"/>
      <c r="ILT948" s="82"/>
      <c r="ILU948" s="82"/>
      <c r="ILV948" s="82"/>
      <c r="ILW948" s="82"/>
      <c r="ILX948" s="82"/>
      <c r="ILY948" s="82"/>
      <c r="ILZ948" s="82"/>
      <c r="IMA948" s="82"/>
      <c r="IMB948" s="82"/>
      <c r="IMC948" s="82"/>
      <c r="IMD948" s="82"/>
      <c r="IME948" s="82"/>
      <c r="IMF948" s="82"/>
      <c r="IMG948" s="82"/>
      <c r="IMH948" s="82"/>
      <c r="IMI948" s="82"/>
      <c r="IMJ948" s="82"/>
      <c r="IMK948" s="82"/>
      <c r="IML948" s="82"/>
      <c r="IMM948" s="82"/>
      <c r="IMN948" s="82"/>
      <c r="IMO948" s="82"/>
      <c r="IMP948" s="82"/>
      <c r="IMQ948" s="82"/>
      <c r="IMR948" s="82"/>
      <c r="IMS948" s="82"/>
      <c r="IMT948" s="82"/>
      <c r="IMU948" s="82"/>
      <c r="IMV948" s="82"/>
      <c r="IMW948" s="82"/>
      <c r="IMX948" s="82"/>
      <c r="IMY948" s="82"/>
      <c r="IMZ948" s="82"/>
      <c r="INA948" s="82"/>
      <c r="INB948" s="82"/>
      <c r="INC948" s="82"/>
      <c r="IND948" s="82"/>
      <c r="INE948" s="82"/>
      <c r="INF948" s="82"/>
      <c r="ING948" s="82"/>
      <c r="INH948" s="82"/>
      <c r="INI948" s="82"/>
      <c r="INJ948" s="82"/>
      <c r="INK948" s="82"/>
      <c r="INL948" s="82"/>
      <c r="INM948" s="82"/>
      <c r="INN948" s="82"/>
      <c r="INO948" s="82"/>
      <c r="INP948" s="82"/>
      <c r="INQ948" s="82"/>
      <c r="INR948" s="82"/>
      <c r="INS948" s="82"/>
      <c r="INT948" s="82"/>
      <c r="INU948" s="82"/>
      <c r="INV948" s="82"/>
      <c r="INW948" s="82"/>
      <c r="INX948" s="82"/>
      <c r="INY948" s="82"/>
      <c r="INZ948" s="82"/>
      <c r="IOA948" s="82"/>
      <c r="IOB948" s="82"/>
      <c r="IOC948" s="82"/>
      <c r="IOD948" s="82"/>
      <c r="IOE948" s="82"/>
      <c r="IOF948" s="82"/>
      <c r="IOG948" s="82"/>
      <c r="IOH948" s="82"/>
      <c r="IOI948" s="82"/>
      <c r="IOJ948" s="82"/>
      <c r="IOK948" s="82"/>
      <c r="IOL948" s="82"/>
      <c r="IOM948" s="82"/>
      <c r="ION948" s="82"/>
      <c r="IOO948" s="82"/>
      <c r="IOP948" s="82"/>
      <c r="IOQ948" s="82"/>
      <c r="IOR948" s="82"/>
      <c r="IOS948" s="82"/>
      <c r="IOT948" s="82"/>
      <c r="IOU948" s="82"/>
      <c r="IOV948" s="82"/>
      <c r="IOW948" s="82"/>
      <c r="IOX948" s="82"/>
      <c r="IOY948" s="82"/>
      <c r="IOZ948" s="82"/>
      <c r="IPA948" s="82"/>
      <c r="IPB948" s="82"/>
      <c r="IPC948" s="82"/>
      <c r="IPD948" s="82"/>
      <c r="IPE948" s="82"/>
      <c r="IPF948" s="82"/>
      <c r="IPG948" s="82"/>
      <c r="IPH948" s="82"/>
      <c r="IPI948" s="82"/>
      <c r="IPJ948" s="82"/>
      <c r="IPK948" s="82"/>
      <c r="IPL948" s="82"/>
      <c r="IPM948" s="82"/>
      <c r="IPN948" s="82"/>
      <c r="IPO948" s="82"/>
      <c r="IPP948" s="82"/>
      <c r="IPQ948" s="82"/>
      <c r="IPR948" s="82"/>
      <c r="IPS948" s="82"/>
      <c r="IPT948" s="82"/>
      <c r="IPU948" s="82"/>
      <c r="IPV948" s="82"/>
      <c r="IPW948" s="82"/>
      <c r="IPX948" s="82"/>
      <c r="IPY948" s="82"/>
      <c r="IPZ948" s="82"/>
      <c r="IQA948" s="82"/>
      <c r="IQB948" s="82"/>
      <c r="IQC948" s="82"/>
      <c r="IQD948" s="82"/>
      <c r="IQE948" s="82"/>
      <c r="IQF948" s="82"/>
      <c r="IQG948" s="82"/>
      <c r="IQH948" s="82"/>
      <c r="IQI948" s="82"/>
      <c r="IQJ948" s="82"/>
      <c r="IQK948" s="82"/>
      <c r="IQL948" s="82"/>
      <c r="IQM948" s="82"/>
      <c r="IQN948" s="82"/>
      <c r="IQO948" s="82"/>
      <c r="IQP948" s="82"/>
      <c r="IQQ948" s="82"/>
      <c r="IQR948" s="82"/>
      <c r="IQS948" s="82"/>
      <c r="IQT948" s="82"/>
      <c r="IQU948" s="82"/>
      <c r="IQV948" s="82"/>
      <c r="IQW948" s="82"/>
      <c r="IQX948" s="82"/>
      <c r="IQY948" s="82"/>
      <c r="IQZ948" s="82"/>
      <c r="IRA948" s="82"/>
      <c r="IRB948" s="82"/>
      <c r="IRC948" s="82"/>
      <c r="IRD948" s="82"/>
      <c r="IRE948" s="82"/>
      <c r="IRF948" s="82"/>
      <c r="IRG948" s="82"/>
      <c r="IRH948" s="82"/>
      <c r="IRI948" s="82"/>
      <c r="IRJ948" s="82"/>
      <c r="IRK948" s="82"/>
      <c r="IRL948" s="82"/>
      <c r="IRM948" s="82"/>
      <c r="IRN948" s="82"/>
      <c r="IRO948" s="82"/>
      <c r="IRP948" s="82"/>
      <c r="IRQ948" s="82"/>
      <c r="IRR948" s="82"/>
      <c r="IRS948" s="82"/>
      <c r="IRT948" s="82"/>
      <c r="IRU948" s="82"/>
      <c r="IRV948" s="82"/>
      <c r="IRW948" s="82"/>
      <c r="IRX948" s="82"/>
      <c r="IRY948" s="82"/>
      <c r="IRZ948" s="82"/>
      <c r="ISA948" s="82"/>
      <c r="ISB948" s="82"/>
      <c r="ISC948" s="82"/>
      <c r="ISD948" s="82"/>
      <c r="ISE948" s="82"/>
      <c r="ISF948" s="82"/>
      <c r="ISG948" s="82"/>
      <c r="ISH948" s="82"/>
      <c r="ISI948" s="82"/>
      <c r="ISJ948" s="82"/>
      <c r="ISK948" s="82"/>
      <c r="ISL948" s="82"/>
      <c r="ISM948" s="82"/>
      <c r="ISN948" s="82"/>
      <c r="ISO948" s="82"/>
      <c r="ISP948" s="82"/>
      <c r="ISQ948" s="82"/>
      <c r="ISR948" s="82"/>
      <c r="ISS948" s="82"/>
      <c r="IST948" s="82"/>
      <c r="ISU948" s="82"/>
      <c r="ISV948" s="82"/>
      <c r="ISW948" s="82"/>
      <c r="ISX948" s="82"/>
      <c r="ISY948" s="82"/>
      <c r="ISZ948" s="82"/>
      <c r="ITA948" s="82"/>
      <c r="ITB948" s="82"/>
      <c r="ITC948" s="82"/>
      <c r="ITD948" s="82"/>
      <c r="ITE948" s="82"/>
      <c r="ITF948" s="82"/>
      <c r="ITG948" s="82"/>
      <c r="ITH948" s="82"/>
      <c r="ITI948" s="82"/>
      <c r="ITJ948" s="82"/>
      <c r="ITK948" s="82"/>
      <c r="ITL948" s="82"/>
      <c r="ITM948" s="82"/>
      <c r="ITN948" s="82"/>
      <c r="ITO948" s="82"/>
      <c r="ITP948" s="82"/>
      <c r="ITQ948" s="82"/>
      <c r="ITR948" s="82"/>
      <c r="ITS948" s="82"/>
      <c r="ITT948" s="82"/>
      <c r="ITU948" s="82"/>
      <c r="ITV948" s="82"/>
      <c r="ITW948" s="82"/>
      <c r="ITX948" s="82"/>
      <c r="ITY948" s="82"/>
      <c r="ITZ948" s="82"/>
      <c r="IUA948" s="82"/>
      <c r="IUB948" s="82"/>
      <c r="IUC948" s="82"/>
      <c r="IUD948" s="82"/>
      <c r="IUE948" s="82"/>
      <c r="IUF948" s="82"/>
      <c r="IUG948" s="82"/>
      <c r="IUH948" s="82"/>
      <c r="IUI948" s="82"/>
      <c r="IUJ948" s="82"/>
      <c r="IUK948" s="82"/>
      <c r="IUL948" s="82"/>
      <c r="IUM948" s="82"/>
      <c r="IUN948" s="82"/>
      <c r="IUO948" s="82"/>
      <c r="IUP948" s="82"/>
      <c r="IUQ948" s="82"/>
      <c r="IUR948" s="82"/>
      <c r="IUS948" s="82"/>
      <c r="IUT948" s="82"/>
      <c r="IUU948" s="82"/>
      <c r="IUV948" s="82"/>
      <c r="IUW948" s="82"/>
      <c r="IUX948" s="82"/>
      <c r="IUY948" s="82"/>
      <c r="IUZ948" s="82"/>
      <c r="IVA948" s="82"/>
      <c r="IVB948" s="82"/>
      <c r="IVC948" s="82"/>
      <c r="IVD948" s="82"/>
      <c r="IVE948" s="82"/>
      <c r="IVF948" s="82"/>
      <c r="IVG948" s="82"/>
      <c r="IVH948" s="82"/>
      <c r="IVI948" s="82"/>
      <c r="IVJ948" s="82"/>
      <c r="IVK948" s="82"/>
      <c r="IVL948" s="82"/>
      <c r="IVM948" s="82"/>
      <c r="IVN948" s="82"/>
      <c r="IVO948" s="82"/>
      <c r="IVP948" s="82"/>
      <c r="IVQ948" s="82"/>
      <c r="IVR948" s="82"/>
      <c r="IVS948" s="82"/>
      <c r="IVT948" s="82"/>
      <c r="IVU948" s="82"/>
      <c r="IVV948" s="82"/>
      <c r="IVW948" s="82"/>
      <c r="IVX948" s="82"/>
      <c r="IVY948" s="82"/>
      <c r="IVZ948" s="82"/>
      <c r="IWA948" s="82"/>
      <c r="IWB948" s="82"/>
      <c r="IWC948" s="82"/>
      <c r="IWD948" s="82"/>
      <c r="IWE948" s="82"/>
      <c r="IWF948" s="82"/>
      <c r="IWG948" s="82"/>
      <c r="IWH948" s="82"/>
      <c r="IWI948" s="82"/>
      <c r="IWJ948" s="82"/>
      <c r="IWK948" s="82"/>
      <c r="IWL948" s="82"/>
      <c r="IWM948" s="82"/>
      <c r="IWN948" s="82"/>
      <c r="IWO948" s="82"/>
      <c r="IWP948" s="82"/>
      <c r="IWQ948" s="82"/>
      <c r="IWR948" s="82"/>
      <c r="IWS948" s="82"/>
      <c r="IWT948" s="82"/>
      <c r="IWU948" s="82"/>
      <c r="IWV948" s="82"/>
      <c r="IWW948" s="82"/>
      <c r="IWX948" s="82"/>
      <c r="IWY948" s="82"/>
      <c r="IWZ948" s="82"/>
      <c r="IXA948" s="82"/>
      <c r="IXB948" s="82"/>
      <c r="IXC948" s="82"/>
      <c r="IXD948" s="82"/>
      <c r="IXE948" s="82"/>
      <c r="IXF948" s="82"/>
      <c r="IXG948" s="82"/>
      <c r="IXH948" s="82"/>
      <c r="IXI948" s="82"/>
      <c r="IXJ948" s="82"/>
      <c r="IXK948" s="82"/>
      <c r="IXL948" s="82"/>
      <c r="IXM948" s="82"/>
      <c r="IXN948" s="82"/>
      <c r="IXO948" s="82"/>
      <c r="IXP948" s="82"/>
      <c r="IXQ948" s="82"/>
      <c r="IXR948" s="82"/>
      <c r="IXS948" s="82"/>
      <c r="IXT948" s="82"/>
      <c r="IXU948" s="82"/>
      <c r="IXV948" s="82"/>
      <c r="IXW948" s="82"/>
      <c r="IXX948" s="82"/>
      <c r="IXY948" s="82"/>
      <c r="IXZ948" s="82"/>
      <c r="IYA948" s="82"/>
      <c r="IYB948" s="82"/>
      <c r="IYC948" s="82"/>
      <c r="IYD948" s="82"/>
      <c r="IYE948" s="82"/>
      <c r="IYF948" s="82"/>
      <c r="IYG948" s="82"/>
      <c r="IYH948" s="82"/>
      <c r="IYI948" s="82"/>
      <c r="IYJ948" s="82"/>
      <c r="IYK948" s="82"/>
      <c r="IYL948" s="82"/>
      <c r="IYM948" s="82"/>
      <c r="IYN948" s="82"/>
      <c r="IYO948" s="82"/>
      <c r="IYP948" s="82"/>
      <c r="IYQ948" s="82"/>
      <c r="IYR948" s="82"/>
      <c r="IYS948" s="82"/>
      <c r="IYT948" s="82"/>
      <c r="IYU948" s="82"/>
      <c r="IYV948" s="82"/>
      <c r="IYW948" s="82"/>
      <c r="IYX948" s="82"/>
      <c r="IYY948" s="82"/>
      <c r="IYZ948" s="82"/>
      <c r="IZA948" s="82"/>
      <c r="IZB948" s="82"/>
      <c r="IZC948" s="82"/>
      <c r="IZD948" s="82"/>
      <c r="IZE948" s="82"/>
      <c r="IZF948" s="82"/>
      <c r="IZG948" s="82"/>
      <c r="IZH948" s="82"/>
      <c r="IZI948" s="82"/>
      <c r="IZJ948" s="82"/>
      <c r="IZK948" s="82"/>
      <c r="IZL948" s="82"/>
      <c r="IZM948" s="82"/>
      <c r="IZN948" s="82"/>
      <c r="IZO948" s="82"/>
      <c r="IZP948" s="82"/>
      <c r="IZQ948" s="82"/>
      <c r="IZR948" s="82"/>
      <c r="IZS948" s="82"/>
      <c r="IZT948" s="82"/>
      <c r="IZU948" s="82"/>
      <c r="IZV948" s="82"/>
      <c r="IZW948" s="82"/>
      <c r="IZX948" s="82"/>
      <c r="IZY948" s="82"/>
      <c r="IZZ948" s="82"/>
      <c r="JAA948" s="82"/>
      <c r="JAB948" s="82"/>
      <c r="JAC948" s="82"/>
      <c r="JAD948" s="82"/>
      <c r="JAE948" s="82"/>
      <c r="JAF948" s="82"/>
      <c r="JAG948" s="82"/>
      <c r="JAH948" s="82"/>
      <c r="JAI948" s="82"/>
      <c r="JAJ948" s="82"/>
      <c r="JAK948" s="82"/>
      <c r="JAL948" s="82"/>
      <c r="JAM948" s="82"/>
      <c r="JAN948" s="82"/>
      <c r="JAO948" s="82"/>
      <c r="JAP948" s="82"/>
      <c r="JAQ948" s="82"/>
      <c r="JAR948" s="82"/>
      <c r="JAS948" s="82"/>
      <c r="JAT948" s="82"/>
      <c r="JAU948" s="82"/>
      <c r="JAV948" s="82"/>
      <c r="JAW948" s="82"/>
      <c r="JAX948" s="82"/>
      <c r="JAY948" s="82"/>
      <c r="JAZ948" s="82"/>
      <c r="JBA948" s="82"/>
      <c r="JBB948" s="82"/>
      <c r="JBC948" s="82"/>
      <c r="JBD948" s="82"/>
      <c r="JBE948" s="82"/>
      <c r="JBF948" s="82"/>
      <c r="JBG948" s="82"/>
      <c r="JBH948" s="82"/>
      <c r="JBI948" s="82"/>
      <c r="JBJ948" s="82"/>
      <c r="JBK948" s="82"/>
      <c r="JBL948" s="82"/>
      <c r="JBM948" s="82"/>
      <c r="JBN948" s="82"/>
      <c r="JBO948" s="82"/>
      <c r="JBP948" s="82"/>
      <c r="JBQ948" s="82"/>
      <c r="JBR948" s="82"/>
      <c r="JBS948" s="82"/>
      <c r="JBT948" s="82"/>
      <c r="JBU948" s="82"/>
      <c r="JBV948" s="82"/>
      <c r="JBW948" s="82"/>
      <c r="JBX948" s="82"/>
      <c r="JBY948" s="82"/>
      <c r="JBZ948" s="82"/>
      <c r="JCA948" s="82"/>
      <c r="JCB948" s="82"/>
      <c r="JCC948" s="82"/>
      <c r="JCD948" s="82"/>
      <c r="JCE948" s="82"/>
      <c r="JCF948" s="82"/>
      <c r="JCG948" s="82"/>
      <c r="JCH948" s="82"/>
      <c r="JCI948" s="82"/>
      <c r="JCJ948" s="82"/>
      <c r="JCK948" s="82"/>
      <c r="JCL948" s="82"/>
      <c r="JCM948" s="82"/>
      <c r="JCN948" s="82"/>
      <c r="JCO948" s="82"/>
      <c r="JCP948" s="82"/>
      <c r="JCQ948" s="82"/>
      <c r="JCR948" s="82"/>
      <c r="JCS948" s="82"/>
      <c r="JCT948" s="82"/>
      <c r="JCU948" s="82"/>
      <c r="JCV948" s="82"/>
      <c r="JCW948" s="82"/>
      <c r="JCX948" s="82"/>
      <c r="JCY948" s="82"/>
      <c r="JCZ948" s="82"/>
      <c r="JDA948" s="82"/>
      <c r="JDB948" s="82"/>
      <c r="JDC948" s="82"/>
      <c r="JDD948" s="82"/>
      <c r="JDE948" s="82"/>
      <c r="JDF948" s="82"/>
      <c r="JDG948" s="82"/>
      <c r="JDH948" s="82"/>
      <c r="JDI948" s="82"/>
      <c r="JDJ948" s="82"/>
      <c r="JDK948" s="82"/>
      <c r="JDL948" s="82"/>
      <c r="JDM948" s="82"/>
      <c r="JDN948" s="82"/>
      <c r="JDO948" s="82"/>
      <c r="JDP948" s="82"/>
      <c r="JDQ948" s="82"/>
      <c r="JDR948" s="82"/>
      <c r="JDS948" s="82"/>
      <c r="JDT948" s="82"/>
      <c r="JDU948" s="82"/>
      <c r="JDV948" s="82"/>
      <c r="JDW948" s="82"/>
      <c r="JDX948" s="82"/>
      <c r="JDY948" s="82"/>
      <c r="JDZ948" s="82"/>
      <c r="JEA948" s="82"/>
      <c r="JEB948" s="82"/>
      <c r="JEC948" s="82"/>
      <c r="JED948" s="82"/>
      <c r="JEE948" s="82"/>
      <c r="JEF948" s="82"/>
      <c r="JEG948" s="82"/>
      <c r="JEH948" s="82"/>
      <c r="JEI948" s="82"/>
      <c r="JEJ948" s="82"/>
      <c r="JEK948" s="82"/>
      <c r="JEL948" s="82"/>
      <c r="JEM948" s="82"/>
      <c r="JEN948" s="82"/>
      <c r="JEO948" s="82"/>
      <c r="JEP948" s="82"/>
      <c r="JEQ948" s="82"/>
      <c r="JER948" s="82"/>
      <c r="JES948" s="82"/>
      <c r="JET948" s="82"/>
      <c r="JEU948" s="82"/>
      <c r="JEV948" s="82"/>
      <c r="JEW948" s="82"/>
      <c r="JEX948" s="82"/>
      <c r="JEY948" s="82"/>
      <c r="JEZ948" s="82"/>
      <c r="JFA948" s="82"/>
      <c r="JFB948" s="82"/>
      <c r="JFC948" s="82"/>
      <c r="JFD948" s="82"/>
      <c r="JFE948" s="82"/>
      <c r="JFF948" s="82"/>
      <c r="JFG948" s="82"/>
      <c r="JFH948" s="82"/>
      <c r="JFI948" s="82"/>
      <c r="JFJ948" s="82"/>
      <c r="JFK948" s="82"/>
      <c r="JFL948" s="82"/>
      <c r="JFM948" s="82"/>
      <c r="JFN948" s="82"/>
      <c r="JFO948" s="82"/>
      <c r="JFP948" s="82"/>
      <c r="JFQ948" s="82"/>
      <c r="JFR948" s="82"/>
      <c r="JFS948" s="82"/>
      <c r="JFT948" s="82"/>
      <c r="JFU948" s="82"/>
      <c r="JFV948" s="82"/>
      <c r="JFW948" s="82"/>
      <c r="JFX948" s="82"/>
      <c r="JFY948" s="82"/>
      <c r="JFZ948" s="82"/>
      <c r="JGA948" s="82"/>
      <c r="JGB948" s="82"/>
      <c r="JGC948" s="82"/>
      <c r="JGD948" s="82"/>
      <c r="JGE948" s="82"/>
      <c r="JGF948" s="82"/>
      <c r="JGG948" s="82"/>
      <c r="JGH948" s="82"/>
      <c r="JGI948" s="82"/>
      <c r="JGJ948" s="82"/>
      <c r="JGK948" s="82"/>
      <c r="JGL948" s="82"/>
      <c r="JGM948" s="82"/>
      <c r="JGN948" s="82"/>
      <c r="JGO948" s="82"/>
      <c r="JGP948" s="82"/>
      <c r="JGQ948" s="82"/>
      <c r="JGR948" s="82"/>
      <c r="JGS948" s="82"/>
      <c r="JGT948" s="82"/>
      <c r="JGU948" s="82"/>
      <c r="JGV948" s="82"/>
      <c r="JGW948" s="82"/>
      <c r="JGX948" s="82"/>
      <c r="JGY948" s="82"/>
      <c r="JGZ948" s="82"/>
      <c r="JHA948" s="82"/>
      <c r="JHB948" s="82"/>
      <c r="JHC948" s="82"/>
      <c r="JHD948" s="82"/>
      <c r="JHE948" s="82"/>
      <c r="JHF948" s="82"/>
      <c r="JHG948" s="82"/>
      <c r="JHH948" s="82"/>
      <c r="JHI948" s="82"/>
      <c r="JHJ948" s="82"/>
      <c r="JHK948" s="82"/>
      <c r="JHL948" s="82"/>
      <c r="JHM948" s="82"/>
      <c r="JHN948" s="82"/>
      <c r="JHO948" s="82"/>
      <c r="JHP948" s="82"/>
      <c r="JHQ948" s="82"/>
      <c r="JHR948" s="82"/>
      <c r="JHS948" s="82"/>
      <c r="JHT948" s="82"/>
      <c r="JHU948" s="82"/>
      <c r="JHV948" s="82"/>
      <c r="JHW948" s="82"/>
      <c r="JHX948" s="82"/>
      <c r="JHY948" s="82"/>
      <c r="JHZ948" s="82"/>
      <c r="JIA948" s="82"/>
      <c r="JIB948" s="82"/>
      <c r="JIC948" s="82"/>
      <c r="JID948" s="82"/>
      <c r="JIE948" s="82"/>
      <c r="JIF948" s="82"/>
      <c r="JIG948" s="82"/>
      <c r="JIH948" s="82"/>
      <c r="JII948" s="82"/>
      <c r="JIJ948" s="82"/>
      <c r="JIK948" s="82"/>
      <c r="JIL948" s="82"/>
      <c r="JIM948" s="82"/>
      <c r="JIN948" s="82"/>
      <c r="JIO948" s="82"/>
      <c r="JIP948" s="82"/>
      <c r="JIQ948" s="82"/>
      <c r="JIR948" s="82"/>
      <c r="JIS948" s="82"/>
      <c r="JIT948" s="82"/>
      <c r="JIU948" s="82"/>
      <c r="JIV948" s="82"/>
      <c r="JIW948" s="82"/>
      <c r="JIX948" s="82"/>
      <c r="JIY948" s="82"/>
      <c r="JIZ948" s="82"/>
      <c r="JJA948" s="82"/>
      <c r="JJB948" s="82"/>
      <c r="JJC948" s="82"/>
      <c r="JJD948" s="82"/>
      <c r="JJE948" s="82"/>
      <c r="JJF948" s="82"/>
      <c r="JJG948" s="82"/>
      <c r="JJH948" s="82"/>
      <c r="JJI948" s="82"/>
      <c r="JJJ948" s="82"/>
      <c r="JJK948" s="82"/>
      <c r="JJL948" s="82"/>
      <c r="JJM948" s="82"/>
      <c r="JJN948" s="82"/>
      <c r="JJO948" s="82"/>
      <c r="JJP948" s="82"/>
      <c r="JJQ948" s="82"/>
      <c r="JJR948" s="82"/>
      <c r="JJS948" s="82"/>
      <c r="JJT948" s="82"/>
      <c r="JJU948" s="82"/>
      <c r="JJV948" s="82"/>
      <c r="JJW948" s="82"/>
      <c r="JJX948" s="82"/>
      <c r="JJY948" s="82"/>
      <c r="JJZ948" s="82"/>
      <c r="JKA948" s="82"/>
      <c r="JKB948" s="82"/>
      <c r="JKC948" s="82"/>
      <c r="JKD948" s="82"/>
      <c r="JKE948" s="82"/>
      <c r="JKF948" s="82"/>
      <c r="JKG948" s="82"/>
      <c r="JKH948" s="82"/>
      <c r="JKI948" s="82"/>
      <c r="JKJ948" s="82"/>
      <c r="JKK948" s="82"/>
      <c r="JKL948" s="82"/>
      <c r="JKM948" s="82"/>
      <c r="JKN948" s="82"/>
      <c r="JKO948" s="82"/>
      <c r="JKP948" s="82"/>
      <c r="JKQ948" s="82"/>
      <c r="JKR948" s="82"/>
      <c r="JKS948" s="82"/>
      <c r="JKT948" s="82"/>
      <c r="JKU948" s="82"/>
      <c r="JKV948" s="82"/>
      <c r="JKW948" s="82"/>
      <c r="JKX948" s="82"/>
      <c r="JKY948" s="82"/>
      <c r="JKZ948" s="82"/>
      <c r="JLA948" s="82"/>
      <c r="JLB948" s="82"/>
      <c r="JLC948" s="82"/>
      <c r="JLD948" s="82"/>
      <c r="JLE948" s="82"/>
      <c r="JLF948" s="82"/>
      <c r="JLG948" s="82"/>
      <c r="JLH948" s="82"/>
      <c r="JLI948" s="82"/>
      <c r="JLJ948" s="82"/>
      <c r="JLK948" s="82"/>
      <c r="JLL948" s="82"/>
      <c r="JLM948" s="82"/>
      <c r="JLN948" s="82"/>
      <c r="JLO948" s="82"/>
      <c r="JLP948" s="82"/>
      <c r="JLQ948" s="82"/>
      <c r="JLR948" s="82"/>
      <c r="JLS948" s="82"/>
      <c r="JLT948" s="82"/>
      <c r="JLU948" s="82"/>
      <c r="JLV948" s="82"/>
      <c r="JLW948" s="82"/>
      <c r="JLX948" s="82"/>
      <c r="JLY948" s="82"/>
      <c r="JLZ948" s="82"/>
      <c r="JMA948" s="82"/>
      <c r="JMB948" s="82"/>
      <c r="JMC948" s="82"/>
      <c r="JMD948" s="82"/>
      <c r="JME948" s="82"/>
      <c r="JMF948" s="82"/>
      <c r="JMG948" s="82"/>
      <c r="JMH948" s="82"/>
      <c r="JMI948" s="82"/>
      <c r="JMJ948" s="82"/>
      <c r="JMK948" s="82"/>
      <c r="JML948" s="82"/>
      <c r="JMM948" s="82"/>
      <c r="JMN948" s="82"/>
      <c r="JMO948" s="82"/>
      <c r="JMP948" s="82"/>
      <c r="JMQ948" s="82"/>
      <c r="JMR948" s="82"/>
      <c r="JMS948" s="82"/>
      <c r="JMT948" s="82"/>
      <c r="JMU948" s="82"/>
      <c r="JMV948" s="82"/>
      <c r="JMW948" s="82"/>
      <c r="JMX948" s="82"/>
      <c r="JMY948" s="82"/>
      <c r="JMZ948" s="82"/>
      <c r="JNA948" s="82"/>
      <c r="JNB948" s="82"/>
      <c r="JNC948" s="82"/>
      <c r="JND948" s="82"/>
      <c r="JNE948" s="82"/>
      <c r="JNF948" s="82"/>
      <c r="JNG948" s="82"/>
      <c r="JNH948" s="82"/>
      <c r="JNI948" s="82"/>
      <c r="JNJ948" s="82"/>
      <c r="JNK948" s="82"/>
      <c r="JNL948" s="82"/>
      <c r="JNM948" s="82"/>
      <c r="JNN948" s="82"/>
      <c r="JNO948" s="82"/>
      <c r="JNP948" s="82"/>
      <c r="JNQ948" s="82"/>
      <c r="JNR948" s="82"/>
      <c r="JNS948" s="82"/>
      <c r="JNT948" s="82"/>
      <c r="JNU948" s="82"/>
      <c r="JNV948" s="82"/>
      <c r="JNW948" s="82"/>
      <c r="JNX948" s="82"/>
      <c r="JNY948" s="82"/>
      <c r="JNZ948" s="82"/>
      <c r="JOA948" s="82"/>
      <c r="JOB948" s="82"/>
      <c r="JOC948" s="82"/>
      <c r="JOD948" s="82"/>
      <c r="JOE948" s="82"/>
      <c r="JOF948" s="82"/>
      <c r="JOG948" s="82"/>
      <c r="JOH948" s="82"/>
      <c r="JOI948" s="82"/>
      <c r="JOJ948" s="82"/>
      <c r="JOK948" s="82"/>
      <c r="JOL948" s="82"/>
      <c r="JOM948" s="82"/>
      <c r="JON948" s="82"/>
      <c r="JOO948" s="82"/>
      <c r="JOP948" s="82"/>
      <c r="JOQ948" s="82"/>
      <c r="JOR948" s="82"/>
      <c r="JOS948" s="82"/>
      <c r="JOT948" s="82"/>
      <c r="JOU948" s="82"/>
      <c r="JOV948" s="82"/>
      <c r="JOW948" s="82"/>
      <c r="JOX948" s="82"/>
      <c r="JOY948" s="82"/>
      <c r="JOZ948" s="82"/>
      <c r="JPA948" s="82"/>
      <c r="JPB948" s="82"/>
      <c r="JPC948" s="82"/>
      <c r="JPD948" s="82"/>
      <c r="JPE948" s="82"/>
      <c r="JPF948" s="82"/>
      <c r="JPG948" s="82"/>
      <c r="JPH948" s="82"/>
      <c r="JPI948" s="82"/>
      <c r="JPJ948" s="82"/>
      <c r="JPK948" s="82"/>
      <c r="JPL948" s="82"/>
      <c r="JPM948" s="82"/>
      <c r="JPN948" s="82"/>
      <c r="JPO948" s="82"/>
      <c r="JPP948" s="82"/>
      <c r="JPQ948" s="82"/>
      <c r="JPR948" s="82"/>
      <c r="JPS948" s="82"/>
      <c r="JPT948" s="82"/>
      <c r="JPU948" s="82"/>
      <c r="JPV948" s="82"/>
      <c r="JPW948" s="82"/>
      <c r="JPX948" s="82"/>
      <c r="JPY948" s="82"/>
      <c r="JPZ948" s="82"/>
      <c r="JQA948" s="82"/>
      <c r="JQB948" s="82"/>
      <c r="JQC948" s="82"/>
      <c r="JQD948" s="82"/>
      <c r="JQE948" s="82"/>
      <c r="JQF948" s="82"/>
      <c r="JQG948" s="82"/>
      <c r="JQH948" s="82"/>
      <c r="JQI948" s="82"/>
      <c r="JQJ948" s="82"/>
      <c r="JQK948" s="82"/>
      <c r="JQL948" s="82"/>
      <c r="JQM948" s="82"/>
      <c r="JQN948" s="82"/>
      <c r="JQO948" s="82"/>
      <c r="JQP948" s="82"/>
      <c r="JQQ948" s="82"/>
      <c r="JQR948" s="82"/>
      <c r="JQS948" s="82"/>
      <c r="JQT948" s="82"/>
      <c r="JQU948" s="82"/>
      <c r="JQV948" s="82"/>
      <c r="JQW948" s="82"/>
      <c r="JQX948" s="82"/>
      <c r="JQY948" s="82"/>
      <c r="JQZ948" s="82"/>
      <c r="JRA948" s="82"/>
      <c r="JRB948" s="82"/>
      <c r="JRC948" s="82"/>
      <c r="JRD948" s="82"/>
      <c r="JRE948" s="82"/>
      <c r="JRF948" s="82"/>
      <c r="JRG948" s="82"/>
      <c r="JRH948" s="82"/>
      <c r="JRI948" s="82"/>
      <c r="JRJ948" s="82"/>
      <c r="JRK948" s="82"/>
      <c r="JRL948" s="82"/>
      <c r="JRM948" s="82"/>
      <c r="JRN948" s="82"/>
      <c r="JRO948" s="82"/>
      <c r="JRP948" s="82"/>
      <c r="JRQ948" s="82"/>
      <c r="JRR948" s="82"/>
      <c r="JRS948" s="82"/>
      <c r="JRT948" s="82"/>
      <c r="JRU948" s="82"/>
      <c r="JRV948" s="82"/>
      <c r="JRW948" s="82"/>
      <c r="JRX948" s="82"/>
      <c r="JRY948" s="82"/>
      <c r="JRZ948" s="82"/>
      <c r="JSA948" s="82"/>
      <c r="JSB948" s="82"/>
      <c r="JSC948" s="82"/>
      <c r="JSD948" s="82"/>
      <c r="JSE948" s="82"/>
      <c r="JSF948" s="82"/>
      <c r="JSG948" s="82"/>
      <c r="JSH948" s="82"/>
      <c r="JSI948" s="82"/>
      <c r="JSJ948" s="82"/>
      <c r="JSK948" s="82"/>
      <c r="JSL948" s="82"/>
      <c r="JSM948" s="82"/>
      <c r="JSN948" s="82"/>
      <c r="JSO948" s="82"/>
      <c r="JSP948" s="82"/>
      <c r="JSQ948" s="82"/>
      <c r="JSR948" s="82"/>
      <c r="JSS948" s="82"/>
      <c r="JST948" s="82"/>
      <c r="JSU948" s="82"/>
      <c r="JSV948" s="82"/>
      <c r="JSW948" s="82"/>
      <c r="JSX948" s="82"/>
      <c r="JSY948" s="82"/>
      <c r="JSZ948" s="82"/>
      <c r="JTA948" s="82"/>
      <c r="JTB948" s="82"/>
      <c r="JTC948" s="82"/>
      <c r="JTD948" s="82"/>
      <c r="JTE948" s="82"/>
      <c r="JTF948" s="82"/>
      <c r="JTG948" s="82"/>
      <c r="JTH948" s="82"/>
      <c r="JTI948" s="82"/>
      <c r="JTJ948" s="82"/>
      <c r="JTK948" s="82"/>
      <c r="JTL948" s="82"/>
      <c r="JTM948" s="82"/>
      <c r="JTN948" s="82"/>
      <c r="JTO948" s="82"/>
      <c r="JTP948" s="82"/>
      <c r="JTQ948" s="82"/>
      <c r="JTR948" s="82"/>
      <c r="JTS948" s="82"/>
      <c r="JTT948" s="82"/>
      <c r="JTU948" s="82"/>
      <c r="JTV948" s="82"/>
      <c r="JTW948" s="82"/>
      <c r="JTX948" s="82"/>
      <c r="JTY948" s="82"/>
      <c r="JTZ948" s="82"/>
      <c r="JUA948" s="82"/>
      <c r="JUB948" s="82"/>
      <c r="JUC948" s="82"/>
      <c r="JUD948" s="82"/>
      <c r="JUE948" s="82"/>
      <c r="JUF948" s="82"/>
      <c r="JUG948" s="82"/>
      <c r="JUH948" s="82"/>
      <c r="JUI948" s="82"/>
      <c r="JUJ948" s="82"/>
      <c r="JUK948" s="82"/>
      <c r="JUL948" s="82"/>
      <c r="JUM948" s="82"/>
      <c r="JUN948" s="82"/>
      <c r="JUO948" s="82"/>
      <c r="JUP948" s="82"/>
      <c r="JUQ948" s="82"/>
      <c r="JUR948" s="82"/>
      <c r="JUS948" s="82"/>
      <c r="JUT948" s="82"/>
      <c r="JUU948" s="82"/>
      <c r="JUV948" s="82"/>
      <c r="JUW948" s="82"/>
      <c r="JUX948" s="82"/>
      <c r="JUY948" s="82"/>
      <c r="JUZ948" s="82"/>
      <c r="JVA948" s="82"/>
      <c r="JVB948" s="82"/>
      <c r="JVC948" s="82"/>
      <c r="JVD948" s="82"/>
      <c r="JVE948" s="82"/>
      <c r="JVF948" s="82"/>
      <c r="JVG948" s="82"/>
      <c r="JVH948" s="82"/>
      <c r="JVI948" s="82"/>
      <c r="JVJ948" s="82"/>
      <c r="JVK948" s="82"/>
      <c r="JVL948" s="82"/>
      <c r="JVM948" s="82"/>
      <c r="JVN948" s="82"/>
      <c r="JVO948" s="82"/>
      <c r="JVP948" s="82"/>
      <c r="JVQ948" s="82"/>
      <c r="JVR948" s="82"/>
      <c r="JVS948" s="82"/>
      <c r="JVT948" s="82"/>
      <c r="JVU948" s="82"/>
      <c r="JVV948" s="82"/>
      <c r="JVW948" s="82"/>
      <c r="JVX948" s="82"/>
      <c r="JVY948" s="82"/>
      <c r="JVZ948" s="82"/>
      <c r="JWA948" s="82"/>
      <c r="JWB948" s="82"/>
      <c r="JWC948" s="82"/>
      <c r="JWD948" s="82"/>
      <c r="JWE948" s="82"/>
      <c r="JWF948" s="82"/>
      <c r="JWG948" s="82"/>
      <c r="JWH948" s="82"/>
      <c r="JWI948" s="82"/>
      <c r="JWJ948" s="82"/>
      <c r="JWK948" s="82"/>
      <c r="JWL948" s="82"/>
      <c r="JWM948" s="82"/>
      <c r="JWN948" s="82"/>
      <c r="JWO948" s="82"/>
      <c r="JWP948" s="82"/>
      <c r="JWQ948" s="82"/>
      <c r="JWR948" s="82"/>
      <c r="JWS948" s="82"/>
      <c r="JWT948" s="82"/>
      <c r="JWU948" s="82"/>
      <c r="JWV948" s="82"/>
      <c r="JWW948" s="82"/>
      <c r="JWX948" s="82"/>
      <c r="JWY948" s="82"/>
      <c r="JWZ948" s="82"/>
      <c r="JXA948" s="82"/>
      <c r="JXB948" s="82"/>
      <c r="JXC948" s="82"/>
      <c r="JXD948" s="82"/>
      <c r="JXE948" s="82"/>
      <c r="JXF948" s="82"/>
      <c r="JXG948" s="82"/>
      <c r="JXH948" s="82"/>
      <c r="JXI948" s="82"/>
      <c r="JXJ948" s="82"/>
      <c r="JXK948" s="82"/>
      <c r="JXL948" s="82"/>
      <c r="JXM948" s="82"/>
      <c r="JXN948" s="82"/>
      <c r="JXO948" s="82"/>
      <c r="JXP948" s="82"/>
      <c r="JXQ948" s="82"/>
      <c r="JXR948" s="82"/>
      <c r="JXS948" s="82"/>
      <c r="JXT948" s="82"/>
      <c r="JXU948" s="82"/>
      <c r="JXV948" s="82"/>
      <c r="JXW948" s="82"/>
      <c r="JXX948" s="82"/>
      <c r="JXY948" s="82"/>
      <c r="JXZ948" s="82"/>
      <c r="JYA948" s="82"/>
      <c r="JYB948" s="82"/>
      <c r="JYC948" s="82"/>
      <c r="JYD948" s="82"/>
      <c r="JYE948" s="82"/>
      <c r="JYF948" s="82"/>
      <c r="JYG948" s="82"/>
      <c r="JYH948" s="82"/>
      <c r="JYI948" s="82"/>
      <c r="JYJ948" s="82"/>
      <c r="JYK948" s="82"/>
      <c r="JYL948" s="82"/>
      <c r="JYM948" s="82"/>
      <c r="JYN948" s="82"/>
      <c r="JYO948" s="82"/>
      <c r="JYP948" s="82"/>
      <c r="JYQ948" s="82"/>
      <c r="JYR948" s="82"/>
      <c r="JYS948" s="82"/>
      <c r="JYT948" s="82"/>
      <c r="JYU948" s="82"/>
      <c r="JYV948" s="82"/>
      <c r="JYW948" s="82"/>
      <c r="JYX948" s="82"/>
      <c r="JYY948" s="82"/>
      <c r="JYZ948" s="82"/>
      <c r="JZA948" s="82"/>
      <c r="JZB948" s="82"/>
      <c r="JZC948" s="82"/>
      <c r="JZD948" s="82"/>
      <c r="JZE948" s="82"/>
      <c r="JZF948" s="82"/>
      <c r="JZG948" s="82"/>
      <c r="JZH948" s="82"/>
      <c r="JZI948" s="82"/>
      <c r="JZJ948" s="82"/>
      <c r="JZK948" s="82"/>
      <c r="JZL948" s="82"/>
      <c r="JZM948" s="82"/>
      <c r="JZN948" s="82"/>
      <c r="JZO948" s="82"/>
      <c r="JZP948" s="82"/>
      <c r="JZQ948" s="82"/>
      <c r="JZR948" s="82"/>
      <c r="JZS948" s="82"/>
      <c r="JZT948" s="82"/>
      <c r="JZU948" s="82"/>
      <c r="JZV948" s="82"/>
      <c r="JZW948" s="82"/>
      <c r="JZX948" s="82"/>
      <c r="JZY948" s="82"/>
      <c r="JZZ948" s="82"/>
      <c r="KAA948" s="82"/>
      <c r="KAB948" s="82"/>
      <c r="KAC948" s="82"/>
      <c r="KAD948" s="82"/>
      <c r="KAE948" s="82"/>
      <c r="KAF948" s="82"/>
      <c r="KAG948" s="82"/>
      <c r="KAH948" s="82"/>
      <c r="KAI948" s="82"/>
      <c r="KAJ948" s="82"/>
      <c r="KAK948" s="82"/>
      <c r="KAL948" s="82"/>
      <c r="KAM948" s="82"/>
      <c r="KAN948" s="82"/>
      <c r="KAO948" s="82"/>
      <c r="KAP948" s="82"/>
      <c r="KAQ948" s="82"/>
      <c r="KAR948" s="82"/>
      <c r="KAS948" s="82"/>
      <c r="KAT948" s="82"/>
      <c r="KAU948" s="82"/>
      <c r="KAV948" s="82"/>
      <c r="KAW948" s="82"/>
      <c r="KAX948" s="82"/>
      <c r="KAY948" s="82"/>
      <c r="KAZ948" s="82"/>
      <c r="KBA948" s="82"/>
      <c r="KBB948" s="82"/>
      <c r="KBC948" s="82"/>
      <c r="KBD948" s="82"/>
      <c r="KBE948" s="82"/>
      <c r="KBF948" s="82"/>
      <c r="KBG948" s="82"/>
      <c r="KBH948" s="82"/>
      <c r="KBI948" s="82"/>
      <c r="KBJ948" s="82"/>
      <c r="KBK948" s="82"/>
      <c r="KBL948" s="82"/>
      <c r="KBM948" s="82"/>
      <c r="KBN948" s="82"/>
      <c r="KBO948" s="82"/>
      <c r="KBP948" s="82"/>
      <c r="KBQ948" s="82"/>
      <c r="KBR948" s="82"/>
      <c r="KBS948" s="82"/>
      <c r="KBT948" s="82"/>
      <c r="KBU948" s="82"/>
      <c r="KBV948" s="82"/>
      <c r="KBW948" s="82"/>
      <c r="KBX948" s="82"/>
      <c r="KBY948" s="82"/>
      <c r="KBZ948" s="82"/>
      <c r="KCA948" s="82"/>
      <c r="KCB948" s="82"/>
      <c r="KCC948" s="82"/>
      <c r="KCD948" s="82"/>
      <c r="KCE948" s="82"/>
      <c r="KCF948" s="82"/>
      <c r="KCG948" s="82"/>
      <c r="KCH948" s="82"/>
      <c r="KCI948" s="82"/>
      <c r="KCJ948" s="82"/>
      <c r="KCK948" s="82"/>
      <c r="KCL948" s="82"/>
      <c r="KCM948" s="82"/>
      <c r="KCN948" s="82"/>
      <c r="KCO948" s="82"/>
      <c r="KCP948" s="82"/>
      <c r="KCQ948" s="82"/>
      <c r="KCR948" s="82"/>
      <c r="KCS948" s="82"/>
      <c r="KCT948" s="82"/>
      <c r="KCU948" s="82"/>
      <c r="KCV948" s="82"/>
      <c r="KCW948" s="82"/>
      <c r="KCX948" s="82"/>
      <c r="KCY948" s="82"/>
      <c r="KCZ948" s="82"/>
      <c r="KDA948" s="82"/>
      <c r="KDB948" s="82"/>
      <c r="KDC948" s="82"/>
      <c r="KDD948" s="82"/>
      <c r="KDE948" s="82"/>
      <c r="KDF948" s="82"/>
      <c r="KDG948" s="82"/>
      <c r="KDH948" s="82"/>
      <c r="KDI948" s="82"/>
      <c r="KDJ948" s="82"/>
      <c r="KDK948" s="82"/>
      <c r="KDL948" s="82"/>
      <c r="KDM948" s="82"/>
      <c r="KDN948" s="82"/>
      <c r="KDO948" s="82"/>
      <c r="KDP948" s="82"/>
      <c r="KDQ948" s="82"/>
      <c r="KDR948" s="82"/>
      <c r="KDS948" s="82"/>
      <c r="KDT948" s="82"/>
      <c r="KDU948" s="82"/>
      <c r="KDV948" s="82"/>
      <c r="KDW948" s="82"/>
      <c r="KDX948" s="82"/>
      <c r="KDY948" s="82"/>
      <c r="KDZ948" s="82"/>
      <c r="KEA948" s="82"/>
      <c r="KEB948" s="82"/>
      <c r="KEC948" s="82"/>
      <c r="KED948" s="82"/>
      <c r="KEE948" s="82"/>
      <c r="KEF948" s="82"/>
      <c r="KEG948" s="82"/>
      <c r="KEH948" s="82"/>
      <c r="KEI948" s="82"/>
      <c r="KEJ948" s="82"/>
      <c r="KEK948" s="82"/>
      <c r="KEL948" s="82"/>
      <c r="KEM948" s="82"/>
      <c r="KEN948" s="82"/>
      <c r="KEO948" s="82"/>
      <c r="KEP948" s="82"/>
      <c r="KEQ948" s="82"/>
      <c r="KER948" s="82"/>
      <c r="KES948" s="82"/>
      <c r="KET948" s="82"/>
      <c r="KEU948" s="82"/>
      <c r="KEV948" s="82"/>
      <c r="KEW948" s="82"/>
      <c r="KEX948" s="82"/>
      <c r="KEY948" s="82"/>
      <c r="KEZ948" s="82"/>
      <c r="KFA948" s="82"/>
      <c r="KFB948" s="82"/>
      <c r="KFC948" s="82"/>
      <c r="KFD948" s="82"/>
      <c r="KFE948" s="82"/>
      <c r="KFF948" s="82"/>
      <c r="KFG948" s="82"/>
      <c r="KFH948" s="82"/>
      <c r="KFI948" s="82"/>
      <c r="KFJ948" s="82"/>
      <c r="KFK948" s="82"/>
      <c r="KFL948" s="82"/>
      <c r="KFM948" s="82"/>
      <c r="KFN948" s="82"/>
      <c r="KFO948" s="82"/>
      <c r="KFP948" s="82"/>
      <c r="KFQ948" s="82"/>
      <c r="KFR948" s="82"/>
      <c r="KFS948" s="82"/>
      <c r="KFT948" s="82"/>
      <c r="KFU948" s="82"/>
      <c r="KFV948" s="82"/>
      <c r="KFW948" s="82"/>
      <c r="KFX948" s="82"/>
      <c r="KFY948" s="82"/>
      <c r="KFZ948" s="82"/>
      <c r="KGA948" s="82"/>
      <c r="KGB948" s="82"/>
      <c r="KGC948" s="82"/>
      <c r="KGD948" s="82"/>
      <c r="KGE948" s="82"/>
      <c r="KGF948" s="82"/>
      <c r="KGG948" s="82"/>
      <c r="KGH948" s="82"/>
      <c r="KGI948" s="82"/>
      <c r="KGJ948" s="82"/>
      <c r="KGK948" s="82"/>
      <c r="KGL948" s="82"/>
      <c r="KGM948" s="82"/>
      <c r="KGN948" s="82"/>
      <c r="KGO948" s="82"/>
      <c r="KGP948" s="82"/>
      <c r="KGQ948" s="82"/>
      <c r="KGR948" s="82"/>
      <c r="KGS948" s="82"/>
      <c r="KGT948" s="82"/>
      <c r="KGU948" s="82"/>
      <c r="KGV948" s="82"/>
      <c r="KGW948" s="82"/>
      <c r="KGX948" s="82"/>
      <c r="KGY948" s="82"/>
      <c r="KGZ948" s="82"/>
      <c r="KHA948" s="82"/>
      <c r="KHB948" s="82"/>
      <c r="KHC948" s="82"/>
      <c r="KHD948" s="82"/>
      <c r="KHE948" s="82"/>
      <c r="KHF948" s="82"/>
      <c r="KHG948" s="82"/>
      <c r="KHH948" s="82"/>
      <c r="KHI948" s="82"/>
      <c r="KHJ948" s="82"/>
      <c r="KHK948" s="82"/>
      <c r="KHL948" s="82"/>
      <c r="KHM948" s="82"/>
      <c r="KHN948" s="82"/>
      <c r="KHO948" s="82"/>
      <c r="KHP948" s="82"/>
      <c r="KHQ948" s="82"/>
      <c r="KHR948" s="82"/>
      <c r="KHS948" s="82"/>
      <c r="KHT948" s="82"/>
      <c r="KHU948" s="82"/>
      <c r="KHV948" s="82"/>
      <c r="KHW948" s="82"/>
      <c r="KHX948" s="82"/>
      <c r="KHY948" s="82"/>
      <c r="KHZ948" s="82"/>
      <c r="KIA948" s="82"/>
      <c r="KIB948" s="82"/>
      <c r="KIC948" s="82"/>
      <c r="KID948" s="82"/>
      <c r="KIE948" s="82"/>
      <c r="KIF948" s="82"/>
      <c r="KIG948" s="82"/>
      <c r="KIH948" s="82"/>
      <c r="KII948" s="82"/>
      <c r="KIJ948" s="82"/>
      <c r="KIK948" s="82"/>
      <c r="KIL948" s="82"/>
      <c r="KIM948" s="82"/>
      <c r="KIN948" s="82"/>
      <c r="KIO948" s="82"/>
      <c r="KIP948" s="82"/>
      <c r="KIQ948" s="82"/>
      <c r="KIR948" s="82"/>
      <c r="KIS948" s="82"/>
      <c r="KIT948" s="82"/>
      <c r="KIU948" s="82"/>
      <c r="KIV948" s="82"/>
      <c r="KIW948" s="82"/>
      <c r="KIX948" s="82"/>
      <c r="KIY948" s="82"/>
      <c r="KIZ948" s="82"/>
      <c r="KJA948" s="82"/>
      <c r="KJB948" s="82"/>
      <c r="KJC948" s="82"/>
      <c r="KJD948" s="82"/>
      <c r="KJE948" s="82"/>
      <c r="KJF948" s="82"/>
      <c r="KJG948" s="82"/>
      <c r="KJH948" s="82"/>
      <c r="KJI948" s="82"/>
      <c r="KJJ948" s="82"/>
      <c r="KJK948" s="82"/>
      <c r="KJL948" s="82"/>
      <c r="KJM948" s="82"/>
      <c r="KJN948" s="82"/>
      <c r="KJO948" s="82"/>
      <c r="KJP948" s="82"/>
      <c r="KJQ948" s="82"/>
      <c r="KJR948" s="82"/>
      <c r="KJS948" s="82"/>
      <c r="KJT948" s="82"/>
      <c r="KJU948" s="82"/>
      <c r="KJV948" s="82"/>
      <c r="KJW948" s="82"/>
      <c r="KJX948" s="82"/>
      <c r="KJY948" s="82"/>
      <c r="KJZ948" s="82"/>
      <c r="KKA948" s="82"/>
      <c r="KKB948" s="82"/>
      <c r="KKC948" s="82"/>
      <c r="KKD948" s="82"/>
      <c r="KKE948" s="82"/>
      <c r="KKF948" s="82"/>
      <c r="KKG948" s="82"/>
      <c r="KKH948" s="82"/>
      <c r="KKI948" s="82"/>
      <c r="KKJ948" s="82"/>
      <c r="KKK948" s="82"/>
      <c r="KKL948" s="82"/>
      <c r="KKM948" s="82"/>
      <c r="KKN948" s="82"/>
      <c r="KKO948" s="82"/>
      <c r="KKP948" s="82"/>
      <c r="KKQ948" s="82"/>
      <c r="KKR948" s="82"/>
      <c r="KKS948" s="82"/>
      <c r="KKT948" s="82"/>
      <c r="KKU948" s="82"/>
      <c r="KKV948" s="82"/>
      <c r="KKW948" s="82"/>
      <c r="KKX948" s="82"/>
      <c r="KKY948" s="82"/>
      <c r="KKZ948" s="82"/>
      <c r="KLA948" s="82"/>
      <c r="KLB948" s="82"/>
      <c r="KLC948" s="82"/>
      <c r="KLD948" s="82"/>
      <c r="KLE948" s="82"/>
      <c r="KLF948" s="82"/>
      <c r="KLG948" s="82"/>
      <c r="KLH948" s="82"/>
      <c r="KLI948" s="82"/>
      <c r="KLJ948" s="82"/>
      <c r="KLK948" s="82"/>
      <c r="KLL948" s="82"/>
      <c r="KLM948" s="82"/>
      <c r="KLN948" s="82"/>
      <c r="KLO948" s="82"/>
      <c r="KLP948" s="82"/>
      <c r="KLQ948" s="82"/>
      <c r="KLR948" s="82"/>
      <c r="KLS948" s="82"/>
      <c r="KLT948" s="82"/>
      <c r="KLU948" s="82"/>
      <c r="KLV948" s="82"/>
      <c r="KLW948" s="82"/>
      <c r="KLX948" s="82"/>
      <c r="KLY948" s="82"/>
      <c r="KLZ948" s="82"/>
      <c r="KMA948" s="82"/>
      <c r="KMB948" s="82"/>
      <c r="KMC948" s="82"/>
      <c r="KMD948" s="82"/>
      <c r="KME948" s="82"/>
      <c r="KMF948" s="82"/>
      <c r="KMG948" s="82"/>
      <c r="KMH948" s="82"/>
      <c r="KMI948" s="82"/>
      <c r="KMJ948" s="82"/>
      <c r="KMK948" s="82"/>
      <c r="KML948" s="82"/>
      <c r="KMM948" s="82"/>
      <c r="KMN948" s="82"/>
      <c r="KMO948" s="82"/>
      <c r="KMP948" s="82"/>
      <c r="KMQ948" s="82"/>
      <c r="KMR948" s="82"/>
      <c r="KMS948" s="82"/>
      <c r="KMT948" s="82"/>
      <c r="KMU948" s="82"/>
      <c r="KMV948" s="82"/>
      <c r="KMW948" s="82"/>
      <c r="KMX948" s="82"/>
      <c r="KMY948" s="82"/>
      <c r="KMZ948" s="82"/>
      <c r="KNA948" s="82"/>
      <c r="KNB948" s="82"/>
      <c r="KNC948" s="82"/>
      <c r="KND948" s="82"/>
      <c r="KNE948" s="82"/>
      <c r="KNF948" s="82"/>
      <c r="KNG948" s="82"/>
      <c r="KNH948" s="82"/>
      <c r="KNI948" s="82"/>
      <c r="KNJ948" s="82"/>
      <c r="KNK948" s="82"/>
      <c r="KNL948" s="82"/>
      <c r="KNM948" s="82"/>
      <c r="KNN948" s="82"/>
      <c r="KNO948" s="82"/>
      <c r="KNP948" s="82"/>
      <c r="KNQ948" s="82"/>
      <c r="KNR948" s="82"/>
      <c r="KNS948" s="82"/>
      <c r="KNT948" s="82"/>
      <c r="KNU948" s="82"/>
      <c r="KNV948" s="82"/>
      <c r="KNW948" s="82"/>
      <c r="KNX948" s="82"/>
      <c r="KNY948" s="82"/>
      <c r="KNZ948" s="82"/>
      <c r="KOA948" s="82"/>
      <c r="KOB948" s="82"/>
      <c r="KOC948" s="82"/>
      <c r="KOD948" s="82"/>
      <c r="KOE948" s="82"/>
      <c r="KOF948" s="82"/>
      <c r="KOG948" s="82"/>
      <c r="KOH948" s="82"/>
      <c r="KOI948" s="82"/>
      <c r="KOJ948" s="82"/>
      <c r="KOK948" s="82"/>
      <c r="KOL948" s="82"/>
      <c r="KOM948" s="82"/>
      <c r="KON948" s="82"/>
      <c r="KOO948" s="82"/>
      <c r="KOP948" s="82"/>
      <c r="KOQ948" s="82"/>
      <c r="KOR948" s="82"/>
      <c r="KOS948" s="82"/>
      <c r="KOT948" s="82"/>
      <c r="KOU948" s="82"/>
      <c r="KOV948" s="82"/>
      <c r="KOW948" s="82"/>
      <c r="KOX948" s="82"/>
      <c r="KOY948" s="82"/>
      <c r="KOZ948" s="82"/>
      <c r="KPA948" s="82"/>
      <c r="KPB948" s="82"/>
      <c r="KPC948" s="82"/>
      <c r="KPD948" s="82"/>
      <c r="KPE948" s="82"/>
      <c r="KPF948" s="82"/>
      <c r="KPG948" s="82"/>
      <c r="KPH948" s="82"/>
      <c r="KPI948" s="82"/>
      <c r="KPJ948" s="82"/>
      <c r="KPK948" s="82"/>
      <c r="KPL948" s="82"/>
      <c r="KPM948" s="82"/>
      <c r="KPN948" s="82"/>
      <c r="KPO948" s="82"/>
      <c r="KPP948" s="82"/>
      <c r="KPQ948" s="82"/>
      <c r="KPR948" s="82"/>
      <c r="KPS948" s="82"/>
      <c r="KPT948" s="82"/>
      <c r="KPU948" s="82"/>
      <c r="KPV948" s="82"/>
      <c r="KPW948" s="82"/>
      <c r="KPX948" s="82"/>
      <c r="KPY948" s="82"/>
      <c r="KPZ948" s="82"/>
      <c r="KQA948" s="82"/>
      <c r="KQB948" s="82"/>
      <c r="KQC948" s="82"/>
      <c r="KQD948" s="82"/>
      <c r="KQE948" s="82"/>
      <c r="KQF948" s="82"/>
      <c r="KQG948" s="82"/>
      <c r="KQH948" s="82"/>
      <c r="KQI948" s="82"/>
      <c r="KQJ948" s="82"/>
      <c r="KQK948" s="82"/>
      <c r="KQL948" s="82"/>
      <c r="KQM948" s="82"/>
      <c r="KQN948" s="82"/>
      <c r="KQO948" s="82"/>
      <c r="KQP948" s="82"/>
      <c r="KQQ948" s="82"/>
      <c r="KQR948" s="82"/>
      <c r="KQS948" s="82"/>
      <c r="KQT948" s="82"/>
      <c r="KQU948" s="82"/>
      <c r="KQV948" s="82"/>
      <c r="KQW948" s="82"/>
      <c r="KQX948" s="82"/>
      <c r="KQY948" s="82"/>
      <c r="KQZ948" s="82"/>
      <c r="KRA948" s="82"/>
      <c r="KRB948" s="82"/>
      <c r="KRC948" s="82"/>
      <c r="KRD948" s="82"/>
      <c r="KRE948" s="82"/>
      <c r="KRF948" s="82"/>
      <c r="KRG948" s="82"/>
      <c r="KRH948" s="82"/>
      <c r="KRI948" s="82"/>
      <c r="KRJ948" s="82"/>
      <c r="KRK948" s="82"/>
      <c r="KRL948" s="82"/>
      <c r="KRM948" s="82"/>
      <c r="KRN948" s="82"/>
      <c r="KRO948" s="82"/>
      <c r="KRP948" s="82"/>
      <c r="KRQ948" s="82"/>
      <c r="KRR948" s="82"/>
      <c r="KRS948" s="82"/>
      <c r="KRT948" s="82"/>
      <c r="KRU948" s="82"/>
      <c r="KRV948" s="82"/>
      <c r="KRW948" s="82"/>
      <c r="KRX948" s="82"/>
      <c r="KRY948" s="82"/>
      <c r="KRZ948" s="82"/>
      <c r="KSA948" s="82"/>
      <c r="KSB948" s="82"/>
      <c r="KSC948" s="82"/>
      <c r="KSD948" s="82"/>
      <c r="KSE948" s="82"/>
      <c r="KSF948" s="82"/>
      <c r="KSG948" s="82"/>
      <c r="KSH948" s="82"/>
      <c r="KSI948" s="82"/>
      <c r="KSJ948" s="82"/>
      <c r="KSK948" s="82"/>
      <c r="KSL948" s="82"/>
      <c r="KSM948" s="82"/>
      <c r="KSN948" s="82"/>
      <c r="KSO948" s="82"/>
      <c r="KSP948" s="82"/>
      <c r="KSQ948" s="82"/>
      <c r="KSR948" s="82"/>
      <c r="KSS948" s="82"/>
      <c r="KST948" s="82"/>
      <c r="KSU948" s="82"/>
      <c r="KSV948" s="82"/>
      <c r="KSW948" s="82"/>
      <c r="KSX948" s="82"/>
      <c r="KSY948" s="82"/>
      <c r="KSZ948" s="82"/>
      <c r="KTA948" s="82"/>
      <c r="KTB948" s="82"/>
      <c r="KTC948" s="82"/>
      <c r="KTD948" s="82"/>
      <c r="KTE948" s="82"/>
      <c r="KTF948" s="82"/>
      <c r="KTG948" s="82"/>
      <c r="KTH948" s="82"/>
      <c r="KTI948" s="82"/>
      <c r="KTJ948" s="82"/>
      <c r="KTK948" s="82"/>
      <c r="KTL948" s="82"/>
      <c r="KTM948" s="82"/>
      <c r="KTN948" s="82"/>
      <c r="KTO948" s="82"/>
      <c r="KTP948" s="82"/>
      <c r="KTQ948" s="82"/>
      <c r="KTR948" s="82"/>
      <c r="KTS948" s="82"/>
      <c r="KTT948" s="82"/>
      <c r="KTU948" s="82"/>
      <c r="KTV948" s="82"/>
      <c r="KTW948" s="82"/>
      <c r="KTX948" s="82"/>
      <c r="KTY948" s="82"/>
      <c r="KTZ948" s="82"/>
      <c r="KUA948" s="82"/>
      <c r="KUB948" s="82"/>
      <c r="KUC948" s="82"/>
      <c r="KUD948" s="82"/>
      <c r="KUE948" s="82"/>
      <c r="KUF948" s="82"/>
      <c r="KUG948" s="82"/>
      <c r="KUH948" s="82"/>
      <c r="KUI948" s="82"/>
      <c r="KUJ948" s="82"/>
      <c r="KUK948" s="82"/>
      <c r="KUL948" s="82"/>
      <c r="KUM948" s="82"/>
      <c r="KUN948" s="82"/>
      <c r="KUO948" s="82"/>
      <c r="KUP948" s="82"/>
      <c r="KUQ948" s="82"/>
      <c r="KUR948" s="82"/>
      <c r="KUS948" s="82"/>
      <c r="KUT948" s="82"/>
      <c r="KUU948" s="82"/>
      <c r="KUV948" s="82"/>
      <c r="KUW948" s="82"/>
      <c r="KUX948" s="82"/>
      <c r="KUY948" s="82"/>
      <c r="KUZ948" s="82"/>
      <c r="KVA948" s="82"/>
      <c r="KVB948" s="82"/>
      <c r="KVC948" s="82"/>
      <c r="KVD948" s="82"/>
      <c r="KVE948" s="82"/>
      <c r="KVF948" s="82"/>
      <c r="KVG948" s="82"/>
      <c r="KVH948" s="82"/>
      <c r="KVI948" s="82"/>
      <c r="KVJ948" s="82"/>
      <c r="KVK948" s="82"/>
      <c r="KVL948" s="82"/>
      <c r="KVM948" s="82"/>
      <c r="KVN948" s="82"/>
      <c r="KVO948" s="82"/>
      <c r="KVP948" s="82"/>
      <c r="KVQ948" s="82"/>
      <c r="KVR948" s="82"/>
      <c r="KVS948" s="82"/>
      <c r="KVT948" s="82"/>
      <c r="KVU948" s="82"/>
      <c r="KVV948" s="82"/>
      <c r="KVW948" s="82"/>
      <c r="KVX948" s="82"/>
      <c r="KVY948" s="82"/>
      <c r="KVZ948" s="82"/>
      <c r="KWA948" s="82"/>
      <c r="KWB948" s="82"/>
      <c r="KWC948" s="82"/>
      <c r="KWD948" s="82"/>
      <c r="KWE948" s="82"/>
      <c r="KWF948" s="82"/>
      <c r="KWG948" s="82"/>
      <c r="KWH948" s="82"/>
      <c r="KWI948" s="82"/>
      <c r="KWJ948" s="82"/>
      <c r="KWK948" s="82"/>
      <c r="KWL948" s="82"/>
      <c r="KWM948" s="82"/>
      <c r="KWN948" s="82"/>
      <c r="KWO948" s="82"/>
      <c r="KWP948" s="82"/>
      <c r="KWQ948" s="82"/>
      <c r="KWR948" s="82"/>
      <c r="KWS948" s="82"/>
      <c r="KWT948" s="82"/>
      <c r="KWU948" s="82"/>
      <c r="KWV948" s="82"/>
      <c r="KWW948" s="82"/>
      <c r="KWX948" s="82"/>
      <c r="KWY948" s="82"/>
      <c r="KWZ948" s="82"/>
      <c r="KXA948" s="82"/>
      <c r="KXB948" s="82"/>
      <c r="KXC948" s="82"/>
      <c r="KXD948" s="82"/>
      <c r="KXE948" s="82"/>
      <c r="KXF948" s="82"/>
      <c r="KXG948" s="82"/>
      <c r="KXH948" s="82"/>
      <c r="KXI948" s="82"/>
      <c r="KXJ948" s="82"/>
      <c r="KXK948" s="82"/>
      <c r="KXL948" s="82"/>
      <c r="KXM948" s="82"/>
      <c r="KXN948" s="82"/>
      <c r="KXO948" s="82"/>
      <c r="KXP948" s="82"/>
      <c r="KXQ948" s="82"/>
      <c r="KXR948" s="82"/>
      <c r="KXS948" s="82"/>
      <c r="KXT948" s="82"/>
      <c r="KXU948" s="82"/>
      <c r="KXV948" s="82"/>
      <c r="KXW948" s="82"/>
      <c r="KXX948" s="82"/>
      <c r="KXY948" s="82"/>
      <c r="KXZ948" s="82"/>
      <c r="KYA948" s="82"/>
      <c r="KYB948" s="82"/>
      <c r="KYC948" s="82"/>
      <c r="KYD948" s="82"/>
      <c r="KYE948" s="82"/>
      <c r="KYF948" s="82"/>
      <c r="KYG948" s="82"/>
      <c r="KYH948" s="82"/>
      <c r="KYI948" s="82"/>
      <c r="KYJ948" s="82"/>
      <c r="KYK948" s="82"/>
      <c r="KYL948" s="82"/>
      <c r="KYM948" s="82"/>
      <c r="KYN948" s="82"/>
      <c r="KYO948" s="82"/>
      <c r="KYP948" s="82"/>
      <c r="KYQ948" s="82"/>
      <c r="KYR948" s="82"/>
      <c r="KYS948" s="82"/>
      <c r="KYT948" s="82"/>
      <c r="KYU948" s="82"/>
      <c r="KYV948" s="82"/>
      <c r="KYW948" s="82"/>
      <c r="KYX948" s="82"/>
      <c r="KYY948" s="82"/>
      <c r="KYZ948" s="82"/>
      <c r="KZA948" s="82"/>
      <c r="KZB948" s="82"/>
      <c r="KZC948" s="82"/>
      <c r="KZD948" s="82"/>
      <c r="KZE948" s="82"/>
      <c r="KZF948" s="82"/>
      <c r="KZG948" s="82"/>
      <c r="KZH948" s="82"/>
      <c r="KZI948" s="82"/>
      <c r="KZJ948" s="82"/>
      <c r="KZK948" s="82"/>
      <c r="KZL948" s="82"/>
      <c r="KZM948" s="82"/>
      <c r="KZN948" s="82"/>
      <c r="KZO948" s="82"/>
      <c r="KZP948" s="82"/>
      <c r="KZQ948" s="82"/>
      <c r="KZR948" s="82"/>
      <c r="KZS948" s="82"/>
      <c r="KZT948" s="82"/>
      <c r="KZU948" s="82"/>
      <c r="KZV948" s="82"/>
      <c r="KZW948" s="82"/>
      <c r="KZX948" s="82"/>
      <c r="KZY948" s="82"/>
      <c r="KZZ948" s="82"/>
      <c r="LAA948" s="82"/>
      <c r="LAB948" s="82"/>
      <c r="LAC948" s="82"/>
      <c r="LAD948" s="82"/>
      <c r="LAE948" s="82"/>
      <c r="LAF948" s="82"/>
      <c r="LAG948" s="82"/>
      <c r="LAH948" s="82"/>
      <c r="LAI948" s="82"/>
      <c r="LAJ948" s="82"/>
      <c r="LAK948" s="82"/>
      <c r="LAL948" s="82"/>
      <c r="LAM948" s="82"/>
      <c r="LAN948" s="82"/>
      <c r="LAO948" s="82"/>
      <c r="LAP948" s="82"/>
      <c r="LAQ948" s="82"/>
      <c r="LAR948" s="82"/>
      <c r="LAS948" s="82"/>
      <c r="LAT948" s="82"/>
      <c r="LAU948" s="82"/>
      <c r="LAV948" s="82"/>
      <c r="LAW948" s="82"/>
      <c r="LAX948" s="82"/>
      <c r="LAY948" s="82"/>
      <c r="LAZ948" s="82"/>
      <c r="LBA948" s="82"/>
      <c r="LBB948" s="82"/>
      <c r="LBC948" s="82"/>
      <c r="LBD948" s="82"/>
      <c r="LBE948" s="82"/>
      <c r="LBF948" s="82"/>
      <c r="LBG948" s="82"/>
      <c r="LBH948" s="82"/>
      <c r="LBI948" s="82"/>
      <c r="LBJ948" s="82"/>
      <c r="LBK948" s="82"/>
      <c r="LBL948" s="82"/>
      <c r="LBM948" s="82"/>
      <c r="LBN948" s="82"/>
      <c r="LBO948" s="82"/>
      <c r="LBP948" s="82"/>
      <c r="LBQ948" s="82"/>
      <c r="LBR948" s="82"/>
      <c r="LBS948" s="82"/>
      <c r="LBT948" s="82"/>
      <c r="LBU948" s="82"/>
      <c r="LBV948" s="82"/>
      <c r="LBW948" s="82"/>
      <c r="LBX948" s="82"/>
      <c r="LBY948" s="82"/>
      <c r="LBZ948" s="82"/>
      <c r="LCA948" s="82"/>
      <c r="LCB948" s="82"/>
      <c r="LCC948" s="82"/>
      <c r="LCD948" s="82"/>
      <c r="LCE948" s="82"/>
      <c r="LCF948" s="82"/>
      <c r="LCG948" s="82"/>
      <c r="LCH948" s="82"/>
      <c r="LCI948" s="82"/>
      <c r="LCJ948" s="82"/>
      <c r="LCK948" s="82"/>
      <c r="LCL948" s="82"/>
      <c r="LCM948" s="82"/>
      <c r="LCN948" s="82"/>
      <c r="LCO948" s="82"/>
      <c r="LCP948" s="82"/>
      <c r="LCQ948" s="82"/>
      <c r="LCR948" s="82"/>
      <c r="LCS948" s="82"/>
      <c r="LCT948" s="82"/>
      <c r="LCU948" s="82"/>
      <c r="LCV948" s="82"/>
      <c r="LCW948" s="82"/>
      <c r="LCX948" s="82"/>
      <c r="LCY948" s="82"/>
      <c r="LCZ948" s="82"/>
      <c r="LDA948" s="82"/>
      <c r="LDB948" s="82"/>
      <c r="LDC948" s="82"/>
      <c r="LDD948" s="82"/>
      <c r="LDE948" s="82"/>
      <c r="LDF948" s="82"/>
      <c r="LDG948" s="82"/>
      <c r="LDH948" s="82"/>
      <c r="LDI948" s="82"/>
      <c r="LDJ948" s="82"/>
      <c r="LDK948" s="82"/>
      <c r="LDL948" s="82"/>
      <c r="LDM948" s="82"/>
      <c r="LDN948" s="82"/>
      <c r="LDO948" s="82"/>
      <c r="LDP948" s="82"/>
      <c r="LDQ948" s="82"/>
      <c r="LDR948" s="82"/>
      <c r="LDS948" s="82"/>
      <c r="LDT948" s="82"/>
      <c r="LDU948" s="82"/>
      <c r="LDV948" s="82"/>
      <c r="LDW948" s="82"/>
      <c r="LDX948" s="82"/>
      <c r="LDY948" s="82"/>
      <c r="LDZ948" s="82"/>
      <c r="LEA948" s="82"/>
      <c r="LEB948" s="82"/>
      <c r="LEC948" s="82"/>
      <c r="LED948" s="82"/>
      <c r="LEE948" s="82"/>
      <c r="LEF948" s="82"/>
      <c r="LEG948" s="82"/>
      <c r="LEH948" s="82"/>
      <c r="LEI948" s="82"/>
      <c r="LEJ948" s="82"/>
      <c r="LEK948" s="82"/>
      <c r="LEL948" s="82"/>
      <c r="LEM948" s="82"/>
      <c r="LEN948" s="82"/>
      <c r="LEO948" s="82"/>
      <c r="LEP948" s="82"/>
      <c r="LEQ948" s="82"/>
      <c r="LER948" s="82"/>
      <c r="LES948" s="82"/>
      <c r="LET948" s="82"/>
      <c r="LEU948" s="82"/>
      <c r="LEV948" s="82"/>
      <c r="LEW948" s="82"/>
      <c r="LEX948" s="82"/>
      <c r="LEY948" s="82"/>
      <c r="LEZ948" s="82"/>
      <c r="LFA948" s="82"/>
      <c r="LFB948" s="82"/>
      <c r="LFC948" s="82"/>
      <c r="LFD948" s="82"/>
      <c r="LFE948" s="82"/>
      <c r="LFF948" s="82"/>
      <c r="LFG948" s="82"/>
      <c r="LFH948" s="82"/>
      <c r="LFI948" s="82"/>
      <c r="LFJ948" s="82"/>
      <c r="LFK948" s="82"/>
      <c r="LFL948" s="82"/>
      <c r="LFM948" s="82"/>
      <c r="LFN948" s="82"/>
      <c r="LFO948" s="82"/>
      <c r="LFP948" s="82"/>
      <c r="LFQ948" s="82"/>
      <c r="LFR948" s="82"/>
      <c r="LFS948" s="82"/>
      <c r="LFT948" s="82"/>
      <c r="LFU948" s="82"/>
      <c r="LFV948" s="82"/>
      <c r="LFW948" s="82"/>
      <c r="LFX948" s="82"/>
      <c r="LFY948" s="82"/>
      <c r="LFZ948" s="82"/>
      <c r="LGA948" s="82"/>
      <c r="LGB948" s="82"/>
      <c r="LGC948" s="82"/>
      <c r="LGD948" s="82"/>
      <c r="LGE948" s="82"/>
      <c r="LGF948" s="82"/>
      <c r="LGG948" s="82"/>
      <c r="LGH948" s="82"/>
      <c r="LGI948" s="82"/>
      <c r="LGJ948" s="82"/>
      <c r="LGK948" s="82"/>
      <c r="LGL948" s="82"/>
      <c r="LGM948" s="82"/>
      <c r="LGN948" s="82"/>
      <c r="LGO948" s="82"/>
      <c r="LGP948" s="82"/>
      <c r="LGQ948" s="82"/>
      <c r="LGR948" s="82"/>
      <c r="LGS948" s="82"/>
      <c r="LGT948" s="82"/>
      <c r="LGU948" s="82"/>
      <c r="LGV948" s="82"/>
      <c r="LGW948" s="82"/>
      <c r="LGX948" s="82"/>
      <c r="LGY948" s="82"/>
      <c r="LGZ948" s="82"/>
      <c r="LHA948" s="82"/>
      <c r="LHB948" s="82"/>
      <c r="LHC948" s="82"/>
      <c r="LHD948" s="82"/>
      <c r="LHE948" s="82"/>
      <c r="LHF948" s="82"/>
      <c r="LHG948" s="82"/>
      <c r="LHH948" s="82"/>
      <c r="LHI948" s="82"/>
      <c r="LHJ948" s="82"/>
      <c r="LHK948" s="82"/>
      <c r="LHL948" s="82"/>
      <c r="LHM948" s="82"/>
      <c r="LHN948" s="82"/>
      <c r="LHO948" s="82"/>
      <c r="LHP948" s="82"/>
      <c r="LHQ948" s="82"/>
      <c r="LHR948" s="82"/>
      <c r="LHS948" s="82"/>
      <c r="LHT948" s="82"/>
      <c r="LHU948" s="82"/>
      <c r="LHV948" s="82"/>
      <c r="LHW948" s="82"/>
      <c r="LHX948" s="82"/>
      <c r="LHY948" s="82"/>
      <c r="LHZ948" s="82"/>
      <c r="LIA948" s="82"/>
      <c r="LIB948" s="82"/>
      <c r="LIC948" s="82"/>
      <c r="LID948" s="82"/>
      <c r="LIE948" s="82"/>
      <c r="LIF948" s="82"/>
      <c r="LIG948" s="82"/>
      <c r="LIH948" s="82"/>
      <c r="LII948" s="82"/>
      <c r="LIJ948" s="82"/>
      <c r="LIK948" s="82"/>
      <c r="LIL948" s="82"/>
      <c r="LIM948" s="82"/>
      <c r="LIN948" s="82"/>
      <c r="LIO948" s="82"/>
      <c r="LIP948" s="82"/>
      <c r="LIQ948" s="82"/>
      <c r="LIR948" s="82"/>
      <c r="LIS948" s="82"/>
      <c r="LIT948" s="82"/>
      <c r="LIU948" s="82"/>
      <c r="LIV948" s="82"/>
      <c r="LIW948" s="82"/>
      <c r="LIX948" s="82"/>
      <c r="LIY948" s="82"/>
      <c r="LIZ948" s="82"/>
      <c r="LJA948" s="82"/>
      <c r="LJB948" s="82"/>
      <c r="LJC948" s="82"/>
      <c r="LJD948" s="82"/>
      <c r="LJE948" s="82"/>
      <c r="LJF948" s="82"/>
      <c r="LJG948" s="82"/>
      <c r="LJH948" s="82"/>
      <c r="LJI948" s="82"/>
      <c r="LJJ948" s="82"/>
      <c r="LJK948" s="82"/>
      <c r="LJL948" s="82"/>
      <c r="LJM948" s="82"/>
      <c r="LJN948" s="82"/>
      <c r="LJO948" s="82"/>
      <c r="LJP948" s="82"/>
      <c r="LJQ948" s="82"/>
      <c r="LJR948" s="82"/>
      <c r="LJS948" s="82"/>
      <c r="LJT948" s="82"/>
      <c r="LJU948" s="82"/>
      <c r="LJV948" s="82"/>
      <c r="LJW948" s="82"/>
      <c r="LJX948" s="82"/>
      <c r="LJY948" s="82"/>
      <c r="LJZ948" s="82"/>
      <c r="LKA948" s="82"/>
      <c r="LKB948" s="82"/>
      <c r="LKC948" s="82"/>
      <c r="LKD948" s="82"/>
      <c r="LKE948" s="82"/>
      <c r="LKF948" s="82"/>
      <c r="LKG948" s="82"/>
      <c r="LKH948" s="82"/>
      <c r="LKI948" s="82"/>
      <c r="LKJ948" s="82"/>
      <c r="LKK948" s="82"/>
      <c r="LKL948" s="82"/>
      <c r="LKM948" s="82"/>
      <c r="LKN948" s="82"/>
      <c r="LKO948" s="82"/>
      <c r="LKP948" s="82"/>
      <c r="LKQ948" s="82"/>
      <c r="LKR948" s="82"/>
      <c r="LKS948" s="82"/>
      <c r="LKT948" s="82"/>
      <c r="LKU948" s="82"/>
      <c r="LKV948" s="82"/>
      <c r="LKW948" s="82"/>
      <c r="LKX948" s="82"/>
      <c r="LKY948" s="82"/>
      <c r="LKZ948" s="82"/>
      <c r="LLA948" s="82"/>
      <c r="LLB948" s="82"/>
      <c r="LLC948" s="82"/>
      <c r="LLD948" s="82"/>
      <c r="LLE948" s="82"/>
      <c r="LLF948" s="82"/>
      <c r="LLG948" s="82"/>
      <c r="LLH948" s="82"/>
      <c r="LLI948" s="82"/>
      <c r="LLJ948" s="82"/>
      <c r="LLK948" s="82"/>
      <c r="LLL948" s="82"/>
      <c r="LLM948" s="82"/>
      <c r="LLN948" s="82"/>
      <c r="LLO948" s="82"/>
      <c r="LLP948" s="82"/>
      <c r="LLQ948" s="82"/>
      <c r="LLR948" s="82"/>
      <c r="LLS948" s="82"/>
      <c r="LLT948" s="82"/>
      <c r="LLU948" s="82"/>
      <c r="LLV948" s="82"/>
      <c r="LLW948" s="82"/>
      <c r="LLX948" s="82"/>
      <c r="LLY948" s="82"/>
      <c r="LLZ948" s="82"/>
      <c r="LMA948" s="82"/>
      <c r="LMB948" s="82"/>
      <c r="LMC948" s="82"/>
      <c r="LMD948" s="82"/>
      <c r="LME948" s="82"/>
      <c r="LMF948" s="82"/>
      <c r="LMG948" s="82"/>
      <c r="LMH948" s="82"/>
      <c r="LMI948" s="82"/>
      <c r="LMJ948" s="82"/>
      <c r="LMK948" s="82"/>
      <c r="LML948" s="82"/>
      <c r="LMM948" s="82"/>
      <c r="LMN948" s="82"/>
      <c r="LMO948" s="82"/>
      <c r="LMP948" s="82"/>
      <c r="LMQ948" s="82"/>
      <c r="LMR948" s="82"/>
      <c r="LMS948" s="82"/>
      <c r="LMT948" s="82"/>
      <c r="LMU948" s="82"/>
      <c r="LMV948" s="82"/>
      <c r="LMW948" s="82"/>
      <c r="LMX948" s="82"/>
      <c r="LMY948" s="82"/>
      <c r="LMZ948" s="82"/>
      <c r="LNA948" s="82"/>
      <c r="LNB948" s="82"/>
      <c r="LNC948" s="82"/>
      <c r="LND948" s="82"/>
      <c r="LNE948" s="82"/>
      <c r="LNF948" s="82"/>
      <c r="LNG948" s="82"/>
      <c r="LNH948" s="82"/>
      <c r="LNI948" s="82"/>
      <c r="LNJ948" s="82"/>
      <c r="LNK948" s="82"/>
      <c r="LNL948" s="82"/>
      <c r="LNM948" s="82"/>
      <c r="LNN948" s="82"/>
      <c r="LNO948" s="82"/>
      <c r="LNP948" s="82"/>
      <c r="LNQ948" s="82"/>
      <c r="LNR948" s="82"/>
      <c r="LNS948" s="82"/>
      <c r="LNT948" s="82"/>
      <c r="LNU948" s="82"/>
      <c r="LNV948" s="82"/>
      <c r="LNW948" s="82"/>
      <c r="LNX948" s="82"/>
      <c r="LNY948" s="82"/>
      <c r="LNZ948" s="82"/>
      <c r="LOA948" s="82"/>
      <c r="LOB948" s="82"/>
      <c r="LOC948" s="82"/>
      <c r="LOD948" s="82"/>
      <c r="LOE948" s="82"/>
      <c r="LOF948" s="82"/>
      <c r="LOG948" s="82"/>
      <c r="LOH948" s="82"/>
      <c r="LOI948" s="82"/>
      <c r="LOJ948" s="82"/>
      <c r="LOK948" s="82"/>
      <c r="LOL948" s="82"/>
      <c r="LOM948" s="82"/>
      <c r="LON948" s="82"/>
      <c r="LOO948" s="82"/>
      <c r="LOP948" s="82"/>
      <c r="LOQ948" s="82"/>
      <c r="LOR948" s="82"/>
      <c r="LOS948" s="82"/>
      <c r="LOT948" s="82"/>
      <c r="LOU948" s="82"/>
      <c r="LOV948" s="82"/>
      <c r="LOW948" s="82"/>
      <c r="LOX948" s="82"/>
      <c r="LOY948" s="82"/>
      <c r="LOZ948" s="82"/>
      <c r="LPA948" s="82"/>
      <c r="LPB948" s="82"/>
      <c r="LPC948" s="82"/>
      <c r="LPD948" s="82"/>
      <c r="LPE948" s="82"/>
      <c r="LPF948" s="82"/>
      <c r="LPG948" s="82"/>
      <c r="LPH948" s="82"/>
      <c r="LPI948" s="82"/>
      <c r="LPJ948" s="82"/>
      <c r="LPK948" s="82"/>
      <c r="LPL948" s="82"/>
      <c r="LPM948" s="82"/>
      <c r="LPN948" s="82"/>
      <c r="LPO948" s="82"/>
      <c r="LPP948" s="82"/>
      <c r="LPQ948" s="82"/>
      <c r="LPR948" s="82"/>
      <c r="LPS948" s="82"/>
      <c r="LPT948" s="82"/>
      <c r="LPU948" s="82"/>
      <c r="LPV948" s="82"/>
      <c r="LPW948" s="82"/>
      <c r="LPX948" s="82"/>
      <c r="LPY948" s="82"/>
      <c r="LPZ948" s="82"/>
      <c r="LQA948" s="82"/>
      <c r="LQB948" s="82"/>
      <c r="LQC948" s="82"/>
      <c r="LQD948" s="82"/>
      <c r="LQE948" s="82"/>
      <c r="LQF948" s="82"/>
      <c r="LQG948" s="82"/>
      <c r="LQH948" s="82"/>
      <c r="LQI948" s="82"/>
      <c r="LQJ948" s="82"/>
      <c r="LQK948" s="82"/>
      <c r="LQL948" s="82"/>
      <c r="LQM948" s="82"/>
      <c r="LQN948" s="82"/>
      <c r="LQO948" s="82"/>
      <c r="LQP948" s="82"/>
      <c r="LQQ948" s="82"/>
      <c r="LQR948" s="82"/>
      <c r="LQS948" s="82"/>
      <c r="LQT948" s="82"/>
      <c r="LQU948" s="82"/>
      <c r="LQV948" s="82"/>
      <c r="LQW948" s="82"/>
      <c r="LQX948" s="82"/>
      <c r="LQY948" s="82"/>
      <c r="LQZ948" s="82"/>
      <c r="LRA948" s="82"/>
      <c r="LRB948" s="82"/>
      <c r="LRC948" s="82"/>
      <c r="LRD948" s="82"/>
      <c r="LRE948" s="82"/>
      <c r="LRF948" s="82"/>
      <c r="LRG948" s="82"/>
      <c r="LRH948" s="82"/>
      <c r="LRI948" s="82"/>
      <c r="LRJ948" s="82"/>
      <c r="LRK948" s="82"/>
      <c r="LRL948" s="82"/>
      <c r="LRM948" s="82"/>
      <c r="LRN948" s="82"/>
      <c r="LRO948" s="82"/>
      <c r="LRP948" s="82"/>
      <c r="LRQ948" s="82"/>
      <c r="LRR948" s="82"/>
      <c r="LRS948" s="82"/>
      <c r="LRT948" s="82"/>
      <c r="LRU948" s="82"/>
      <c r="LRV948" s="82"/>
      <c r="LRW948" s="82"/>
      <c r="LRX948" s="82"/>
      <c r="LRY948" s="82"/>
      <c r="LRZ948" s="82"/>
      <c r="LSA948" s="82"/>
      <c r="LSB948" s="82"/>
      <c r="LSC948" s="82"/>
      <c r="LSD948" s="82"/>
      <c r="LSE948" s="82"/>
      <c r="LSF948" s="82"/>
      <c r="LSG948" s="82"/>
      <c r="LSH948" s="82"/>
      <c r="LSI948" s="82"/>
      <c r="LSJ948" s="82"/>
      <c r="LSK948" s="82"/>
      <c r="LSL948" s="82"/>
      <c r="LSM948" s="82"/>
      <c r="LSN948" s="82"/>
      <c r="LSO948" s="82"/>
      <c r="LSP948" s="82"/>
      <c r="LSQ948" s="82"/>
      <c r="LSR948" s="82"/>
      <c r="LSS948" s="82"/>
      <c r="LST948" s="82"/>
      <c r="LSU948" s="82"/>
      <c r="LSV948" s="82"/>
      <c r="LSW948" s="82"/>
      <c r="LSX948" s="82"/>
      <c r="LSY948" s="82"/>
      <c r="LSZ948" s="82"/>
      <c r="LTA948" s="82"/>
      <c r="LTB948" s="82"/>
      <c r="LTC948" s="82"/>
      <c r="LTD948" s="82"/>
      <c r="LTE948" s="82"/>
      <c r="LTF948" s="82"/>
      <c r="LTG948" s="82"/>
      <c r="LTH948" s="82"/>
      <c r="LTI948" s="82"/>
      <c r="LTJ948" s="82"/>
      <c r="LTK948" s="82"/>
      <c r="LTL948" s="82"/>
      <c r="LTM948" s="82"/>
      <c r="LTN948" s="82"/>
      <c r="LTO948" s="82"/>
      <c r="LTP948" s="82"/>
      <c r="LTQ948" s="82"/>
      <c r="LTR948" s="82"/>
      <c r="LTS948" s="82"/>
      <c r="LTT948" s="82"/>
      <c r="LTU948" s="82"/>
      <c r="LTV948" s="82"/>
      <c r="LTW948" s="82"/>
      <c r="LTX948" s="82"/>
      <c r="LTY948" s="82"/>
      <c r="LTZ948" s="82"/>
      <c r="LUA948" s="82"/>
      <c r="LUB948" s="82"/>
      <c r="LUC948" s="82"/>
      <c r="LUD948" s="82"/>
      <c r="LUE948" s="82"/>
      <c r="LUF948" s="82"/>
      <c r="LUG948" s="82"/>
      <c r="LUH948" s="82"/>
      <c r="LUI948" s="82"/>
      <c r="LUJ948" s="82"/>
      <c r="LUK948" s="82"/>
      <c r="LUL948" s="82"/>
      <c r="LUM948" s="82"/>
      <c r="LUN948" s="82"/>
      <c r="LUO948" s="82"/>
      <c r="LUP948" s="82"/>
      <c r="LUQ948" s="82"/>
      <c r="LUR948" s="82"/>
      <c r="LUS948" s="82"/>
      <c r="LUT948" s="82"/>
      <c r="LUU948" s="82"/>
      <c r="LUV948" s="82"/>
      <c r="LUW948" s="82"/>
      <c r="LUX948" s="82"/>
      <c r="LUY948" s="82"/>
      <c r="LUZ948" s="82"/>
      <c r="LVA948" s="82"/>
      <c r="LVB948" s="82"/>
      <c r="LVC948" s="82"/>
      <c r="LVD948" s="82"/>
      <c r="LVE948" s="82"/>
      <c r="LVF948" s="82"/>
      <c r="LVG948" s="82"/>
      <c r="LVH948" s="82"/>
      <c r="LVI948" s="82"/>
      <c r="LVJ948" s="82"/>
      <c r="LVK948" s="82"/>
      <c r="LVL948" s="82"/>
      <c r="LVM948" s="82"/>
      <c r="LVN948" s="82"/>
      <c r="LVO948" s="82"/>
      <c r="LVP948" s="82"/>
      <c r="LVQ948" s="82"/>
      <c r="LVR948" s="82"/>
      <c r="LVS948" s="82"/>
      <c r="LVT948" s="82"/>
      <c r="LVU948" s="82"/>
      <c r="LVV948" s="82"/>
      <c r="LVW948" s="82"/>
      <c r="LVX948" s="82"/>
      <c r="LVY948" s="82"/>
      <c r="LVZ948" s="82"/>
      <c r="LWA948" s="82"/>
      <c r="LWB948" s="82"/>
      <c r="LWC948" s="82"/>
      <c r="LWD948" s="82"/>
      <c r="LWE948" s="82"/>
      <c r="LWF948" s="82"/>
      <c r="LWG948" s="82"/>
      <c r="LWH948" s="82"/>
      <c r="LWI948" s="82"/>
      <c r="LWJ948" s="82"/>
      <c r="LWK948" s="82"/>
      <c r="LWL948" s="82"/>
      <c r="LWM948" s="82"/>
      <c r="LWN948" s="82"/>
      <c r="LWO948" s="82"/>
      <c r="LWP948" s="82"/>
      <c r="LWQ948" s="82"/>
      <c r="LWR948" s="82"/>
      <c r="LWS948" s="82"/>
      <c r="LWT948" s="82"/>
      <c r="LWU948" s="82"/>
      <c r="LWV948" s="82"/>
      <c r="LWW948" s="82"/>
      <c r="LWX948" s="82"/>
      <c r="LWY948" s="82"/>
      <c r="LWZ948" s="82"/>
      <c r="LXA948" s="82"/>
      <c r="LXB948" s="82"/>
      <c r="LXC948" s="82"/>
      <c r="LXD948" s="82"/>
      <c r="LXE948" s="82"/>
      <c r="LXF948" s="82"/>
      <c r="LXG948" s="82"/>
      <c r="LXH948" s="82"/>
      <c r="LXI948" s="82"/>
      <c r="LXJ948" s="82"/>
      <c r="LXK948" s="82"/>
      <c r="LXL948" s="82"/>
      <c r="LXM948" s="82"/>
      <c r="LXN948" s="82"/>
      <c r="LXO948" s="82"/>
      <c r="LXP948" s="82"/>
      <c r="LXQ948" s="82"/>
      <c r="LXR948" s="82"/>
      <c r="LXS948" s="82"/>
      <c r="LXT948" s="82"/>
      <c r="LXU948" s="82"/>
      <c r="LXV948" s="82"/>
      <c r="LXW948" s="82"/>
      <c r="LXX948" s="82"/>
      <c r="LXY948" s="82"/>
      <c r="LXZ948" s="82"/>
      <c r="LYA948" s="82"/>
      <c r="LYB948" s="82"/>
      <c r="LYC948" s="82"/>
      <c r="LYD948" s="82"/>
      <c r="LYE948" s="82"/>
      <c r="LYF948" s="82"/>
      <c r="LYG948" s="82"/>
      <c r="LYH948" s="82"/>
      <c r="LYI948" s="82"/>
      <c r="LYJ948" s="82"/>
      <c r="LYK948" s="82"/>
      <c r="LYL948" s="82"/>
      <c r="LYM948" s="82"/>
      <c r="LYN948" s="82"/>
      <c r="LYO948" s="82"/>
      <c r="LYP948" s="82"/>
      <c r="LYQ948" s="82"/>
      <c r="LYR948" s="82"/>
      <c r="LYS948" s="82"/>
      <c r="LYT948" s="82"/>
      <c r="LYU948" s="82"/>
      <c r="LYV948" s="82"/>
      <c r="LYW948" s="82"/>
      <c r="LYX948" s="82"/>
      <c r="LYY948" s="82"/>
      <c r="LYZ948" s="82"/>
      <c r="LZA948" s="82"/>
      <c r="LZB948" s="82"/>
      <c r="LZC948" s="82"/>
      <c r="LZD948" s="82"/>
      <c r="LZE948" s="82"/>
      <c r="LZF948" s="82"/>
      <c r="LZG948" s="82"/>
      <c r="LZH948" s="82"/>
      <c r="LZI948" s="82"/>
      <c r="LZJ948" s="82"/>
      <c r="LZK948" s="82"/>
      <c r="LZL948" s="82"/>
      <c r="LZM948" s="82"/>
      <c r="LZN948" s="82"/>
      <c r="LZO948" s="82"/>
      <c r="LZP948" s="82"/>
      <c r="LZQ948" s="82"/>
      <c r="LZR948" s="82"/>
      <c r="LZS948" s="82"/>
      <c r="LZT948" s="82"/>
      <c r="LZU948" s="82"/>
      <c r="LZV948" s="82"/>
      <c r="LZW948" s="82"/>
      <c r="LZX948" s="82"/>
      <c r="LZY948" s="82"/>
      <c r="LZZ948" s="82"/>
      <c r="MAA948" s="82"/>
      <c r="MAB948" s="82"/>
      <c r="MAC948" s="82"/>
      <c r="MAD948" s="82"/>
      <c r="MAE948" s="82"/>
      <c r="MAF948" s="82"/>
      <c r="MAG948" s="82"/>
      <c r="MAH948" s="82"/>
      <c r="MAI948" s="82"/>
      <c r="MAJ948" s="82"/>
      <c r="MAK948" s="82"/>
      <c r="MAL948" s="82"/>
      <c r="MAM948" s="82"/>
      <c r="MAN948" s="82"/>
      <c r="MAO948" s="82"/>
      <c r="MAP948" s="82"/>
      <c r="MAQ948" s="82"/>
      <c r="MAR948" s="82"/>
      <c r="MAS948" s="82"/>
      <c r="MAT948" s="82"/>
      <c r="MAU948" s="82"/>
      <c r="MAV948" s="82"/>
      <c r="MAW948" s="82"/>
      <c r="MAX948" s="82"/>
      <c r="MAY948" s="82"/>
      <c r="MAZ948" s="82"/>
      <c r="MBA948" s="82"/>
      <c r="MBB948" s="82"/>
      <c r="MBC948" s="82"/>
      <c r="MBD948" s="82"/>
      <c r="MBE948" s="82"/>
      <c r="MBF948" s="82"/>
      <c r="MBG948" s="82"/>
      <c r="MBH948" s="82"/>
      <c r="MBI948" s="82"/>
      <c r="MBJ948" s="82"/>
      <c r="MBK948" s="82"/>
      <c r="MBL948" s="82"/>
      <c r="MBM948" s="82"/>
      <c r="MBN948" s="82"/>
      <c r="MBO948" s="82"/>
      <c r="MBP948" s="82"/>
      <c r="MBQ948" s="82"/>
      <c r="MBR948" s="82"/>
      <c r="MBS948" s="82"/>
      <c r="MBT948" s="82"/>
      <c r="MBU948" s="82"/>
      <c r="MBV948" s="82"/>
      <c r="MBW948" s="82"/>
      <c r="MBX948" s="82"/>
      <c r="MBY948" s="82"/>
      <c r="MBZ948" s="82"/>
      <c r="MCA948" s="82"/>
      <c r="MCB948" s="82"/>
      <c r="MCC948" s="82"/>
      <c r="MCD948" s="82"/>
      <c r="MCE948" s="82"/>
      <c r="MCF948" s="82"/>
      <c r="MCG948" s="82"/>
      <c r="MCH948" s="82"/>
      <c r="MCI948" s="82"/>
      <c r="MCJ948" s="82"/>
      <c r="MCK948" s="82"/>
      <c r="MCL948" s="82"/>
      <c r="MCM948" s="82"/>
      <c r="MCN948" s="82"/>
      <c r="MCO948" s="82"/>
      <c r="MCP948" s="82"/>
      <c r="MCQ948" s="82"/>
      <c r="MCR948" s="82"/>
      <c r="MCS948" s="82"/>
      <c r="MCT948" s="82"/>
      <c r="MCU948" s="82"/>
      <c r="MCV948" s="82"/>
      <c r="MCW948" s="82"/>
      <c r="MCX948" s="82"/>
      <c r="MCY948" s="82"/>
      <c r="MCZ948" s="82"/>
      <c r="MDA948" s="82"/>
      <c r="MDB948" s="82"/>
      <c r="MDC948" s="82"/>
      <c r="MDD948" s="82"/>
      <c r="MDE948" s="82"/>
      <c r="MDF948" s="82"/>
      <c r="MDG948" s="82"/>
      <c r="MDH948" s="82"/>
      <c r="MDI948" s="82"/>
      <c r="MDJ948" s="82"/>
      <c r="MDK948" s="82"/>
      <c r="MDL948" s="82"/>
      <c r="MDM948" s="82"/>
      <c r="MDN948" s="82"/>
      <c r="MDO948" s="82"/>
      <c r="MDP948" s="82"/>
      <c r="MDQ948" s="82"/>
      <c r="MDR948" s="82"/>
      <c r="MDS948" s="82"/>
      <c r="MDT948" s="82"/>
      <c r="MDU948" s="82"/>
      <c r="MDV948" s="82"/>
      <c r="MDW948" s="82"/>
      <c r="MDX948" s="82"/>
      <c r="MDY948" s="82"/>
      <c r="MDZ948" s="82"/>
      <c r="MEA948" s="82"/>
      <c r="MEB948" s="82"/>
      <c r="MEC948" s="82"/>
      <c r="MED948" s="82"/>
      <c r="MEE948" s="82"/>
      <c r="MEF948" s="82"/>
      <c r="MEG948" s="82"/>
      <c r="MEH948" s="82"/>
      <c r="MEI948" s="82"/>
      <c r="MEJ948" s="82"/>
      <c r="MEK948" s="82"/>
      <c r="MEL948" s="82"/>
      <c r="MEM948" s="82"/>
      <c r="MEN948" s="82"/>
      <c r="MEO948" s="82"/>
      <c r="MEP948" s="82"/>
      <c r="MEQ948" s="82"/>
      <c r="MER948" s="82"/>
      <c r="MES948" s="82"/>
      <c r="MET948" s="82"/>
      <c r="MEU948" s="82"/>
      <c r="MEV948" s="82"/>
      <c r="MEW948" s="82"/>
      <c r="MEX948" s="82"/>
      <c r="MEY948" s="82"/>
      <c r="MEZ948" s="82"/>
      <c r="MFA948" s="82"/>
      <c r="MFB948" s="82"/>
      <c r="MFC948" s="82"/>
      <c r="MFD948" s="82"/>
      <c r="MFE948" s="82"/>
      <c r="MFF948" s="82"/>
      <c r="MFG948" s="82"/>
      <c r="MFH948" s="82"/>
      <c r="MFI948" s="82"/>
      <c r="MFJ948" s="82"/>
      <c r="MFK948" s="82"/>
      <c r="MFL948" s="82"/>
      <c r="MFM948" s="82"/>
      <c r="MFN948" s="82"/>
      <c r="MFO948" s="82"/>
      <c r="MFP948" s="82"/>
      <c r="MFQ948" s="82"/>
      <c r="MFR948" s="82"/>
      <c r="MFS948" s="82"/>
      <c r="MFT948" s="82"/>
      <c r="MFU948" s="82"/>
      <c r="MFV948" s="82"/>
      <c r="MFW948" s="82"/>
      <c r="MFX948" s="82"/>
      <c r="MFY948" s="82"/>
      <c r="MFZ948" s="82"/>
      <c r="MGA948" s="82"/>
      <c r="MGB948" s="82"/>
      <c r="MGC948" s="82"/>
      <c r="MGD948" s="82"/>
      <c r="MGE948" s="82"/>
      <c r="MGF948" s="82"/>
      <c r="MGG948" s="82"/>
      <c r="MGH948" s="82"/>
      <c r="MGI948" s="82"/>
      <c r="MGJ948" s="82"/>
      <c r="MGK948" s="82"/>
      <c r="MGL948" s="82"/>
      <c r="MGM948" s="82"/>
      <c r="MGN948" s="82"/>
      <c r="MGO948" s="82"/>
      <c r="MGP948" s="82"/>
      <c r="MGQ948" s="82"/>
      <c r="MGR948" s="82"/>
      <c r="MGS948" s="82"/>
      <c r="MGT948" s="82"/>
      <c r="MGU948" s="82"/>
      <c r="MGV948" s="82"/>
      <c r="MGW948" s="82"/>
      <c r="MGX948" s="82"/>
      <c r="MGY948" s="82"/>
      <c r="MGZ948" s="82"/>
      <c r="MHA948" s="82"/>
      <c r="MHB948" s="82"/>
      <c r="MHC948" s="82"/>
      <c r="MHD948" s="82"/>
      <c r="MHE948" s="82"/>
      <c r="MHF948" s="82"/>
      <c r="MHG948" s="82"/>
      <c r="MHH948" s="82"/>
      <c r="MHI948" s="82"/>
      <c r="MHJ948" s="82"/>
      <c r="MHK948" s="82"/>
      <c r="MHL948" s="82"/>
      <c r="MHM948" s="82"/>
      <c r="MHN948" s="82"/>
      <c r="MHO948" s="82"/>
      <c r="MHP948" s="82"/>
      <c r="MHQ948" s="82"/>
      <c r="MHR948" s="82"/>
      <c r="MHS948" s="82"/>
      <c r="MHT948" s="82"/>
      <c r="MHU948" s="82"/>
      <c r="MHV948" s="82"/>
      <c r="MHW948" s="82"/>
      <c r="MHX948" s="82"/>
      <c r="MHY948" s="82"/>
      <c r="MHZ948" s="82"/>
      <c r="MIA948" s="82"/>
      <c r="MIB948" s="82"/>
      <c r="MIC948" s="82"/>
      <c r="MID948" s="82"/>
      <c r="MIE948" s="82"/>
      <c r="MIF948" s="82"/>
      <c r="MIG948" s="82"/>
      <c r="MIH948" s="82"/>
      <c r="MII948" s="82"/>
      <c r="MIJ948" s="82"/>
      <c r="MIK948" s="82"/>
      <c r="MIL948" s="82"/>
      <c r="MIM948" s="82"/>
      <c r="MIN948" s="82"/>
      <c r="MIO948" s="82"/>
      <c r="MIP948" s="82"/>
      <c r="MIQ948" s="82"/>
      <c r="MIR948" s="82"/>
      <c r="MIS948" s="82"/>
      <c r="MIT948" s="82"/>
      <c r="MIU948" s="82"/>
      <c r="MIV948" s="82"/>
      <c r="MIW948" s="82"/>
      <c r="MIX948" s="82"/>
      <c r="MIY948" s="82"/>
      <c r="MIZ948" s="82"/>
      <c r="MJA948" s="82"/>
      <c r="MJB948" s="82"/>
      <c r="MJC948" s="82"/>
      <c r="MJD948" s="82"/>
      <c r="MJE948" s="82"/>
      <c r="MJF948" s="82"/>
      <c r="MJG948" s="82"/>
      <c r="MJH948" s="82"/>
      <c r="MJI948" s="82"/>
      <c r="MJJ948" s="82"/>
      <c r="MJK948" s="82"/>
      <c r="MJL948" s="82"/>
      <c r="MJM948" s="82"/>
      <c r="MJN948" s="82"/>
      <c r="MJO948" s="82"/>
      <c r="MJP948" s="82"/>
      <c r="MJQ948" s="82"/>
      <c r="MJR948" s="82"/>
      <c r="MJS948" s="82"/>
      <c r="MJT948" s="82"/>
      <c r="MJU948" s="82"/>
      <c r="MJV948" s="82"/>
      <c r="MJW948" s="82"/>
      <c r="MJX948" s="82"/>
      <c r="MJY948" s="82"/>
      <c r="MJZ948" s="82"/>
      <c r="MKA948" s="82"/>
      <c r="MKB948" s="82"/>
      <c r="MKC948" s="82"/>
      <c r="MKD948" s="82"/>
      <c r="MKE948" s="82"/>
      <c r="MKF948" s="82"/>
      <c r="MKG948" s="82"/>
      <c r="MKH948" s="82"/>
      <c r="MKI948" s="82"/>
      <c r="MKJ948" s="82"/>
      <c r="MKK948" s="82"/>
      <c r="MKL948" s="82"/>
      <c r="MKM948" s="82"/>
      <c r="MKN948" s="82"/>
      <c r="MKO948" s="82"/>
      <c r="MKP948" s="82"/>
      <c r="MKQ948" s="82"/>
      <c r="MKR948" s="82"/>
      <c r="MKS948" s="82"/>
      <c r="MKT948" s="82"/>
      <c r="MKU948" s="82"/>
      <c r="MKV948" s="82"/>
      <c r="MKW948" s="82"/>
      <c r="MKX948" s="82"/>
      <c r="MKY948" s="82"/>
      <c r="MKZ948" s="82"/>
      <c r="MLA948" s="82"/>
      <c r="MLB948" s="82"/>
      <c r="MLC948" s="82"/>
      <c r="MLD948" s="82"/>
      <c r="MLE948" s="82"/>
      <c r="MLF948" s="82"/>
      <c r="MLG948" s="82"/>
      <c r="MLH948" s="82"/>
      <c r="MLI948" s="82"/>
      <c r="MLJ948" s="82"/>
      <c r="MLK948" s="82"/>
      <c r="MLL948" s="82"/>
      <c r="MLM948" s="82"/>
      <c r="MLN948" s="82"/>
      <c r="MLO948" s="82"/>
      <c r="MLP948" s="82"/>
      <c r="MLQ948" s="82"/>
      <c r="MLR948" s="82"/>
      <c r="MLS948" s="82"/>
      <c r="MLT948" s="82"/>
      <c r="MLU948" s="82"/>
      <c r="MLV948" s="82"/>
      <c r="MLW948" s="82"/>
      <c r="MLX948" s="82"/>
      <c r="MLY948" s="82"/>
      <c r="MLZ948" s="82"/>
      <c r="MMA948" s="82"/>
      <c r="MMB948" s="82"/>
      <c r="MMC948" s="82"/>
      <c r="MMD948" s="82"/>
      <c r="MME948" s="82"/>
      <c r="MMF948" s="82"/>
      <c r="MMG948" s="82"/>
      <c r="MMH948" s="82"/>
      <c r="MMI948" s="82"/>
      <c r="MMJ948" s="82"/>
      <c r="MMK948" s="82"/>
      <c r="MML948" s="82"/>
      <c r="MMM948" s="82"/>
      <c r="MMN948" s="82"/>
      <c r="MMO948" s="82"/>
      <c r="MMP948" s="82"/>
      <c r="MMQ948" s="82"/>
      <c r="MMR948" s="82"/>
      <c r="MMS948" s="82"/>
      <c r="MMT948" s="82"/>
      <c r="MMU948" s="82"/>
      <c r="MMV948" s="82"/>
      <c r="MMW948" s="82"/>
      <c r="MMX948" s="82"/>
      <c r="MMY948" s="82"/>
      <c r="MMZ948" s="82"/>
      <c r="MNA948" s="82"/>
      <c r="MNB948" s="82"/>
      <c r="MNC948" s="82"/>
      <c r="MND948" s="82"/>
      <c r="MNE948" s="82"/>
      <c r="MNF948" s="82"/>
      <c r="MNG948" s="82"/>
      <c r="MNH948" s="82"/>
      <c r="MNI948" s="82"/>
      <c r="MNJ948" s="82"/>
      <c r="MNK948" s="82"/>
      <c r="MNL948" s="82"/>
      <c r="MNM948" s="82"/>
      <c r="MNN948" s="82"/>
      <c r="MNO948" s="82"/>
      <c r="MNP948" s="82"/>
      <c r="MNQ948" s="82"/>
      <c r="MNR948" s="82"/>
      <c r="MNS948" s="82"/>
      <c r="MNT948" s="82"/>
      <c r="MNU948" s="82"/>
      <c r="MNV948" s="82"/>
      <c r="MNW948" s="82"/>
      <c r="MNX948" s="82"/>
      <c r="MNY948" s="82"/>
      <c r="MNZ948" s="82"/>
      <c r="MOA948" s="82"/>
      <c r="MOB948" s="82"/>
      <c r="MOC948" s="82"/>
      <c r="MOD948" s="82"/>
      <c r="MOE948" s="82"/>
      <c r="MOF948" s="82"/>
      <c r="MOG948" s="82"/>
      <c r="MOH948" s="82"/>
      <c r="MOI948" s="82"/>
      <c r="MOJ948" s="82"/>
      <c r="MOK948" s="82"/>
      <c r="MOL948" s="82"/>
      <c r="MOM948" s="82"/>
      <c r="MON948" s="82"/>
      <c r="MOO948" s="82"/>
      <c r="MOP948" s="82"/>
      <c r="MOQ948" s="82"/>
      <c r="MOR948" s="82"/>
      <c r="MOS948" s="82"/>
      <c r="MOT948" s="82"/>
      <c r="MOU948" s="82"/>
      <c r="MOV948" s="82"/>
      <c r="MOW948" s="82"/>
      <c r="MOX948" s="82"/>
      <c r="MOY948" s="82"/>
      <c r="MOZ948" s="82"/>
      <c r="MPA948" s="82"/>
      <c r="MPB948" s="82"/>
      <c r="MPC948" s="82"/>
      <c r="MPD948" s="82"/>
      <c r="MPE948" s="82"/>
      <c r="MPF948" s="82"/>
      <c r="MPG948" s="82"/>
      <c r="MPH948" s="82"/>
      <c r="MPI948" s="82"/>
      <c r="MPJ948" s="82"/>
      <c r="MPK948" s="82"/>
      <c r="MPL948" s="82"/>
      <c r="MPM948" s="82"/>
      <c r="MPN948" s="82"/>
      <c r="MPO948" s="82"/>
      <c r="MPP948" s="82"/>
      <c r="MPQ948" s="82"/>
      <c r="MPR948" s="82"/>
      <c r="MPS948" s="82"/>
      <c r="MPT948" s="82"/>
      <c r="MPU948" s="82"/>
      <c r="MPV948" s="82"/>
      <c r="MPW948" s="82"/>
      <c r="MPX948" s="82"/>
      <c r="MPY948" s="82"/>
      <c r="MPZ948" s="82"/>
      <c r="MQA948" s="82"/>
      <c r="MQB948" s="82"/>
      <c r="MQC948" s="82"/>
      <c r="MQD948" s="82"/>
      <c r="MQE948" s="82"/>
      <c r="MQF948" s="82"/>
      <c r="MQG948" s="82"/>
      <c r="MQH948" s="82"/>
      <c r="MQI948" s="82"/>
      <c r="MQJ948" s="82"/>
      <c r="MQK948" s="82"/>
      <c r="MQL948" s="82"/>
      <c r="MQM948" s="82"/>
      <c r="MQN948" s="82"/>
      <c r="MQO948" s="82"/>
      <c r="MQP948" s="82"/>
      <c r="MQQ948" s="82"/>
      <c r="MQR948" s="82"/>
      <c r="MQS948" s="82"/>
      <c r="MQT948" s="82"/>
      <c r="MQU948" s="82"/>
      <c r="MQV948" s="82"/>
      <c r="MQW948" s="82"/>
      <c r="MQX948" s="82"/>
      <c r="MQY948" s="82"/>
      <c r="MQZ948" s="82"/>
      <c r="MRA948" s="82"/>
      <c r="MRB948" s="82"/>
      <c r="MRC948" s="82"/>
      <c r="MRD948" s="82"/>
      <c r="MRE948" s="82"/>
      <c r="MRF948" s="82"/>
      <c r="MRG948" s="82"/>
      <c r="MRH948" s="82"/>
      <c r="MRI948" s="82"/>
      <c r="MRJ948" s="82"/>
      <c r="MRK948" s="82"/>
      <c r="MRL948" s="82"/>
      <c r="MRM948" s="82"/>
      <c r="MRN948" s="82"/>
      <c r="MRO948" s="82"/>
      <c r="MRP948" s="82"/>
      <c r="MRQ948" s="82"/>
      <c r="MRR948" s="82"/>
      <c r="MRS948" s="82"/>
      <c r="MRT948" s="82"/>
      <c r="MRU948" s="82"/>
      <c r="MRV948" s="82"/>
      <c r="MRW948" s="82"/>
      <c r="MRX948" s="82"/>
      <c r="MRY948" s="82"/>
      <c r="MRZ948" s="82"/>
      <c r="MSA948" s="82"/>
      <c r="MSB948" s="82"/>
      <c r="MSC948" s="82"/>
      <c r="MSD948" s="82"/>
      <c r="MSE948" s="82"/>
      <c r="MSF948" s="82"/>
      <c r="MSG948" s="82"/>
      <c r="MSH948" s="82"/>
      <c r="MSI948" s="82"/>
      <c r="MSJ948" s="82"/>
      <c r="MSK948" s="82"/>
      <c r="MSL948" s="82"/>
      <c r="MSM948" s="82"/>
      <c r="MSN948" s="82"/>
      <c r="MSO948" s="82"/>
      <c r="MSP948" s="82"/>
      <c r="MSQ948" s="82"/>
      <c r="MSR948" s="82"/>
      <c r="MSS948" s="82"/>
      <c r="MST948" s="82"/>
      <c r="MSU948" s="82"/>
      <c r="MSV948" s="82"/>
      <c r="MSW948" s="82"/>
      <c r="MSX948" s="82"/>
      <c r="MSY948" s="82"/>
      <c r="MSZ948" s="82"/>
      <c r="MTA948" s="82"/>
      <c r="MTB948" s="82"/>
      <c r="MTC948" s="82"/>
      <c r="MTD948" s="82"/>
      <c r="MTE948" s="82"/>
      <c r="MTF948" s="82"/>
      <c r="MTG948" s="82"/>
      <c r="MTH948" s="82"/>
      <c r="MTI948" s="82"/>
      <c r="MTJ948" s="82"/>
      <c r="MTK948" s="82"/>
      <c r="MTL948" s="82"/>
      <c r="MTM948" s="82"/>
      <c r="MTN948" s="82"/>
      <c r="MTO948" s="82"/>
      <c r="MTP948" s="82"/>
      <c r="MTQ948" s="82"/>
      <c r="MTR948" s="82"/>
      <c r="MTS948" s="82"/>
      <c r="MTT948" s="82"/>
      <c r="MTU948" s="82"/>
      <c r="MTV948" s="82"/>
      <c r="MTW948" s="82"/>
      <c r="MTX948" s="82"/>
      <c r="MTY948" s="82"/>
      <c r="MTZ948" s="82"/>
      <c r="MUA948" s="82"/>
      <c r="MUB948" s="82"/>
      <c r="MUC948" s="82"/>
      <c r="MUD948" s="82"/>
      <c r="MUE948" s="82"/>
      <c r="MUF948" s="82"/>
      <c r="MUG948" s="82"/>
      <c r="MUH948" s="82"/>
      <c r="MUI948" s="82"/>
      <c r="MUJ948" s="82"/>
      <c r="MUK948" s="82"/>
      <c r="MUL948" s="82"/>
      <c r="MUM948" s="82"/>
      <c r="MUN948" s="82"/>
      <c r="MUO948" s="82"/>
      <c r="MUP948" s="82"/>
      <c r="MUQ948" s="82"/>
      <c r="MUR948" s="82"/>
      <c r="MUS948" s="82"/>
      <c r="MUT948" s="82"/>
      <c r="MUU948" s="82"/>
      <c r="MUV948" s="82"/>
      <c r="MUW948" s="82"/>
      <c r="MUX948" s="82"/>
      <c r="MUY948" s="82"/>
      <c r="MUZ948" s="82"/>
      <c r="MVA948" s="82"/>
      <c r="MVB948" s="82"/>
      <c r="MVC948" s="82"/>
      <c r="MVD948" s="82"/>
      <c r="MVE948" s="82"/>
      <c r="MVF948" s="82"/>
      <c r="MVG948" s="82"/>
      <c r="MVH948" s="82"/>
      <c r="MVI948" s="82"/>
      <c r="MVJ948" s="82"/>
      <c r="MVK948" s="82"/>
      <c r="MVL948" s="82"/>
      <c r="MVM948" s="82"/>
      <c r="MVN948" s="82"/>
      <c r="MVO948" s="82"/>
      <c r="MVP948" s="82"/>
      <c r="MVQ948" s="82"/>
      <c r="MVR948" s="82"/>
      <c r="MVS948" s="82"/>
      <c r="MVT948" s="82"/>
      <c r="MVU948" s="82"/>
      <c r="MVV948" s="82"/>
      <c r="MVW948" s="82"/>
      <c r="MVX948" s="82"/>
      <c r="MVY948" s="82"/>
      <c r="MVZ948" s="82"/>
      <c r="MWA948" s="82"/>
      <c r="MWB948" s="82"/>
      <c r="MWC948" s="82"/>
      <c r="MWD948" s="82"/>
      <c r="MWE948" s="82"/>
      <c r="MWF948" s="82"/>
      <c r="MWG948" s="82"/>
      <c r="MWH948" s="82"/>
      <c r="MWI948" s="82"/>
      <c r="MWJ948" s="82"/>
      <c r="MWK948" s="82"/>
      <c r="MWL948" s="82"/>
      <c r="MWM948" s="82"/>
      <c r="MWN948" s="82"/>
      <c r="MWO948" s="82"/>
      <c r="MWP948" s="82"/>
      <c r="MWQ948" s="82"/>
      <c r="MWR948" s="82"/>
      <c r="MWS948" s="82"/>
      <c r="MWT948" s="82"/>
      <c r="MWU948" s="82"/>
      <c r="MWV948" s="82"/>
      <c r="MWW948" s="82"/>
      <c r="MWX948" s="82"/>
      <c r="MWY948" s="82"/>
      <c r="MWZ948" s="82"/>
      <c r="MXA948" s="82"/>
      <c r="MXB948" s="82"/>
      <c r="MXC948" s="82"/>
      <c r="MXD948" s="82"/>
      <c r="MXE948" s="82"/>
      <c r="MXF948" s="82"/>
      <c r="MXG948" s="82"/>
      <c r="MXH948" s="82"/>
      <c r="MXI948" s="82"/>
      <c r="MXJ948" s="82"/>
      <c r="MXK948" s="82"/>
      <c r="MXL948" s="82"/>
      <c r="MXM948" s="82"/>
      <c r="MXN948" s="82"/>
      <c r="MXO948" s="82"/>
      <c r="MXP948" s="82"/>
      <c r="MXQ948" s="82"/>
      <c r="MXR948" s="82"/>
      <c r="MXS948" s="82"/>
      <c r="MXT948" s="82"/>
      <c r="MXU948" s="82"/>
      <c r="MXV948" s="82"/>
      <c r="MXW948" s="82"/>
      <c r="MXX948" s="82"/>
      <c r="MXY948" s="82"/>
      <c r="MXZ948" s="82"/>
      <c r="MYA948" s="82"/>
      <c r="MYB948" s="82"/>
      <c r="MYC948" s="82"/>
      <c r="MYD948" s="82"/>
      <c r="MYE948" s="82"/>
      <c r="MYF948" s="82"/>
      <c r="MYG948" s="82"/>
      <c r="MYH948" s="82"/>
      <c r="MYI948" s="82"/>
      <c r="MYJ948" s="82"/>
      <c r="MYK948" s="82"/>
      <c r="MYL948" s="82"/>
      <c r="MYM948" s="82"/>
      <c r="MYN948" s="82"/>
      <c r="MYO948" s="82"/>
      <c r="MYP948" s="82"/>
      <c r="MYQ948" s="82"/>
      <c r="MYR948" s="82"/>
      <c r="MYS948" s="82"/>
      <c r="MYT948" s="82"/>
      <c r="MYU948" s="82"/>
      <c r="MYV948" s="82"/>
      <c r="MYW948" s="82"/>
      <c r="MYX948" s="82"/>
      <c r="MYY948" s="82"/>
      <c r="MYZ948" s="82"/>
      <c r="MZA948" s="82"/>
      <c r="MZB948" s="82"/>
      <c r="MZC948" s="82"/>
      <c r="MZD948" s="82"/>
      <c r="MZE948" s="82"/>
      <c r="MZF948" s="82"/>
      <c r="MZG948" s="82"/>
      <c r="MZH948" s="82"/>
      <c r="MZI948" s="82"/>
      <c r="MZJ948" s="82"/>
      <c r="MZK948" s="82"/>
      <c r="MZL948" s="82"/>
      <c r="MZM948" s="82"/>
      <c r="MZN948" s="82"/>
      <c r="MZO948" s="82"/>
      <c r="MZP948" s="82"/>
      <c r="MZQ948" s="82"/>
      <c r="MZR948" s="82"/>
      <c r="MZS948" s="82"/>
      <c r="MZT948" s="82"/>
      <c r="MZU948" s="82"/>
      <c r="MZV948" s="82"/>
      <c r="MZW948" s="82"/>
      <c r="MZX948" s="82"/>
      <c r="MZY948" s="82"/>
      <c r="MZZ948" s="82"/>
      <c r="NAA948" s="82"/>
      <c r="NAB948" s="82"/>
      <c r="NAC948" s="82"/>
      <c r="NAD948" s="82"/>
      <c r="NAE948" s="82"/>
      <c r="NAF948" s="82"/>
      <c r="NAG948" s="82"/>
      <c r="NAH948" s="82"/>
      <c r="NAI948" s="82"/>
      <c r="NAJ948" s="82"/>
      <c r="NAK948" s="82"/>
      <c r="NAL948" s="82"/>
      <c r="NAM948" s="82"/>
      <c r="NAN948" s="82"/>
      <c r="NAO948" s="82"/>
      <c r="NAP948" s="82"/>
      <c r="NAQ948" s="82"/>
      <c r="NAR948" s="82"/>
      <c r="NAS948" s="82"/>
      <c r="NAT948" s="82"/>
      <c r="NAU948" s="82"/>
      <c r="NAV948" s="82"/>
      <c r="NAW948" s="82"/>
      <c r="NAX948" s="82"/>
      <c r="NAY948" s="82"/>
      <c r="NAZ948" s="82"/>
      <c r="NBA948" s="82"/>
      <c r="NBB948" s="82"/>
      <c r="NBC948" s="82"/>
      <c r="NBD948" s="82"/>
      <c r="NBE948" s="82"/>
      <c r="NBF948" s="82"/>
      <c r="NBG948" s="82"/>
      <c r="NBH948" s="82"/>
      <c r="NBI948" s="82"/>
      <c r="NBJ948" s="82"/>
      <c r="NBK948" s="82"/>
      <c r="NBL948" s="82"/>
      <c r="NBM948" s="82"/>
      <c r="NBN948" s="82"/>
      <c r="NBO948" s="82"/>
      <c r="NBP948" s="82"/>
      <c r="NBQ948" s="82"/>
      <c r="NBR948" s="82"/>
      <c r="NBS948" s="82"/>
      <c r="NBT948" s="82"/>
      <c r="NBU948" s="82"/>
      <c r="NBV948" s="82"/>
      <c r="NBW948" s="82"/>
      <c r="NBX948" s="82"/>
      <c r="NBY948" s="82"/>
      <c r="NBZ948" s="82"/>
      <c r="NCA948" s="82"/>
      <c r="NCB948" s="82"/>
      <c r="NCC948" s="82"/>
      <c r="NCD948" s="82"/>
      <c r="NCE948" s="82"/>
      <c r="NCF948" s="82"/>
      <c r="NCG948" s="82"/>
      <c r="NCH948" s="82"/>
      <c r="NCI948" s="82"/>
      <c r="NCJ948" s="82"/>
      <c r="NCK948" s="82"/>
      <c r="NCL948" s="82"/>
      <c r="NCM948" s="82"/>
      <c r="NCN948" s="82"/>
      <c r="NCO948" s="82"/>
      <c r="NCP948" s="82"/>
      <c r="NCQ948" s="82"/>
      <c r="NCR948" s="82"/>
      <c r="NCS948" s="82"/>
      <c r="NCT948" s="82"/>
      <c r="NCU948" s="82"/>
      <c r="NCV948" s="82"/>
      <c r="NCW948" s="82"/>
      <c r="NCX948" s="82"/>
      <c r="NCY948" s="82"/>
      <c r="NCZ948" s="82"/>
      <c r="NDA948" s="82"/>
      <c r="NDB948" s="82"/>
      <c r="NDC948" s="82"/>
      <c r="NDD948" s="82"/>
      <c r="NDE948" s="82"/>
      <c r="NDF948" s="82"/>
      <c r="NDG948" s="82"/>
      <c r="NDH948" s="82"/>
      <c r="NDI948" s="82"/>
      <c r="NDJ948" s="82"/>
      <c r="NDK948" s="82"/>
      <c r="NDL948" s="82"/>
      <c r="NDM948" s="82"/>
      <c r="NDN948" s="82"/>
      <c r="NDO948" s="82"/>
      <c r="NDP948" s="82"/>
      <c r="NDQ948" s="82"/>
      <c r="NDR948" s="82"/>
      <c r="NDS948" s="82"/>
      <c r="NDT948" s="82"/>
      <c r="NDU948" s="82"/>
      <c r="NDV948" s="82"/>
      <c r="NDW948" s="82"/>
      <c r="NDX948" s="82"/>
      <c r="NDY948" s="82"/>
      <c r="NDZ948" s="82"/>
      <c r="NEA948" s="82"/>
      <c r="NEB948" s="82"/>
      <c r="NEC948" s="82"/>
      <c r="NED948" s="82"/>
      <c r="NEE948" s="82"/>
      <c r="NEF948" s="82"/>
      <c r="NEG948" s="82"/>
      <c r="NEH948" s="82"/>
      <c r="NEI948" s="82"/>
      <c r="NEJ948" s="82"/>
      <c r="NEK948" s="82"/>
      <c r="NEL948" s="82"/>
      <c r="NEM948" s="82"/>
      <c r="NEN948" s="82"/>
      <c r="NEO948" s="82"/>
      <c r="NEP948" s="82"/>
      <c r="NEQ948" s="82"/>
      <c r="NER948" s="82"/>
      <c r="NES948" s="82"/>
      <c r="NET948" s="82"/>
      <c r="NEU948" s="82"/>
      <c r="NEV948" s="82"/>
      <c r="NEW948" s="82"/>
      <c r="NEX948" s="82"/>
      <c r="NEY948" s="82"/>
      <c r="NEZ948" s="82"/>
      <c r="NFA948" s="82"/>
      <c r="NFB948" s="82"/>
      <c r="NFC948" s="82"/>
      <c r="NFD948" s="82"/>
      <c r="NFE948" s="82"/>
      <c r="NFF948" s="82"/>
      <c r="NFG948" s="82"/>
      <c r="NFH948" s="82"/>
      <c r="NFI948" s="82"/>
      <c r="NFJ948" s="82"/>
      <c r="NFK948" s="82"/>
      <c r="NFL948" s="82"/>
      <c r="NFM948" s="82"/>
      <c r="NFN948" s="82"/>
      <c r="NFO948" s="82"/>
      <c r="NFP948" s="82"/>
      <c r="NFQ948" s="82"/>
      <c r="NFR948" s="82"/>
      <c r="NFS948" s="82"/>
      <c r="NFT948" s="82"/>
      <c r="NFU948" s="82"/>
      <c r="NFV948" s="82"/>
      <c r="NFW948" s="82"/>
      <c r="NFX948" s="82"/>
      <c r="NFY948" s="82"/>
      <c r="NFZ948" s="82"/>
      <c r="NGA948" s="82"/>
      <c r="NGB948" s="82"/>
      <c r="NGC948" s="82"/>
      <c r="NGD948" s="82"/>
      <c r="NGE948" s="82"/>
      <c r="NGF948" s="82"/>
      <c r="NGG948" s="82"/>
      <c r="NGH948" s="82"/>
      <c r="NGI948" s="82"/>
      <c r="NGJ948" s="82"/>
      <c r="NGK948" s="82"/>
      <c r="NGL948" s="82"/>
      <c r="NGM948" s="82"/>
      <c r="NGN948" s="82"/>
      <c r="NGO948" s="82"/>
      <c r="NGP948" s="82"/>
      <c r="NGQ948" s="82"/>
      <c r="NGR948" s="82"/>
      <c r="NGS948" s="82"/>
      <c r="NGT948" s="82"/>
      <c r="NGU948" s="82"/>
      <c r="NGV948" s="82"/>
      <c r="NGW948" s="82"/>
      <c r="NGX948" s="82"/>
      <c r="NGY948" s="82"/>
      <c r="NGZ948" s="82"/>
      <c r="NHA948" s="82"/>
      <c r="NHB948" s="82"/>
      <c r="NHC948" s="82"/>
      <c r="NHD948" s="82"/>
      <c r="NHE948" s="82"/>
      <c r="NHF948" s="82"/>
      <c r="NHG948" s="82"/>
      <c r="NHH948" s="82"/>
      <c r="NHI948" s="82"/>
      <c r="NHJ948" s="82"/>
      <c r="NHK948" s="82"/>
      <c r="NHL948" s="82"/>
      <c r="NHM948" s="82"/>
      <c r="NHN948" s="82"/>
      <c r="NHO948" s="82"/>
      <c r="NHP948" s="82"/>
      <c r="NHQ948" s="82"/>
      <c r="NHR948" s="82"/>
      <c r="NHS948" s="82"/>
      <c r="NHT948" s="82"/>
      <c r="NHU948" s="82"/>
      <c r="NHV948" s="82"/>
      <c r="NHW948" s="82"/>
      <c r="NHX948" s="82"/>
      <c r="NHY948" s="82"/>
      <c r="NHZ948" s="82"/>
      <c r="NIA948" s="82"/>
      <c r="NIB948" s="82"/>
      <c r="NIC948" s="82"/>
      <c r="NID948" s="82"/>
      <c r="NIE948" s="82"/>
      <c r="NIF948" s="82"/>
      <c r="NIG948" s="82"/>
      <c r="NIH948" s="82"/>
      <c r="NII948" s="82"/>
      <c r="NIJ948" s="82"/>
      <c r="NIK948" s="82"/>
      <c r="NIL948" s="82"/>
      <c r="NIM948" s="82"/>
      <c r="NIN948" s="82"/>
      <c r="NIO948" s="82"/>
      <c r="NIP948" s="82"/>
      <c r="NIQ948" s="82"/>
      <c r="NIR948" s="82"/>
      <c r="NIS948" s="82"/>
      <c r="NIT948" s="82"/>
      <c r="NIU948" s="82"/>
      <c r="NIV948" s="82"/>
      <c r="NIW948" s="82"/>
      <c r="NIX948" s="82"/>
      <c r="NIY948" s="82"/>
      <c r="NIZ948" s="82"/>
      <c r="NJA948" s="82"/>
      <c r="NJB948" s="82"/>
      <c r="NJC948" s="82"/>
      <c r="NJD948" s="82"/>
      <c r="NJE948" s="82"/>
      <c r="NJF948" s="82"/>
      <c r="NJG948" s="82"/>
      <c r="NJH948" s="82"/>
      <c r="NJI948" s="82"/>
      <c r="NJJ948" s="82"/>
      <c r="NJK948" s="82"/>
      <c r="NJL948" s="82"/>
      <c r="NJM948" s="82"/>
      <c r="NJN948" s="82"/>
      <c r="NJO948" s="82"/>
      <c r="NJP948" s="82"/>
      <c r="NJQ948" s="82"/>
      <c r="NJR948" s="82"/>
      <c r="NJS948" s="82"/>
      <c r="NJT948" s="82"/>
      <c r="NJU948" s="82"/>
      <c r="NJV948" s="82"/>
      <c r="NJW948" s="82"/>
      <c r="NJX948" s="82"/>
      <c r="NJY948" s="82"/>
      <c r="NJZ948" s="82"/>
      <c r="NKA948" s="82"/>
      <c r="NKB948" s="82"/>
      <c r="NKC948" s="82"/>
      <c r="NKD948" s="82"/>
      <c r="NKE948" s="82"/>
      <c r="NKF948" s="82"/>
      <c r="NKG948" s="82"/>
      <c r="NKH948" s="82"/>
      <c r="NKI948" s="82"/>
      <c r="NKJ948" s="82"/>
      <c r="NKK948" s="82"/>
      <c r="NKL948" s="82"/>
      <c r="NKM948" s="82"/>
      <c r="NKN948" s="82"/>
      <c r="NKO948" s="82"/>
      <c r="NKP948" s="82"/>
      <c r="NKQ948" s="82"/>
      <c r="NKR948" s="82"/>
      <c r="NKS948" s="82"/>
      <c r="NKT948" s="82"/>
      <c r="NKU948" s="82"/>
      <c r="NKV948" s="82"/>
      <c r="NKW948" s="82"/>
      <c r="NKX948" s="82"/>
      <c r="NKY948" s="82"/>
      <c r="NKZ948" s="82"/>
      <c r="NLA948" s="82"/>
      <c r="NLB948" s="82"/>
      <c r="NLC948" s="82"/>
      <c r="NLD948" s="82"/>
      <c r="NLE948" s="82"/>
      <c r="NLF948" s="82"/>
      <c r="NLG948" s="82"/>
      <c r="NLH948" s="82"/>
      <c r="NLI948" s="82"/>
      <c r="NLJ948" s="82"/>
      <c r="NLK948" s="82"/>
      <c r="NLL948" s="82"/>
      <c r="NLM948" s="82"/>
      <c r="NLN948" s="82"/>
      <c r="NLO948" s="82"/>
      <c r="NLP948" s="82"/>
      <c r="NLQ948" s="82"/>
      <c r="NLR948" s="82"/>
      <c r="NLS948" s="82"/>
      <c r="NLT948" s="82"/>
      <c r="NLU948" s="82"/>
      <c r="NLV948" s="82"/>
      <c r="NLW948" s="82"/>
      <c r="NLX948" s="82"/>
      <c r="NLY948" s="82"/>
      <c r="NLZ948" s="82"/>
      <c r="NMA948" s="82"/>
      <c r="NMB948" s="82"/>
      <c r="NMC948" s="82"/>
      <c r="NMD948" s="82"/>
      <c r="NME948" s="82"/>
      <c r="NMF948" s="82"/>
      <c r="NMG948" s="82"/>
      <c r="NMH948" s="82"/>
      <c r="NMI948" s="82"/>
      <c r="NMJ948" s="82"/>
      <c r="NMK948" s="82"/>
      <c r="NML948" s="82"/>
      <c r="NMM948" s="82"/>
      <c r="NMN948" s="82"/>
      <c r="NMO948" s="82"/>
      <c r="NMP948" s="82"/>
      <c r="NMQ948" s="82"/>
      <c r="NMR948" s="82"/>
      <c r="NMS948" s="82"/>
      <c r="NMT948" s="82"/>
      <c r="NMU948" s="82"/>
      <c r="NMV948" s="82"/>
      <c r="NMW948" s="82"/>
      <c r="NMX948" s="82"/>
      <c r="NMY948" s="82"/>
      <c r="NMZ948" s="82"/>
      <c r="NNA948" s="82"/>
      <c r="NNB948" s="82"/>
      <c r="NNC948" s="82"/>
      <c r="NND948" s="82"/>
      <c r="NNE948" s="82"/>
      <c r="NNF948" s="82"/>
      <c r="NNG948" s="82"/>
      <c r="NNH948" s="82"/>
      <c r="NNI948" s="82"/>
      <c r="NNJ948" s="82"/>
      <c r="NNK948" s="82"/>
      <c r="NNL948" s="82"/>
      <c r="NNM948" s="82"/>
      <c r="NNN948" s="82"/>
      <c r="NNO948" s="82"/>
      <c r="NNP948" s="82"/>
      <c r="NNQ948" s="82"/>
      <c r="NNR948" s="82"/>
      <c r="NNS948" s="82"/>
      <c r="NNT948" s="82"/>
      <c r="NNU948" s="82"/>
      <c r="NNV948" s="82"/>
      <c r="NNW948" s="82"/>
      <c r="NNX948" s="82"/>
      <c r="NNY948" s="82"/>
      <c r="NNZ948" s="82"/>
      <c r="NOA948" s="82"/>
      <c r="NOB948" s="82"/>
      <c r="NOC948" s="82"/>
      <c r="NOD948" s="82"/>
      <c r="NOE948" s="82"/>
      <c r="NOF948" s="82"/>
      <c r="NOG948" s="82"/>
      <c r="NOH948" s="82"/>
      <c r="NOI948" s="82"/>
      <c r="NOJ948" s="82"/>
      <c r="NOK948" s="82"/>
      <c r="NOL948" s="82"/>
      <c r="NOM948" s="82"/>
      <c r="NON948" s="82"/>
      <c r="NOO948" s="82"/>
      <c r="NOP948" s="82"/>
      <c r="NOQ948" s="82"/>
      <c r="NOR948" s="82"/>
      <c r="NOS948" s="82"/>
      <c r="NOT948" s="82"/>
      <c r="NOU948" s="82"/>
      <c r="NOV948" s="82"/>
      <c r="NOW948" s="82"/>
      <c r="NOX948" s="82"/>
      <c r="NOY948" s="82"/>
      <c r="NOZ948" s="82"/>
      <c r="NPA948" s="82"/>
      <c r="NPB948" s="82"/>
      <c r="NPC948" s="82"/>
      <c r="NPD948" s="82"/>
      <c r="NPE948" s="82"/>
      <c r="NPF948" s="82"/>
      <c r="NPG948" s="82"/>
      <c r="NPH948" s="82"/>
      <c r="NPI948" s="82"/>
      <c r="NPJ948" s="82"/>
      <c r="NPK948" s="82"/>
      <c r="NPL948" s="82"/>
      <c r="NPM948" s="82"/>
      <c r="NPN948" s="82"/>
      <c r="NPO948" s="82"/>
      <c r="NPP948" s="82"/>
      <c r="NPQ948" s="82"/>
      <c r="NPR948" s="82"/>
      <c r="NPS948" s="82"/>
      <c r="NPT948" s="82"/>
      <c r="NPU948" s="82"/>
      <c r="NPV948" s="82"/>
      <c r="NPW948" s="82"/>
      <c r="NPX948" s="82"/>
      <c r="NPY948" s="82"/>
      <c r="NPZ948" s="82"/>
      <c r="NQA948" s="82"/>
      <c r="NQB948" s="82"/>
      <c r="NQC948" s="82"/>
      <c r="NQD948" s="82"/>
      <c r="NQE948" s="82"/>
      <c r="NQF948" s="82"/>
      <c r="NQG948" s="82"/>
      <c r="NQH948" s="82"/>
      <c r="NQI948" s="82"/>
      <c r="NQJ948" s="82"/>
      <c r="NQK948" s="82"/>
      <c r="NQL948" s="82"/>
      <c r="NQM948" s="82"/>
      <c r="NQN948" s="82"/>
      <c r="NQO948" s="82"/>
      <c r="NQP948" s="82"/>
      <c r="NQQ948" s="82"/>
      <c r="NQR948" s="82"/>
      <c r="NQS948" s="82"/>
      <c r="NQT948" s="82"/>
      <c r="NQU948" s="82"/>
      <c r="NQV948" s="82"/>
      <c r="NQW948" s="82"/>
      <c r="NQX948" s="82"/>
      <c r="NQY948" s="82"/>
      <c r="NQZ948" s="82"/>
      <c r="NRA948" s="82"/>
      <c r="NRB948" s="82"/>
      <c r="NRC948" s="82"/>
      <c r="NRD948" s="82"/>
      <c r="NRE948" s="82"/>
      <c r="NRF948" s="82"/>
      <c r="NRG948" s="82"/>
      <c r="NRH948" s="82"/>
      <c r="NRI948" s="82"/>
      <c r="NRJ948" s="82"/>
      <c r="NRK948" s="82"/>
      <c r="NRL948" s="82"/>
      <c r="NRM948" s="82"/>
      <c r="NRN948" s="82"/>
      <c r="NRO948" s="82"/>
      <c r="NRP948" s="82"/>
      <c r="NRQ948" s="82"/>
      <c r="NRR948" s="82"/>
      <c r="NRS948" s="82"/>
      <c r="NRT948" s="82"/>
      <c r="NRU948" s="82"/>
      <c r="NRV948" s="82"/>
      <c r="NRW948" s="82"/>
      <c r="NRX948" s="82"/>
      <c r="NRY948" s="82"/>
      <c r="NRZ948" s="82"/>
      <c r="NSA948" s="82"/>
      <c r="NSB948" s="82"/>
      <c r="NSC948" s="82"/>
      <c r="NSD948" s="82"/>
      <c r="NSE948" s="82"/>
      <c r="NSF948" s="82"/>
      <c r="NSG948" s="82"/>
      <c r="NSH948" s="82"/>
      <c r="NSI948" s="82"/>
      <c r="NSJ948" s="82"/>
      <c r="NSK948" s="82"/>
      <c r="NSL948" s="82"/>
      <c r="NSM948" s="82"/>
      <c r="NSN948" s="82"/>
      <c r="NSO948" s="82"/>
      <c r="NSP948" s="82"/>
      <c r="NSQ948" s="82"/>
      <c r="NSR948" s="82"/>
      <c r="NSS948" s="82"/>
      <c r="NST948" s="82"/>
      <c r="NSU948" s="82"/>
      <c r="NSV948" s="82"/>
      <c r="NSW948" s="82"/>
      <c r="NSX948" s="82"/>
      <c r="NSY948" s="82"/>
      <c r="NSZ948" s="82"/>
      <c r="NTA948" s="82"/>
      <c r="NTB948" s="82"/>
      <c r="NTC948" s="82"/>
      <c r="NTD948" s="82"/>
      <c r="NTE948" s="82"/>
      <c r="NTF948" s="82"/>
      <c r="NTG948" s="82"/>
      <c r="NTH948" s="82"/>
      <c r="NTI948" s="82"/>
      <c r="NTJ948" s="82"/>
      <c r="NTK948" s="82"/>
      <c r="NTL948" s="82"/>
      <c r="NTM948" s="82"/>
      <c r="NTN948" s="82"/>
      <c r="NTO948" s="82"/>
      <c r="NTP948" s="82"/>
      <c r="NTQ948" s="82"/>
      <c r="NTR948" s="82"/>
      <c r="NTS948" s="82"/>
      <c r="NTT948" s="82"/>
      <c r="NTU948" s="82"/>
      <c r="NTV948" s="82"/>
      <c r="NTW948" s="82"/>
      <c r="NTX948" s="82"/>
      <c r="NTY948" s="82"/>
      <c r="NTZ948" s="82"/>
      <c r="NUA948" s="82"/>
      <c r="NUB948" s="82"/>
      <c r="NUC948" s="82"/>
      <c r="NUD948" s="82"/>
      <c r="NUE948" s="82"/>
      <c r="NUF948" s="82"/>
      <c r="NUG948" s="82"/>
      <c r="NUH948" s="82"/>
      <c r="NUI948" s="82"/>
      <c r="NUJ948" s="82"/>
      <c r="NUK948" s="82"/>
      <c r="NUL948" s="82"/>
      <c r="NUM948" s="82"/>
      <c r="NUN948" s="82"/>
      <c r="NUO948" s="82"/>
      <c r="NUP948" s="82"/>
      <c r="NUQ948" s="82"/>
      <c r="NUR948" s="82"/>
      <c r="NUS948" s="82"/>
      <c r="NUT948" s="82"/>
      <c r="NUU948" s="82"/>
      <c r="NUV948" s="82"/>
      <c r="NUW948" s="82"/>
      <c r="NUX948" s="82"/>
      <c r="NUY948" s="82"/>
      <c r="NUZ948" s="82"/>
      <c r="NVA948" s="82"/>
      <c r="NVB948" s="82"/>
      <c r="NVC948" s="82"/>
      <c r="NVD948" s="82"/>
      <c r="NVE948" s="82"/>
      <c r="NVF948" s="82"/>
      <c r="NVG948" s="82"/>
      <c r="NVH948" s="82"/>
      <c r="NVI948" s="82"/>
      <c r="NVJ948" s="82"/>
      <c r="NVK948" s="82"/>
      <c r="NVL948" s="82"/>
      <c r="NVM948" s="82"/>
      <c r="NVN948" s="82"/>
      <c r="NVO948" s="82"/>
      <c r="NVP948" s="82"/>
      <c r="NVQ948" s="82"/>
      <c r="NVR948" s="82"/>
      <c r="NVS948" s="82"/>
      <c r="NVT948" s="82"/>
      <c r="NVU948" s="82"/>
      <c r="NVV948" s="82"/>
      <c r="NVW948" s="82"/>
      <c r="NVX948" s="82"/>
      <c r="NVY948" s="82"/>
      <c r="NVZ948" s="82"/>
      <c r="NWA948" s="82"/>
      <c r="NWB948" s="82"/>
      <c r="NWC948" s="82"/>
      <c r="NWD948" s="82"/>
      <c r="NWE948" s="82"/>
      <c r="NWF948" s="82"/>
      <c r="NWG948" s="82"/>
      <c r="NWH948" s="82"/>
      <c r="NWI948" s="82"/>
      <c r="NWJ948" s="82"/>
      <c r="NWK948" s="82"/>
      <c r="NWL948" s="82"/>
      <c r="NWM948" s="82"/>
      <c r="NWN948" s="82"/>
      <c r="NWO948" s="82"/>
      <c r="NWP948" s="82"/>
      <c r="NWQ948" s="82"/>
      <c r="NWR948" s="82"/>
      <c r="NWS948" s="82"/>
      <c r="NWT948" s="82"/>
      <c r="NWU948" s="82"/>
      <c r="NWV948" s="82"/>
      <c r="NWW948" s="82"/>
      <c r="NWX948" s="82"/>
      <c r="NWY948" s="82"/>
      <c r="NWZ948" s="82"/>
      <c r="NXA948" s="82"/>
      <c r="NXB948" s="82"/>
      <c r="NXC948" s="82"/>
      <c r="NXD948" s="82"/>
      <c r="NXE948" s="82"/>
      <c r="NXF948" s="82"/>
      <c r="NXG948" s="82"/>
      <c r="NXH948" s="82"/>
      <c r="NXI948" s="82"/>
      <c r="NXJ948" s="82"/>
      <c r="NXK948" s="82"/>
      <c r="NXL948" s="82"/>
      <c r="NXM948" s="82"/>
      <c r="NXN948" s="82"/>
      <c r="NXO948" s="82"/>
      <c r="NXP948" s="82"/>
      <c r="NXQ948" s="82"/>
      <c r="NXR948" s="82"/>
      <c r="NXS948" s="82"/>
      <c r="NXT948" s="82"/>
      <c r="NXU948" s="82"/>
      <c r="NXV948" s="82"/>
      <c r="NXW948" s="82"/>
      <c r="NXX948" s="82"/>
      <c r="NXY948" s="82"/>
      <c r="NXZ948" s="82"/>
      <c r="NYA948" s="82"/>
      <c r="NYB948" s="82"/>
      <c r="NYC948" s="82"/>
      <c r="NYD948" s="82"/>
      <c r="NYE948" s="82"/>
      <c r="NYF948" s="82"/>
      <c r="NYG948" s="82"/>
      <c r="NYH948" s="82"/>
      <c r="NYI948" s="82"/>
      <c r="NYJ948" s="82"/>
      <c r="NYK948" s="82"/>
      <c r="NYL948" s="82"/>
      <c r="NYM948" s="82"/>
      <c r="NYN948" s="82"/>
      <c r="NYO948" s="82"/>
      <c r="NYP948" s="82"/>
      <c r="NYQ948" s="82"/>
      <c r="NYR948" s="82"/>
      <c r="NYS948" s="82"/>
      <c r="NYT948" s="82"/>
      <c r="NYU948" s="82"/>
      <c r="NYV948" s="82"/>
      <c r="NYW948" s="82"/>
      <c r="NYX948" s="82"/>
      <c r="NYY948" s="82"/>
      <c r="NYZ948" s="82"/>
      <c r="NZA948" s="82"/>
      <c r="NZB948" s="82"/>
      <c r="NZC948" s="82"/>
      <c r="NZD948" s="82"/>
      <c r="NZE948" s="82"/>
      <c r="NZF948" s="82"/>
      <c r="NZG948" s="82"/>
      <c r="NZH948" s="82"/>
      <c r="NZI948" s="82"/>
      <c r="NZJ948" s="82"/>
      <c r="NZK948" s="82"/>
      <c r="NZL948" s="82"/>
      <c r="NZM948" s="82"/>
      <c r="NZN948" s="82"/>
      <c r="NZO948" s="82"/>
      <c r="NZP948" s="82"/>
      <c r="NZQ948" s="82"/>
      <c r="NZR948" s="82"/>
      <c r="NZS948" s="82"/>
      <c r="NZT948" s="82"/>
      <c r="NZU948" s="82"/>
      <c r="NZV948" s="82"/>
      <c r="NZW948" s="82"/>
      <c r="NZX948" s="82"/>
      <c r="NZY948" s="82"/>
      <c r="NZZ948" s="82"/>
      <c r="OAA948" s="82"/>
      <c r="OAB948" s="82"/>
      <c r="OAC948" s="82"/>
      <c r="OAD948" s="82"/>
      <c r="OAE948" s="82"/>
      <c r="OAF948" s="82"/>
      <c r="OAG948" s="82"/>
      <c r="OAH948" s="82"/>
      <c r="OAI948" s="82"/>
      <c r="OAJ948" s="82"/>
      <c r="OAK948" s="82"/>
      <c r="OAL948" s="82"/>
      <c r="OAM948" s="82"/>
      <c r="OAN948" s="82"/>
      <c r="OAO948" s="82"/>
      <c r="OAP948" s="82"/>
      <c r="OAQ948" s="82"/>
      <c r="OAR948" s="82"/>
      <c r="OAS948" s="82"/>
      <c r="OAT948" s="82"/>
      <c r="OAU948" s="82"/>
      <c r="OAV948" s="82"/>
      <c r="OAW948" s="82"/>
      <c r="OAX948" s="82"/>
      <c r="OAY948" s="82"/>
      <c r="OAZ948" s="82"/>
      <c r="OBA948" s="82"/>
      <c r="OBB948" s="82"/>
      <c r="OBC948" s="82"/>
      <c r="OBD948" s="82"/>
      <c r="OBE948" s="82"/>
      <c r="OBF948" s="82"/>
      <c r="OBG948" s="82"/>
      <c r="OBH948" s="82"/>
      <c r="OBI948" s="82"/>
      <c r="OBJ948" s="82"/>
      <c r="OBK948" s="82"/>
      <c r="OBL948" s="82"/>
      <c r="OBM948" s="82"/>
      <c r="OBN948" s="82"/>
      <c r="OBO948" s="82"/>
      <c r="OBP948" s="82"/>
      <c r="OBQ948" s="82"/>
      <c r="OBR948" s="82"/>
      <c r="OBS948" s="82"/>
      <c r="OBT948" s="82"/>
      <c r="OBU948" s="82"/>
      <c r="OBV948" s="82"/>
      <c r="OBW948" s="82"/>
      <c r="OBX948" s="82"/>
      <c r="OBY948" s="82"/>
      <c r="OBZ948" s="82"/>
      <c r="OCA948" s="82"/>
      <c r="OCB948" s="82"/>
      <c r="OCC948" s="82"/>
      <c r="OCD948" s="82"/>
      <c r="OCE948" s="82"/>
      <c r="OCF948" s="82"/>
      <c r="OCG948" s="82"/>
      <c r="OCH948" s="82"/>
      <c r="OCI948" s="82"/>
      <c r="OCJ948" s="82"/>
      <c r="OCK948" s="82"/>
      <c r="OCL948" s="82"/>
      <c r="OCM948" s="82"/>
      <c r="OCN948" s="82"/>
      <c r="OCO948" s="82"/>
      <c r="OCP948" s="82"/>
      <c r="OCQ948" s="82"/>
      <c r="OCR948" s="82"/>
      <c r="OCS948" s="82"/>
      <c r="OCT948" s="82"/>
      <c r="OCU948" s="82"/>
      <c r="OCV948" s="82"/>
      <c r="OCW948" s="82"/>
      <c r="OCX948" s="82"/>
      <c r="OCY948" s="82"/>
      <c r="OCZ948" s="82"/>
      <c r="ODA948" s="82"/>
      <c r="ODB948" s="82"/>
      <c r="ODC948" s="82"/>
      <c r="ODD948" s="82"/>
      <c r="ODE948" s="82"/>
      <c r="ODF948" s="82"/>
      <c r="ODG948" s="82"/>
      <c r="ODH948" s="82"/>
      <c r="ODI948" s="82"/>
      <c r="ODJ948" s="82"/>
      <c r="ODK948" s="82"/>
      <c r="ODL948" s="82"/>
      <c r="ODM948" s="82"/>
      <c r="ODN948" s="82"/>
      <c r="ODO948" s="82"/>
      <c r="ODP948" s="82"/>
      <c r="ODQ948" s="82"/>
      <c r="ODR948" s="82"/>
      <c r="ODS948" s="82"/>
      <c r="ODT948" s="82"/>
      <c r="ODU948" s="82"/>
      <c r="ODV948" s="82"/>
      <c r="ODW948" s="82"/>
      <c r="ODX948" s="82"/>
      <c r="ODY948" s="82"/>
      <c r="ODZ948" s="82"/>
      <c r="OEA948" s="82"/>
      <c r="OEB948" s="82"/>
      <c r="OEC948" s="82"/>
      <c r="OED948" s="82"/>
      <c r="OEE948" s="82"/>
      <c r="OEF948" s="82"/>
      <c r="OEG948" s="82"/>
      <c r="OEH948" s="82"/>
      <c r="OEI948" s="82"/>
      <c r="OEJ948" s="82"/>
      <c r="OEK948" s="82"/>
      <c r="OEL948" s="82"/>
      <c r="OEM948" s="82"/>
      <c r="OEN948" s="82"/>
      <c r="OEO948" s="82"/>
      <c r="OEP948" s="82"/>
      <c r="OEQ948" s="82"/>
      <c r="OER948" s="82"/>
      <c r="OES948" s="82"/>
      <c r="OET948" s="82"/>
      <c r="OEU948" s="82"/>
      <c r="OEV948" s="82"/>
      <c r="OEW948" s="82"/>
      <c r="OEX948" s="82"/>
      <c r="OEY948" s="82"/>
      <c r="OEZ948" s="82"/>
      <c r="OFA948" s="82"/>
      <c r="OFB948" s="82"/>
      <c r="OFC948" s="82"/>
      <c r="OFD948" s="82"/>
      <c r="OFE948" s="82"/>
      <c r="OFF948" s="82"/>
      <c r="OFG948" s="82"/>
      <c r="OFH948" s="82"/>
      <c r="OFI948" s="82"/>
      <c r="OFJ948" s="82"/>
      <c r="OFK948" s="82"/>
      <c r="OFL948" s="82"/>
      <c r="OFM948" s="82"/>
      <c r="OFN948" s="82"/>
      <c r="OFO948" s="82"/>
      <c r="OFP948" s="82"/>
      <c r="OFQ948" s="82"/>
      <c r="OFR948" s="82"/>
      <c r="OFS948" s="82"/>
      <c r="OFT948" s="82"/>
      <c r="OFU948" s="82"/>
      <c r="OFV948" s="82"/>
      <c r="OFW948" s="82"/>
      <c r="OFX948" s="82"/>
      <c r="OFY948" s="82"/>
      <c r="OFZ948" s="82"/>
      <c r="OGA948" s="82"/>
      <c r="OGB948" s="82"/>
      <c r="OGC948" s="82"/>
      <c r="OGD948" s="82"/>
      <c r="OGE948" s="82"/>
      <c r="OGF948" s="82"/>
      <c r="OGG948" s="82"/>
      <c r="OGH948" s="82"/>
      <c r="OGI948" s="82"/>
      <c r="OGJ948" s="82"/>
      <c r="OGK948" s="82"/>
      <c r="OGL948" s="82"/>
      <c r="OGM948" s="82"/>
      <c r="OGN948" s="82"/>
      <c r="OGO948" s="82"/>
      <c r="OGP948" s="82"/>
      <c r="OGQ948" s="82"/>
      <c r="OGR948" s="82"/>
      <c r="OGS948" s="82"/>
      <c r="OGT948" s="82"/>
      <c r="OGU948" s="82"/>
      <c r="OGV948" s="82"/>
      <c r="OGW948" s="82"/>
      <c r="OGX948" s="82"/>
      <c r="OGY948" s="82"/>
      <c r="OGZ948" s="82"/>
      <c r="OHA948" s="82"/>
      <c r="OHB948" s="82"/>
      <c r="OHC948" s="82"/>
      <c r="OHD948" s="82"/>
      <c r="OHE948" s="82"/>
      <c r="OHF948" s="82"/>
      <c r="OHG948" s="82"/>
      <c r="OHH948" s="82"/>
      <c r="OHI948" s="82"/>
      <c r="OHJ948" s="82"/>
      <c r="OHK948" s="82"/>
      <c r="OHL948" s="82"/>
      <c r="OHM948" s="82"/>
      <c r="OHN948" s="82"/>
      <c r="OHO948" s="82"/>
      <c r="OHP948" s="82"/>
      <c r="OHQ948" s="82"/>
      <c r="OHR948" s="82"/>
      <c r="OHS948" s="82"/>
      <c r="OHT948" s="82"/>
      <c r="OHU948" s="82"/>
      <c r="OHV948" s="82"/>
      <c r="OHW948" s="82"/>
      <c r="OHX948" s="82"/>
      <c r="OHY948" s="82"/>
      <c r="OHZ948" s="82"/>
      <c r="OIA948" s="82"/>
      <c r="OIB948" s="82"/>
      <c r="OIC948" s="82"/>
      <c r="OID948" s="82"/>
      <c r="OIE948" s="82"/>
      <c r="OIF948" s="82"/>
      <c r="OIG948" s="82"/>
      <c r="OIH948" s="82"/>
      <c r="OII948" s="82"/>
      <c r="OIJ948" s="82"/>
      <c r="OIK948" s="82"/>
      <c r="OIL948" s="82"/>
      <c r="OIM948" s="82"/>
      <c r="OIN948" s="82"/>
      <c r="OIO948" s="82"/>
      <c r="OIP948" s="82"/>
      <c r="OIQ948" s="82"/>
      <c r="OIR948" s="82"/>
      <c r="OIS948" s="82"/>
      <c r="OIT948" s="82"/>
      <c r="OIU948" s="82"/>
      <c r="OIV948" s="82"/>
      <c r="OIW948" s="82"/>
      <c r="OIX948" s="82"/>
      <c r="OIY948" s="82"/>
      <c r="OIZ948" s="82"/>
      <c r="OJA948" s="82"/>
      <c r="OJB948" s="82"/>
      <c r="OJC948" s="82"/>
      <c r="OJD948" s="82"/>
      <c r="OJE948" s="82"/>
      <c r="OJF948" s="82"/>
      <c r="OJG948" s="82"/>
      <c r="OJH948" s="82"/>
      <c r="OJI948" s="82"/>
      <c r="OJJ948" s="82"/>
      <c r="OJK948" s="82"/>
      <c r="OJL948" s="82"/>
      <c r="OJM948" s="82"/>
      <c r="OJN948" s="82"/>
      <c r="OJO948" s="82"/>
      <c r="OJP948" s="82"/>
      <c r="OJQ948" s="82"/>
      <c r="OJR948" s="82"/>
      <c r="OJS948" s="82"/>
      <c r="OJT948" s="82"/>
      <c r="OJU948" s="82"/>
      <c r="OJV948" s="82"/>
      <c r="OJW948" s="82"/>
      <c r="OJX948" s="82"/>
      <c r="OJY948" s="82"/>
      <c r="OJZ948" s="82"/>
      <c r="OKA948" s="82"/>
      <c r="OKB948" s="82"/>
      <c r="OKC948" s="82"/>
      <c r="OKD948" s="82"/>
      <c r="OKE948" s="82"/>
      <c r="OKF948" s="82"/>
      <c r="OKG948" s="82"/>
      <c r="OKH948" s="82"/>
      <c r="OKI948" s="82"/>
      <c r="OKJ948" s="82"/>
      <c r="OKK948" s="82"/>
      <c r="OKL948" s="82"/>
      <c r="OKM948" s="82"/>
      <c r="OKN948" s="82"/>
      <c r="OKO948" s="82"/>
      <c r="OKP948" s="82"/>
      <c r="OKQ948" s="82"/>
      <c r="OKR948" s="82"/>
      <c r="OKS948" s="82"/>
      <c r="OKT948" s="82"/>
      <c r="OKU948" s="82"/>
      <c r="OKV948" s="82"/>
      <c r="OKW948" s="82"/>
      <c r="OKX948" s="82"/>
      <c r="OKY948" s="82"/>
      <c r="OKZ948" s="82"/>
      <c r="OLA948" s="82"/>
      <c r="OLB948" s="82"/>
      <c r="OLC948" s="82"/>
      <c r="OLD948" s="82"/>
      <c r="OLE948" s="82"/>
      <c r="OLF948" s="82"/>
      <c r="OLG948" s="82"/>
      <c r="OLH948" s="82"/>
      <c r="OLI948" s="82"/>
      <c r="OLJ948" s="82"/>
      <c r="OLK948" s="82"/>
      <c r="OLL948" s="82"/>
      <c r="OLM948" s="82"/>
      <c r="OLN948" s="82"/>
      <c r="OLO948" s="82"/>
      <c r="OLP948" s="82"/>
      <c r="OLQ948" s="82"/>
      <c r="OLR948" s="82"/>
      <c r="OLS948" s="82"/>
      <c r="OLT948" s="82"/>
      <c r="OLU948" s="82"/>
      <c r="OLV948" s="82"/>
      <c r="OLW948" s="82"/>
      <c r="OLX948" s="82"/>
      <c r="OLY948" s="82"/>
      <c r="OLZ948" s="82"/>
      <c r="OMA948" s="82"/>
      <c r="OMB948" s="82"/>
      <c r="OMC948" s="82"/>
      <c r="OMD948" s="82"/>
      <c r="OME948" s="82"/>
      <c r="OMF948" s="82"/>
      <c r="OMG948" s="82"/>
      <c r="OMH948" s="82"/>
      <c r="OMI948" s="82"/>
      <c r="OMJ948" s="82"/>
      <c r="OMK948" s="82"/>
      <c r="OML948" s="82"/>
      <c r="OMM948" s="82"/>
      <c r="OMN948" s="82"/>
      <c r="OMO948" s="82"/>
      <c r="OMP948" s="82"/>
      <c r="OMQ948" s="82"/>
      <c r="OMR948" s="82"/>
      <c r="OMS948" s="82"/>
      <c r="OMT948" s="82"/>
      <c r="OMU948" s="82"/>
      <c r="OMV948" s="82"/>
      <c r="OMW948" s="82"/>
      <c r="OMX948" s="82"/>
      <c r="OMY948" s="82"/>
      <c r="OMZ948" s="82"/>
      <c r="ONA948" s="82"/>
      <c r="ONB948" s="82"/>
      <c r="ONC948" s="82"/>
      <c r="OND948" s="82"/>
      <c r="ONE948" s="82"/>
      <c r="ONF948" s="82"/>
      <c r="ONG948" s="82"/>
      <c r="ONH948" s="82"/>
      <c r="ONI948" s="82"/>
      <c r="ONJ948" s="82"/>
      <c r="ONK948" s="82"/>
      <c r="ONL948" s="82"/>
      <c r="ONM948" s="82"/>
      <c r="ONN948" s="82"/>
      <c r="ONO948" s="82"/>
      <c r="ONP948" s="82"/>
      <c r="ONQ948" s="82"/>
      <c r="ONR948" s="82"/>
      <c r="ONS948" s="82"/>
      <c r="ONT948" s="82"/>
      <c r="ONU948" s="82"/>
      <c r="ONV948" s="82"/>
      <c r="ONW948" s="82"/>
      <c r="ONX948" s="82"/>
      <c r="ONY948" s="82"/>
      <c r="ONZ948" s="82"/>
      <c r="OOA948" s="82"/>
      <c r="OOB948" s="82"/>
      <c r="OOC948" s="82"/>
      <c r="OOD948" s="82"/>
      <c r="OOE948" s="82"/>
      <c r="OOF948" s="82"/>
      <c r="OOG948" s="82"/>
      <c r="OOH948" s="82"/>
      <c r="OOI948" s="82"/>
      <c r="OOJ948" s="82"/>
      <c r="OOK948" s="82"/>
      <c r="OOL948" s="82"/>
      <c r="OOM948" s="82"/>
      <c r="OON948" s="82"/>
      <c r="OOO948" s="82"/>
      <c r="OOP948" s="82"/>
      <c r="OOQ948" s="82"/>
      <c r="OOR948" s="82"/>
      <c r="OOS948" s="82"/>
      <c r="OOT948" s="82"/>
      <c r="OOU948" s="82"/>
      <c r="OOV948" s="82"/>
      <c r="OOW948" s="82"/>
      <c r="OOX948" s="82"/>
      <c r="OOY948" s="82"/>
      <c r="OOZ948" s="82"/>
      <c r="OPA948" s="82"/>
      <c r="OPB948" s="82"/>
      <c r="OPC948" s="82"/>
      <c r="OPD948" s="82"/>
      <c r="OPE948" s="82"/>
      <c r="OPF948" s="82"/>
      <c r="OPG948" s="82"/>
      <c r="OPH948" s="82"/>
      <c r="OPI948" s="82"/>
      <c r="OPJ948" s="82"/>
      <c r="OPK948" s="82"/>
      <c r="OPL948" s="82"/>
      <c r="OPM948" s="82"/>
      <c r="OPN948" s="82"/>
      <c r="OPO948" s="82"/>
      <c r="OPP948" s="82"/>
      <c r="OPQ948" s="82"/>
      <c r="OPR948" s="82"/>
      <c r="OPS948" s="82"/>
      <c r="OPT948" s="82"/>
      <c r="OPU948" s="82"/>
      <c r="OPV948" s="82"/>
      <c r="OPW948" s="82"/>
      <c r="OPX948" s="82"/>
      <c r="OPY948" s="82"/>
      <c r="OPZ948" s="82"/>
      <c r="OQA948" s="82"/>
      <c r="OQB948" s="82"/>
      <c r="OQC948" s="82"/>
      <c r="OQD948" s="82"/>
      <c r="OQE948" s="82"/>
      <c r="OQF948" s="82"/>
      <c r="OQG948" s="82"/>
      <c r="OQH948" s="82"/>
      <c r="OQI948" s="82"/>
      <c r="OQJ948" s="82"/>
      <c r="OQK948" s="82"/>
      <c r="OQL948" s="82"/>
      <c r="OQM948" s="82"/>
      <c r="OQN948" s="82"/>
      <c r="OQO948" s="82"/>
      <c r="OQP948" s="82"/>
      <c r="OQQ948" s="82"/>
      <c r="OQR948" s="82"/>
      <c r="OQS948" s="82"/>
      <c r="OQT948" s="82"/>
      <c r="OQU948" s="82"/>
      <c r="OQV948" s="82"/>
      <c r="OQW948" s="82"/>
      <c r="OQX948" s="82"/>
      <c r="OQY948" s="82"/>
      <c r="OQZ948" s="82"/>
      <c r="ORA948" s="82"/>
      <c r="ORB948" s="82"/>
      <c r="ORC948" s="82"/>
      <c r="ORD948" s="82"/>
      <c r="ORE948" s="82"/>
      <c r="ORF948" s="82"/>
      <c r="ORG948" s="82"/>
      <c r="ORH948" s="82"/>
      <c r="ORI948" s="82"/>
      <c r="ORJ948" s="82"/>
      <c r="ORK948" s="82"/>
      <c r="ORL948" s="82"/>
      <c r="ORM948" s="82"/>
      <c r="ORN948" s="82"/>
      <c r="ORO948" s="82"/>
      <c r="ORP948" s="82"/>
      <c r="ORQ948" s="82"/>
      <c r="ORR948" s="82"/>
      <c r="ORS948" s="82"/>
      <c r="ORT948" s="82"/>
      <c r="ORU948" s="82"/>
      <c r="ORV948" s="82"/>
      <c r="ORW948" s="82"/>
      <c r="ORX948" s="82"/>
      <c r="ORY948" s="82"/>
      <c r="ORZ948" s="82"/>
      <c r="OSA948" s="82"/>
      <c r="OSB948" s="82"/>
      <c r="OSC948" s="82"/>
      <c r="OSD948" s="82"/>
      <c r="OSE948" s="82"/>
      <c r="OSF948" s="82"/>
      <c r="OSG948" s="82"/>
      <c r="OSH948" s="82"/>
      <c r="OSI948" s="82"/>
      <c r="OSJ948" s="82"/>
      <c r="OSK948" s="82"/>
      <c r="OSL948" s="82"/>
      <c r="OSM948" s="82"/>
      <c r="OSN948" s="82"/>
      <c r="OSO948" s="82"/>
      <c r="OSP948" s="82"/>
      <c r="OSQ948" s="82"/>
      <c r="OSR948" s="82"/>
      <c r="OSS948" s="82"/>
      <c r="OST948" s="82"/>
      <c r="OSU948" s="82"/>
      <c r="OSV948" s="82"/>
      <c r="OSW948" s="82"/>
      <c r="OSX948" s="82"/>
      <c r="OSY948" s="82"/>
      <c r="OSZ948" s="82"/>
      <c r="OTA948" s="82"/>
      <c r="OTB948" s="82"/>
      <c r="OTC948" s="82"/>
      <c r="OTD948" s="82"/>
      <c r="OTE948" s="82"/>
      <c r="OTF948" s="82"/>
      <c r="OTG948" s="82"/>
      <c r="OTH948" s="82"/>
      <c r="OTI948" s="82"/>
      <c r="OTJ948" s="82"/>
      <c r="OTK948" s="82"/>
      <c r="OTL948" s="82"/>
      <c r="OTM948" s="82"/>
      <c r="OTN948" s="82"/>
      <c r="OTO948" s="82"/>
      <c r="OTP948" s="82"/>
      <c r="OTQ948" s="82"/>
      <c r="OTR948" s="82"/>
      <c r="OTS948" s="82"/>
      <c r="OTT948" s="82"/>
      <c r="OTU948" s="82"/>
      <c r="OTV948" s="82"/>
      <c r="OTW948" s="82"/>
      <c r="OTX948" s="82"/>
      <c r="OTY948" s="82"/>
      <c r="OTZ948" s="82"/>
      <c r="OUA948" s="82"/>
      <c r="OUB948" s="82"/>
      <c r="OUC948" s="82"/>
      <c r="OUD948" s="82"/>
      <c r="OUE948" s="82"/>
      <c r="OUF948" s="82"/>
      <c r="OUG948" s="82"/>
      <c r="OUH948" s="82"/>
      <c r="OUI948" s="82"/>
      <c r="OUJ948" s="82"/>
      <c r="OUK948" s="82"/>
      <c r="OUL948" s="82"/>
      <c r="OUM948" s="82"/>
      <c r="OUN948" s="82"/>
      <c r="OUO948" s="82"/>
      <c r="OUP948" s="82"/>
      <c r="OUQ948" s="82"/>
      <c r="OUR948" s="82"/>
      <c r="OUS948" s="82"/>
      <c r="OUT948" s="82"/>
      <c r="OUU948" s="82"/>
      <c r="OUV948" s="82"/>
      <c r="OUW948" s="82"/>
      <c r="OUX948" s="82"/>
      <c r="OUY948" s="82"/>
      <c r="OUZ948" s="82"/>
      <c r="OVA948" s="82"/>
      <c r="OVB948" s="82"/>
      <c r="OVC948" s="82"/>
      <c r="OVD948" s="82"/>
      <c r="OVE948" s="82"/>
      <c r="OVF948" s="82"/>
      <c r="OVG948" s="82"/>
      <c r="OVH948" s="82"/>
      <c r="OVI948" s="82"/>
      <c r="OVJ948" s="82"/>
      <c r="OVK948" s="82"/>
      <c r="OVL948" s="82"/>
      <c r="OVM948" s="82"/>
      <c r="OVN948" s="82"/>
      <c r="OVO948" s="82"/>
      <c r="OVP948" s="82"/>
      <c r="OVQ948" s="82"/>
      <c r="OVR948" s="82"/>
      <c r="OVS948" s="82"/>
      <c r="OVT948" s="82"/>
      <c r="OVU948" s="82"/>
      <c r="OVV948" s="82"/>
      <c r="OVW948" s="82"/>
      <c r="OVX948" s="82"/>
      <c r="OVY948" s="82"/>
      <c r="OVZ948" s="82"/>
      <c r="OWA948" s="82"/>
      <c r="OWB948" s="82"/>
      <c r="OWC948" s="82"/>
      <c r="OWD948" s="82"/>
      <c r="OWE948" s="82"/>
      <c r="OWF948" s="82"/>
      <c r="OWG948" s="82"/>
      <c r="OWH948" s="82"/>
      <c r="OWI948" s="82"/>
      <c r="OWJ948" s="82"/>
      <c r="OWK948" s="82"/>
      <c r="OWL948" s="82"/>
      <c r="OWM948" s="82"/>
      <c r="OWN948" s="82"/>
      <c r="OWO948" s="82"/>
      <c r="OWP948" s="82"/>
      <c r="OWQ948" s="82"/>
      <c r="OWR948" s="82"/>
      <c r="OWS948" s="82"/>
      <c r="OWT948" s="82"/>
      <c r="OWU948" s="82"/>
      <c r="OWV948" s="82"/>
      <c r="OWW948" s="82"/>
      <c r="OWX948" s="82"/>
      <c r="OWY948" s="82"/>
      <c r="OWZ948" s="82"/>
      <c r="OXA948" s="82"/>
      <c r="OXB948" s="82"/>
      <c r="OXC948" s="82"/>
      <c r="OXD948" s="82"/>
      <c r="OXE948" s="82"/>
      <c r="OXF948" s="82"/>
      <c r="OXG948" s="82"/>
      <c r="OXH948" s="82"/>
      <c r="OXI948" s="82"/>
      <c r="OXJ948" s="82"/>
      <c r="OXK948" s="82"/>
      <c r="OXL948" s="82"/>
      <c r="OXM948" s="82"/>
      <c r="OXN948" s="82"/>
      <c r="OXO948" s="82"/>
      <c r="OXP948" s="82"/>
      <c r="OXQ948" s="82"/>
      <c r="OXR948" s="82"/>
      <c r="OXS948" s="82"/>
      <c r="OXT948" s="82"/>
      <c r="OXU948" s="82"/>
      <c r="OXV948" s="82"/>
      <c r="OXW948" s="82"/>
      <c r="OXX948" s="82"/>
      <c r="OXY948" s="82"/>
      <c r="OXZ948" s="82"/>
      <c r="OYA948" s="82"/>
      <c r="OYB948" s="82"/>
      <c r="OYC948" s="82"/>
      <c r="OYD948" s="82"/>
      <c r="OYE948" s="82"/>
      <c r="OYF948" s="82"/>
      <c r="OYG948" s="82"/>
      <c r="OYH948" s="82"/>
      <c r="OYI948" s="82"/>
      <c r="OYJ948" s="82"/>
      <c r="OYK948" s="82"/>
      <c r="OYL948" s="82"/>
      <c r="OYM948" s="82"/>
      <c r="OYN948" s="82"/>
      <c r="OYO948" s="82"/>
      <c r="OYP948" s="82"/>
      <c r="OYQ948" s="82"/>
      <c r="OYR948" s="82"/>
      <c r="OYS948" s="82"/>
      <c r="OYT948" s="82"/>
      <c r="OYU948" s="82"/>
      <c r="OYV948" s="82"/>
      <c r="OYW948" s="82"/>
      <c r="OYX948" s="82"/>
      <c r="OYY948" s="82"/>
      <c r="OYZ948" s="82"/>
      <c r="OZA948" s="82"/>
      <c r="OZB948" s="82"/>
      <c r="OZC948" s="82"/>
      <c r="OZD948" s="82"/>
      <c r="OZE948" s="82"/>
      <c r="OZF948" s="82"/>
      <c r="OZG948" s="82"/>
      <c r="OZH948" s="82"/>
      <c r="OZI948" s="82"/>
      <c r="OZJ948" s="82"/>
      <c r="OZK948" s="82"/>
      <c r="OZL948" s="82"/>
      <c r="OZM948" s="82"/>
      <c r="OZN948" s="82"/>
      <c r="OZO948" s="82"/>
      <c r="OZP948" s="82"/>
      <c r="OZQ948" s="82"/>
      <c r="OZR948" s="82"/>
      <c r="OZS948" s="82"/>
      <c r="OZT948" s="82"/>
      <c r="OZU948" s="82"/>
      <c r="OZV948" s="82"/>
      <c r="OZW948" s="82"/>
      <c r="OZX948" s="82"/>
      <c r="OZY948" s="82"/>
      <c r="OZZ948" s="82"/>
      <c r="PAA948" s="82"/>
      <c r="PAB948" s="82"/>
      <c r="PAC948" s="82"/>
      <c r="PAD948" s="82"/>
      <c r="PAE948" s="82"/>
      <c r="PAF948" s="82"/>
      <c r="PAG948" s="82"/>
      <c r="PAH948" s="82"/>
      <c r="PAI948" s="82"/>
      <c r="PAJ948" s="82"/>
      <c r="PAK948" s="82"/>
      <c r="PAL948" s="82"/>
      <c r="PAM948" s="82"/>
      <c r="PAN948" s="82"/>
      <c r="PAO948" s="82"/>
      <c r="PAP948" s="82"/>
      <c r="PAQ948" s="82"/>
      <c r="PAR948" s="82"/>
      <c r="PAS948" s="82"/>
      <c r="PAT948" s="82"/>
      <c r="PAU948" s="82"/>
      <c r="PAV948" s="82"/>
      <c r="PAW948" s="82"/>
      <c r="PAX948" s="82"/>
      <c r="PAY948" s="82"/>
      <c r="PAZ948" s="82"/>
      <c r="PBA948" s="82"/>
      <c r="PBB948" s="82"/>
      <c r="PBC948" s="82"/>
      <c r="PBD948" s="82"/>
      <c r="PBE948" s="82"/>
      <c r="PBF948" s="82"/>
      <c r="PBG948" s="82"/>
      <c r="PBH948" s="82"/>
      <c r="PBI948" s="82"/>
      <c r="PBJ948" s="82"/>
      <c r="PBK948" s="82"/>
      <c r="PBL948" s="82"/>
      <c r="PBM948" s="82"/>
      <c r="PBN948" s="82"/>
      <c r="PBO948" s="82"/>
      <c r="PBP948" s="82"/>
      <c r="PBQ948" s="82"/>
      <c r="PBR948" s="82"/>
      <c r="PBS948" s="82"/>
      <c r="PBT948" s="82"/>
      <c r="PBU948" s="82"/>
      <c r="PBV948" s="82"/>
      <c r="PBW948" s="82"/>
      <c r="PBX948" s="82"/>
      <c r="PBY948" s="82"/>
      <c r="PBZ948" s="82"/>
      <c r="PCA948" s="82"/>
      <c r="PCB948" s="82"/>
      <c r="PCC948" s="82"/>
      <c r="PCD948" s="82"/>
      <c r="PCE948" s="82"/>
      <c r="PCF948" s="82"/>
      <c r="PCG948" s="82"/>
      <c r="PCH948" s="82"/>
      <c r="PCI948" s="82"/>
      <c r="PCJ948" s="82"/>
      <c r="PCK948" s="82"/>
      <c r="PCL948" s="82"/>
      <c r="PCM948" s="82"/>
      <c r="PCN948" s="82"/>
      <c r="PCO948" s="82"/>
      <c r="PCP948" s="82"/>
      <c r="PCQ948" s="82"/>
      <c r="PCR948" s="82"/>
      <c r="PCS948" s="82"/>
      <c r="PCT948" s="82"/>
      <c r="PCU948" s="82"/>
      <c r="PCV948" s="82"/>
      <c r="PCW948" s="82"/>
      <c r="PCX948" s="82"/>
      <c r="PCY948" s="82"/>
      <c r="PCZ948" s="82"/>
      <c r="PDA948" s="82"/>
      <c r="PDB948" s="82"/>
      <c r="PDC948" s="82"/>
      <c r="PDD948" s="82"/>
      <c r="PDE948" s="82"/>
      <c r="PDF948" s="82"/>
      <c r="PDG948" s="82"/>
      <c r="PDH948" s="82"/>
      <c r="PDI948" s="82"/>
      <c r="PDJ948" s="82"/>
      <c r="PDK948" s="82"/>
      <c r="PDL948" s="82"/>
      <c r="PDM948" s="82"/>
      <c r="PDN948" s="82"/>
      <c r="PDO948" s="82"/>
      <c r="PDP948" s="82"/>
      <c r="PDQ948" s="82"/>
      <c r="PDR948" s="82"/>
      <c r="PDS948" s="82"/>
      <c r="PDT948" s="82"/>
      <c r="PDU948" s="82"/>
      <c r="PDV948" s="82"/>
      <c r="PDW948" s="82"/>
      <c r="PDX948" s="82"/>
      <c r="PDY948" s="82"/>
      <c r="PDZ948" s="82"/>
      <c r="PEA948" s="82"/>
      <c r="PEB948" s="82"/>
      <c r="PEC948" s="82"/>
      <c r="PED948" s="82"/>
      <c r="PEE948" s="82"/>
      <c r="PEF948" s="82"/>
      <c r="PEG948" s="82"/>
      <c r="PEH948" s="82"/>
      <c r="PEI948" s="82"/>
      <c r="PEJ948" s="82"/>
      <c r="PEK948" s="82"/>
      <c r="PEL948" s="82"/>
      <c r="PEM948" s="82"/>
      <c r="PEN948" s="82"/>
      <c r="PEO948" s="82"/>
      <c r="PEP948" s="82"/>
      <c r="PEQ948" s="82"/>
      <c r="PER948" s="82"/>
      <c r="PES948" s="82"/>
      <c r="PET948" s="82"/>
      <c r="PEU948" s="82"/>
      <c r="PEV948" s="82"/>
      <c r="PEW948" s="82"/>
      <c r="PEX948" s="82"/>
      <c r="PEY948" s="82"/>
      <c r="PEZ948" s="82"/>
      <c r="PFA948" s="82"/>
      <c r="PFB948" s="82"/>
      <c r="PFC948" s="82"/>
      <c r="PFD948" s="82"/>
      <c r="PFE948" s="82"/>
      <c r="PFF948" s="82"/>
      <c r="PFG948" s="82"/>
      <c r="PFH948" s="82"/>
      <c r="PFI948" s="82"/>
      <c r="PFJ948" s="82"/>
      <c r="PFK948" s="82"/>
      <c r="PFL948" s="82"/>
      <c r="PFM948" s="82"/>
      <c r="PFN948" s="82"/>
      <c r="PFO948" s="82"/>
      <c r="PFP948" s="82"/>
      <c r="PFQ948" s="82"/>
      <c r="PFR948" s="82"/>
      <c r="PFS948" s="82"/>
      <c r="PFT948" s="82"/>
      <c r="PFU948" s="82"/>
      <c r="PFV948" s="82"/>
      <c r="PFW948" s="82"/>
      <c r="PFX948" s="82"/>
      <c r="PFY948" s="82"/>
      <c r="PFZ948" s="82"/>
      <c r="PGA948" s="82"/>
      <c r="PGB948" s="82"/>
      <c r="PGC948" s="82"/>
      <c r="PGD948" s="82"/>
      <c r="PGE948" s="82"/>
      <c r="PGF948" s="82"/>
      <c r="PGG948" s="82"/>
      <c r="PGH948" s="82"/>
      <c r="PGI948" s="82"/>
      <c r="PGJ948" s="82"/>
      <c r="PGK948" s="82"/>
      <c r="PGL948" s="82"/>
      <c r="PGM948" s="82"/>
      <c r="PGN948" s="82"/>
      <c r="PGO948" s="82"/>
      <c r="PGP948" s="82"/>
      <c r="PGQ948" s="82"/>
      <c r="PGR948" s="82"/>
      <c r="PGS948" s="82"/>
      <c r="PGT948" s="82"/>
      <c r="PGU948" s="82"/>
      <c r="PGV948" s="82"/>
      <c r="PGW948" s="82"/>
      <c r="PGX948" s="82"/>
      <c r="PGY948" s="82"/>
      <c r="PGZ948" s="82"/>
      <c r="PHA948" s="82"/>
      <c r="PHB948" s="82"/>
      <c r="PHC948" s="82"/>
      <c r="PHD948" s="82"/>
      <c r="PHE948" s="82"/>
      <c r="PHF948" s="82"/>
      <c r="PHG948" s="82"/>
      <c r="PHH948" s="82"/>
      <c r="PHI948" s="82"/>
      <c r="PHJ948" s="82"/>
      <c r="PHK948" s="82"/>
      <c r="PHL948" s="82"/>
      <c r="PHM948" s="82"/>
      <c r="PHN948" s="82"/>
      <c r="PHO948" s="82"/>
      <c r="PHP948" s="82"/>
      <c r="PHQ948" s="82"/>
      <c r="PHR948" s="82"/>
      <c r="PHS948" s="82"/>
      <c r="PHT948" s="82"/>
      <c r="PHU948" s="82"/>
      <c r="PHV948" s="82"/>
      <c r="PHW948" s="82"/>
      <c r="PHX948" s="82"/>
      <c r="PHY948" s="82"/>
      <c r="PHZ948" s="82"/>
      <c r="PIA948" s="82"/>
      <c r="PIB948" s="82"/>
      <c r="PIC948" s="82"/>
      <c r="PID948" s="82"/>
      <c r="PIE948" s="82"/>
      <c r="PIF948" s="82"/>
      <c r="PIG948" s="82"/>
      <c r="PIH948" s="82"/>
      <c r="PII948" s="82"/>
      <c r="PIJ948" s="82"/>
      <c r="PIK948" s="82"/>
      <c r="PIL948" s="82"/>
      <c r="PIM948" s="82"/>
      <c r="PIN948" s="82"/>
      <c r="PIO948" s="82"/>
      <c r="PIP948" s="82"/>
      <c r="PIQ948" s="82"/>
      <c r="PIR948" s="82"/>
      <c r="PIS948" s="82"/>
      <c r="PIT948" s="82"/>
      <c r="PIU948" s="82"/>
      <c r="PIV948" s="82"/>
      <c r="PIW948" s="82"/>
      <c r="PIX948" s="82"/>
      <c r="PIY948" s="82"/>
      <c r="PIZ948" s="82"/>
      <c r="PJA948" s="82"/>
      <c r="PJB948" s="82"/>
      <c r="PJC948" s="82"/>
      <c r="PJD948" s="82"/>
      <c r="PJE948" s="82"/>
      <c r="PJF948" s="82"/>
      <c r="PJG948" s="82"/>
      <c r="PJH948" s="82"/>
      <c r="PJI948" s="82"/>
      <c r="PJJ948" s="82"/>
      <c r="PJK948" s="82"/>
      <c r="PJL948" s="82"/>
      <c r="PJM948" s="82"/>
      <c r="PJN948" s="82"/>
      <c r="PJO948" s="82"/>
      <c r="PJP948" s="82"/>
      <c r="PJQ948" s="82"/>
      <c r="PJR948" s="82"/>
      <c r="PJS948" s="82"/>
      <c r="PJT948" s="82"/>
      <c r="PJU948" s="82"/>
      <c r="PJV948" s="82"/>
      <c r="PJW948" s="82"/>
      <c r="PJX948" s="82"/>
      <c r="PJY948" s="82"/>
      <c r="PJZ948" s="82"/>
      <c r="PKA948" s="82"/>
      <c r="PKB948" s="82"/>
      <c r="PKC948" s="82"/>
      <c r="PKD948" s="82"/>
      <c r="PKE948" s="82"/>
      <c r="PKF948" s="82"/>
      <c r="PKG948" s="82"/>
      <c r="PKH948" s="82"/>
      <c r="PKI948" s="82"/>
      <c r="PKJ948" s="82"/>
      <c r="PKK948" s="82"/>
      <c r="PKL948" s="82"/>
      <c r="PKM948" s="82"/>
      <c r="PKN948" s="82"/>
      <c r="PKO948" s="82"/>
      <c r="PKP948" s="82"/>
      <c r="PKQ948" s="82"/>
      <c r="PKR948" s="82"/>
      <c r="PKS948" s="82"/>
      <c r="PKT948" s="82"/>
      <c r="PKU948" s="82"/>
      <c r="PKV948" s="82"/>
      <c r="PKW948" s="82"/>
      <c r="PKX948" s="82"/>
      <c r="PKY948" s="82"/>
      <c r="PKZ948" s="82"/>
      <c r="PLA948" s="82"/>
      <c r="PLB948" s="82"/>
      <c r="PLC948" s="82"/>
      <c r="PLD948" s="82"/>
      <c r="PLE948" s="82"/>
      <c r="PLF948" s="82"/>
      <c r="PLG948" s="82"/>
      <c r="PLH948" s="82"/>
      <c r="PLI948" s="82"/>
      <c r="PLJ948" s="82"/>
      <c r="PLK948" s="82"/>
      <c r="PLL948" s="82"/>
      <c r="PLM948" s="82"/>
      <c r="PLN948" s="82"/>
      <c r="PLO948" s="82"/>
      <c r="PLP948" s="82"/>
      <c r="PLQ948" s="82"/>
      <c r="PLR948" s="82"/>
      <c r="PLS948" s="82"/>
      <c r="PLT948" s="82"/>
      <c r="PLU948" s="82"/>
      <c r="PLV948" s="82"/>
      <c r="PLW948" s="82"/>
      <c r="PLX948" s="82"/>
      <c r="PLY948" s="82"/>
      <c r="PLZ948" s="82"/>
      <c r="PMA948" s="82"/>
      <c r="PMB948" s="82"/>
      <c r="PMC948" s="82"/>
      <c r="PMD948" s="82"/>
      <c r="PME948" s="82"/>
      <c r="PMF948" s="82"/>
      <c r="PMG948" s="82"/>
      <c r="PMH948" s="82"/>
      <c r="PMI948" s="82"/>
      <c r="PMJ948" s="82"/>
      <c r="PMK948" s="82"/>
      <c r="PML948" s="82"/>
      <c r="PMM948" s="82"/>
      <c r="PMN948" s="82"/>
      <c r="PMO948" s="82"/>
      <c r="PMP948" s="82"/>
      <c r="PMQ948" s="82"/>
      <c r="PMR948" s="82"/>
      <c r="PMS948" s="82"/>
      <c r="PMT948" s="82"/>
      <c r="PMU948" s="82"/>
      <c r="PMV948" s="82"/>
      <c r="PMW948" s="82"/>
      <c r="PMX948" s="82"/>
      <c r="PMY948" s="82"/>
      <c r="PMZ948" s="82"/>
      <c r="PNA948" s="82"/>
      <c r="PNB948" s="82"/>
      <c r="PNC948" s="82"/>
      <c r="PND948" s="82"/>
      <c r="PNE948" s="82"/>
      <c r="PNF948" s="82"/>
      <c r="PNG948" s="82"/>
      <c r="PNH948" s="82"/>
      <c r="PNI948" s="82"/>
      <c r="PNJ948" s="82"/>
      <c r="PNK948" s="82"/>
      <c r="PNL948" s="82"/>
      <c r="PNM948" s="82"/>
      <c r="PNN948" s="82"/>
      <c r="PNO948" s="82"/>
      <c r="PNP948" s="82"/>
      <c r="PNQ948" s="82"/>
      <c r="PNR948" s="82"/>
      <c r="PNS948" s="82"/>
      <c r="PNT948" s="82"/>
      <c r="PNU948" s="82"/>
      <c r="PNV948" s="82"/>
      <c r="PNW948" s="82"/>
      <c r="PNX948" s="82"/>
      <c r="PNY948" s="82"/>
      <c r="PNZ948" s="82"/>
      <c r="POA948" s="82"/>
      <c r="POB948" s="82"/>
      <c r="POC948" s="82"/>
      <c r="POD948" s="82"/>
      <c r="POE948" s="82"/>
      <c r="POF948" s="82"/>
      <c r="POG948" s="82"/>
      <c r="POH948" s="82"/>
      <c r="POI948" s="82"/>
      <c r="POJ948" s="82"/>
      <c r="POK948" s="82"/>
      <c r="POL948" s="82"/>
      <c r="POM948" s="82"/>
      <c r="PON948" s="82"/>
      <c r="POO948" s="82"/>
      <c r="POP948" s="82"/>
      <c r="POQ948" s="82"/>
      <c r="POR948" s="82"/>
      <c r="POS948" s="82"/>
      <c r="POT948" s="82"/>
      <c r="POU948" s="82"/>
      <c r="POV948" s="82"/>
      <c r="POW948" s="82"/>
      <c r="POX948" s="82"/>
      <c r="POY948" s="82"/>
      <c r="POZ948" s="82"/>
      <c r="PPA948" s="82"/>
      <c r="PPB948" s="82"/>
      <c r="PPC948" s="82"/>
      <c r="PPD948" s="82"/>
      <c r="PPE948" s="82"/>
      <c r="PPF948" s="82"/>
      <c r="PPG948" s="82"/>
      <c r="PPH948" s="82"/>
      <c r="PPI948" s="82"/>
      <c r="PPJ948" s="82"/>
      <c r="PPK948" s="82"/>
      <c r="PPL948" s="82"/>
      <c r="PPM948" s="82"/>
      <c r="PPN948" s="82"/>
      <c r="PPO948" s="82"/>
      <c r="PPP948" s="82"/>
      <c r="PPQ948" s="82"/>
      <c r="PPR948" s="82"/>
      <c r="PPS948" s="82"/>
      <c r="PPT948" s="82"/>
      <c r="PPU948" s="82"/>
      <c r="PPV948" s="82"/>
      <c r="PPW948" s="82"/>
      <c r="PPX948" s="82"/>
      <c r="PPY948" s="82"/>
      <c r="PPZ948" s="82"/>
      <c r="PQA948" s="82"/>
      <c r="PQB948" s="82"/>
      <c r="PQC948" s="82"/>
      <c r="PQD948" s="82"/>
      <c r="PQE948" s="82"/>
      <c r="PQF948" s="82"/>
      <c r="PQG948" s="82"/>
      <c r="PQH948" s="82"/>
      <c r="PQI948" s="82"/>
      <c r="PQJ948" s="82"/>
      <c r="PQK948" s="82"/>
      <c r="PQL948" s="82"/>
      <c r="PQM948" s="82"/>
      <c r="PQN948" s="82"/>
      <c r="PQO948" s="82"/>
      <c r="PQP948" s="82"/>
      <c r="PQQ948" s="82"/>
      <c r="PQR948" s="82"/>
      <c r="PQS948" s="82"/>
      <c r="PQT948" s="82"/>
      <c r="PQU948" s="82"/>
      <c r="PQV948" s="82"/>
      <c r="PQW948" s="82"/>
      <c r="PQX948" s="82"/>
      <c r="PQY948" s="82"/>
      <c r="PQZ948" s="82"/>
      <c r="PRA948" s="82"/>
      <c r="PRB948" s="82"/>
      <c r="PRC948" s="82"/>
      <c r="PRD948" s="82"/>
      <c r="PRE948" s="82"/>
      <c r="PRF948" s="82"/>
      <c r="PRG948" s="82"/>
      <c r="PRH948" s="82"/>
      <c r="PRI948" s="82"/>
      <c r="PRJ948" s="82"/>
      <c r="PRK948" s="82"/>
      <c r="PRL948" s="82"/>
      <c r="PRM948" s="82"/>
      <c r="PRN948" s="82"/>
      <c r="PRO948" s="82"/>
      <c r="PRP948" s="82"/>
      <c r="PRQ948" s="82"/>
      <c r="PRR948" s="82"/>
      <c r="PRS948" s="82"/>
      <c r="PRT948" s="82"/>
      <c r="PRU948" s="82"/>
      <c r="PRV948" s="82"/>
      <c r="PRW948" s="82"/>
      <c r="PRX948" s="82"/>
      <c r="PRY948" s="82"/>
      <c r="PRZ948" s="82"/>
      <c r="PSA948" s="82"/>
      <c r="PSB948" s="82"/>
      <c r="PSC948" s="82"/>
      <c r="PSD948" s="82"/>
      <c r="PSE948" s="82"/>
      <c r="PSF948" s="82"/>
      <c r="PSG948" s="82"/>
      <c r="PSH948" s="82"/>
      <c r="PSI948" s="82"/>
      <c r="PSJ948" s="82"/>
      <c r="PSK948" s="82"/>
      <c r="PSL948" s="82"/>
      <c r="PSM948" s="82"/>
      <c r="PSN948" s="82"/>
      <c r="PSO948" s="82"/>
      <c r="PSP948" s="82"/>
      <c r="PSQ948" s="82"/>
      <c r="PSR948" s="82"/>
      <c r="PSS948" s="82"/>
      <c r="PST948" s="82"/>
      <c r="PSU948" s="82"/>
      <c r="PSV948" s="82"/>
      <c r="PSW948" s="82"/>
      <c r="PSX948" s="82"/>
      <c r="PSY948" s="82"/>
      <c r="PSZ948" s="82"/>
      <c r="PTA948" s="82"/>
      <c r="PTB948" s="82"/>
      <c r="PTC948" s="82"/>
      <c r="PTD948" s="82"/>
      <c r="PTE948" s="82"/>
      <c r="PTF948" s="82"/>
      <c r="PTG948" s="82"/>
      <c r="PTH948" s="82"/>
      <c r="PTI948" s="82"/>
      <c r="PTJ948" s="82"/>
      <c r="PTK948" s="82"/>
      <c r="PTL948" s="82"/>
      <c r="PTM948" s="82"/>
      <c r="PTN948" s="82"/>
      <c r="PTO948" s="82"/>
      <c r="PTP948" s="82"/>
      <c r="PTQ948" s="82"/>
      <c r="PTR948" s="82"/>
      <c r="PTS948" s="82"/>
      <c r="PTT948" s="82"/>
      <c r="PTU948" s="82"/>
      <c r="PTV948" s="82"/>
      <c r="PTW948" s="82"/>
      <c r="PTX948" s="82"/>
      <c r="PTY948" s="82"/>
      <c r="PTZ948" s="82"/>
      <c r="PUA948" s="82"/>
      <c r="PUB948" s="82"/>
      <c r="PUC948" s="82"/>
      <c r="PUD948" s="82"/>
      <c r="PUE948" s="82"/>
      <c r="PUF948" s="82"/>
      <c r="PUG948" s="82"/>
      <c r="PUH948" s="82"/>
      <c r="PUI948" s="82"/>
      <c r="PUJ948" s="82"/>
      <c r="PUK948" s="82"/>
      <c r="PUL948" s="82"/>
      <c r="PUM948" s="82"/>
      <c r="PUN948" s="82"/>
      <c r="PUO948" s="82"/>
      <c r="PUP948" s="82"/>
      <c r="PUQ948" s="82"/>
      <c r="PUR948" s="82"/>
      <c r="PUS948" s="82"/>
      <c r="PUT948" s="82"/>
      <c r="PUU948" s="82"/>
      <c r="PUV948" s="82"/>
      <c r="PUW948" s="82"/>
      <c r="PUX948" s="82"/>
      <c r="PUY948" s="82"/>
      <c r="PUZ948" s="82"/>
      <c r="PVA948" s="82"/>
      <c r="PVB948" s="82"/>
      <c r="PVC948" s="82"/>
      <c r="PVD948" s="82"/>
      <c r="PVE948" s="82"/>
      <c r="PVF948" s="82"/>
      <c r="PVG948" s="82"/>
      <c r="PVH948" s="82"/>
      <c r="PVI948" s="82"/>
      <c r="PVJ948" s="82"/>
      <c r="PVK948" s="82"/>
      <c r="PVL948" s="82"/>
      <c r="PVM948" s="82"/>
      <c r="PVN948" s="82"/>
      <c r="PVO948" s="82"/>
      <c r="PVP948" s="82"/>
      <c r="PVQ948" s="82"/>
      <c r="PVR948" s="82"/>
      <c r="PVS948" s="82"/>
      <c r="PVT948" s="82"/>
      <c r="PVU948" s="82"/>
      <c r="PVV948" s="82"/>
      <c r="PVW948" s="82"/>
      <c r="PVX948" s="82"/>
      <c r="PVY948" s="82"/>
      <c r="PVZ948" s="82"/>
      <c r="PWA948" s="82"/>
      <c r="PWB948" s="82"/>
      <c r="PWC948" s="82"/>
      <c r="PWD948" s="82"/>
      <c r="PWE948" s="82"/>
      <c r="PWF948" s="82"/>
      <c r="PWG948" s="82"/>
      <c r="PWH948" s="82"/>
      <c r="PWI948" s="82"/>
      <c r="PWJ948" s="82"/>
      <c r="PWK948" s="82"/>
      <c r="PWL948" s="82"/>
      <c r="PWM948" s="82"/>
      <c r="PWN948" s="82"/>
      <c r="PWO948" s="82"/>
      <c r="PWP948" s="82"/>
      <c r="PWQ948" s="82"/>
      <c r="PWR948" s="82"/>
      <c r="PWS948" s="82"/>
      <c r="PWT948" s="82"/>
      <c r="PWU948" s="82"/>
      <c r="PWV948" s="82"/>
      <c r="PWW948" s="82"/>
      <c r="PWX948" s="82"/>
      <c r="PWY948" s="82"/>
      <c r="PWZ948" s="82"/>
      <c r="PXA948" s="82"/>
      <c r="PXB948" s="82"/>
      <c r="PXC948" s="82"/>
      <c r="PXD948" s="82"/>
      <c r="PXE948" s="82"/>
      <c r="PXF948" s="82"/>
      <c r="PXG948" s="82"/>
      <c r="PXH948" s="82"/>
      <c r="PXI948" s="82"/>
      <c r="PXJ948" s="82"/>
      <c r="PXK948" s="82"/>
      <c r="PXL948" s="82"/>
      <c r="PXM948" s="82"/>
      <c r="PXN948" s="82"/>
      <c r="PXO948" s="82"/>
      <c r="PXP948" s="82"/>
      <c r="PXQ948" s="82"/>
      <c r="PXR948" s="82"/>
      <c r="PXS948" s="82"/>
      <c r="PXT948" s="82"/>
      <c r="PXU948" s="82"/>
      <c r="PXV948" s="82"/>
      <c r="PXW948" s="82"/>
      <c r="PXX948" s="82"/>
      <c r="PXY948" s="82"/>
      <c r="PXZ948" s="82"/>
      <c r="PYA948" s="82"/>
      <c r="PYB948" s="82"/>
      <c r="PYC948" s="82"/>
      <c r="PYD948" s="82"/>
      <c r="PYE948" s="82"/>
      <c r="PYF948" s="82"/>
      <c r="PYG948" s="82"/>
      <c r="PYH948" s="82"/>
      <c r="PYI948" s="82"/>
      <c r="PYJ948" s="82"/>
      <c r="PYK948" s="82"/>
      <c r="PYL948" s="82"/>
      <c r="PYM948" s="82"/>
      <c r="PYN948" s="82"/>
      <c r="PYO948" s="82"/>
      <c r="PYP948" s="82"/>
      <c r="PYQ948" s="82"/>
      <c r="PYR948" s="82"/>
      <c r="PYS948" s="82"/>
      <c r="PYT948" s="82"/>
      <c r="PYU948" s="82"/>
      <c r="PYV948" s="82"/>
      <c r="PYW948" s="82"/>
      <c r="PYX948" s="82"/>
      <c r="PYY948" s="82"/>
      <c r="PYZ948" s="82"/>
      <c r="PZA948" s="82"/>
      <c r="PZB948" s="82"/>
      <c r="PZC948" s="82"/>
      <c r="PZD948" s="82"/>
      <c r="PZE948" s="82"/>
      <c r="PZF948" s="82"/>
      <c r="PZG948" s="82"/>
      <c r="PZH948" s="82"/>
      <c r="PZI948" s="82"/>
      <c r="PZJ948" s="82"/>
      <c r="PZK948" s="82"/>
      <c r="PZL948" s="82"/>
      <c r="PZM948" s="82"/>
      <c r="PZN948" s="82"/>
      <c r="PZO948" s="82"/>
      <c r="PZP948" s="82"/>
      <c r="PZQ948" s="82"/>
      <c r="PZR948" s="82"/>
      <c r="PZS948" s="82"/>
      <c r="PZT948" s="82"/>
      <c r="PZU948" s="82"/>
      <c r="PZV948" s="82"/>
      <c r="PZW948" s="82"/>
      <c r="PZX948" s="82"/>
      <c r="PZY948" s="82"/>
      <c r="PZZ948" s="82"/>
      <c r="QAA948" s="82"/>
      <c r="QAB948" s="82"/>
      <c r="QAC948" s="82"/>
      <c r="QAD948" s="82"/>
      <c r="QAE948" s="82"/>
      <c r="QAF948" s="82"/>
      <c r="QAG948" s="82"/>
      <c r="QAH948" s="82"/>
      <c r="QAI948" s="82"/>
      <c r="QAJ948" s="82"/>
      <c r="QAK948" s="82"/>
      <c r="QAL948" s="82"/>
      <c r="QAM948" s="82"/>
      <c r="QAN948" s="82"/>
      <c r="QAO948" s="82"/>
      <c r="QAP948" s="82"/>
      <c r="QAQ948" s="82"/>
      <c r="QAR948" s="82"/>
      <c r="QAS948" s="82"/>
      <c r="QAT948" s="82"/>
      <c r="QAU948" s="82"/>
      <c r="QAV948" s="82"/>
      <c r="QAW948" s="82"/>
      <c r="QAX948" s="82"/>
      <c r="QAY948" s="82"/>
      <c r="QAZ948" s="82"/>
      <c r="QBA948" s="82"/>
      <c r="QBB948" s="82"/>
      <c r="QBC948" s="82"/>
      <c r="QBD948" s="82"/>
      <c r="QBE948" s="82"/>
      <c r="QBF948" s="82"/>
      <c r="QBG948" s="82"/>
      <c r="QBH948" s="82"/>
      <c r="QBI948" s="82"/>
      <c r="QBJ948" s="82"/>
      <c r="QBK948" s="82"/>
      <c r="QBL948" s="82"/>
      <c r="QBM948" s="82"/>
      <c r="QBN948" s="82"/>
      <c r="QBO948" s="82"/>
      <c r="QBP948" s="82"/>
      <c r="QBQ948" s="82"/>
      <c r="QBR948" s="82"/>
      <c r="QBS948" s="82"/>
      <c r="QBT948" s="82"/>
      <c r="QBU948" s="82"/>
      <c r="QBV948" s="82"/>
      <c r="QBW948" s="82"/>
      <c r="QBX948" s="82"/>
      <c r="QBY948" s="82"/>
      <c r="QBZ948" s="82"/>
      <c r="QCA948" s="82"/>
      <c r="QCB948" s="82"/>
      <c r="QCC948" s="82"/>
      <c r="QCD948" s="82"/>
      <c r="QCE948" s="82"/>
      <c r="QCF948" s="82"/>
      <c r="QCG948" s="82"/>
      <c r="QCH948" s="82"/>
      <c r="QCI948" s="82"/>
      <c r="QCJ948" s="82"/>
      <c r="QCK948" s="82"/>
      <c r="QCL948" s="82"/>
      <c r="QCM948" s="82"/>
      <c r="QCN948" s="82"/>
      <c r="QCO948" s="82"/>
      <c r="QCP948" s="82"/>
      <c r="QCQ948" s="82"/>
      <c r="QCR948" s="82"/>
      <c r="QCS948" s="82"/>
      <c r="QCT948" s="82"/>
      <c r="QCU948" s="82"/>
      <c r="QCV948" s="82"/>
      <c r="QCW948" s="82"/>
      <c r="QCX948" s="82"/>
      <c r="QCY948" s="82"/>
      <c r="QCZ948" s="82"/>
      <c r="QDA948" s="82"/>
      <c r="QDB948" s="82"/>
      <c r="QDC948" s="82"/>
      <c r="QDD948" s="82"/>
      <c r="QDE948" s="82"/>
      <c r="QDF948" s="82"/>
      <c r="QDG948" s="82"/>
      <c r="QDH948" s="82"/>
      <c r="QDI948" s="82"/>
      <c r="QDJ948" s="82"/>
      <c r="QDK948" s="82"/>
      <c r="QDL948" s="82"/>
      <c r="QDM948" s="82"/>
      <c r="QDN948" s="82"/>
      <c r="QDO948" s="82"/>
      <c r="QDP948" s="82"/>
      <c r="QDQ948" s="82"/>
      <c r="QDR948" s="82"/>
      <c r="QDS948" s="82"/>
      <c r="QDT948" s="82"/>
      <c r="QDU948" s="82"/>
      <c r="QDV948" s="82"/>
      <c r="QDW948" s="82"/>
      <c r="QDX948" s="82"/>
      <c r="QDY948" s="82"/>
      <c r="QDZ948" s="82"/>
      <c r="QEA948" s="82"/>
      <c r="QEB948" s="82"/>
      <c r="QEC948" s="82"/>
      <c r="QED948" s="82"/>
      <c r="QEE948" s="82"/>
      <c r="QEF948" s="82"/>
      <c r="QEG948" s="82"/>
      <c r="QEH948" s="82"/>
      <c r="QEI948" s="82"/>
      <c r="QEJ948" s="82"/>
      <c r="QEK948" s="82"/>
      <c r="QEL948" s="82"/>
      <c r="QEM948" s="82"/>
      <c r="QEN948" s="82"/>
      <c r="QEO948" s="82"/>
      <c r="QEP948" s="82"/>
      <c r="QEQ948" s="82"/>
      <c r="QER948" s="82"/>
      <c r="QES948" s="82"/>
      <c r="QET948" s="82"/>
      <c r="QEU948" s="82"/>
      <c r="QEV948" s="82"/>
      <c r="QEW948" s="82"/>
      <c r="QEX948" s="82"/>
      <c r="QEY948" s="82"/>
      <c r="QEZ948" s="82"/>
      <c r="QFA948" s="82"/>
      <c r="QFB948" s="82"/>
      <c r="QFC948" s="82"/>
      <c r="QFD948" s="82"/>
      <c r="QFE948" s="82"/>
      <c r="QFF948" s="82"/>
      <c r="QFG948" s="82"/>
      <c r="QFH948" s="82"/>
      <c r="QFI948" s="82"/>
      <c r="QFJ948" s="82"/>
      <c r="QFK948" s="82"/>
      <c r="QFL948" s="82"/>
      <c r="QFM948" s="82"/>
      <c r="QFN948" s="82"/>
      <c r="QFO948" s="82"/>
      <c r="QFP948" s="82"/>
      <c r="QFQ948" s="82"/>
      <c r="QFR948" s="82"/>
      <c r="QFS948" s="82"/>
      <c r="QFT948" s="82"/>
      <c r="QFU948" s="82"/>
      <c r="QFV948" s="82"/>
      <c r="QFW948" s="82"/>
      <c r="QFX948" s="82"/>
      <c r="QFY948" s="82"/>
      <c r="QFZ948" s="82"/>
      <c r="QGA948" s="82"/>
      <c r="QGB948" s="82"/>
      <c r="QGC948" s="82"/>
      <c r="QGD948" s="82"/>
      <c r="QGE948" s="82"/>
      <c r="QGF948" s="82"/>
      <c r="QGG948" s="82"/>
      <c r="QGH948" s="82"/>
      <c r="QGI948" s="82"/>
      <c r="QGJ948" s="82"/>
      <c r="QGK948" s="82"/>
      <c r="QGL948" s="82"/>
      <c r="QGM948" s="82"/>
      <c r="QGN948" s="82"/>
      <c r="QGO948" s="82"/>
      <c r="QGP948" s="82"/>
      <c r="QGQ948" s="82"/>
      <c r="QGR948" s="82"/>
      <c r="QGS948" s="82"/>
      <c r="QGT948" s="82"/>
      <c r="QGU948" s="82"/>
      <c r="QGV948" s="82"/>
      <c r="QGW948" s="82"/>
      <c r="QGX948" s="82"/>
      <c r="QGY948" s="82"/>
      <c r="QGZ948" s="82"/>
      <c r="QHA948" s="82"/>
      <c r="QHB948" s="82"/>
      <c r="QHC948" s="82"/>
      <c r="QHD948" s="82"/>
      <c r="QHE948" s="82"/>
      <c r="QHF948" s="82"/>
      <c r="QHG948" s="82"/>
      <c r="QHH948" s="82"/>
      <c r="QHI948" s="82"/>
      <c r="QHJ948" s="82"/>
      <c r="QHK948" s="82"/>
      <c r="QHL948" s="82"/>
      <c r="QHM948" s="82"/>
      <c r="QHN948" s="82"/>
      <c r="QHO948" s="82"/>
      <c r="QHP948" s="82"/>
      <c r="QHQ948" s="82"/>
      <c r="QHR948" s="82"/>
      <c r="QHS948" s="82"/>
      <c r="QHT948" s="82"/>
      <c r="QHU948" s="82"/>
      <c r="QHV948" s="82"/>
      <c r="QHW948" s="82"/>
      <c r="QHX948" s="82"/>
      <c r="QHY948" s="82"/>
      <c r="QHZ948" s="82"/>
      <c r="QIA948" s="82"/>
      <c r="QIB948" s="82"/>
      <c r="QIC948" s="82"/>
      <c r="QID948" s="82"/>
      <c r="QIE948" s="82"/>
      <c r="QIF948" s="82"/>
      <c r="QIG948" s="82"/>
      <c r="QIH948" s="82"/>
      <c r="QII948" s="82"/>
      <c r="QIJ948" s="82"/>
      <c r="QIK948" s="82"/>
      <c r="QIL948" s="82"/>
      <c r="QIM948" s="82"/>
      <c r="QIN948" s="82"/>
      <c r="QIO948" s="82"/>
      <c r="QIP948" s="82"/>
      <c r="QIQ948" s="82"/>
      <c r="QIR948" s="82"/>
      <c r="QIS948" s="82"/>
      <c r="QIT948" s="82"/>
      <c r="QIU948" s="82"/>
      <c r="QIV948" s="82"/>
      <c r="QIW948" s="82"/>
      <c r="QIX948" s="82"/>
      <c r="QIY948" s="82"/>
      <c r="QIZ948" s="82"/>
      <c r="QJA948" s="82"/>
      <c r="QJB948" s="82"/>
      <c r="QJC948" s="82"/>
      <c r="QJD948" s="82"/>
      <c r="QJE948" s="82"/>
      <c r="QJF948" s="82"/>
      <c r="QJG948" s="82"/>
      <c r="QJH948" s="82"/>
      <c r="QJI948" s="82"/>
      <c r="QJJ948" s="82"/>
      <c r="QJK948" s="82"/>
      <c r="QJL948" s="82"/>
      <c r="QJM948" s="82"/>
      <c r="QJN948" s="82"/>
      <c r="QJO948" s="82"/>
      <c r="QJP948" s="82"/>
      <c r="QJQ948" s="82"/>
      <c r="QJR948" s="82"/>
      <c r="QJS948" s="82"/>
      <c r="QJT948" s="82"/>
      <c r="QJU948" s="82"/>
      <c r="QJV948" s="82"/>
      <c r="QJW948" s="82"/>
      <c r="QJX948" s="82"/>
      <c r="QJY948" s="82"/>
      <c r="QJZ948" s="82"/>
      <c r="QKA948" s="82"/>
      <c r="QKB948" s="82"/>
      <c r="QKC948" s="82"/>
      <c r="QKD948" s="82"/>
      <c r="QKE948" s="82"/>
      <c r="QKF948" s="82"/>
      <c r="QKG948" s="82"/>
      <c r="QKH948" s="82"/>
      <c r="QKI948" s="82"/>
      <c r="QKJ948" s="82"/>
      <c r="QKK948" s="82"/>
      <c r="QKL948" s="82"/>
      <c r="QKM948" s="82"/>
      <c r="QKN948" s="82"/>
      <c r="QKO948" s="82"/>
      <c r="QKP948" s="82"/>
      <c r="QKQ948" s="82"/>
      <c r="QKR948" s="82"/>
      <c r="QKS948" s="82"/>
      <c r="QKT948" s="82"/>
      <c r="QKU948" s="82"/>
      <c r="QKV948" s="82"/>
      <c r="QKW948" s="82"/>
      <c r="QKX948" s="82"/>
      <c r="QKY948" s="82"/>
      <c r="QKZ948" s="82"/>
      <c r="QLA948" s="82"/>
      <c r="QLB948" s="82"/>
      <c r="QLC948" s="82"/>
      <c r="QLD948" s="82"/>
      <c r="QLE948" s="82"/>
      <c r="QLF948" s="82"/>
      <c r="QLG948" s="82"/>
      <c r="QLH948" s="82"/>
      <c r="QLI948" s="82"/>
      <c r="QLJ948" s="82"/>
      <c r="QLK948" s="82"/>
      <c r="QLL948" s="82"/>
      <c r="QLM948" s="82"/>
      <c r="QLN948" s="82"/>
      <c r="QLO948" s="82"/>
      <c r="QLP948" s="82"/>
      <c r="QLQ948" s="82"/>
      <c r="QLR948" s="82"/>
      <c r="QLS948" s="82"/>
      <c r="QLT948" s="82"/>
      <c r="QLU948" s="82"/>
      <c r="QLV948" s="82"/>
      <c r="QLW948" s="82"/>
      <c r="QLX948" s="82"/>
      <c r="QLY948" s="82"/>
      <c r="QLZ948" s="82"/>
      <c r="QMA948" s="82"/>
      <c r="QMB948" s="82"/>
      <c r="QMC948" s="82"/>
      <c r="QMD948" s="82"/>
      <c r="QME948" s="82"/>
      <c r="QMF948" s="82"/>
      <c r="QMG948" s="82"/>
      <c r="QMH948" s="82"/>
      <c r="QMI948" s="82"/>
      <c r="QMJ948" s="82"/>
      <c r="QMK948" s="82"/>
      <c r="QML948" s="82"/>
      <c r="QMM948" s="82"/>
      <c r="QMN948" s="82"/>
      <c r="QMO948" s="82"/>
      <c r="QMP948" s="82"/>
      <c r="QMQ948" s="82"/>
      <c r="QMR948" s="82"/>
      <c r="QMS948" s="82"/>
      <c r="QMT948" s="82"/>
      <c r="QMU948" s="82"/>
      <c r="QMV948" s="82"/>
      <c r="QMW948" s="82"/>
      <c r="QMX948" s="82"/>
      <c r="QMY948" s="82"/>
      <c r="QMZ948" s="82"/>
      <c r="QNA948" s="82"/>
      <c r="QNB948" s="82"/>
      <c r="QNC948" s="82"/>
      <c r="QND948" s="82"/>
      <c r="QNE948" s="82"/>
      <c r="QNF948" s="82"/>
      <c r="QNG948" s="82"/>
      <c r="QNH948" s="82"/>
      <c r="QNI948" s="82"/>
      <c r="QNJ948" s="82"/>
      <c r="QNK948" s="82"/>
      <c r="QNL948" s="82"/>
      <c r="QNM948" s="82"/>
      <c r="QNN948" s="82"/>
      <c r="QNO948" s="82"/>
      <c r="QNP948" s="82"/>
      <c r="QNQ948" s="82"/>
      <c r="QNR948" s="82"/>
      <c r="QNS948" s="82"/>
      <c r="QNT948" s="82"/>
      <c r="QNU948" s="82"/>
      <c r="QNV948" s="82"/>
      <c r="QNW948" s="82"/>
      <c r="QNX948" s="82"/>
      <c r="QNY948" s="82"/>
      <c r="QNZ948" s="82"/>
      <c r="QOA948" s="82"/>
      <c r="QOB948" s="82"/>
      <c r="QOC948" s="82"/>
      <c r="QOD948" s="82"/>
      <c r="QOE948" s="82"/>
      <c r="QOF948" s="82"/>
      <c r="QOG948" s="82"/>
      <c r="QOH948" s="82"/>
      <c r="QOI948" s="82"/>
      <c r="QOJ948" s="82"/>
      <c r="QOK948" s="82"/>
      <c r="QOL948" s="82"/>
      <c r="QOM948" s="82"/>
      <c r="QON948" s="82"/>
      <c r="QOO948" s="82"/>
      <c r="QOP948" s="82"/>
      <c r="QOQ948" s="82"/>
      <c r="QOR948" s="82"/>
      <c r="QOS948" s="82"/>
      <c r="QOT948" s="82"/>
      <c r="QOU948" s="82"/>
      <c r="QOV948" s="82"/>
      <c r="QOW948" s="82"/>
      <c r="QOX948" s="82"/>
      <c r="QOY948" s="82"/>
      <c r="QOZ948" s="82"/>
      <c r="QPA948" s="82"/>
      <c r="QPB948" s="82"/>
      <c r="QPC948" s="82"/>
      <c r="QPD948" s="82"/>
      <c r="QPE948" s="82"/>
      <c r="QPF948" s="82"/>
      <c r="QPG948" s="82"/>
      <c r="QPH948" s="82"/>
      <c r="QPI948" s="82"/>
      <c r="QPJ948" s="82"/>
      <c r="QPK948" s="82"/>
      <c r="QPL948" s="82"/>
      <c r="QPM948" s="82"/>
      <c r="QPN948" s="82"/>
      <c r="QPO948" s="82"/>
      <c r="QPP948" s="82"/>
      <c r="QPQ948" s="82"/>
      <c r="QPR948" s="82"/>
      <c r="QPS948" s="82"/>
      <c r="QPT948" s="82"/>
      <c r="QPU948" s="82"/>
      <c r="QPV948" s="82"/>
      <c r="QPW948" s="82"/>
      <c r="QPX948" s="82"/>
      <c r="QPY948" s="82"/>
      <c r="QPZ948" s="82"/>
      <c r="QQA948" s="82"/>
      <c r="QQB948" s="82"/>
      <c r="QQC948" s="82"/>
      <c r="QQD948" s="82"/>
      <c r="QQE948" s="82"/>
      <c r="QQF948" s="82"/>
      <c r="QQG948" s="82"/>
      <c r="QQH948" s="82"/>
      <c r="QQI948" s="82"/>
      <c r="QQJ948" s="82"/>
      <c r="QQK948" s="82"/>
      <c r="QQL948" s="82"/>
      <c r="QQM948" s="82"/>
      <c r="QQN948" s="82"/>
      <c r="QQO948" s="82"/>
      <c r="QQP948" s="82"/>
      <c r="QQQ948" s="82"/>
      <c r="QQR948" s="82"/>
      <c r="QQS948" s="82"/>
      <c r="QQT948" s="82"/>
      <c r="QQU948" s="82"/>
      <c r="QQV948" s="82"/>
      <c r="QQW948" s="82"/>
      <c r="QQX948" s="82"/>
      <c r="QQY948" s="82"/>
      <c r="QQZ948" s="82"/>
      <c r="QRA948" s="82"/>
      <c r="QRB948" s="82"/>
      <c r="QRC948" s="82"/>
      <c r="QRD948" s="82"/>
      <c r="QRE948" s="82"/>
      <c r="QRF948" s="82"/>
      <c r="QRG948" s="82"/>
      <c r="QRH948" s="82"/>
      <c r="QRI948" s="82"/>
      <c r="QRJ948" s="82"/>
      <c r="QRK948" s="82"/>
      <c r="QRL948" s="82"/>
      <c r="QRM948" s="82"/>
      <c r="QRN948" s="82"/>
      <c r="QRO948" s="82"/>
      <c r="QRP948" s="82"/>
      <c r="QRQ948" s="82"/>
      <c r="QRR948" s="82"/>
      <c r="QRS948" s="82"/>
      <c r="QRT948" s="82"/>
      <c r="QRU948" s="82"/>
      <c r="QRV948" s="82"/>
      <c r="QRW948" s="82"/>
      <c r="QRX948" s="82"/>
      <c r="QRY948" s="82"/>
      <c r="QRZ948" s="82"/>
      <c r="QSA948" s="82"/>
      <c r="QSB948" s="82"/>
      <c r="QSC948" s="82"/>
      <c r="QSD948" s="82"/>
      <c r="QSE948" s="82"/>
      <c r="QSF948" s="82"/>
      <c r="QSG948" s="82"/>
      <c r="QSH948" s="82"/>
      <c r="QSI948" s="82"/>
      <c r="QSJ948" s="82"/>
      <c r="QSK948" s="82"/>
      <c r="QSL948" s="82"/>
      <c r="QSM948" s="82"/>
      <c r="QSN948" s="82"/>
      <c r="QSO948" s="82"/>
      <c r="QSP948" s="82"/>
      <c r="QSQ948" s="82"/>
      <c r="QSR948" s="82"/>
      <c r="QSS948" s="82"/>
      <c r="QST948" s="82"/>
      <c r="QSU948" s="82"/>
      <c r="QSV948" s="82"/>
      <c r="QSW948" s="82"/>
      <c r="QSX948" s="82"/>
      <c r="QSY948" s="82"/>
      <c r="QSZ948" s="82"/>
      <c r="QTA948" s="82"/>
      <c r="QTB948" s="82"/>
      <c r="QTC948" s="82"/>
      <c r="QTD948" s="82"/>
      <c r="QTE948" s="82"/>
      <c r="QTF948" s="82"/>
      <c r="QTG948" s="82"/>
      <c r="QTH948" s="82"/>
      <c r="QTI948" s="82"/>
      <c r="QTJ948" s="82"/>
      <c r="QTK948" s="82"/>
      <c r="QTL948" s="82"/>
      <c r="QTM948" s="82"/>
      <c r="QTN948" s="82"/>
      <c r="QTO948" s="82"/>
      <c r="QTP948" s="82"/>
      <c r="QTQ948" s="82"/>
      <c r="QTR948" s="82"/>
      <c r="QTS948" s="82"/>
      <c r="QTT948" s="82"/>
      <c r="QTU948" s="82"/>
      <c r="QTV948" s="82"/>
      <c r="QTW948" s="82"/>
      <c r="QTX948" s="82"/>
      <c r="QTY948" s="82"/>
      <c r="QTZ948" s="82"/>
      <c r="QUA948" s="82"/>
      <c r="QUB948" s="82"/>
      <c r="QUC948" s="82"/>
      <c r="QUD948" s="82"/>
      <c r="QUE948" s="82"/>
      <c r="QUF948" s="82"/>
      <c r="QUG948" s="82"/>
      <c r="QUH948" s="82"/>
      <c r="QUI948" s="82"/>
      <c r="QUJ948" s="82"/>
      <c r="QUK948" s="82"/>
      <c r="QUL948" s="82"/>
      <c r="QUM948" s="82"/>
      <c r="QUN948" s="82"/>
      <c r="QUO948" s="82"/>
      <c r="QUP948" s="82"/>
      <c r="QUQ948" s="82"/>
      <c r="QUR948" s="82"/>
      <c r="QUS948" s="82"/>
      <c r="QUT948" s="82"/>
      <c r="QUU948" s="82"/>
      <c r="QUV948" s="82"/>
      <c r="QUW948" s="82"/>
      <c r="QUX948" s="82"/>
      <c r="QUY948" s="82"/>
      <c r="QUZ948" s="82"/>
      <c r="QVA948" s="82"/>
      <c r="QVB948" s="82"/>
      <c r="QVC948" s="82"/>
      <c r="QVD948" s="82"/>
      <c r="QVE948" s="82"/>
      <c r="QVF948" s="82"/>
      <c r="QVG948" s="82"/>
      <c r="QVH948" s="82"/>
      <c r="QVI948" s="82"/>
      <c r="QVJ948" s="82"/>
      <c r="QVK948" s="82"/>
      <c r="QVL948" s="82"/>
      <c r="QVM948" s="82"/>
      <c r="QVN948" s="82"/>
      <c r="QVO948" s="82"/>
      <c r="QVP948" s="82"/>
      <c r="QVQ948" s="82"/>
      <c r="QVR948" s="82"/>
      <c r="QVS948" s="82"/>
      <c r="QVT948" s="82"/>
      <c r="QVU948" s="82"/>
      <c r="QVV948" s="82"/>
      <c r="QVW948" s="82"/>
      <c r="QVX948" s="82"/>
      <c r="QVY948" s="82"/>
      <c r="QVZ948" s="82"/>
      <c r="QWA948" s="82"/>
      <c r="QWB948" s="82"/>
      <c r="QWC948" s="82"/>
      <c r="QWD948" s="82"/>
      <c r="QWE948" s="82"/>
      <c r="QWF948" s="82"/>
      <c r="QWG948" s="82"/>
      <c r="QWH948" s="82"/>
      <c r="QWI948" s="82"/>
      <c r="QWJ948" s="82"/>
      <c r="QWK948" s="82"/>
      <c r="QWL948" s="82"/>
      <c r="QWM948" s="82"/>
      <c r="QWN948" s="82"/>
      <c r="QWO948" s="82"/>
      <c r="QWP948" s="82"/>
      <c r="QWQ948" s="82"/>
      <c r="QWR948" s="82"/>
      <c r="QWS948" s="82"/>
      <c r="QWT948" s="82"/>
      <c r="QWU948" s="82"/>
      <c r="QWV948" s="82"/>
      <c r="QWW948" s="82"/>
      <c r="QWX948" s="82"/>
      <c r="QWY948" s="82"/>
      <c r="QWZ948" s="82"/>
      <c r="QXA948" s="82"/>
      <c r="QXB948" s="82"/>
      <c r="QXC948" s="82"/>
      <c r="QXD948" s="82"/>
      <c r="QXE948" s="82"/>
      <c r="QXF948" s="82"/>
      <c r="QXG948" s="82"/>
      <c r="QXH948" s="82"/>
      <c r="QXI948" s="82"/>
      <c r="QXJ948" s="82"/>
      <c r="QXK948" s="82"/>
      <c r="QXL948" s="82"/>
      <c r="QXM948" s="82"/>
      <c r="QXN948" s="82"/>
      <c r="QXO948" s="82"/>
      <c r="QXP948" s="82"/>
      <c r="QXQ948" s="82"/>
      <c r="QXR948" s="82"/>
      <c r="QXS948" s="82"/>
      <c r="QXT948" s="82"/>
      <c r="QXU948" s="82"/>
      <c r="QXV948" s="82"/>
      <c r="QXW948" s="82"/>
      <c r="QXX948" s="82"/>
      <c r="QXY948" s="82"/>
      <c r="QXZ948" s="82"/>
      <c r="QYA948" s="82"/>
      <c r="QYB948" s="82"/>
      <c r="QYC948" s="82"/>
      <c r="QYD948" s="82"/>
      <c r="QYE948" s="82"/>
      <c r="QYF948" s="82"/>
      <c r="QYG948" s="82"/>
      <c r="QYH948" s="82"/>
      <c r="QYI948" s="82"/>
      <c r="QYJ948" s="82"/>
      <c r="QYK948" s="82"/>
      <c r="QYL948" s="82"/>
      <c r="QYM948" s="82"/>
      <c r="QYN948" s="82"/>
      <c r="QYO948" s="82"/>
      <c r="QYP948" s="82"/>
      <c r="QYQ948" s="82"/>
      <c r="QYR948" s="82"/>
      <c r="QYS948" s="82"/>
      <c r="QYT948" s="82"/>
      <c r="QYU948" s="82"/>
      <c r="QYV948" s="82"/>
      <c r="QYW948" s="82"/>
      <c r="QYX948" s="82"/>
      <c r="QYY948" s="82"/>
      <c r="QYZ948" s="82"/>
      <c r="QZA948" s="82"/>
      <c r="QZB948" s="82"/>
      <c r="QZC948" s="82"/>
      <c r="QZD948" s="82"/>
      <c r="QZE948" s="82"/>
      <c r="QZF948" s="82"/>
      <c r="QZG948" s="82"/>
      <c r="QZH948" s="82"/>
      <c r="QZI948" s="82"/>
      <c r="QZJ948" s="82"/>
      <c r="QZK948" s="82"/>
      <c r="QZL948" s="82"/>
      <c r="QZM948" s="82"/>
      <c r="QZN948" s="82"/>
      <c r="QZO948" s="82"/>
      <c r="QZP948" s="82"/>
      <c r="QZQ948" s="82"/>
      <c r="QZR948" s="82"/>
      <c r="QZS948" s="82"/>
      <c r="QZT948" s="82"/>
      <c r="QZU948" s="82"/>
      <c r="QZV948" s="82"/>
      <c r="QZW948" s="82"/>
      <c r="QZX948" s="82"/>
      <c r="QZY948" s="82"/>
      <c r="QZZ948" s="82"/>
      <c r="RAA948" s="82"/>
      <c r="RAB948" s="82"/>
      <c r="RAC948" s="82"/>
      <c r="RAD948" s="82"/>
      <c r="RAE948" s="82"/>
      <c r="RAF948" s="82"/>
      <c r="RAG948" s="82"/>
      <c r="RAH948" s="82"/>
      <c r="RAI948" s="82"/>
      <c r="RAJ948" s="82"/>
      <c r="RAK948" s="82"/>
      <c r="RAL948" s="82"/>
      <c r="RAM948" s="82"/>
      <c r="RAN948" s="82"/>
      <c r="RAO948" s="82"/>
      <c r="RAP948" s="82"/>
      <c r="RAQ948" s="82"/>
      <c r="RAR948" s="82"/>
      <c r="RAS948" s="82"/>
      <c r="RAT948" s="82"/>
      <c r="RAU948" s="82"/>
      <c r="RAV948" s="82"/>
      <c r="RAW948" s="82"/>
      <c r="RAX948" s="82"/>
      <c r="RAY948" s="82"/>
      <c r="RAZ948" s="82"/>
      <c r="RBA948" s="82"/>
      <c r="RBB948" s="82"/>
      <c r="RBC948" s="82"/>
      <c r="RBD948" s="82"/>
      <c r="RBE948" s="82"/>
      <c r="RBF948" s="82"/>
      <c r="RBG948" s="82"/>
      <c r="RBH948" s="82"/>
      <c r="RBI948" s="82"/>
      <c r="RBJ948" s="82"/>
      <c r="RBK948" s="82"/>
      <c r="RBL948" s="82"/>
      <c r="RBM948" s="82"/>
      <c r="RBN948" s="82"/>
      <c r="RBO948" s="82"/>
      <c r="RBP948" s="82"/>
      <c r="RBQ948" s="82"/>
      <c r="RBR948" s="82"/>
      <c r="RBS948" s="82"/>
      <c r="RBT948" s="82"/>
      <c r="RBU948" s="82"/>
      <c r="RBV948" s="82"/>
      <c r="RBW948" s="82"/>
      <c r="RBX948" s="82"/>
      <c r="RBY948" s="82"/>
      <c r="RBZ948" s="82"/>
      <c r="RCA948" s="82"/>
      <c r="RCB948" s="82"/>
      <c r="RCC948" s="82"/>
      <c r="RCD948" s="82"/>
      <c r="RCE948" s="82"/>
      <c r="RCF948" s="82"/>
      <c r="RCG948" s="82"/>
      <c r="RCH948" s="82"/>
      <c r="RCI948" s="82"/>
      <c r="RCJ948" s="82"/>
      <c r="RCK948" s="82"/>
      <c r="RCL948" s="82"/>
      <c r="RCM948" s="82"/>
      <c r="RCN948" s="82"/>
      <c r="RCO948" s="82"/>
      <c r="RCP948" s="82"/>
      <c r="RCQ948" s="82"/>
      <c r="RCR948" s="82"/>
      <c r="RCS948" s="82"/>
      <c r="RCT948" s="82"/>
      <c r="RCU948" s="82"/>
      <c r="RCV948" s="82"/>
      <c r="RCW948" s="82"/>
      <c r="RCX948" s="82"/>
      <c r="RCY948" s="82"/>
      <c r="RCZ948" s="82"/>
      <c r="RDA948" s="82"/>
      <c r="RDB948" s="82"/>
      <c r="RDC948" s="82"/>
      <c r="RDD948" s="82"/>
      <c r="RDE948" s="82"/>
      <c r="RDF948" s="82"/>
      <c r="RDG948" s="82"/>
      <c r="RDH948" s="82"/>
      <c r="RDI948" s="82"/>
      <c r="RDJ948" s="82"/>
      <c r="RDK948" s="82"/>
      <c r="RDL948" s="82"/>
      <c r="RDM948" s="82"/>
      <c r="RDN948" s="82"/>
      <c r="RDO948" s="82"/>
      <c r="RDP948" s="82"/>
      <c r="RDQ948" s="82"/>
      <c r="RDR948" s="82"/>
      <c r="RDS948" s="82"/>
      <c r="RDT948" s="82"/>
      <c r="RDU948" s="82"/>
      <c r="RDV948" s="82"/>
      <c r="RDW948" s="82"/>
      <c r="RDX948" s="82"/>
      <c r="RDY948" s="82"/>
      <c r="RDZ948" s="82"/>
      <c r="REA948" s="82"/>
      <c r="REB948" s="82"/>
      <c r="REC948" s="82"/>
      <c r="RED948" s="82"/>
      <c r="REE948" s="82"/>
      <c r="REF948" s="82"/>
      <c r="REG948" s="82"/>
      <c r="REH948" s="82"/>
      <c r="REI948" s="82"/>
      <c r="REJ948" s="82"/>
      <c r="REK948" s="82"/>
      <c r="REL948" s="82"/>
      <c r="REM948" s="82"/>
      <c r="REN948" s="82"/>
      <c r="REO948" s="82"/>
      <c r="REP948" s="82"/>
      <c r="REQ948" s="82"/>
      <c r="RER948" s="82"/>
      <c r="RES948" s="82"/>
      <c r="RET948" s="82"/>
      <c r="REU948" s="82"/>
      <c r="REV948" s="82"/>
      <c r="REW948" s="82"/>
      <c r="REX948" s="82"/>
      <c r="REY948" s="82"/>
      <c r="REZ948" s="82"/>
      <c r="RFA948" s="82"/>
      <c r="RFB948" s="82"/>
      <c r="RFC948" s="82"/>
      <c r="RFD948" s="82"/>
      <c r="RFE948" s="82"/>
      <c r="RFF948" s="82"/>
      <c r="RFG948" s="82"/>
      <c r="RFH948" s="82"/>
      <c r="RFI948" s="82"/>
      <c r="RFJ948" s="82"/>
      <c r="RFK948" s="82"/>
      <c r="RFL948" s="82"/>
      <c r="RFM948" s="82"/>
      <c r="RFN948" s="82"/>
      <c r="RFO948" s="82"/>
      <c r="RFP948" s="82"/>
      <c r="RFQ948" s="82"/>
      <c r="RFR948" s="82"/>
      <c r="RFS948" s="82"/>
      <c r="RFT948" s="82"/>
      <c r="RFU948" s="82"/>
      <c r="RFV948" s="82"/>
      <c r="RFW948" s="82"/>
      <c r="RFX948" s="82"/>
      <c r="RFY948" s="82"/>
      <c r="RFZ948" s="82"/>
      <c r="RGA948" s="82"/>
      <c r="RGB948" s="82"/>
      <c r="RGC948" s="82"/>
      <c r="RGD948" s="82"/>
      <c r="RGE948" s="82"/>
      <c r="RGF948" s="82"/>
      <c r="RGG948" s="82"/>
      <c r="RGH948" s="82"/>
      <c r="RGI948" s="82"/>
      <c r="RGJ948" s="82"/>
      <c r="RGK948" s="82"/>
      <c r="RGL948" s="82"/>
      <c r="RGM948" s="82"/>
      <c r="RGN948" s="82"/>
      <c r="RGO948" s="82"/>
      <c r="RGP948" s="82"/>
      <c r="RGQ948" s="82"/>
      <c r="RGR948" s="82"/>
      <c r="RGS948" s="82"/>
      <c r="RGT948" s="82"/>
      <c r="RGU948" s="82"/>
      <c r="RGV948" s="82"/>
      <c r="RGW948" s="82"/>
      <c r="RGX948" s="82"/>
      <c r="RGY948" s="82"/>
      <c r="RGZ948" s="82"/>
      <c r="RHA948" s="82"/>
      <c r="RHB948" s="82"/>
      <c r="RHC948" s="82"/>
      <c r="RHD948" s="82"/>
      <c r="RHE948" s="82"/>
      <c r="RHF948" s="82"/>
      <c r="RHG948" s="82"/>
      <c r="RHH948" s="82"/>
      <c r="RHI948" s="82"/>
      <c r="RHJ948" s="82"/>
      <c r="RHK948" s="82"/>
      <c r="RHL948" s="82"/>
      <c r="RHM948" s="82"/>
      <c r="RHN948" s="82"/>
      <c r="RHO948" s="82"/>
      <c r="RHP948" s="82"/>
      <c r="RHQ948" s="82"/>
      <c r="RHR948" s="82"/>
      <c r="RHS948" s="82"/>
      <c r="RHT948" s="82"/>
      <c r="RHU948" s="82"/>
      <c r="RHV948" s="82"/>
      <c r="RHW948" s="82"/>
      <c r="RHX948" s="82"/>
      <c r="RHY948" s="82"/>
      <c r="RHZ948" s="82"/>
      <c r="RIA948" s="82"/>
      <c r="RIB948" s="82"/>
      <c r="RIC948" s="82"/>
      <c r="RID948" s="82"/>
      <c r="RIE948" s="82"/>
      <c r="RIF948" s="82"/>
      <c r="RIG948" s="82"/>
      <c r="RIH948" s="82"/>
      <c r="RII948" s="82"/>
      <c r="RIJ948" s="82"/>
      <c r="RIK948" s="82"/>
      <c r="RIL948" s="82"/>
      <c r="RIM948" s="82"/>
      <c r="RIN948" s="82"/>
      <c r="RIO948" s="82"/>
      <c r="RIP948" s="82"/>
      <c r="RIQ948" s="82"/>
      <c r="RIR948" s="82"/>
      <c r="RIS948" s="82"/>
      <c r="RIT948" s="82"/>
      <c r="RIU948" s="82"/>
      <c r="RIV948" s="82"/>
      <c r="RIW948" s="82"/>
      <c r="RIX948" s="82"/>
      <c r="RIY948" s="82"/>
      <c r="RIZ948" s="82"/>
      <c r="RJA948" s="82"/>
      <c r="RJB948" s="82"/>
      <c r="RJC948" s="82"/>
      <c r="RJD948" s="82"/>
      <c r="RJE948" s="82"/>
      <c r="RJF948" s="82"/>
      <c r="RJG948" s="82"/>
      <c r="RJH948" s="82"/>
      <c r="RJI948" s="82"/>
      <c r="RJJ948" s="82"/>
      <c r="RJK948" s="82"/>
      <c r="RJL948" s="82"/>
      <c r="RJM948" s="82"/>
      <c r="RJN948" s="82"/>
      <c r="RJO948" s="82"/>
      <c r="RJP948" s="82"/>
      <c r="RJQ948" s="82"/>
      <c r="RJR948" s="82"/>
      <c r="RJS948" s="82"/>
      <c r="RJT948" s="82"/>
      <c r="RJU948" s="82"/>
      <c r="RJV948" s="82"/>
      <c r="RJW948" s="82"/>
      <c r="RJX948" s="82"/>
      <c r="RJY948" s="82"/>
      <c r="RJZ948" s="82"/>
      <c r="RKA948" s="82"/>
      <c r="RKB948" s="82"/>
      <c r="RKC948" s="82"/>
      <c r="RKD948" s="82"/>
      <c r="RKE948" s="82"/>
      <c r="RKF948" s="82"/>
      <c r="RKG948" s="82"/>
      <c r="RKH948" s="82"/>
      <c r="RKI948" s="82"/>
      <c r="RKJ948" s="82"/>
      <c r="RKK948" s="82"/>
      <c r="RKL948" s="82"/>
      <c r="RKM948" s="82"/>
      <c r="RKN948" s="82"/>
      <c r="RKO948" s="82"/>
      <c r="RKP948" s="82"/>
      <c r="RKQ948" s="82"/>
      <c r="RKR948" s="82"/>
      <c r="RKS948" s="82"/>
      <c r="RKT948" s="82"/>
      <c r="RKU948" s="82"/>
      <c r="RKV948" s="82"/>
      <c r="RKW948" s="82"/>
      <c r="RKX948" s="82"/>
      <c r="RKY948" s="82"/>
      <c r="RKZ948" s="82"/>
      <c r="RLA948" s="82"/>
      <c r="RLB948" s="82"/>
      <c r="RLC948" s="82"/>
      <c r="RLD948" s="82"/>
      <c r="RLE948" s="82"/>
      <c r="RLF948" s="82"/>
      <c r="RLG948" s="82"/>
      <c r="RLH948" s="82"/>
      <c r="RLI948" s="82"/>
      <c r="RLJ948" s="82"/>
      <c r="RLK948" s="82"/>
      <c r="RLL948" s="82"/>
      <c r="RLM948" s="82"/>
      <c r="RLN948" s="82"/>
      <c r="RLO948" s="82"/>
      <c r="RLP948" s="82"/>
      <c r="RLQ948" s="82"/>
      <c r="RLR948" s="82"/>
      <c r="RLS948" s="82"/>
      <c r="RLT948" s="82"/>
      <c r="RLU948" s="82"/>
      <c r="RLV948" s="82"/>
      <c r="RLW948" s="82"/>
      <c r="RLX948" s="82"/>
      <c r="RLY948" s="82"/>
      <c r="RLZ948" s="82"/>
      <c r="RMA948" s="82"/>
      <c r="RMB948" s="82"/>
      <c r="RMC948" s="82"/>
      <c r="RMD948" s="82"/>
      <c r="RME948" s="82"/>
      <c r="RMF948" s="82"/>
      <c r="RMG948" s="82"/>
      <c r="RMH948" s="82"/>
      <c r="RMI948" s="82"/>
      <c r="RMJ948" s="82"/>
      <c r="RMK948" s="82"/>
      <c r="RML948" s="82"/>
      <c r="RMM948" s="82"/>
      <c r="RMN948" s="82"/>
      <c r="RMO948" s="82"/>
      <c r="RMP948" s="82"/>
      <c r="RMQ948" s="82"/>
      <c r="RMR948" s="82"/>
      <c r="RMS948" s="82"/>
      <c r="RMT948" s="82"/>
      <c r="RMU948" s="82"/>
      <c r="RMV948" s="82"/>
      <c r="RMW948" s="82"/>
      <c r="RMX948" s="82"/>
      <c r="RMY948" s="82"/>
      <c r="RMZ948" s="82"/>
      <c r="RNA948" s="82"/>
      <c r="RNB948" s="82"/>
      <c r="RNC948" s="82"/>
      <c r="RND948" s="82"/>
      <c r="RNE948" s="82"/>
      <c r="RNF948" s="82"/>
      <c r="RNG948" s="82"/>
      <c r="RNH948" s="82"/>
      <c r="RNI948" s="82"/>
      <c r="RNJ948" s="82"/>
      <c r="RNK948" s="82"/>
      <c r="RNL948" s="82"/>
      <c r="RNM948" s="82"/>
      <c r="RNN948" s="82"/>
      <c r="RNO948" s="82"/>
      <c r="RNP948" s="82"/>
      <c r="RNQ948" s="82"/>
      <c r="RNR948" s="82"/>
      <c r="RNS948" s="82"/>
      <c r="RNT948" s="82"/>
      <c r="RNU948" s="82"/>
      <c r="RNV948" s="82"/>
      <c r="RNW948" s="82"/>
      <c r="RNX948" s="82"/>
      <c r="RNY948" s="82"/>
      <c r="RNZ948" s="82"/>
      <c r="ROA948" s="82"/>
      <c r="ROB948" s="82"/>
      <c r="ROC948" s="82"/>
      <c r="ROD948" s="82"/>
      <c r="ROE948" s="82"/>
      <c r="ROF948" s="82"/>
      <c r="ROG948" s="82"/>
      <c r="ROH948" s="82"/>
      <c r="ROI948" s="82"/>
      <c r="ROJ948" s="82"/>
      <c r="ROK948" s="82"/>
      <c r="ROL948" s="82"/>
      <c r="ROM948" s="82"/>
      <c r="RON948" s="82"/>
      <c r="ROO948" s="82"/>
      <c r="ROP948" s="82"/>
      <c r="ROQ948" s="82"/>
      <c r="ROR948" s="82"/>
      <c r="ROS948" s="82"/>
      <c r="ROT948" s="82"/>
      <c r="ROU948" s="82"/>
      <c r="ROV948" s="82"/>
      <c r="ROW948" s="82"/>
      <c r="ROX948" s="82"/>
      <c r="ROY948" s="82"/>
      <c r="ROZ948" s="82"/>
      <c r="RPA948" s="82"/>
      <c r="RPB948" s="82"/>
      <c r="RPC948" s="82"/>
      <c r="RPD948" s="82"/>
      <c r="RPE948" s="82"/>
      <c r="RPF948" s="82"/>
      <c r="RPG948" s="82"/>
      <c r="RPH948" s="82"/>
      <c r="RPI948" s="82"/>
      <c r="RPJ948" s="82"/>
      <c r="RPK948" s="82"/>
      <c r="RPL948" s="82"/>
      <c r="RPM948" s="82"/>
      <c r="RPN948" s="82"/>
      <c r="RPO948" s="82"/>
      <c r="RPP948" s="82"/>
      <c r="RPQ948" s="82"/>
      <c r="RPR948" s="82"/>
      <c r="RPS948" s="82"/>
      <c r="RPT948" s="82"/>
      <c r="RPU948" s="82"/>
      <c r="RPV948" s="82"/>
      <c r="RPW948" s="82"/>
      <c r="RPX948" s="82"/>
      <c r="RPY948" s="82"/>
      <c r="RPZ948" s="82"/>
      <c r="RQA948" s="82"/>
      <c r="RQB948" s="82"/>
      <c r="RQC948" s="82"/>
      <c r="RQD948" s="82"/>
      <c r="RQE948" s="82"/>
      <c r="RQF948" s="82"/>
      <c r="RQG948" s="82"/>
      <c r="RQH948" s="82"/>
      <c r="RQI948" s="82"/>
      <c r="RQJ948" s="82"/>
      <c r="RQK948" s="82"/>
      <c r="RQL948" s="82"/>
      <c r="RQM948" s="82"/>
      <c r="RQN948" s="82"/>
      <c r="RQO948" s="82"/>
      <c r="RQP948" s="82"/>
      <c r="RQQ948" s="82"/>
      <c r="RQR948" s="82"/>
      <c r="RQS948" s="82"/>
      <c r="RQT948" s="82"/>
      <c r="RQU948" s="82"/>
      <c r="RQV948" s="82"/>
      <c r="RQW948" s="82"/>
      <c r="RQX948" s="82"/>
      <c r="RQY948" s="82"/>
      <c r="RQZ948" s="82"/>
      <c r="RRA948" s="82"/>
      <c r="RRB948" s="82"/>
      <c r="RRC948" s="82"/>
      <c r="RRD948" s="82"/>
      <c r="RRE948" s="82"/>
      <c r="RRF948" s="82"/>
      <c r="RRG948" s="82"/>
      <c r="RRH948" s="82"/>
      <c r="RRI948" s="82"/>
      <c r="RRJ948" s="82"/>
      <c r="RRK948" s="82"/>
      <c r="RRL948" s="82"/>
      <c r="RRM948" s="82"/>
      <c r="RRN948" s="82"/>
      <c r="RRO948" s="82"/>
      <c r="RRP948" s="82"/>
      <c r="RRQ948" s="82"/>
      <c r="RRR948" s="82"/>
      <c r="RRS948" s="82"/>
      <c r="RRT948" s="82"/>
      <c r="RRU948" s="82"/>
      <c r="RRV948" s="82"/>
      <c r="RRW948" s="82"/>
      <c r="RRX948" s="82"/>
      <c r="RRY948" s="82"/>
      <c r="RRZ948" s="82"/>
      <c r="RSA948" s="82"/>
      <c r="RSB948" s="82"/>
      <c r="RSC948" s="82"/>
      <c r="RSD948" s="82"/>
      <c r="RSE948" s="82"/>
      <c r="RSF948" s="82"/>
      <c r="RSG948" s="82"/>
      <c r="RSH948" s="82"/>
      <c r="RSI948" s="82"/>
      <c r="RSJ948" s="82"/>
      <c r="RSK948" s="82"/>
      <c r="RSL948" s="82"/>
      <c r="RSM948" s="82"/>
      <c r="RSN948" s="82"/>
      <c r="RSO948" s="82"/>
      <c r="RSP948" s="82"/>
      <c r="RSQ948" s="82"/>
      <c r="RSR948" s="82"/>
      <c r="RSS948" s="82"/>
      <c r="RST948" s="82"/>
      <c r="RSU948" s="82"/>
      <c r="RSV948" s="82"/>
      <c r="RSW948" s="82"/>
      <c r="RSX948" s="82"/>
      <c r="RSY948" s="82"/>
      <c r="RSZ948" s="82"/>
      <c r="RTA948" s="82"/>
      <c r="RTB948" s="82"/>
      <c r="RTC948" s="82"/>
      <c r="RTD948" s="82"/>
      <c r="RTE948" s="82"/>
      <c r="RTF948" s="82"/>
      <c r="RTG948" s="82"/>
      <c r="RTH948" s="82"/>
      <c r="RTI948" s="82"/>
      <c r="RTJ948" s="82"/>
      <c r="RTK948" s="82"/>
      <c r="RTL948" s="82"/>
      <c r="RTM948" s="82"/>
      <c r="RTN948" s="82"/>
      <c r="RTO948" s="82"/>
      <c r="RTP948" s="82"/>
      <c r="RTQ948" s="82"/>
      <c r="RTR948" s="82"/>
      <c r="RTS948" s="82"/>
      <c r="RTT948" s="82"/>
      <c r="RTU948" s="82"/>
      <c r="RTV948" s="82"/>
      <c r="RTW948" s="82"/>
      <c r="RTX948" s="82"/>
      <c r="RTY948" s="82"/>
      <c r="RTZ948" s="82"/>
      <c r="RUA948" s="82"/>
      <c r="RUB948" s="82"/>
      <c r="RUC948" s="82"/>
      <c r="RUD948" s="82"/>
      <c r="RUE948" s="82"/>
      <c r="RUF948" s="82"/>
      <c r="RUG948" s="82"/>
      <c r="RUH948" s="82"/>
      <c r="RUI948" s="82"/>
      <c r="RUJ948" s="82"/>
      <c r="RUK948" s="82"/>
      <c r="RUL948" s="82"/>
      <c r="RUM948" s="82"/>
      <c r="RUN948" s="82"/>
      <c r="RUO948" s="82"/>
      <c r="RUP948" s="82"/>
      <c r="RUQ948" s="82"/>
      <c r="RUR948" s="82"/>
      <c r="RUS948" s="82"/>
      <c r="RUT948" s="82"/>
      <c r="RUU948" s="82"/>
      <c r="RUV948" s="82"/>
      <c r="RUW948" s="82"/>
      <c r="RUX948" s="82"/>
      <c r="RUY948" s="82"/>
      <c r="RUZ948" s="82"/>
      <c r="RVA948" s="82"/>
      <c r="RVB948" s="82"/>
      <c r="RVC948" s="82"/>
      <c r="RVD948" s="82"/>
      <c r="RVE948" s="82"/>
      <c r="RVF948" s="82"/>
      <c r="RVG948" s="82"/>
      <c r="RVH948" s="82"/>
      <c r="RVI948" s="82"/>
      <c r="RVJ948" s="82"/>
      <c r="RVK948" s="82"/>
      <c r="RVL948" s="82"/>
      <c r="RVM948" s="82"/>
      <c r="RVN948" s="82"/>
      <c r="RVO948" s="82"/>
      <c r="RVP948" s="82"/>
      <c r="RVQ948" s="82"/>
      <c r="RVR948" s="82"/>
      <c r="RVS948" s="82"/>
      <c r="RVT948" s="82"/>
      <c r="RVU948" s="82"/>
      <c r="RVV948" s="82"/>
      <c r="RVW948" s="82"/>
      <c r="RVX948" s="82"/>
      <c r="RVY948" s="82"/>
      <c r="RVZ948" s="82"/>
      <c r="RWA948" s="82"/>
      <c r="RWB948" s="82"/>
      <c r="RWC948" s="82"/>
      <c r="RWD948" s="82"/>
      <c r="RWE948" s="82"/>
      <c r="RWF948" s="82"/>
      <c r="RWG948" s="82"/>
      <c r="RWH948" s="82"/>
      <c r="RWI948" s="82"/>
      <c r="RWJ948" s="82"/>
      <c r="RWK948" s="82"/>
      <c r="RWL948" s="82"/>
      <c r="RWM948" s="82"/>
      <c r="RWN948" s="82"/>
      <c r="RWO948" s="82"/>
      <c r="RWP948" s="82"/>
      <c r="RWQ948" s="82"/>
      <c r="RWR948" s="82"/>
      <c r="RWS948" s="82"/>
      <c r="RWT948" s="82"/>
      <c r="RWU948" s="82"/>
      <c r="RWV948" s="82"/>
      <c r="RWW948" s="82"/>
      <c r="RWX948" s="82"/>
      <c r="RWY948" s="82"/>
      <c r="RWZ948" s="82"/>
      <c r="RXA948" s="82"/>
      <c r="RXB948" s="82"/>
      <c r="RXC948" s="82"/>
      <c r="RXD948" s="82"/>
      <c r="RXE948" s="82"/>
      <c r="RXF948" s="82"/>
      <c r="RXG948" s="82"/>
      <c r="RXH948" s="82"/>
      <c r="RXI948" s="82"/>
      <c r="RXJ948" s="82"/>
      <c r="RXK948" s="82"/>
      <c r="RXL948" s="82"/>
      <c r="RXM948" s="82"/>
      <c r="RXN948" s="82"/>
      <c r="RXO948" s="82"/>
      <c r="RXP948" s="82"/>
      <c r="RXQ948" s="82"/>
      <c r="RXR948" s="82"/>
      <c r="RXS948" s="82"/>
      <c r="RXT948" s="82"/>
      <c r="RXU948" s="82"/>
      <c r="RXV948" s="82"/>
      <c r="RXW948" s="82"/>
      <c r="RXX948" s="82"/>
      <c r="RXY948" s="82"/>
      <c r="RXZ948" s="82"/>
      <c r="RYA948" s="82"/>
      <c r="RYB948" s="82"/>
      <c r="RYC948" s="82"/>
      <c r="RYD948" s="82"/>
      <c r="RYE948" s="82"/>
      <c r="RYF948" s="82"/>
      <c r="RYG948" s="82"/>
      <c r="RYH948" s="82"/>
      <c r="RYI948" s="82"/>
      <c r="RYJ948" s="82"/>
      <c r="RYK948" s="82"/>
      <c r="RYL948" s="82"/>
      <c r="RYM948" s="82"/>
      <c r="RYN948" s="82"/>
      <c r="RYO948" s="82"/>
      <c r="RYP948" s="82"/>
      <c r="RYQ948" s="82"/>
      <c r="RYR948" s="82"/>
      <c r="RYS948" s="82"/>
      <c r="RYT948" s="82"/>
      <c r="RYU948" s="82"/>
      <c r="RYV948" s="82"/>
      <c r="RYW948" s="82"/>
      <c r="RYX948" s="82"/>
      <c r="RYY948" s="82"/>
      <c r="RYZ948" s="82"/>
      <c r="RZA948" s="82"/>
      <c r="RZB948" s="82"/>
      <c r="RZC948" s="82"/>
      <c r="RZD948" s="82"/>
      <c r="RZE948" s="82"/>
      <c r="RZF948" s="82"/>
      <c r="RZG948" s="82"/>
      <c r="RZH948" s="82"/>
      <c r="RZI948" s="82"/>
      <c r="RZJ948" s="82"/>
      <c r="RZK948" s="82"/>
      <c r="RZL948" s="82"/>
      <c r="RZM948" s="82"/>
      <c r="RZN948" s="82"/>
      <c r="RZO948" s="82"/>
      <c r="RZP948" s="82"/>
      <c r="RZQ948" s="82"/>
      <c r="RZR948" s="82"/>
      <c r="RZS948" s="82"/>
      <c r="RZT948" s="82"/>
      <c r="RZU948" s="82"/>
      <c r="RZV948" s="82"/>
      <c r="RZW948" s="82"/>
      <c r="RZX948" s="82"/>
      <c r="RZY948" s="82"/>
      <c r="RZZ948" s="82"/>
      <c r="SAA948" s="82"/>
      <c r="SAB948" s="82"/>
      <c r="SAC948" s="82"/>
      <c r="SAD948" s="82"/>
      <c r="SAE948" s="82"/>
      <c r="SAF948" s="82"/>
      <c r="SAG948" s="82"/>
      <c r="SAH948" s="82"/>
      <c r="SAI948" s="82"/>
      <c r="SAJ948" s="82"/>
      <c r="SAK948" s="82"/>
      <c r="SAL948" s="82"/>
      <c r="SAM948" s="82"/>
      <c r="SAN948" s="82"/>
      <c r="SAO948" s="82"/>
      <c r="SAP948" s="82"/>
      <c r="SAQ948" s="82"/>
      <c r="SAR948" s="82"/>
      <c r="SAS948" s="82"/>
      <c r="SAT948" s="82"/>
      <c r="SAU948" s="82"/>
      <c r="SAV948" s="82"/>
      <c r="SAW948" s="82"/>
      <c r="SAX948" s="82"/>
      <c r="SAY948" s="82"/>
      <c r="SAZ948" s="82"/>
      <c r="SBA948" s="82"/>
      <c r="SBB948" s="82"/>
      <c r="SBC948" s="82"/>
      <c r="SBD948" s="82"/>
      <c r="SBE948" s="82"/>
      <c r="SBF948" s="82"/>
      <c r="SBG948" s="82"/>
      <c r="SBH948" s="82"/>
      <c r="SBI948" s="82"/>
      <c r="SBJ948" s="82"/>
      <c r="SBK948" s="82"/>
      <c r="SBL948" s="82"/>
      <c r="SBM948" s="82"/>
      <c r="SBN948" s="82"/>
      <c r="SBO948" s="82"/>
      <c r="SBP948" s="82"/>
      <c r="SBQ948" s="82"/>
      <c r="SBR948" s="82"/>
      <c r="SBS948" s="82"/>
      <c r="SBT948" s="82"/>
      <c r="SBU948" s="82"/>
      <c r="SBV948" s="82"/>
      <c r="SBW948" s="82"/>
      <c r="SBX948" s="82"/>
      <c r="SBY948" s="82"/>
      <c r="SBZ948" s="82"/>
      <c r="SCA948" s="82"/>
      <c r="SCB948" s="82"/>
      <c r="SCC948" s="82"/>
      <c r="SCD948" s="82"/>
      <c r="SCE948" s="82"/>
      <c r="SCF948" s="82"/>
      <c r="SCG948" s="82"/>
      <c r="SCH948" s="82"/>
      <c r="SCI948" s="82"/>
      <c r="SCJ948" s="82"/>
      <c r="SCK948" s="82"/>
      <c r="SCL948" s="82"/>
      <c r="SCM948" s="82"/>
      <c r="SCN948" s="82"/>
      <c r="SCO948" s="82"/>
      <c r="SCP948" s="82"/>
      <c r="SCQ948" s="82"/>
      <c r="SCR948" s="82"/>
      <c r="SCS948" s="82"/>
      <c r="SCT948" s="82"/>
      <c r="SCU948" s="82"/>
      <c r="SCV948" s="82"/>
      <c r="SCW948" s="82"/>
      <c r="SCX948" s="82"/>
      <c r="SCY948" s="82"/>
      <c r="SCZ948" s="82"/>
      <c r="SDA948" s="82"/>
      <c r="SDB948" s="82"/>
      <c r="SDC948" s="82"/>
      <c r="SDD948" s="82"/>
      <c r="SDE948" s="82"/>
      <c r="SDF948" s="82"/>
      <c r="SDG948" s="82"/>
      <c r="SDH948" s="82"/>
      <c r="SDI948" s="82"/>
      <c r="SDJ948" s="82"/>
      <c r="SDK948" s="82"/>
      <c r="SDL948" s="82"/>
      <c r="SDM948" s="82"/>
      <c r="SDN948" s="82"/>
      <c r="SDO948" s="82"/>
      <c r="SDP948" s="82"/>
      <c r="SDQ948" s="82"/>
      <c r="SDR948" s="82"/>
      <c r="SDS948" s="82"/>
      <c r="SDT948" s="82"/>
      <c r="SDU948" s="82"/>
      <c r="SDV948" s="82"/>
      <c r="SDW948" s="82"/>
      <c r="SDX948" s="82"/>
      <c r="SDY948" s="82"/>
      <c r="SDZ948" s="82"/>
      <c r="SEA948" s="82"/>
      <c r="SEB948" s="82"/>
      <c r="SEC948" s="82"/>
      <c r="SED948" s="82"/>
      <c r="SEE948" s="82"/>
      <c r="SEF948" s="82"/>
      <c r="SEG948" s="82"/>
      <c r="SEH948" s="82"/>
      <c r="SEI948" s="82"/>
      <c r="SEJ948" s="82"/>
      <c r="SEK948" s="82"/>
      <c r="SEL948" s="82"/>
      <c r="SEM948" s="82"/>
      <c r="SEN948" s="82"/>
      <c r="SEO948" s="82"/>
      <c r="SEP948" s="82"/>
      <c r="SEQ948" s="82"/>
      <c r="SER948" s="82"/>
      <c r="SES948" s="82"/>
      <c r="SET948" s="82"/>
      <c r="SEU948" s="82"/>
      <c r="SEV948" s="82"/>
      <c r="SEW948" s="82"/>
      <c r="SEX948" s="82"/>
      <c r="SEY948" s="82"/>
      <c r="SEZ948" s="82"/>
      <c r="SFA948" s="82"/>
      <c r="SFB948" s="82"/>
      <c r="SFC948" s="82"/>
      <c r="SFD948" s="82"/>
      <c r="SFE948" s="82"/>
      <c r="SFF948" s="82"/>
      <c r="SFG948" s="82"/>
      <c r="SFH948" s="82"/>
      <c r="SFI948" s="82"/>
      <c r="SFJ948" s="82"/>
      <c r="SFK948" s="82"/>
      <c r="SFL948" s="82"/>
      <c r="SFM948" s="82"/>
      <c r="SFN948" s="82"/>
      <c r="SFO948" s="82"/>
      <c r="SFP948" s="82"/>
      <c r="SFQ948" s="82"/>
      <c r="SFR948" s="82"/>
      <c r="SFS948" s="82"/>
      <c r="SFT948" s="82"/>
      <c r="SFU948" s="82"/>
      <c r="SFV948" s="82"/>
      <c r="SFW948" s="82"/>
      <c r="SFX948" s="82"/>
      <c r="SFY948" s="82"/>
      <c r="SFZ948" s="82"/>
      <c r="SGA948" s="82"/>
      <c r="SGB948" s="82"/>
      <c r="SGC948" s="82"/>
      <c r="SGD948" s="82"/>
      <c r="SGE948" s="82"/>
      <c r="SGF948" s="82"/>
      <c r="SGG948" s="82"/>
      <c r="SGH948" s="82"/>
      <c r="SGI948" s="82"/>
      <c r="SGJ948" s="82"/>
      <c r="SGK948" s="82"/>
      <c r="SGL948" s="82"/>
      <c r="SGM948" s="82"/>
      <c r="SGN948" s="82"/>
      <c r="SGO948" s="82"/>
      <c r="SGP948" s="82"/>
      <c r="SGQ948" s="82"/>
      <c r="SGR948" s="82"/>
      <c r="SGS948" s="82"/>
      <c r="SGT948" s="82"/>
      <c r="SGU948" s="82"/>
      <c r="SGV948" s="82"/>
      <c r="SGW948" s="82"/>
      <c r="SGX948" s="82"/>
      <c r="SGY948" s="82"/>
      <c r="SGZ948" s="82"/>
      <c r="SHA948" s="82"/>
      <c r="SHB948" s="82"/>
      <c r="SHC948" s="82"/>
      <c r="SHD948" s="82"/>
      <c r="SHE948" s="82"/>
      <c r="SHF948" s="82"/>
      <c r="SHG948" s="82"/>
      <c r="SHH948" s="82"/>
      <c r="SHI948" s="82"/>
      <c r="SHJ948" s="82"/>
      <c r="SHK948" s="82"/>
      <c r="SHL948" s="82"/>
      <c r="SHM948" s="82"/>
      <c r="SHN948" s="82"/>
      <c r="SHO948" s="82"/>
      <c r="SHP948" s="82"/>
      <c r="SHQ948" s="82"/>
      <c r="SHR948" s="82"/>
      <c r="SHS948" s="82"/>
      <c r="SHT948" s="82"/>
      <c r="SHU948" s="82"/>
      <c r="SHV948" s="82"/>
      <c r="SHW948" s="82"/>
      <c r="SHX948" s="82"/>
      <c r="SHY948" s="82"/>
      <c r="SHZ948" s="82"/>
      <c r="SIA948" s="82"/>
      <c r="SIB948" s="82"/>
      <c r="SIC948" s="82"/>
      <c r="SID948" s="82"/>
      <c r="SIE948" s="82"/>
      <c r="SIF948" s="82"/>
      <c r="SIG948" s="82"/>
      <c r="SIH948" s="82"/>
      <c r="SII948" s="82"/>
      <c r="SIJ948" s="82"/>
      <c r="SIK948" s="82"/>
      <c r="SIL948" s="82"/>
      <c r="SIM948" s="82"/>
      <c r="SIN948" s="82"/>
      <c r="SIO948" s="82"/>
      <c r="SIP948" s="82"/>
      <c r="SIQ948" s="82"/>
      <c r="SIR948" s="82"/>
      <c r="SIS948" s="82"/>
      <c r="SIT948" s="82"/>
      <c r="SIU948" s="82"/>
      <c r="SIV948" s="82"/>
      <c r="SIW948" s="82"/>
      <c r="SIX948" s="82"/>
      <c r="SIY948" s="82"/>
      <c r="SIZ948" s="82"/>
      <c r="SJA948" s="82"/>
      <c r="SJB948" s="82"/>
      <c r="SJC948" s="82"/>
      <c r="SJD948" s="82"/>
      <c r="SJE948" s="82"/>
      <c r="SJF948" s="82"/>
      <c r="SJG948" s="82"/>
      <c r="SJH948" s="82"/>
      <c r="SJI948" s="82"/>
      <c r="SJJ948" s="82"/>
      <c r="SJK948" s="82"/>
      <c r="SJL948" s="82"/>
      <c r="SJM948" s="82"/>
      <c r="SJN948" s="82"/>
      <c r="SJO948" s="82"/>
      <c r="SJP948" s="82"/>
      <c r="SJQ948" s="82"/>
      <c r="SJR948" s="82"/>
      <c r="SJS948" s="82"/>
      <c r="SJT948" s="82"/>
      <c r="SJU948" s="82"/>
      <c r="SJV948" s="82"/>
      <c r="SJW948" s="82"/>
      <c r="SJX948" s="82"/>
      <c r="SJY948" s="82"/>
      <c r="SJZ948" s="82"/>
      <c r="SKA948" s="82"/>
      <c r="SKB948" s="82"/>
      <c r="SKC948" s="82"/>
      <c r="SKD948" s="82"/>
      <c r="SKE948" s="82"/>
      <c r="SKF948" s="82"/>
      <c r="SKG948" s="82"/>
      <c r="SKH948" s="82"/>
      <c r="SKI948" s="82"/>
      <c r="SKJ948" s="82"/>
      <c r="SKK948" s="82"/>
      <c r="SKL948" s="82"/>
      <c r="SKM948" s="82"/>
      <c r="SKN948" s="82"/>
      <c r="SKO948" s="82"/>
      <c r="SKP948" s="82"/>
      <c r="SKQ948" s="82"/>
      <c r="SKR948" s="82"/>
      <c r="SKS948" s="82"/>
      <c r="SKT948" s="82"/>
      <c r="SKU948" s="82"/>
      <c r="SKV948" s="82"/>
      <c r="SKW948" s="82"/>
      <c r="SKX948" s="82"/>
      <c r="SKY948" s="82"/>
      <c r="SKZ948" s="82"/>
      <c r="SLA948" s="82"/>
      <c r="SLB948" s="82"/>
      <c r="SLC948" s="82"/>
      <c r="SLD948" s="82"/>
      <c r="SLE948" s="82"/>
      <c r="SLF948" s="82"/>
      <c r="SLG948" s="82"/>
      <c r="SLH948" s="82"/>
      <c r="SLI948" s="82"/>
      <c r="SLJ948" s="82"/>
      <c r="SLK948" s="82"/>
      <c r="SLL948" s="82"/>
      <c r="SLM948" s="82"/>
      <c r="SLN948" s="82"/>
      <c r="SLO948" s="82"/>
      <c r="SLP948" s="82"/>
      <c r="SLQ948" s="82"/>
      <c r="SLR948" s="82"/>
      <c r="SLS948" s="82"/>
      <c r="SLT948" s="82"/>
      <c r="SLU948" s="82"/>
      <c r="SLV948" s="82"/>
      <c r="SLW948" s="82"/>
      <c r="SLX948" s="82"/>
      <c r="SLY948" s="82"/>
      <c r="SLZ948" s="82"/>
      <c r="SMA948" s="82"/>
      <c r="SMB948" s="82"/>
      <c r="SMC948" s="82"/>
      <c r="SMD948" s="82"/>
      <c r="SME948" s="82"/>
      <c r="SMF948" s="82"/>
      <c r="SMG948" s="82"/>
      <c r="SMH948" s="82"/>
      <c r="SMI948" s="82"/>
      <c r="SMJ948" s="82"/>
      <c r="SMK948" s="82"/>
      <c r="SML948" s="82"/>
      <c r="SMM948" s="82"/>
      <c r="SMN948" s="82"/>
      <c r="SMO948" s="82"/>
      <c r="SMP948" s="82"/>
      <c r="SMQ948" s="82"/>
      <c r="SMR948" s="82"/>
      <c r="SMS948" s="82"/>
      <c r="SMT948" s="82"/>
      <c r="SMU948" s="82"/>
      <c r="SMV948" s="82"/>
      <c r="SMW948" s="82"/>
      <c r="SMX948" s="82"/>
      <c r="SMY948" s="82"/>
      <c r="SMZ948" s="82"/>
      <c r="SNA948" s="82"/>
      <c r="SNB948" s="82"/>
      <c r="SNC948" s="82"/>
      <c r="SND948" s="82"/>
      <c r="SNE948" s="82"/>
      <c r="SNF948" s="82"/>
      <c r="SNG948" s="82"/>
      <c r="SNH948" s="82"/>
      <c r="SNI948" s="82"/>
      <c r="SNJ948" s="82"/>
      <c r="SNK948" s="82"/>
      <c r="SNL948" s="82"/>
      <c r="SNM948" s="82"/>
      <c r="SNN948" s="82"/>
      <c r="SNO948" s="82"/>
      <c r="SNP948" s="82"/>
      <c r="SNQ948" s="82"/>
      <c r="SNR948" s="82"/>
      <c r="SNS948" s="82"/>
      <c r="SNT948" s="82"/>
      <c r="SNU948" s="82"/>
      <c r="SNV948" s="82"/>
      <c r="SNW948" s="82"/>
      <c r="SNX948" s="82"/>
      <c r="SNY948" s="82"/>
      <c r="SNZ948" s="82"/>
      <c r="SOA948" s="82"/>
      <c r="SOB948" s="82"/>
      <c r="SOC948" s="82"/>
      <c r="SOD948" s="82"/>
      <c r="SOE948" s="82"/>
      <c r="SOF948" s="82"/>
      <c r="SOG948" s="82"/>
      <c r="SOH948" s="82"/>
      <c r="SOI948" s="82"/>
      <c r="SOJ948" s="82"/>
      <c r="SOK948" s="82"/>
      <c r="SOL948" s="82"/>
      <c r="SOM948" s="82"/>
      <c r="SON948" s="82"/>
      <c r="SOO948" s="82"/>
      <c r="SOP948" s="82"/>
      <c r="SOQ948" s="82"/>
      <c r="SOR948" s="82"/>
      <c r="SOS948" s="82"/>
      <c r="SOT948" s="82"/>
      <c r="SOU948" s="82"/>
      <c r="SOV948" s="82"/>
      <c r="SOW948" s="82"/>
      <c r="SOX948" s="82"/>
      <c r="SOY948" s="82"/>
      <c r="SOZ948" s="82"/>
      <c r="SPA948" s="82"/>
      <c r="SPB948" s="82"/>
      <c r="SPC948" s="82"/>
      <c r="SPD948" s="82"/>
      <c r="SPE948" s="82"/>
      <c r="SPF948" s="82"/>
      <c r="SPG948" s="82"/>
      <c r="SPH948" s="82"/>
      <c r="SPI948" s="82"/>
      <c r="SPJ948" s="82"/>
      <c r="SPK948" s="82"/>
      <c r="SPL948" s="82"/>
      <c r="SPM948" s="82"/>
      <c r="SPN948" s="82"/>
      <c r="SPO948" s="82"/>
      <c r="SPP948" s="82"/>
      <c r="SPQ948" s="82"/>
      <c r="SPR948" s="82"/>
      <c r="SPS948" s="82"/>
      <c r="SPT948" s="82"/>
      <c r="SPU948" s="82"/>
      <c r="SPV948" s="82"/>
      <c r="SPW948" s="82"/>
      <c r="SPX948" s="82"/>
      <c r="SPY948" s="82"/>
      <c r="SPZ948" s="82"/>
      <c r="SQA948" s="82"/>
      <c r="SQB948" s="82"/>
      <c r="SQC948" s="82"/>
      <c r="SQD948" s="82"/>
      <c r="SQE948" s="82"/>
      <c r="SQF948" s="82"/>
      <c r="SQG948" s="82"/>
      <c r="SQH948" s="82"/>
      <c r="SQI948" s="82"/>
      <c r="SQJ948" s="82"/>
      <c r="SQK948" s="82"/>
      <c r="SQL948" s="82"/>
      <c r="SQM948" s="82"/>
      <c r="SQN948" s="82"/>
      <c r="SQO948" s="82"/>
      <c r="SQP948" s="82"/>
      <c r="SQQ948" s="82"/>
      <c r="SQR948" s="82"/>
      <c r="SQS948" s="82"/>
      <c r="SQT948" s="82"/>
      <c r="SQU948" s="82"/>
      <c r="SQV948" s="82"/>
      <c r="SQW948" s="82"/>
      <c r="SQX948" s="82"/>
      <c r="SQY948" s="82"/>
      <c r="SQZ948" s="82"/>
      <c r="SRA948" s="82"/>
      <c r="SRB948" s="82"/>
      <c r="SRC948" s="82"/>
      <c r="SRD948" s="82"/>
      <c r="SRE948" s="82"/>
      <c r="SRF948" s="82"/>
      <c r="SRG948" s="82"/>
      <c r="SRH948" s="82"/>
      <c r="SRI948" s="82"/>
      <c r="SRJ948" s="82"/>
      <c r="SRK948" s="82"/>
      <c r="SRL948" s="82"/>
      <c r="SRM948" s="82"/>
      <c r="SRN948" s="82"/>
      <c r="SRO948" s="82"/>
      <c r="SRP948" s="82"/>
      <c r="SRQ948" s="82"/>
      <c r="SRR948" s="82"/>
      <c r="SRS948" s="82"/>
      <c r="SRT948" s="82"/>
      <c r="SRU948" s="82"/>
      <c r="SRV948" s="82"/>
      <c r="SRW948" s="82"/>
      <c r="SRX948" s="82"/>
      <c r="SRY948" s="82"/>
      <c r="SRZ948" s="82"/>
      <c r="SSA948" s="82"/>
      <c r="SSB948" s="82"/>
      <c r="SSC948" s="82"/>
      <c r="SSD948" s="82"/>
      <c r="SSE948" s="82"/>
      <c r="SSF948" s="82"/>
      <c r="SSG948" s="82"/>
      <c r="SSH948" s="82"/>
      <c r="SSI948" s="82"/>
      <c r="SSJ948" s="82"/>
      <c r="SSK948" s="82"/>
      <c r="SSL948" s="82"/>
      <c r="SSM948" s="82"/>
      <c r="SSN948" s="82"/>
      <c r="SSO948" s="82"/>
      <c r="SSP948" s="82"/>
      <c r="SSQ948" s="82"/>
      <c r="SSR948" s="82"/>
      <c r="SSS948" s="82"/>
      <c r="SST948" s="82"/>
      <c r="SSU948" s="82"/>
      <c r="SSV948" s="82"/>
      <c r="SSW948" s="82"/>
      <c r="SSX948" s="82"/>
      <c r="SSY948" s="82"/>
      <c r="SSZ948" s="82"/>
      <c r="STA948" s="82"/>
      <c r="STB948" s="82"/>
      <c r="STC948" s="82"/>
      <c r="STD948" s="82"/>
      <c r="STE948" s="82"/>
      <c r="STF948" s="82"/>
      <c r="STG948" s="82"/>
      <c r="STH948" s="82"/>
      <c r="STI948" s="82"/>
      <c r="STJ948" s="82"/>
      <c r="STK948" s="82"/>
      <c r="STL948" s="82"/>
      <c r="STM948" s="82"/>
      <c r="STN948" s="82"/>
      <c r="STO948" s="82"/>
      <c r="STP948" s="82"/>
      <c r="STQ948" s="82"/>
      <c r="STR948" s="82"/>
      <c r="STS948" s="82"/>
      <c r="STT948" s="82"/>
      <c r="STU948" s="82"/>
      <c r="STV948" s="82"/>
      <c r="STW948" s="82"/>
      <c r="STX948" s="82"/>
      <c r="STY948" s="82"/>
      <c r="STZ948" s="82"/>
      <c r="SUA948" s="82"/>
      <c r="SUB948" s="82"/>
      <c r="SUC948" s="82"/>
      <c r="SUD948" s="82"/>
      <c r="SUE948" s="82"/>
      <c r="SUF948" s="82"/>
      <c r="SUG948" s="82"/>
      <c r="SUH948" s="82"/>
      <c r="SUI948" s="82"/>
      <c r="SUJ948" s="82"/>
      <c r="SUK948" s="82"/>
      <c r="SUL948" s="82"/>
      <c r="SUM948" s="82"/>
      <c r="SUN948" s="82"/>
      <c r="SUO948" s="82"/>
      <c r="SUP948" s="82"/>
      <c r="SUQ948" s="82"/>
      <c r="SUR948" s="82"/>
      <c r="SUS948" s="82"/>
      <c r="SUT948" s="82"/>
      <c r="SUU948" s="82"/>
      <c r="SUV948" s="82"/>
      <c r="SUW948" s="82"/>
      <c r="SUX948" s="82"/>
      <c r="SUY948" s="82"/>
      <c r="SUZ948" s="82"/>
      <c r="SVA948" s="82"/>
      <c r="SVB948" s="82"/>
      <c r="SVC948" s="82"/>
      <c r="SVD948" s="82"/>
      <c r="SVE948" s="82"/>
      <c r="SVF948" s="82"/>
      <c r="SVG948" s="82"/>
      <c r="SVH948" s="82"/>
      <c r="SVI948" s="82"/>
      <c r="SVJ948" s="82"/>
      <c r="SVK948" s="82"/>
      <c r="SVL948" s="82"/>
      <c r="SVM948" s="82"/>
      <c r="SVN948" s="82"/>
      <c r="SVO948" s="82"/>
      <c r="SVP948" s="82"/>
      <c r="SVQ948" s="82"/>
      <c r="SVR948" s="82"/>
      <c r="SVS948" s="82"/>
      <c r="SVT948" s="82"/>
      <c r="SVU948" s="82"/>
      <c r="SVV948" s="82"/>
      <c r="SVW948" s="82"/>
      <c r="SVX948" s="82"/>
      <c r="SVY948" s="82"/>
      <c r="SVZ948" s="82"/>
      <c r="SWA948" s="82"/>
      <c r="SWB948" s="82"/>
      <c r="SWC948" s="82"/>
      <c r="SWD948" s="82"/>
      <c r="SWE948" s="82"/>
      <c r="SWF948" s="82"/>
      <c r="SWG948" s="82"/>
      <c r="SWH948" s="82"/>
      <c r="SWI948" s="82"/>
      <c r="SWJ948" s="82"/>
      <c r="SWK948" s="82"/>
      <c r="SWL948" s="82"/>
      <c r="SWM948" s="82"/>
      <c r="SWN948" s="82"/>
      <c r="SWO948" s="82"/>
      <c r="SWP948" s="82"/>
      <c r="SWQ948" s="82"/>
      <c r="SWR948" s="82"/>
      <c r="SWS948" s="82"/>
      <c r="SWT948" s="82"/>
      <c r="SWU948" s="82"/>
      <c r="SWV948" s="82"/>
      <c r="SWW948" s="82"/>
      <c r="SWX948" s="82"/>
      <c r="SWY948" s="82"/>
      <c r="SWZ948" s="82"/>
      <c r="SXA948" s="82"/>
      <c r="SXB948" s="82"/>
      <c r="SXC948" s="82"/>
      <c r="SXD948" s="82"/>
      <c r="SXE948" s="82"/>
      <c r="SXF948" s="82"/>
      <c r="SXG948" s="82"/>
      <c r="SXH948" s="82"/>
      <c r="SXI948" s="82"/>
      <c r="SXJ948" s="82"/>
      <c r="SXK948" s="82"/>
      <c r="SXL948" s="82"/>
      <c r="SXM948" s="82"/>
      <c r="SXN948" s="82"/>
      <c r="SXO948" s="82"/>
      <c r="SXP948" s="82"/>
      <c r="SXQ948" s="82"/>
      <c r="SXR948" s="82"/>
      <c r="SXS948" s="82"/>
      <c r="SXT948" s="82"/>
      <c r="SXU948" s="82"/>
      <c r="SXV948" s="82"/>
      <c r="SXW948" s="82"/>
      <c r="SXX948" s="82"/>
      <c r="SXY948" s="82"/>
      <c r="SXZ948" s="82"/>
      <c r="SYA948" s="82"/>
      <c r="SYB948" s="82"/>
      <c r="SYC948" s="82"/>
      <c r="SYD948" s="82"/>
      <c r="SYE948" s="82"/>
      <c r="SYF948" s="82"/>
      <c r="SYG948" s="82"/>
      <c r="SYH948" s="82"/>
      <c r="SYI948" s="82"/>
      <c r="SYJ948" s="82"/>
      <c r="SYK948" s="82"/>
      <c r="SYL948" s="82"/>
      <c r="SYM948" s="82"/>
      <c r="SYN948" s="82"/>
      <c r="SYO948" s="82"/>
      <c r="SYP948" s="82"/>
      <c r="SYQ948" s="82"/>
      <c r="SYR948" s="82"/>
      <c r="SYS948" s="82"/>
      <c r="SYT948" s="82"/>
      <c r="SYU948" s="82"/>
      <c r="SYV948" s="82"/>
      <c r="SYW948" s="82"/>
      <c r="SYX948" s="82"/>
      <c r="SYY948" s="82"/>
      <c r="SYZ948" s="82"/>
      <c r="SZA948" s="82"/>
      <c r="SZB948" s="82"/>
      <c r="SZC948" s="82"/>
      <c r="SZD948" s="82"/>
      <c r="SZE948" s="82"/>
      <c r="SZF948" s="82"/>
      <c r="SZG948" s="82"/>
      <c r="SZH948" s="82"/>
      <c r="SZI948" s="82"/>
      <c r="SZJ948" s="82"/>
      <c r="SZK948" s="82"/>
      <c r="SZL948" s="82"/>
      <c r="SZM948" s="82"/>
      <c r="SZN948" s="82"/>
      <c r="SZO948" s="82"/>
      <c r="SZP948" s="82"/>
      <c r="SZQ948" s="82"/>
      <c r="SZR948" s="82"/>
      <c r="SZS948" s="82"/>
      <c r="SZT948" s="82"/>
      <c r="SZU948" s="82"/>
      <c r="SZV948" s="82"/>
      <c r="SZW948" s="82"/>
      <c r="SZX948" s="82"/>
      <c r="SZY948" s="82"/>
      <c r="SZZ948" s="82"/>
      <c r="TAA948" s="82"/>
      <c r="TAB948" s="82"/>
      <c r="TAC948" s="82"/>
      <c r="TAD948" s="82"/>
      <c r="TAE948" s="82"/>
      <c r="TAF948" s="82"/>
      <c r="TAG948" s="82"/>
      <c r="TAH948" s="82"/>
      <c r="TAI948" s="82"/>
      <c r="TAJ948" s="82"/>
      <c r="TAK948" s="82"/>
      <c r="TAL948" s="82"/>
      <c r="TAM948" s="82"/>
      <c r="TAN948" s="82"/>
      <c r="TAO948" s="82"/>
      <c r="TAP948" s="82"/>
      <c r="TAQ948" s="82"/>
      <c r="TAR948" s="82"/>
      <c r="TAS948" s="82"/>
      <c r="TAT948" s="82"/>
      <c r="TAU948" s="82"/>
      <c r="TAV948" s="82"/>
      <c r="TAW948" s="82"/>
      <c r="TAX948" s="82"/>
      <c r="TAY948" s="82"/>
      <c r="TAZ948" s="82"/>
      <c r="TBA948" s="82"/>
      <c r="TBB948" s="82"/>
      <c r="TBC948" s="82"/>
      <c r="TBD948" s="82"/>
      <c r="TBE948" s="82"/>
      <c r="TBF948" s="82"/>
      <c r="TBG948" s="82"/>
      <c r="TBH948" s="82"/>
      <c r="TBI948" s="82"/>
      <c r="TBJ948" s="82"/>
      <c r="TBK948" s="82"/>
      <c r="TBL948" s="82"/>
      <c r="TBM948" s="82"/>
      <c r="TBN948" s="82"/>
      <c r="TBO948" s="82"/>
      <c r="TBP948" s="82"/>
      <c r="TBQ948" s="82"/>
      <c r="TBR948" s="82"/>
      <c r="TBS948" s="82"/>
      <c r="TBT948" s="82"/>
      <c r="TBU948" s="82"/>
      <c r="TBV948" s="82"/>
      <c r="TBW948" s="82"/>
      <c r="TBX948" s="82"/>
      <c r="TBY948" s="82"/>
      <c r="TBZ948" s="82"/>
      <c r="TCA948" s="82"/>
      <c r="TCB948" s="82"/>
      <c r="TCC948" s="82"/>
      <c r="TCD948" s="82"/>
      <c r="TCE948" s="82"/>
      <c r="TCF948" s="82"/>
      <c r="TCG948" s="82"/>
      <c r="TCH948" s="82"/>
      <c r="TCI948" s="82"/>
      <c r="TCJ948" s="82"/>
      <c r="TCK948" s="82"/>
      <c r="TCL948" s="82"/>
      <c r="TCM948" s="82"/>
      <c r="TCN948" s="82"/>
      <c r="TCO948" s="82"/>
      <c r="TCP948" s="82"/>
      <c r="TCQ948" s="82"/>
      <c r="TCR948" s="82"/>
      <c r="TCS948" s="82"/>
      <c r="TCT948" s="82"/>
      <c r="TCU948" s="82"/>
      <c r="TCV948" s="82"/>
      <c r="TCW948" s="82"/>
      <c r="TCX948" s="82"/>
      <c r="TCY948" s="82"/>
      <c r="TCZ948" s="82"/>
      <c r="TDA948" s="82"/>
      <c r="TDB948" s="82"/>
      <c r="TDC948" s="82"/>
      <c r="TDD948" s="82"/>
      <c r="TDE948" s="82"/>
      <c r="TDF948" s="82"/>
      <c r="TDG948" s="82"/>
      <c r="TDH948" s="82"/>
      <c r="TDI948" s="82"/>
      <c r="TDJ948" s="82"/>
      <c r="TDK948" s="82"/>
      <c r="TDL948" s="82"/>
      <c r="TDM948" s="82"/>
      <c r="TDN948" s="82"/>
      <c r="TDO948" s="82"/>
      <c r="TDP948" s="82"/>
      <c r="TDQ948" s="82"/>
      <c r="TDR948" s="82"/>
      <c r="TDS948" s="82"/>
      <c r="TDT948" s="82"/>
      <c r="TDU948" s="82"/>
      <c r="TDV948" s="82"/>
      <c r="TDW948" s="82"/>
      <c r="TDX948" s="82"/>
      <c r="TDY948" s="82"/>
      <c r="TDZ948" s="82"/>
      <c r="TEA948" s="82"/>
      <c r="TEB948" s="82"/>
      <c r="TEC948" s="82"/>
      <c r="TED948" s="82"/>
      <c r="TEE948" s="82"/>
      <c r="TEF948" s="82"/>
      <c r="TEG948" s="82"/>
      <c r="TEH948" s="82"/>
      <c r="TEI948" s="82"/>
      <c r="TEJ948" s="82"/>
      <c r="TEK948" s="82"/>
      <c r="TEL948" s="82"/>
      <c r="TEM948" s="82"/>
      <c r="TEN948" s="82"/>
      <c r="TEO948" s="82"/>
      <c r="TEP948" s="82"/>
      <c r="TEQ948" s="82"/>
      <c r="TER948" s="82"/>
      <c r="TES948" s="82"/>
      <c r="TET948" s="82"/>
      <c r="TEU948" s="82"/>
      <c r="TEV948" s="82"/>
      <c r="TEW948" s="82"/>
      <c r="TEX948" s="82"/>
      <c r="TEY948" s="82"/>
      <c r="TEZ948" s="82"/>
      <c r="TFA948" s="82"/>
      <c r="TFB948" s="82"/>
      <c r="TFC948" s="82"/>
      <c r="TFD948" s="82"/>
      <c r="TFE948" s="82"/>
      <c r="TFF948" s="82"/>
      <c r="TFG948" s="82"/>
      <c r="TFH948" s="82"/>
      <c r="TFI948" s="82"/>
      <c r="TFJ948" s="82"/>
      <c r="TFK948" s="82"/>
      <c r="TFL948" s="82"/>
      <c r="TFM948" s="82"/>
      <c r="TFN948" s="82"/>
      <c r="TFO948" s="82"/>
      <c r="TFP948" s="82"/>
      <c r="TFQ948" s="82"/>
      <c r="TFR948" s="82"/>
      <c r="TFS948" s="82"/>
      <c r="TFT948" s="82"/>
      <c r="TFU948" s="82"/>
      <c r="TFV948" s="82"/>
      <c r="TFW948" s="82"/>
      <c r="TFX948" s="82"/>
      <c r="TFY948" s="82"/>
      <c r="TFZ948" s="82"/>
      <c r="TGA948" s="82"/>
      <c r="TGB948" s="82"/>
      <c r="TGC948" s="82"/>
      <c r="TGD948" s="82"/>
      <c r="TGE948" s="82"/>
      <c r="TGF948" s="82"/>
      <c r="TGG948" s="82"/>
      <c r="TGH948" s="82"/>
      <c r="TGI948" s="82"/>
      <c r="TGJ948" s="82"/>
      <c r="TGK948" s="82"/>
      <c r="TGL948" s="82"/>
      <c r="TGM948" s="82"/>
      <c r="TGN948" s="82"/>
      <c r="TGO948" s="82"/>
      <c r="TGP948" s="82"/>
      <c r="TGQ948" s="82"/>
      <c r="TGR948" s="82"/>
      <c r="TGS948" s="82"/>
      <c r="TGT948" s="82"/>
      <c r="TGU948" s="82"/>
      <c r="TGV948" s="82"/>
      <c r="TGW948" s="82"/>
      <c r="TGX948" s="82"/>
      <c r="TGY948" s="82"/>
      <c r="TGZ948" s="82"/>
      <c r="THA948" s="82"/>
      <c r="THB948" s="82"/>
      <c r="THC948" s="82"/>
      <c r="THD948" s="82"/>
      <c r="THE948" s="82"/>
      <c r="THF948" s="82"/>
      <c r="THG948" s="82"/>
      <c r="THH948" s="82"/>
      <c r="THI948" s="82"/>
      <c r="THJ948" s="82"/>
      <c r="THK948" s="82"/>
      <c r="THL948" s="82"/>
      <c r="THM948" s="82"/>
      <c r="THN948" s="82"/>
      <c r="THO948" s="82"/>
      <c r="THP948" s="82"/>
      <c r="THQ948" s="82"/>
      <c r="THR948" s="82"/>
      <c r="THS948" s="82"/>
      <c r="THT948" s="82"/>
      <c r="THU948" s="82"/>
      <c r="THV948" s="82"/>
      <c r="THW948" s="82"/>
      <c r="THX948" s="82"/>
      <c r="THY948" s="82"/>
      <c r="THZ948" s="82"/>
      <c r="TIA948" s="82"/>
      <c r="TIB948" s="82"/>
      <c r="TIC948" s="82"/>
      <c r="TID948" s="82"/>
      <c r="TIE948" s="82"/>
      <c r="TIF948" s="82"/>
      <c r="TIG948" s="82"/>
      <c r="TIH948" s="82"/>
      <c r="TII948" s="82"/>
      <c r="TIJ948" s="82"/>
      <c r="TIK948" s="82"/>
      <c r="TIL948" s="82"/>
      <c r="TIM948" s="82"/>
      <c r="TIN948" s="82"/>
      <c r="TIO948" s="82"/>
      <c r="TIP948" s="82"/>
      <c r="TIQ948" s="82"/>
      <c r="TIR948" s="82"/>
      <c r="TIS948" s="82"/>
      <c r="TIT948" s="82"/>
      <c r="TIU948" s="82"/>
      <c r="TIV948" s="82"/>
      <c r="TIW948" s="82"/>
      <c r="TIX948" s="82"/>
      <c r="TIY948" s="82"/>
      <c r="TIZ948" s="82"/>
      <c r="TJA948" s="82"/>
      <c r="TJB948" s="82"/>
      <c r="TJC948" s="82"/>
      <c r="TJD948" s="82"/>
      <c r="TJE948" s="82"/>
      <c r="TJF948" s="82"/>
      <c r="TJG948" s="82"/>
      <c r="TJH948" s="82"/>
      <c r="TJI948" s="82"/>
      <c r="TJJ948" s="82"/>
      <c r="TJK948" s="82"/>
      <c r="TJL948" s="82"/>
      <c r="TJM948" s="82"/>
      <c r="TJN948" s="82"/>
      <c r="TJO948" s="82"/>
      <c r="TJP948" s="82"/>
      <c r="TJQ948" s="82"/>
      <c r="TJR948" s="82"/>
      <c r="TJS948" s="82"/>
      <c r="TJT948" s="82"/>
      <c r="TJU948" s="82"/>
      <c r="TJV948" s="82"/>
      <c r="TJW948" s="82"/>
      <c r="TJX948" s="82"/>
      <c r="TJY948" s="82"/>
      <c r="TJZ948" s="82"/>
      <c r="TKA948" s="82"/>
      <c r="TKB948" s="82"/>
      <c r="TKC948" s="82"/>
      <c r="TKD948" s="82"/>
      <c r="TKE948" s="82"/>
      <c r="TKF948" s="82"/>
      <c r="TKG948" s="82"/>
      <c r="TKH948" s="82"/>
      <c r="TKI948" s="82"/>
      <c r="TKJ948" s="82"/>
      <c r="TKK948" s="82"/>
      <c r="TKL948" s="82"/>
      <c r="TKM948" s="82"/>
      <c r="TKN948" s="82"/>
      <c r="TKO948" s="82"/>
      <c r="TKP948" s="82"/>
      <c r="TKQ948" s="82"/>
      <c r="TKR948" s="82"/>
      <c r="TKS948" s="82"/>
      <c r="TKT948" s="82"/>
      <c r="TKU948" s="82"/>
      <c r="TKV948" s="82"/>
      <c r="TKW948" s="82"/>
      <c r="TKX948" s="82"/>
      <c r="TKY948" s="82"/>
      <c r="TKZ948" s="82"/>
      <c r="TLA948" s="82"/>
      <c r="TLB948" s="82"/>
      <c r="TLC948" s="82"/>
      <c r="TLD948" s="82"/>
      <c r="TLE948" s="82"/>
      <c r="TLF948" s="82"/>
      <c r="TLG948" s="82"/>
      <c r="TLH948" s="82"/>
      <c r="TLI948" s="82"/>
      <c r="TLJ948" s="82"/>
      <c r="TLK948" s="82"/>
      <c r="TLL948" s="82"/>
      <c r="TLM948" s="82"/>
      <c r="TLN948" s="82"/>
      <c r="TLO948" s="82"/>
      <c r="TLP948" s="82"/>
      <c r="TLQ948" s="82"/>
      <c r="TLR948" s="82"/>
      <c r="TLS948" s="82"/>
      <c r="TLT948" s="82"/>
      <c r="TLU948" s="82"/>
      <c r="TLV948" s="82"/>
      <c r="TLW948" s="82"/>
      <c r="TLX948" s="82"/>
      <c r="TLY948" s="82"/>
      <c r="TLZ948" s="82"/>
      <c r="TMA948" s="82"/>
      <c r="TMB948" s="82"/>
      <c r="TMC948" s="82"/>
      <c r="TMD948" s="82"/>
      <c r="TME948" s="82"/>
      <c r="TMF948" s="82"/>
      <c r="TMG948" s="82"/>
      <c r="TMH948" s="82"/>
      <c r="TMI948" s="82"/>
      <c r="TMJ948" s="82"/>
      <c r="TMK948" s="82"/>
      <c r="TML948" s="82"/>
      <c r="TMM948" s="82"/>
      <c r="TMN948" s="82"/>
      <c r="TMO948" s="82"/>
      <c r="TMP948" s="82"/>
      <c r="TMQ948" s="82"/>
      <c r="TMR948" s="82"/>
      <c r="TMS948" s="82"/>
      <c r="TMT948" s="82"/>
      <c r="TMU948" s="82"/>
      <c r="TMV948" s="82"/>
      <c r="TMW948" s="82"/>
      <c r="TMX948" s="82"/>
      <c r="TMY948" s="82"/>
      <c r="TMZ948" s="82"/>
      <c r="TNA948" s="82"/>
      <c r="TNB948" s="82"/>
      <c r="TNC948" s="82"/>
      <c r="TND948" s="82"/>
      <c r="TNE948" s="82"/>
      <c r="TNF948" s="82"/>
      <c r="TNG948" s="82"/>
      <c r="TNH948" s="82"/>
      <c r="TNI948" s="82"/>
      <c r="TNJ948" s="82"/>
      <c r="TNK948" s="82"/>
      <c r="TNL948" s="82"/>
      <c r="TNM948" s="82"/>
      <c r="TNN948" s="82"/>
      <c r="TNO948" s="82"/>
      <c r="TNP948" s="82"/>
      <c r="TNQ948" s="82"/>
      <c r="TNR948" s="82"/>
      <c r="TNS948" s="82"/>
      <c r="TNT948" s="82"/>
      <c r="TNU948" s="82"/>
      <c r="TNV948" s="82"/>
      <c r="TNW948" s="82"/>
      <c r="TNX948" s="82"/>
      <c r="TNY948" s="82"/>
      <c r="TNZ948" s="82"/>
      <c r="TOA948" s="82"/>
      <c r="TOB948" s="82"/>
      <c r="TOC948" s="82"/>
      <c r="TOD948" s="82"/>
      <c r="TOE948" s="82"/>
      <c r="TOF948" s="82"/>
      <c r="TOG948" s="82"/>
      <c r="TOH948" s="82"/>
      <c r="TOI948" s="82"/>
      <c r="TOJ948" s="82"/>
      <c r="TOK948" s="82"/>
      <c r="TOL948" s="82"/>
      <c r="TOM948" s="82"/>
      <c r="TON948" s="82"/>
      <c r="TOO948" s="82"/>
      <c r="TOP948" s="82"/>
      <c r="TOQ948" s="82"/>
      <c r="TOR948" s="82"/>
      <c r="TOS948" s="82"/>
      <c r="TOT948" s="82"/>
      <c r="TOU948" s="82"/>
      <c r="TOV948" s="82"/>
      <c r="TOW948" s="82"/>
      <c r="TOX948" s="82"/>
      <c r="TOY948" s="82"/>
      <c r="TOZ948" s="82"/>
      <c r="TPA948" s="82"/>
      <c r="TPB948" s="82"/>
      <c r="TPC948" s="82"/>
      <c r="TPD948" s="82"/>
      <c r="TPE948" s="82"/>
      <c r="TPF948" s="82"/>
      <c r="TPG948" s="82"/>
      <c r="TPH948" s="82"/>
      <c r="TPI948" s="82"/>
      <c r="TPJ948" s="82"/>
      <c r="TPK948" s="82"/>
      <c r="TPL948" s="82"/>
      <c r="TPM948" s="82"/>
      <c r="TPN948" s="82"/>
      <c r="TPO948" s="82"/>
      <c r="TPP948" s="82"/>
      <c r="TPQ948" s="82"/>
      <c r="TPR948" s="82"/>
      <c r="TPS948" s="82"/>
      <c r="TPT948" s="82"/>
      <c r="TPU948" s="82"/>
      <c r="TPV948" s="82"/>
      <c r="TPW948" s="82"/>
      <c r="TPX948" s="82"/>
      <c r="TPY948" s="82"/>
      <c r="TPZ948" s="82"/>
      <c r="TQA948" s="82"/>
      <c r="TQB948" s="82"/>
      <c r="TQC948" s="82"/>
      <c r="TQD948" s="82"/>
      <c r="TQE948" s="82"/>
      <c r="TQF948" s="82"/>
      <c r="TQG948" s="82"/>
      <c r="TQH948" s="82"/>
      <c r="TQI948" s="82"/>
      <c r="TQJ948" s="82"/>
      <c r="TQK948" s="82"/>
      <c r="TQL948" s="82"/>
      <c r="TQM948" s="82"/>
      <c r="TQN948" s="82"/>
      <c r="TQO948" s="82"/>
      <c r="TQP948" s="82"/>
      <c r="TQQ948" s="82"/>
      <c r="TQR948" s="82"/>
      <c r="TQS948" s="82"/>
      <c r="TQT948" s="82"/>
      <c r="TQU948" s="82"/>
      <c r="TQV948" s="82"/>
      <c r="TQW948" s="82"/>
      <c r="TQX948" s="82"/>
      <c r="TQY948" s="82"/>
      <c r="TQZ948" s="82"/>
      <c r="TRA948" s="82"/>
      <c r="TRB948" s="82"/>
      <c r="TRC948" s="82"/>
      <c r="TRD948" s="82"/>
      <c r="TRE948" s="82"/>
      <c r="TRF948" s="82"/>
      <c r="TRG948" s="82"/>
      <c r="TRH948" s="82"/>
      <c r="TRI948" s="82"/>
      <c r="TRJ948" s="82"/>
      <c r="TRK948" s="82"/>
      <c r="TRL948" s="82"/>
      <c r="TRM948" s="82"/>
      <c r="TRN948" s="82"/>
      <c r="TRO948" s="82"/>
      <c r="TRP948" s="82"/>
      <c r="TRQ948" s="82"/>
      <c r="TRR948" s="82"/>
      <c r="TRS948" s="82"/>
      <c r="TRT948" s="82"/>
      <c r="TRU948" s="82"/>
      <c r="TRV948" s="82"/>
      <c r="TRW948" s="82"/>
      <c r="TRX948" s="82"/>
      <c r="TRY948" s="82"/>
      <c r="TRZ948" s="82"/>
      <c r="TSA948" s="82"/>
      <c r="TSB948" s="82"/>
      <c r="TSC948" s="82"/>
      <c r="TSD948" s="82"/>
      <c r="TSE948" s="82"/>
      <c r="TSF948" s="82"/>
      <c r="TSG948" s="82"/>
      <c r="TSH948" s="82"/>
      <c r="TSI948" s="82"/>
      <c r="TSJ948" s="82"/>
      <c r="TSK948" s="82"/>
      <c r="TSL948" s="82"/>
      <c r="TSM948" s="82"/>
      <c r="TSN948" s="82"/>
      <c r="TSO948" s="82"/>
      <c r="TSP948" s="82"/>
      <c r="TSQ948" s="82"/>
      <c r="TSR948" s="82"/>
      <c r="TSS948" s="82"/>
      <c r="TST948" s="82"/>
      <c r="TSU948" s="82"/>
      <c r="TSV948" s="82"/>
      <c r="TSW948" s="82"/>
      <c r="TSX948" s="82"/>
      <c r="TSY948" s="82"/>
      <c r="TSZ948" s="82"/>
      <c r="TTA948" s="82"/>
      <c r="TTB948" s="82"/>
      <c r="TTC948" s="82"/>
      <c r="TTD948" s="82"/>
      <c r="TTE948" s="82"/>
      <c r="TTF948" s="82"/>
      <c r="TTG948" s="82"/>
      <c r="TTH948" s="82"/>
      <c r="TTI948" s="82"/>
      <c r="TTJ948" s="82"/>
      <c r="TTK948" s="82"/>
      <c r="TTL948" s="82"/>
      <c r="TTM948" s="82"/>
      <c r="TTN948" s="82"/>
      <c r="TTO948" s="82"/>
      <c r="TTP948" s="82"/>
      <c r="TTQ948" s="82"/>
      <c r="TTR948" s="82"/>
      <c r="TTS948" s="82"/>
      <c r="TTT948" s="82"/>
      <c r="TTU948" s="82"/>
      <c r="TTV948" s="82"/>
      <c r="TTW948" s="82"/>
      <c r="TTX948" s="82"/>
      <c r="TTY948" s="82"/>
      <c r="TTZ948" s="82"/>
      <c r="TUA948" s="82"/>
      <c r="TUB948" s="82"/>
      <c r="TUC948" s="82"/>
      <c r="TUD948" s="82"/>
      <c r="TUE948" s="82"/>
      <c r="TUF948" s="82"/>
      <c r="TUG948" s="82"/>
      <c r="TUH948" s="82"/>
      <c r="TUI948" s="82"/>
      <c r="TUJ948" s="82"/>
      <c r="TUK948" s="82"/>
      <c r="TUL948" s="82"/>
      <c r="TUM948" s="82"/>
      <c r="TUN948" s="82"/>
      <c r="TUO948" s="82"/>
      <c r="TUP948" s="82"/>
      <c r="TUQ948" s="82"/>
      <c r="TUR948" s="82"/>
      <c r="TUS948" s="82"/>
      <c r="TUT948" s="82"/>
      <c r="TUU948" s="82"/>
      <c r="TUV948" s="82"/>
      <c r="TUW948" s="82"/>
      <c r="TUX948" s="82"/>
      <c r="TUY948" s="82"/>
      <c r="TUZ948" s="82"/>
      <c r="TVA948" s="82"/>
      <c r="TVB948" s="82"/>
      <c r="TVC948" s="82"/>
      <c r="TVD948" s="82"/>
      <c r="TVE948" s="82"/>
      <c r="TVF948" s="82"/>
      <c r="TVG948" s="82"/>
      <c r="TVH948" s="82"/>
      <c r="TVI948" s="82"/>
      <c r="TVJ948" s="82"/>
      <c r="TVK948" s="82"/>
      <c r="TVL948" s="82"/>
      <c r="TVM948" s="82"/>
      <c r="TVN948" s="82"/>
      <c r="TVO948" s="82"/>
      <c r="TVP948" s="82"/>
      <c r="TVQ948" s="82"/>
      <c r="TVR948" s="82"/>
      <c r="TVS948" s="82"/>
      <c r="TVT948" s="82"/>
      <c r="TVU948" s="82"/>
      <c r="TVV948" s="82"/>
      <c r="TVW948" s="82"/>
      <c r="TVX948" s="82"/>
      <c r="TVY948" s="82"/>
      <c r="TVZ948" s="82"/>
      <c r="TWA948" s="82"/>
      <c r="TWB948" s="82"/>
      <c r="TWC948" s="82"/>
      <c r="TWD948" s="82"/>
      <c r="TWE948" s="82"/>
      <c r="TWF948" s="82"/>
      <c r="TWG948" s="82"/>
      <c r="TWH948" s="82"/>
      <c r="TWI948" s="82"/>
      <c r="TWJ948" s="82"/>
      <c r="TWK948" s="82"/>
      <c r="TWL948" s="82"/>
      <c r="TWM948" s="82"/>
      <c r="TWN948" s="82"/>
      <c r="TWO948" s="82"/>
      <c r="TWP948" s="82"/>
      <c r="TWQ948" s="82"/>
      <c r="TWR948" s="82"/>
      <c r="TWS948" s="82"/>
      <c r="TWT948" s="82"/>
      <c r="TWU948" s="82"/>
      <c r="TWV948" s="82"/>
      <c r="TWW948" s="82"/>
      <c r="TWX948" s="82"/>
      <c r="TWY948" s="82"/>
      <c r="TWZ948" s="82"/>
      <c r="TXA948" s="82"/>
      <c r="TXB948" s="82"/>
      <c r="TXC948" s="82"/>
      <c r="TXD948" s="82"/>
      <c r="TXE948" s="82"/>
      <c r="TXF948" s="82"/>
      <c r="TXG948" s="82"/>
      <c r="TXH948" s="82"/>
      <c r="TXI948" s="82"/>
      <c r="TXJ948" s="82"/>
      <c r="TXK948" s="82"/>
      <c r="TXL948" s="82"/>
      <c r="TXM948" s="82"/>
      <c r="TXN948" s="82"/>
      <c r="TXO948" s="82"/>
      <c r="TXP948" s="82"/>
      <c r="TXQ948" s="82"/>
      <c r="TXR948" s="82"/>
      <c r="TXS948" s="82"/>
      <c r="TXT948" s="82"/>
      <c r="TXU948" s="82"/>
      <c r="TXV948" s="82"/>
      <c r="TXW948" s="82"/>
      <c r="TXX948" s="82"/>
      <c r="TXY948" s="82"/>
      <c r="TXZ948" s="82"/>
      <c r="TYA948" s="82"/>
      <c r="TYB948" s="82"/>
      <c r="TYC948" s="82"/>
      <c r="TYD948" s="82"/>
      <c r="TYE948" s="82"/>
      <c r="TYF948" s="82"/>
      <c r="TYG948" s="82"/>
      <c r="TYH948" s="82"/>
      <c r="TYI948" s="82"/>
      <c r="TYJ948" s="82"/>
      <c r="TYK948" s="82"/>
      <c r="TYL948" s="82"/>
      <c r="TYM948" s="82"/>
      <c r="TYN948" s="82"/>
      <c r="TYO948" s="82"/>
      <c r="TYP948" s="82"/>
      <c r="TYQ948" s="82"/>
      <c r="TYR948" s="82"/>
      <c r="TYS948" s="82"/>
      <c r="TYT948" s="82"/>
      <c r="TYU948" s="82"/>
      <c r="TYV948" s="82"/>
      <c r="TYW948" s="82"/>
      <c r="TYX948" s="82"/>
      <c r="TYY948" s="82"/>
      <c r="TYZ948" s="82"/>
      <c r="TZA948" s="82"/>
      <c r="TZB948" s="82"/>
      <c r="TZC948" s="82"/>
      <c r="TZD948" s="82"/>
      <c r="TZE948" s="82"/>
      <c r="TZF948" s="82"/>
      <c r="TZG948" s="82"/>
      <c r="TZH948" s="82"/>
      <c r="TZI948" s="82"/>
      <c r="TZJ948" s="82"/>
      <c r="TZK948" s="82"/>
      <c r="TZL948" s="82"/>
      <c r="TZM948" s="82"/>
      <c r="TZN948" s="82"/>
      <c r="TZO948" s="82"/>
      <c r="TZP948" s="82"/>
      <c r="TZQ948" s="82"/>
      <c r="TZR948" s="82"/>
      <c r="TZS948" s="82"/>
      <c r="TZT948" s="82"/>
      <c r="TZU948" s="82"/>
      <c r="TZV948" s="82"/>
      <c r="TZW948" s="82"/>
      <c r="TZX948" s="82"/>
      <c r="TZY948" s="82"/>
      <c r="TZZ948" s="82"/>
      <c r="UAA948" s="82"/>
      <c r="UAB948" s="82"/>
      <c r="UAC948" s="82"/>
      <c r="UAD948" s="82"/>
      <c r="UAE948" s="82"/>
      <c r="UAF948" s="82"/>
      <c r="UAG948" s="82"/>
      <c r="UAH948" s="82"/>
      <c r="UAI948" s="82"/>
      <c r="UAJ948" s="82"/>
      <c r="UAK948" s="82"/>
      <c r="UAL948" s="82"/>
      <c r="UAM948" s="82"/>
      <c r="UAN948" s="82"/>
      <c r="UAO948" s="82"/>
      <c r="UAP948" s="82"/>
      <c r="UAQ948" s="82"/>
      <c r="UAR948" s="82"/>
      <c r="UAS948" s="82"/>
      <c r="UAT948" s="82"/>
      <c r="UAU948" s="82"/>
      <c r="UAV948" s="82"/>
      <c r="UAW948" s="82"/>
      <c r="UAX948" s="82"/>
      <c r="UAY948" s="82"/>
      <c r="UAZ948" s="82"/>
      <c r="UBA948" s="82"/>
      <c r="UBB948" s="82"/>
      <c r="UBC948" s="82"/>
      <c r="UBD948" s="82"/>
      <c r="UBE948" s="82"/>
      <c r="UBF948" s="82"/>
      <c r="UBG948" s="82"/>
      <c r="UBH948" s="82"/>
      <c r="UBI948" s="82"/>
      <c r="UBJ948" s="82"/>
      <c r="UBK948" s="82"/>
      <c r="UBL948" s="82"/>
      <c r="UBM948" s="82"/>
      <c r="UBN948" s="82"/>
      <c r="UBO948" s="82"/>
      <c r="UBP948" s="82"/>
      <c r="UBQ948" s="82"/>
      <c r="UBR948" s="82"/>
      <c r="UBS948" s="82"/>
      <c r="UBT948" s="82"/>
      <c r="UBU948" s="82"/>
      <c r="UBV948" s="82"/>
      <c r="UBW948" s="82"/>
      <c r="UBX948" s="82"/>
      <c r="UBY948" s="82"/>
      <c r="UBZ948" s="82"/>
      <c r="UCA948" s="82"/>
      <c r="UCB948" s="82"/>
      <c r="UCC948" s="82"/>
      <c r="UCD948" s="82"/>
      <c r="UCE948" s="82"/>
      <c r="UCF948" s="82"/>
      <c r="UCG948" s="82"/>
      <c r="UCH948" s="82"/>
      <c r="UCI948" s="82"/>
      <c r="UCJ948" s="82"/>
      <c r="UCK948" s="82"/>
      <c r="UCL948" s="82"/>
      <c r="UCM948" s="82"/>
      <c r="UCN948" s="82"/>
      <c r="UCO948" s="82"/>
      <c r="UCP948" s="82"/>
      <c r="UCQ948" s="82"/>
      <c r="UCR948" s="82"/>
      <c r="UCS948" s="82"/>
      <c r="UCT948" s="82"/>
      <c r="UCU948" s="82"/>
      <c r="UCV948" s="82"/>
      <c r="UCW948" s="82"/>
      <c r="UCX948" s="82"/>
      <c r="UCY948" s="82"/>
      <c r="UCZ948" s="82"/>
      <c r="UDA948" s="82"/>
      <c r="UDB948" s="82"/>
      <c r="UDC948" s="82"/>
      <c r="UDD948" s="82"/>
      <c r="UDE948" s="82"/>
      <c r="UDF948" s="82"/>
      <c r="UDG948" s="82"/>
      <c r="UDH948" s="82"/>
      <c r="UDI948" s="82"/>
      <c r="UDJ948" s="82"/>
      <c r="UDK948" s="82"/>
      <c r="UDL948" s="82"/>
      <c r="UDM948" s="82"/>
      <c r="UDN948" s="82"/>
      <c r="UDO948" s="82"/>
      <c r="UDP948" s="82"/>
      <c r="UDQ948" s="82"/>
      <c r="UDR948" s="82"/>
      <c r="UDS948" s="82"/>
      <c r="UDT948" s="82"/>
      <c r="UDU948" s="82"/>
      <c r="UDV948" s="82"/>
      <c r="UDW948" s="82"/>
      <c r="UDX948" s="82"/>
      <c r="UDY948" s="82"/>
      <c r="UDZ948" s="82"/>
      <c r="UEA948" s="82"/>
      <c r="UEB948" s="82"/>
      <c r="UEC948" s="82"/>
      <c r="UED948" s="82"/>
      <c r="UEE948" s="82"/>
      <c r="UEF948" s="82"/>
      <c r="UEG948" s="82"/>
      <c r="UEH948" s="82"/>
      <c r="UEI948" s="82"/>
      <c r="UEJ948" s="82"/>
      <c r="UEK948" s="82"/>
      <c r="UEL948" s="82"/>
      <c r="UEM948" s="82"/>
      <c r="UEN948" s="82"/>
      <c r="UEO948" s="82"/>
      <c r="UEP948" s="82"/>
      <c r="UEQ948" s="82"/>
      <c r="UER948" s="82"/>
      <c r="UES948" s="82"/>
      <c r="UET948" s="82"/>
      <c r="UEU948" s="82"/>
      <c r="UEV948" s="82"/>
      <c r="UEW948" s="82"/>
      <c r="UEX948" s="82"/>
      <c r="UEY948" s="82"/>
      <c r="UEZ948" s="82"/>
      <c r="UFA948" s="82"/>
      <c r="UFB948" s="82"/>
      <c r="UFC948" s="82"/>
      <c r="UFD948" s="82"/>
      <c r="UFE948" s="82"/>
      <c r="UFF948" s="82"/>
      <c r="UFG948" s="82"/>
      <c r="UFH948" s="82"/>
      <c r="UFI948" s="82"/>
      <c r="UFJ948" s="82"/>
      <c r="UFK948" s="82"/>
      <c r="UFL948" s="82"/>
      <c r="UFM948" s="82"/>
      <c r="UFN948" s="82"/>
      <c r="UFO948" s="82"/>
      <c r="UFP948" s="82"/>
      <c r="UFQ948" s="82"/>
      <c r="UFR948" s="82"/>
      <c r="UFS948" s="82"/>
      <c r="UFT948" s="82"/>
      <c r="UFU948" s="82"/>
      <c r="UFV948" s="82"/>
      <c r="UFW948" s="82"/>
      <c r="UFX948" s="82"/>
      <c r="UFY948" s="82"/>
      <c r="UFZ948" s="82"/>
      <c r="UGA948" s="82"/>
      <c r="UGB948" s="82"/>
      <c r="UGC948" s="82"/>
      <c r="UGD948" s="82"/>
      <c r="UGE948" s="82"/>
      <c r="UGF948" s="82"/>
      <c r="UGG948" s="82"/>
      <c r="UGH948" s="82"/>
      <c r="UGI948" s="82"/>
      <c r="UGJ948" s="82"/>
      <c r="UGK948" s="82"/>
      <c r="UGL948" s="82"/>
      <c r="UGM948" s="82"/>
      <c r="UGN948" s="82"/>
      <c r="UGO948" s="82"/>
      <c r="UGP948" s="82"/>
      <c r="UGQ948" s="82"/>
      <c r="UGR948" s="82"/>
      <c r="UGS948" s="82"/>
      <c r="UGT948" s="82"/>
      <c r="UGU948" s="82"/>
      <c r="UGV948" s="82"/>
      <c r="UGW948" s="82"/>
      <c r="UGX948" s="82"/>
      <c r="UGY948" s="82"/>
      <c r="UGZ948" s="82"/>
      <c r="UHA948" s="82"/>
      <c r="UHB948" s="82"/>
      <c r="UHC948" s="82"/>
      <c r="UHD948" s="82"/>
      <c r="UHE948" s="82"/>
      <c r="UHF948" s="82"/>
      <c r="UHG948" s="82"/>
      <c r="UHH948" s="82"/>
      <c r="UHI948" s="82"/>
      <c r="UHJ948" s="82"/>
      <c r="UHK948" s="82"/>
      <c r="UHL948" s="82"/>
      <c r="UHM948" s="82"/>
      <c r="UHN948" s="82"/>
      <c r="UHO948" s="82"/>
      <c r="UHP948" s="82"/>
      <c r="UHQ948" s="82"/>
      <c r="UHR948" s="82"/>
      <c r="UHS948" s="82"/>
      <c r="UHT948" s="82"/>
      <c r="UHU948" s="82"/>
      <c r="UHV948" s="82"/>
      <c r="UHW948" s="82"/>
      <c r="UHX948" s="82"/>
      <c r="UHY948" s="82"/>
      <c r="UHZ948" s="82"/>
      <c r="UIA948" s="82"/>
      <c r="UIB948" s="82"/>
      <c r="UIC948" s="82"/>
      <c r="UID948" s="82"/>
      <c r="UIE948" s="82"/>
      <c r="UIF948" s="82"/>
      <c r="UIG948" s="82"/>
      <c r="UIH948" s="82"/>
      <c r="UII948" s="82"/>
      <c r="UIJ948" s="82"/>
      <c r="UIK948" s="82"/>
      <c r="UIL948" s="82"/>
      <c r="UIM948" s="82"/>
      <c r="UIN948" s="82"/>
      <c r="UIO948" s="82"/>
      <c r="UIP948" s="82"/>
      <c r="UIQ948" s="82"/>
      <c r="UIR948" s="82"/>
      <c r="UIS948" s="82"/>
      <c r="UIT948" s="82"/>
      <c r="UIU948" s="82"/>
      <c r="UIV948" s="82"/>
      <c r="UIW948" s="82"/>
      <c r="UIX948" s="82"/>
      <c r="UIY948" s="82"/>
      <c r="UIZ948" s="82"/>
      <c r="UJA948" s="82"/>
      <c r="UJB948" s="82"/>
      <c r="UJC948" s="82"/>
      <c r="UJD948" s="82"/>
      <c r="UJE948" s="82"/>
      <c r="UJF948" s="82"/>
      <c r="UJG948" s="82"/>
      <c r="UJH948" s="82"/>
      <c r="UJI948" s="82"/>
      <c r="UJJ948" s="82"/>
      <c r="UJK948" s="82"/>
      <c r="UJL948" s="82"/>
      <c r="UJM948" s="82"/>
      <c r="UJN948" s="82"/>
      <c r="UJO948" s="82"/>
      <c r="UJP948" s="82"/>
      <c r="UJQ948" s="82"/>
      <c r="UJR948" s="82"/>
      <c r="UJS948" s="82"/>
      <c r="UJT948" s="82"/>
      <c r="UJU948" s="82"/>
      <c r="UJV948" s="82"/>
      <c r="UJW948" s="82"/>
      <c r="UJX948" s="82"/>
      <c r="UJY948" s="82"/>
      <c r="UJZ948" s="82"/>
      <c r="UKA948" s="82"/>
      <c r="UKB948" s="82"/>
      <c r="UKC948" s="82"/>
      <c r="UKD948" s="82"/>
      <c r="UKE948" s="82"/>
      <c r="UKF948" s="82"/>
      <c r="UKG948" s="82"/>
      <c r="UKH948" s="82"/>
      <c r="UKI948" s="82"/>
      <c r="UKJ948" s="82"/>
      <c r="UKK948" s="82"/>
      <c r="UKL948" s="82"/>
      <c r="UKM948" s="82"/>
      <c r="UKN948" s="82"/>
      <c r="UKO948" s="82"/>
      <c r="UKP948" s="82"/>
      <c r="UKQ948" s="82"/>
      <c r="UKR948" s="82"/>
      <c r="UKS948" s="82"/>
      <c r="UKT948" s="82"/>
      <c r="UKU948" s="82"/>
      <c r="UKV948" s="82"/>
      <c r="UKW948" s="82"/>
      <c r="UKX948" s="82"/>
      <c r="UKY948" s="82"/>
      <c r="UKZ948" s="82"/>
      <c r="ULA948" s="82"/>
      <c r="ULB948" s="82"/>
      <c r="ULC948" s="82"/>
      <c r="ULD948" s="82"/>
      <c r="ULE948" s="82"/>
      <c r="ULF948" s="82"/>
      <c r="ULG948" s="82"/>
      <c r="ULH948" s="82"/>
      <c r="ULI948" s="82"/>
      <c r="ULJ948" s="82"/>
      <c r="ULK948" s="82"/>
      <c r="ULL948" s="82"/>
      <c r="ULM948" s="82"/>
      <c r="ULN948" s="82"/>
      <c r="ULO948" s="82"/>
      <c r="ULP948" s="82"/>
      <c r="ULQ948" s="82"/>
      <c r="ULR948" s="82"/>
      <c r="ULS948" s="82"/>
      <c r="ULT948" s="82"/>
      <c r="ULU948" s="82"/>
      <c r="ULV948" s="82"/>
      <c r="ULW948" s="82"/>
      <c r="ULX948" s="82"/>
      <c r="ULY948" s="82"/>
      <c r="ULZ948" s="82"/>
      <c r="UMA948" s="82"/>
      <c r="UMB948" s="82"/>
      <c r="UMC948" s="82"/>
      <c r="UMD948" s="82"/>
      <c r="UME948" s="82"/>
      <c r="UMF948" s="82"/>
      <c r="UMG948" s="82"/>
      <c r="UMH948" s="82"/>
      <c r="UMI948" s="82"/>
      <c r="UMJ948" s="82"/>
      <c r="UMK948" s="82"/>
      <c r="UML948" s="82"/>
      <c r="UMM948" s="82"/>
      <c r="UMN948" s="82"/>
      <c r="UMO948" s="82"/>
      <c r="UMP948" s="82"/>
      <c r="UMQ948" s="82"/>
      <c r="UMR948" s="82"/>
      <c r="UMS948" s="82"/>
      <c r="UMT948" s="82"/>
      <c r="UMU948" s="82"/>
      <c r="UMV948" s="82"/>
      <c r="UMW948" s="82"/>
      <c r="UMX948" s="82"/>
      <c r="UMY948" s="82"/>
      <c r="UMZ948" s="82"/>
      <c r="UNA948" s="82"/>
      <c r="UNB948" s="82"/>
      <c r="UNC948" s="82"/>
      <c r="UND948" s="82"/>
      <c r="UNE948" s="82"/>
      <c r="UNF948" s="82"/>
      <c r="UNG948" s="82"/>
      <c r="UNH948" s="82"/>
      <c r="UNI948" s="82"/>
      <c r="UNJ948" s="82"/>
      <c r="UNK948" s="82"/>
      <c r="UNL948" s="82"/>
      <c r="UNM948" s="82"/>
      <c r="UNN948" s="82"/>
      <c r="UNO948" s="82"/>
      <c r="UNP948" s="82"/>
      <c r="UNQ948" s="82"/>
      <c r="UNR948" s="82"/>
      <c r="UNS948" s="82"/>
      <c r="UNT948" s="82"/>
      <c r="UNU948" s="82"/>
      <c r="UNV948" s="82"/>
      <c r="UNW948" s="82"/>
      <c r="UNX948" s="82"/>
      <c r="UNY948" s="82"/>
      <c r="UNZ948" s="82"/>
      <c r="UOA948" s="82"/>
      <c r="UOB948" s="82"/>
      <c r="UOC948" s="82"/>
      <c r="UOD948" s="82"/>
      <c r="UOE948" s="82"/>
      <c r="UOF948" s="82"/>
      <c r="UOG948" s="82"/>
      <c r="UOH948" s="82"/>
      <c r="UOI948" s="82"/>
      <c r="UOJ948" s="82"/>
      <c r="UOK948" s="82"/>
      <c r="UOL948" s="82"/>
      <c r="UOM948" s="82"/>
      <c r="UON948" s="82"/>
      <c r="UOO948" s="82"/>
      <c r="UOP948" s="82"/>
      <c r="UOQ948" s="82"/>
      <c r="UOR948" s="82"/>
      <c r="UOS948" s="82"/>
      <c r="UOT948" s="82"/>
      <c r="UOU948" s="82"/>
      <c r="UOV948" s="82"/>
      <c r="UOW948" s="82"/>
      <c r="UOX948" s="82"/>
      <c r="UOY948" s="82"/>
      <c r="UOZ948" s="82"/>
      <c r="UPA948" s="82"/>
      <c r="UPB948" s="82"/>
      <c r="UPC948" s="82"/>
      <c r="UPD948" s="82"/>
      <c r="UPE948" s="82"/>
      <c r="UPF948" s="82"/>
      <c r="UPG948" s="82"/>
      <c r="UPH948" s="82"/>
      <c r="UPI948" s="82"/>
      <c r="UPJ948" s="82"/>
      <c r="UPK948" s="82"/>
      <c r="UPL948" s="82"/>
      <c r="UPM948" s="82"/>
      <c r="UPN948" s="82"/>
      <c r="UPO948" s="82"/>
      <c r="UPP948" s="82"/>
      <c r="UPQ948" s="82"/>
      <c r="UPR948" s="82"/>
      <c r="UPS948" s="82"/>
      <c r="UPT948" s="82"/>
      <c r="UPU948" s="82"/>
      <c r="UPV948" s="82"/>
      <c r="UPW948" s="82"/>
      <c r="UPX948" s="82"/>
      <c r="UPY948" s="82"/>
      <c r="UPZ948" s="82"/>
      <c r="UQA948" s="82"/>
      <c r="UQB948" s="82"/>
      <c r="UQC948" s="82"/>
      <c r="UQD948" s="82"/>
      <c r="UQE948" s="82"/>
      <c r="UQF948" s="82"/>
      <c r="UQG948" s="82"/>
      <c r="UQH948" s="82"/>
      <c r="UQI948" s="82"/>
      <c r="UQJ948" s="82"/>
      <c r="UQK948" s="82"/>
      <c r="UQL948" s="82"/>
      <c r="UQM948" s="82"/>
      <c r="UQN948" s="82"/>
      <c r="UQO948" s="82"/>
      <c r="UQP948" s="82"/>
      <c r="UQQ948" s="82"/>
      <c r="UQR948" s="82"/>
      <c r="UQS948" s="82"/>
      <c r="UQT948" s="82"/>
      <c r="UQU948" s="82"/>
      <c r="UQV948" s="82"/>
      <c r="UQW948" s="82"/>
      <c r="UQX948" s="82"/>
      <c r="UQY948" s="82"/>
      <c r="UQZ948" s="82"/>
      <c r="URA948" s="82"/>
      <c r="URB948" s="82"/>
      <c r="URC948" s="82"/>
      <c r="URD948" s="82"/>
      <c r="URE948" s="82"/>
      <c r="URF948" s="82"/>
      <c r="URG948" s="82"/>
      <c r="URH948" s="82"/>
      <c r="URI948" s="82"/>
      <c r="URJ948" s="82"/>
      <c r="URK948" s="82"/>
      <c r="URL948" s="82"/>
      <c r="URM948" s="82"/>
      <c r="URN948" s="82"/>
      <c r="URO948" s="82"/>
      <c r="URP948" s="82"/>
      <c r="URQ948" s="82"/>
      <c r="URR948" s="82"/>
      <c r="URS948" s="82"/>
      <c r="URT948" s="82"/>
      <c r="URU948" s="82"/>
      <c r="URV948" s="82"/>
      <c r="URW948" s="82"/>
      <c r="URX948" s="82"/>
      <c r="URY948" s="82"/>
      <c r="URZ948" s="82"/>
      <c r="USA948" s="82"/>
      <c r="USB948" s="82"/>
      <c r="USC948" s="82"/>
      <c r="USD948" s="82"/>
      <c r="USE948" s="82"/>
      <c r="USF948" s="82"/>
      <c r="USG948" s="82"/>
      <c r="USH948" s="82"/>
      <c r="USI948" s="82"/>
      <c r="USJ948" s="82"/>
      <c r="USK948" s="82"/>
      <c r="USL948" s="82"/>
      <c r="USM948" s="82"/>
      <c r="USN948" s="82"/>
      <c r="USO948" s="82"/>
      <c r="USP948" s="82"/>
      <c r="USQ948" s="82"/>
      <c r="USR948" s="82"/>
      <c r="USS948" s="82"/>
      <c r="UST948" s="82"/>
      <c r="USU948" s="82"/>
      <c r="USV948" s="82"/>
      <c r="USW948" s="82"/>
      <c r="USX948" s="82"/>
      <c r="USY948" s="82"/>
      <c r="USZ948" s="82"/>
      <c r="UTA948" s="82"/>
      <c r="UTB948" s="82"/>
      <c r="UTC948" s="82"/>
      <c r="UTD948" s="82"/>
      <c r="UTE948" s="82"/>
      <c r="UTF948" s="82"/>
      <c r="UTG948" s="82"/>
      <c r="UTH948" s="82"/>
      <c r="UTI948" s="82"/>
      <c r="UTJ948" s="82"/>
      <c r="UTK948" s="82"/>
      <c r="UTL948" s="82"/>
      <c r="UTM948" s="82"/>
      <c r="UTN948" s="82"/>
      <c r="UTO948" s="82"/>
      <c r="UTP948" s="82"/>
      <c r="UTQ948" s="82"/>
      <c r="UTR948" s="82"/>
      <c r="UTS948" s="82"/>
      <c r="UTT948" s="82"/>
      <c r="UTU948" s="82"/>
      <c r="UTV948" s="82"/>
      <c r="UTW948" s="82"/>
      <c r="UTX948" s="82"/>
      <c r="UTY948" s="82"/>
      <c r="UTZ948" s="82"/>
      <c r="UUA948" s="82"/>
      <c r="UUB948" s="82"/>
      <c r="UUC948" s="82"/>
      <c r="UUD948" s="82"/>
      <c r="UUE948" s="82"/>
      <c r="UUF948" s="82"/>
      <c r="UUG948" s="82"/>
      <c r="UUH948" s="82"/>
      <c r="UUI948" s="82"/>
      <c r="UUJ948" s="82"/>
      <c r="UUK948" s="82"/>
      <c r="UUL948" s="82"/>
      <c r="UUM948" s="82"/>
      <c r="UUN948" s="82"/>
      <c r="UUO948" s="82"/>
      <c r="UUP948" s="82"/>
      <c r="UUQ948" s="82"/>
      <c r="UUR948" s="82"/>
      <c r="UUS948" s="82"/>
      <c r="UUT948" s="82"/>
      <c r="UUU948" s="82"/>
      <c r="UUV948" s="82"/>
      <c r="UUW948" s="82"/>
      <c r="UUX948" s="82"/>
      <c r="UUY948" s="82"/>
      <c r="UUZ948" s="82"/>
      <c r="UVA948" s="82"/>
      <c r="UVB948" s="82"/>
      <c r="UVC948" s="82"/>
      <c r="UVD948" s="82"/>
      <c r="UVE948" s="82"/>
      <c r="UVF948" s="82"/>
      <c r="UVG948" s="82"/>
      <c r="UVH948" s="82"/>
      <c r="UVI948" s="82"/>
      <c r="UVJ948" s="82"/>
      <c r="UVK948" s="82"/>
      <c r="UVL948" s="82"/>
      <c r="UVM948" s="82"/>
      <c r="UVN948" s="82"/>
      <c r="UVO948" s="82"/>
      <c r="UVP948" s="82"/>
      <c r="UVQ948" s="82"/>
      <c r="UVR948" s="82"/>
      <c r="UVS948" s="82"/>
      <c r="UVT948" s="82"/>
      <c r="UVU948" s="82"/>
      <c r="UVV948" s="82"/>
      <c r="UVW948" s="82"/>
      <c r="UVX948" s="82"/>
      <c r="UVY948" s="82"/>
      <c r="UVZ948" s="82"/>
      <c r="UWA948" s="82"/>
      <c r="UWB948" s="82"/>
      <c r="UWC948" s="82"/>
      <c r="UWD948" s="82"/>
      <c r="UWE948" s="82"/>
      <c r="UWF948" s="82"/>
      <c r="UWG948" s="82"/>
      <c r="UWH948" s="82"/>
      <c r="UWI948" s="82"/>
      <c r="UWJ948" s="82"/>
      <c r="UWK948" s="82"/>
      <c r="UWL948" s="82"/>
      <c r="UWM948" s="82"/>
      <c r="UWN948" s="82"/>
      <c r="UWO948" s="82"/>
      <c r="UWP948" s="82"/>
      <c r="UWQ948" s="82"/>
      <c r="UWR948" s="82"/>
      <c r="UWS948" s="82"/>
      <c r="UWT948" s="82"/>
      <c r="UWU948" s="82"/>
      <c r="UWV948" s="82"/>
      <c r="UWW948" s="82"/>
      <c r="UWX948" s="82"/>
      <c r="UWY948" s="82"/>
      <c r="UWZ948" s="82"/>
      <c r="UXA948" s="82"/>
      <c r="UXB948" s="82"/>
      <c r="UXC948" s="82"/>
      <c r="UXD948" s="82"/>
      <c r="UXE948" s="82"/>
      <c r="UXF948" s="82"/>
      <c r="UXG948" s="82"/>
      <c r="UXH948" s="82"/>
      <c r="UXI948" s="82"/>
      <c r="UXJ948" s="82"/>
      <c r="UXK948" s="82"/>
      <c r="UXL948" s="82"/>
      <c r="UXM948" s="82"/>
      <c r="UXN948" s="82"/>
      <c r="UXO948" s="82"/>
      <c r="UXP948" s="82"/>
      <c r="UXQ948" s="82"/>
      <c r="UXR948" s="82"/>
      <c r="UXS948" s="82"/>
      <c r="UXT948" s="82"/>
      <c r="UXU948" s="82"/>
      <c r="UXV948" s="82"/>
      <c r="UXW948" s="82"/>
      <c r="UXX948" s="82"/>
      <c r="UXY948" s="82"/>
      <c r="UXZ948" s="82"/>
      <c r="UYA948" s="82"/>
      <c r="UYB948" s="82"/>
      <c r="UYC948" s="82"/>
      <c r="UYD948" s="82"/>
      <c r="UYE948" s="82"/>
      <c r="UYF948" s="82"/>
      <c r="UYG948" s="82"/>
      <c r="UYH948" s="82"/>
      <c r="UYI948" s="82"/>
      <c r="UYJ948" s="82"/>
      <c r="UYK948" s="82"/>
      <c r="UYL948" s="82"/>
      <c r="UYM948" s="82"/>
      <c r="UYN948" s="82"/>
      <c r="UYO948" s="82"/>
      <c r="UYP948" s="82"/>
      <c r="UYQ948" s="82"/>
      <c r="UYR948" s="82"/>
      <c r="UYS948" s="82"/>
      <c r="UYT948" s="82"/>
      <c r="UYU948" s="82"/>
      <c r="UYV948" s="82"/>
      <c r="UYW948" s="82"/>
      <c r="UYX948" s="82"/>
      <c r="UYY948" s="82"/>
      <c r="UYZ948" s="82"/>
      <c r="UZA948" s="82"/>
      <c r="UZB948" s="82"/>
      <c r="UZC948" s="82"/>
      <c r="UZD948" s="82"/>
      <c r="UZE948" s="82"/>
      <c r="UZF948" s="82"/>
      <c r="UZG948" s="82"/>
      <c r="UZH948" s="82"/>
      <c r="UZI948" s="82"/>
      <c r="UZJ948" s="82"/>
      <c r="UZK948" s="82"/>
      <c r="UZL948" s="82"/>
      <c r="UZM948" s="82"/>
      <c r="UZN948" s="82"/>
      <c r="UZO948" s="82"/>
      <c r="UZP948" s="82"/>
      <c r="UZQ948" s="82"/>
      <c r="UZR948" s="82"/>
      <c r="UZS948" s="82"/>
      <c r="UZT948" s="82"/>
      <c r="UZU948" s="82"/>
      <c r="UZV948" s="82"/>
      <c r="UZW948" s="82"/>
      <c r="UZX948" s="82"/>
      <c r="UZY948" s="82"/>
      <c r="UZZ948" s="82"/>
      <c r="VAA948" s="82"/>
      <c r="VAB948" s="82"/>
      <c r="VAC948" s="82"/>
      <c r="VAD948" s="82"/>
      <c r="VAE948" s="82"/>
      <c r="VAF948" s="82"/>
      <c r="VAG948" s="82"/>
      <c r="VAH948" s="82"/>
      <c r="VAI948" s="82"/>
      <c r="VAJ948" s="82"/>
      <c r="VAK948" s="82"/>
      <c r="VAL948" s="82"/>
      <c r="VAM948" s="82"/>
      <c r="VAN948" s="82"/>
      <c r="VAO948" s="82"/>
      <c r="VAP948" s="82"/>
      <c r="VAQ948" s="82"/>
      <c r="VAR948" s="82"/>
      <c r="VAS948" s="82"/>
      <c r="VAT948" s="82"/>
      <c r="VAU948" s="82"/>
      <c r="VAV948" s="82"/>
      <c r="VAW948" s="82"/>
      <c r="VAX948" s="82"/>
      <c r="VAY948" s="82"/>
      <c r="VAZ948" s="82"/>
      <c r="VBA948" s="82"/>
      <c r="VBB948" s="82"/>
      <c r="VBC948" s="82"/>
      <c r="VBD948" s="82"/>
      <c r="VBE948" s="82"/>
      <c r="VBF948" s="82"/>
      <c r="VBG948" s="82"/>
      <c r="VBH948" s="82"/>
      <c r="VBI948" s="82"/>
      <c r="VBJ948" s="82"/>
      <c r="VBK948" s="82"/>
      <c r="VBL948" s="82"/>
      <c r="VBM948" s="82"/>
      <c r="VBN948" s="82"/>
      <c r="VBO948" s="82"/>
      <c r="VBP948" s="82"/>
      <c r="VBQ948" s="82"/>
      <c r="VBR948" s="82"/>
      <c r="VBS948" s="82"/>
      <c r="VBT948" s="82"/>
      <c r="VBU948" s="82"/>
      <c r="VBV948" s="82"/>
      <c r="VBW948" s="82"/>
      <c r="VBX948" s="82"/>
      <c r="VBY948" s="82"/>
      <c r="VBZ948" s="82"/>
      <c r="VCA948" s="82"/>
      <c r="VCB948" s="82"/>
      <c r="VCC948" s="82"/>
      <c r="VCD948" s="82"/>
      <c r="VCE948" s="82"/>
      <c r="VCF948" s="82"/>
      <c r="VCG948" s="82"/>
      <c r="VCH948" s="82"/>
      <c r="VCI948" s="82"/>
      <c r="VCJ948" s="82"/>
      <c r="VCK948" s="82"/>
      <c r="VCL948" s="82"/>
      <c r="VCM948" s="82"/>
      <c r="VCN948" s="82"/>
      <c r="VCO948" s="82"/>
      <c r="VCP948" s="82"/>
      <c r="VCQ948" s="82"/>
      <c r="VCR948" s="82"/>
      <c r="VCS948" s="82"/>
      <c r="VCT948" s="82"/>
      <c r="VCU948" s="82"/>
      <c r="VCV948" s="82"/>
      <c r="VCW948" s="82"/>
      <c r="VCX948" s="82"/>
      <c r="VCY948" s="82"/>
      <c r="VCZ948" s="82"/>
      <c r="VDA948" s="82"/>
      <c r="VDB948" s="82"/>
      <c r="VDC948" s="82"/>
      <c r="VDD948" s="82"/>
      <c r="VDE948" s="82"/>
      <c r="VDF948" s="82"/>
      <c r="VDG948" s="82"/>
      <c r="VDH948" s="82"/>
      <c r="VDI948" s="82"/>
      <c r="VDJ948" s="82"/>
      <c r="VDK948" s="82"/>
      <c r="VDL948" s="82"/>
      <c r="VDM948" s="82"/>
      <c r="VDN948" s="82"/>
      <c r="VDO948" s="82"/>
      <c r="VDP948" s="82"/>
      <c r="VDQ948" s="82"/>
      <c r="VDR948" s="82"/>
      <c r="VDS948" s="82"/>
      <c r="VDT948" s="82"/>
      <c r="VDU948" s="82"/>
      <c r="VDV948" s="82"/>
      <c r="VDW948" s="82"/>
      <c r="VDX948" s="82"/>
      <c r="VDY948" s="82"/>
      <c r="VDZ948" s="82"/>
      <c r="VEA948" s="82"/>
      <c r="VEB948" s="82"/>
      <c r="VEC948" s="82"/>
      <c r="VED948" s="82"/>
      <c r="VEE948" s="82"/>
      <c r="VEF948" s="82"/>
      <c r="VEG948" s="82"/>
      <c r="VEH948" s="82"/>
      <c r="VEI948" s="82"/>
      <c r="VEJ948" s="82"/>
      <c r="VEK948" s="82"/>
      <c r="VEL948" s="82"/>
      <c r="VEM948" s="82"/>
      <c r="VEN948" s="82"/>
      <c r="VEO948" s="82"/>
      <c r="VEP948" s="82"/>
      <c r="VEQ948" s="82"/>
      <c r="VER948" s="82"/>
      <c r="VES948" s="82"/>
      <c r="VET948" s="82"/>
      <c r="VEU948" s="82"/>
      <c r="VEV948" s="82"/>
      <c r="VEW948" s="82"/>
      <c r="VEX948" s="82"/>
      <c r="VEY948" s="82"/>
      <c r="VEZ948" s="82"/>
      <c r="VFA948" s="82"/>
      <c r="VFB948" s="82"/>
      <c r="VFC948" s="82"/>
      <c r="VFD948" s="82"/>
      <c r="VFE948" s="82"/>
      <c r="VFF948" s="82"/>
      <c r="VFG948" s="82"/>
      <c r="VFH948" s="82"/>
      <c r="VFI948" s="82"/>
      <c r="VFJ948" s="82"/>
      <c r="VFK948" s="82"/>
      <c r="VFL948" s="82"/>
      <c r="VFM948" s="82"/>
      <c r="VFN948" s="82"/>
      <c r="VFO948" s="82"/>
      <c r="VFP948" s="82"/>
      <c r="VFQ948" s="82"/>
      <c r="VFR948" s="82"/>
      <c r="VFS948" s="82"/>
      <c r="VFT948" s="82"/>
      <c r="VFU948" s="82"/>
      <c r="VFV948" s="82"/>
      <c r="VFW948" s="82"/>
      <c r="VFX948" s="82"/>
      <c r="VFY948" s="82"/>
      <c r="VFZ948" s="82"/>
      <c r="VGA948" s="82"/>
      <c r="VGB948" s="82"/>
      <c r="VGC948" s="82"/>
      <c r="VGD948" s="82"/>
      <c r="VGE948" s="82"/>
      <c r="VGF948" s="82"/>
      <c r="VGG948" s="82"/>
      <c r="VGH948" s="82"/>
      <c r="VGI948" s="82"/>
      <c r="VGJ948" s="82"/>
      <c r="VGK948" s="82"/>
      <c r="VGL948" s="82"/>
      <c r="VGM948" s="82"/>
      <c r="VGN948" s="82"/>
      <c r="VGO948" s="82"/>
      <c r="VGP948" s="82"/>
      <c r="VGQ948" s="82"/>
      <c r="VGR948" s="82"/>
      <c r="VGS948" s="82"/>
      <c r="VGT948" s="82"/>
      <c r="VGU948" s="82"/>
      <c r="VGV948" s="82"/>
      <c r="VGW948" s="82"/>
      <c r="VGX948" s="82"/>
      <c r="VGY948" s="82"/>
      <c r="VGZ948" s="82"/>
      <c r="VHA948" s="82"/>
      <c r="VHB948" s="82"/>
      <c r="VHC948" s="82"/>
      <c r="VHD948" s="82"/>
      <c r="VHE948" s="82"/>
      <c r="VHF948" s="82"/>
      <c r="VHG948" s="82"/>
      <c r="VHH948" s="82"/>
      <c r="VHI948" s="82"/>
      <c r="VHJ948" s="82"/>
      <c r="VHK948" s="82"/>
      <c r="VHL948" s="82"/>
      <c r="VHM948" s="82"/>
      <c r="VHN948" s="82"/>
      <c r="VHO948" s="82"/>
      <c r="VHP948" s="82"/>
      <c r="VHQ948" s="82"/>
      <c r="VHR948" s="82"/>
      <c r="VHS948" s="82"/>
      <c r="VHT948" s="82"/>
      <c r="VHU948" s="82"/>
      <c r="VHV948" s="82"/>
      <c r="VHW948" s="82"/>
      <c r="VHX948" s="82"/>
      <c r="VHY948" s="82"/>
      <c r="VHZ948" s="82"/>
      <c r="VIA948" s="82"/>
      <c r="VIB948" s="82"/>
      <c r="VIC948" s="82"/>
      <c r="VID948" s="82"/>
      <c r="VIE948" s="82"/>
      <c r="VIF948" s="82"/>
      <c r="VIG948" s="82"/>
      <c r="VIH948" s="82"/>
      <c r="VII948" s="82"/>
      <c r="VIJ948" s="82"/>
      <c r="VIK948" s="82"/>
      <c r="VIL948" s="82"/>
      <c r="VIM948" s="82"/>
      <c r="VIN948" s="82"/>
      <c r="VIO948" s="82"/>
      <c r="VIP948" s="82"/>
      <c r="VIQ948" s="82"/>
      <c r="VIR948" s="82"/>
      <c r="VIS948" s="82"/>
      <c r="VIT948" s="82"/>
      <c r="VIU948" s="82"/>
      <c r="VIV948" s="82"/>
      <c r="VIW948" s="82"/>
      <c r="VIX948" s="82"/>
      <c r="VIY948" s="82"/>
      <c r="VIZ948" s="82"/>
      <c r="VJA948" s="82"/>
      <c r="VJB948" s="82"/>
      <c r="VJC948" s="82"/>
      <c r="VJD948" s="82"/>
      <c r="VJE948" s="82"/>
      <c r="VJF948" s="82"/>
      <c r="VJG948" s="82"/>
      <c r="VJH948" s="82"/>
      <c r="VJI948" s="82"/>
      <c r="VJJ948" s="82"/>
      <c r="VJK948" s="82"/>
      <c r="VJL948" s="82"/>
      <c r="VJM948" s="82"/>
      <c r="VJN948" s="82"/>
      <c r="VJO948" s="82"/>
      <c r="VJP948" s="82"/>
      <c r="VJQ948" s="82"/>
      <c r="VJR948" s="82"/>
      <c r="VJS948" s="82"/>
      <c r="VJT948" s="82"/>
      <c r="VJU948" s="82"/>
      <c r="VJV948" s="82"/>
      <c r="VJW948" s="82"/>
      <c r="VJX948" s="82"/>
      <c r="VJY948" s="82"/>
      <c r="VJZ948" s="82"/>
      <c r="VKA948" s="82"/>
      <c r="VKB948" s="82"/>
      <c r="VKC948" s="82"/>
      <c r="VKD948" s="82"/>
      <c r="VKE948" s="82"/>
      <c r="VKF948" s="82"/>
      <c r="VKG948" s="82"/>
      <c r="VKH948" s="82"/>
      <c r="VKI948" s="82"/>
      <c r="VKJ948" s="82"/>
      <c r="VKK948" s="82"/>
      <c r="VKL948" s="82"/>
      <c r="VKM948" s="82"/>
      <c r="VKN948" s="82"/>
      <c r="VKO948" s="82"/>
      <c r="VKP948" s="82"/>
      <c r="VKQ948" s="82"/>
      <c r="VKR948" s="82"/>
      <c r="VKS948" s="82"/>
      <c r="VKT948" s="82"/>
      <c r="VKU948" s="82"/>
      <c r="VKV948" s="82"/>
      <c r="VKW948" s="82"/>
      <c r="VKX948" s="82"/>
      <c r="VKY948" s="82"/>
      <c r="VKZ948" s="82"/>
      <c r="VLA948" s="82"/>
      <c r="VLB948" s="82"/>
      <c r="VLC948" s="82"/>
      <c r="VLD948" s="82"/>
      <c r="VLE948" s="82"/>
      <c r="VLF948" s="82"/>
      <c r="VLG948" s="82"/>
      <c r="VLH948" s="82"/>
      <c r="VLI948" s="82"/>
      <c r="VLJ948" s="82"/>
      <c r="VLK948" s="82"/>
      <c r="VLL948" s="82"/>
      <c r="VLM948" s="82"/>
      <c r="VLN948" s="82"/>
      <c r="VLO948" s="82"/>
      <c r="VLP948" s="82"/>
      <c r="VLQ948" s="82"/>
      <c r="VLR948" s="82"/>
      <c r="VLS948" s="82"/>
      <c r="VLT948" s="82"/>
      <c r="VLU948" s="82"/>
      <c r="VLV948" s="82"/>
      <c r="VLW948" s="82"/>
      <c r="VLX948" s="82"/>
      <c r="VLY948" s="82"/>
      <c r="VLZ948" s="82"/>
      <c r="VMA948" s="82"/>
      <c r="VMB948" s="82"/>
      <c r="VMC948" s="82"/>
      <c r="VMD948" s="82"/>
      <c r="VME948" s="82"/>
      <c r="VMF948" s="82"/>
      <c r="VMG948" s="82"/>
      <c r="VMH948" s="82"/>
      <c r="VMI948" s="82"/>
      <c r="VMJ948" s="82"/>
      <c r="VMK948" s="82"/>
      <c r="VML948" s="82"/>
      <c r="VMM948" s="82"/>
      <c r="VMN948" s="82"/>
      <c r="VMO948" s="82"/>
      <c r="VMP948" s="82"/>
      <c r="VMQ948" s="82"/>
      <c r="VMR948" s="82"/>
      <c r="VMS948" s="82"/>
      <c r="VMT948" s="82"/>
      <c r="VMU948" s="82"/>
      <c r="VMV948" s="82"/>
      <c r="VMW948" s="82"/>
      <c r="VMX948" s="82"/>
      <c r="VMY948" s="82"/>
      <c r="VMZ948" s="82"/>
      <c r="VNA948" s="82"/>
      <c r="VNB948" s="82"/>
      <c r="VNC948" s="82"/>
      <c r="VND948" s="82"/>
      <c r="VNE948" s="82"/>
      <c r="VNF948" s="82"/>
      <c r="VNG948" s="82"/>
      <c r="VNH948" s="82"/>
      <c r="VNI948" s="82"/>
      <c r="VNJ948" s="82"/>
      <c r="VNK948" s="82"/>
      <c r="VNL948" s="82"/>
      <c r="VNM948" s="82"/>
      <c r="VNN948" s="82"/>
      <c r="VNO948" s="82"/>
      <c r="VNP948" s="82"/>
      <c r="VNQ948" s="82"/>
      <c r="VNR948" s="82"/>
      <c r="VNS948" s="82"/>
      <c r="VNT948" s="82"/>
      <c r="VNU948" s="82"/>
      <c r="VNV948" s="82"/>
      <c r="VNW948" s="82"/>
      <c r="VNX948" s="82"/>
      <c r="VNY948" s="82"/>
      <c r="VNZ948" s="82"/>
      <c r="VOA948" s="82"/>
      <c r="VOB948" s="82"/>
      <c r="VOC948" s="82"/>
      <c r="VOD948" s="82"/>
      <c r="VOE948" s="82"/>
      <c r="VOF948" s="82"/>
      <c r="VOG948" s="82"/>
      <c r="VOH948" s="82"/>
      <c r="VOI948" s="82"/>
      <c r="VOJ948" s="82"/>
      <c r="VOK948" s="82"/>
      <c r="VOL948" s="82"/>
      <c r="VOM948" s="82"/>
      <c r="VON948" s="82"/>
      <c r="VOO948" s="82"/>
      <c r="VOP948" s="82"/>
      <c r="VOQ948" s="82"/>
      <c r="VOR948" s="82"/>
      <c r="VOS948" s="82"/>
      <c r="VOT948" s="82"/>
      <c r="VOU948" s="82"/>
      <c r="VOV948" s="82"/>
      <c r="VOW948" s="82"/>
      <c r="VOX948" s="82"/>
      <c r="VOY948" s="82"/>
      <c r="VOZ948" s="82"/>
      <c r="VPA948" s="82"/>
      <c r="VPB948" s="82"/>
      <c r="VPC948" s="82"/>
      <c r="VPD948" s="82"/>
      <c r="VPE948" s="82"/>
      <c r="VPF948" s="82"/>
      <c r="VPG948" s="82"/>
      <c r="VPH948" s="82"/>
      <c r="VPI948" s="82"/>
      <c r="VPJ948" s="82"/>
      <c r="VPK948" s="82"/>
      <c r="VPL948" s="82"/>
      <c r="VPM948" s="82"/>
      <c r="VPN948" s="82"/>
      <c r="VPO948" s="82"/>
      <c r="VPP948" s="82"/>
      <c r="VPQ948" s="82"/>
      <c r="VPR948" s="82"/>
      <c r="VPS948" s="82"/>
      <c r="VPT948" s="82"/>
      <c r="VPU948" s="82"/>
      <c r="VPV948" s="82"/>
      <c r="VPW948" s="82"/>
      <c r="VPX948" s="82"/>
      <c r="VPY948" s="82"/>
      <c r="VPZ948" s="82"/>
      <c r="VQA948" s="82"/>
      <c r="VQB948" s="82"/>
      <c r="VQC948" s="82"/>
      <c r="VQD948" s="82"/>
      <c r="VQE948" s="82"/>
      <c r="VQF948" s="82"/>
      <c r="VQG948" s="82"/>
      <c r="VQH948" s="82"/>
      <c r="VQI948" s="82"/>
      <c r="VQJ948" s="82"/>
      <c r="VQK948" s="82"/>
      <c r="VQL948" s="82"/>
      <c r="VQM948" s="82"/>
      <c r="VQN948" s="82"/>
      <c r="VQO948" s="82"/>
      <c r="VQP948" s="82"/>
      <c r="VQQ948" s="82"/>
      <c r="VQR948" s="82"/>
      <c r="VQS948" s="82"/>
      <c r="VQT948" s="82"/>
      <c r="VQU948" s="82"/>
      <c r="VQV948" s="82"/>
      <c r="VQW948" s="82"/>
      <c r="VQX948" s="82"/>
      <c r="VQY948" s="82"/>
      <c r="VQZ948" s="82"/>
      <c r="VRA948" s="82"/>
      <c r="VRB948" s="82"/>
      <c r="VRC948" s="82"/>
      <c r="VRD948" s="82"/>
      <c r="VRE948" s="82"/>
      <c r="VRF948" s="82"/>
      <c r="VRG948" s="82"/>
      <c r="VRH948" s="82"/>
      <c r="VRI948" s="82"/>
      <c r="VRJ948" s="82"/>
      <c r="VRK948" s="82"/>
      <c r="VRL948" s="82"/>
      <c r="VRM948" s="82"/>
      <c r="VRN948" s="82"/>
      <c r="VRO948" s="82"/>
      <c r="VRP948" s="82"/>
      <c r="VRQ948" s="82"/>
      <c r="VRR948" s="82"/>
      <c r="VRS948" s="82"/>
      <c r="VRT948" s="82"/>
      <c r="VRU948" s="82"/>
      <c r="VRV948" s="82"/>
      <c r="VRW948" s="82"/>
      <c r="VRX948" s="82"/>
      <c r="VRY948" s="82"/>
      <c r="VRZ948" s="82"/>
      <c r="VSA948" s="82"/>
      <c r="VSB948" s="82"/>
      <c r="VSC948" s="82"/>
      <c r="VSD948" s="82"/>
      <c r="VSE948" s="82"/>
      <c r="VSF948" s="82"/>
      <c r="VSG948" s="82"/>
      <c r="VSH948" s="82"/>
      <c r="VSI948" s="82"/>
      <c r="VSJ948" s="82"/>
      <c r="VSK948" s="82"/>
      <c r="VSL948" s="82"/>
      <c r="VSM948" s="82"/>
      <c r="VSN948" s="82"/>
      <c r="VSO948" s="82"/>
      <c r="VSP948" s="82"/>
      <c r="VSQ948" s="82"/>
      <c r="VSR948" s="82"/>
      <c r="VSS948" s="82"/>
      <c r="VST948" s="82"/>
      <c r="VSU948" s="82"/>
      <c r="VSV948" s="82"/>
      <c r="VSW948" s="82"/>
      <c r="VSX948" s="82"/>
      <c r="VSY948" s="82"/>
      <c r="VSZ948" s="82"/>
      <c r="VTA948" s="82"/>
      <c r="VTB948" s="82"/>
      <c r="VTC948" s="82"/>
      <c r="VTD948" s="82"/>
      <c r="VTE948" s="82"/>
      <c r="VTF948" s="82"/>
      <c r="VTG948" s="82"/>
      <c r="VTH948" s="82"/>
      <c r="VTI948" s="82"/>
      <c r="VTJ948" s="82"/>
      <c r="VTK948" s="82"/>
      <c r="VTL948" s="82"/>
      <c r="VTM948" s="82"/>
      <c r="VTN948" s="82"/>
      <c r="VTO948" s="82"/>
      <c r="VTP948" s="82"/>
      <c r="VTQ948" s="82"/>
      <c r="VTR948" s="82"/>
      <c r="VTS948" s="82"/>
      <c r="VTT948" s="82"/>
      <c r="VTU948" s="82"/>
      <c r="VTV948" s="82"/>
      <c r="VTW948" s="82"/>
      <c r="VTX948" s="82"/>
      <c r="VTY948" s="82"/>
      <c r="VTZ948" s="82"/>
      <c r="VUA948" s="82"/>
      <c r="VUB948" s="82"/>
      <c r="VUC948" s="82"/>
      <c r="VUD948" s="82"/>
      <c r="VUE948" s="82"/>
      <c r="VUF948" s="82"/>
      <c r="VUG948" s="82"/>
      <c r="VUH948" s="82"/>
      <c r="VUI948" s="82"/>
      <c r="VUJ948" s="82"/>
      <c r="VUK948" s="82"/>
      <c r="VUL948" s="82"/>
      <c r="VUM948" s="82"/>
      <c r="VUN948" s="82"/>
      <c r="VUO948" s="82"/>
      <c r="VUP948" s="82"/>
      <c r="VUQ948" s="82"/>
      <c r="VUR948" s="82"/>
      <c r="VUS948" s="82"/>
      <c r="VUT948" s="82"/>
      <c r="VUU948" s="82"/>
      <c r="VUV948" s="82"/>
      <c r="VUW948" s="82"/>
      <c r="VUX948" s="82"/>
      <c r="VUY948" s="82"/>
      <c r="VUZ948" s="82"/>
      <c r="VVA948" s="82"/>
      <c r="VVB948" s="82"/>
      <c r="VVC948" s="82"/>
      <c r="VVD948" s="82"/>
      <c r="VVE948" s="82"/>
      <c r="VVF948" s="82"/>
      <c r="VVG948" s="82"/>
      <c r="VVH948" s="82"/>
      <c r="VVI948" s="82"/>
      <c r="VVJ948" s="82"/>
      <c r="VVK948" s="82"/>
      <c r="VVL948" s="82"/>
      <c r="VVM948" s="82"/>
      <c r="VVN948" s="82"/>
      <c r="VVO948" s="82"/>
      <c r="VVP948" s="82"/>
      <c r="VVQ948" s="82"/>
      <c r="VVR948" s="82"/>
      <c r="VVS948" s="82"/>
      <c r="VVT948" s="82"/>
      <c r="VVU948" s="82"/>
      <c r="VVV948" s="82"/>
      <c r="VVW948" s="82"/>
      <c r="VVX948" s="82"/>
      <c r="VVY948" s="82"/>
      <c r="VVZ948" s="82"/>
      <c r="VWA948" s="82"/>
      <c r="VWB948" s="82"/>
      <c r="VWC948" s="82"/>
      <c r="VWD948" s="82"/>
      <c r="VWE948" s="82"/>
      <c r="VWF948" s="82"/>
      <c r="VWG948" s="82"/>
      <c r="VWH948" s="82"/>
      <c r="VWI948" s="82"/>
      <c r="VWJ948" s="82"/>
      <c r="VWK948" s="82"/>
      <c r="VWL948" s="82"/>
      <c r="VWM948" s="82"/>
      <c r="VWN948" s="82"/>
      <c r="VWO948" s="82"/>
      <c r="VWP948" s="82"/>
      <c r="VWQ948" s="82"/>
      <c r="VWR948" s="82"/>
      <c r="VWS948" s="82"/>
      <c r="VWT948" s="82"/>
      <c r="VWU948" s="82"/>
      <c r="VWV948" s="82"/>
      <c r="VWW948" s="82"/>
      <c r="VWX948" s="82"/>
      <c r="VWY948" s="82"/>
      <c r="VWZ948" s="82"/>
      <c r="VXA948" s="82"/>
      <c r="VXB948" s="82"/>
      <c r="VXC948" s="82"/>
      <c r="VXD948" s="82"/>
      <c r="VXE948" s="82"/>
      <c r="VXF948" s="82"/>
      <c r="VXG948" s="82"/>
      <c r="VXH948" s="82"/>
      <c r="VXI948" s="82"/>
      <c r="VXJ948" s="82"/>
      <c r="VXK948" s="82"/>
      <c r="VXL948" s="82"/>
      <c r="VXM948" s="82"/>
      <c r="VXN948" s="82"/>
      <c r="VXO948" s="82"/>
      <c r="VXP948" s="82"/>
      <c r="VXQ948" s="82"/>
      <c r="VXR948" s="82"/>
      <c r="VXS948" s="82"/>
      <c r="VXT948" s="82"/>
      <c r="VXU948" s="82"/>
      <c r="VXV948" s="82"/>
      <c r="VXW948" s="82"/>
      <c r="VXX948" s="82"/>
      <c r="VXY948" s="82"/>
      <c r="VXZ948" s="82"/>
      <c r="VYA948" s="82"/>
      <c r="VYB948" s="82"/>
      <c r="VYC948" s="82"/>
      <c r="VYD948" s="82"/>
      <c r="VYE948" s="82"/>
      <c r="VYF948" s="82"/>
      <c r="VYG948" s="82"/>
      <c r="VYH948" s="82"/>
      <c r="VYI948" s="82"/>
      <c r="VYJ948" s="82"/>
      <c r="VYK948" s="82"/>
      <c r="VYL948" s="82"/>
      <c r="VYM948" s="82"/>
      <c r="VYN948" s="82"/>
      <c r="VYO948" s="82"/>
      <c r="VYP948" s="82"/>
      <c r="VYQ948" s="82"/>
      <c r="VYR948" s="82"/>
      <c r="VYS948" s="82"/>
      <c r="VYT948" s="82"/>
      <c r="VYU948" s="82"/>
      <c r="VYV948" s="82"/>
      <c r="VYW948" s="82"/>
      <c r="VYX948" s="82"/>
      <c r="VYY948" s="82"/>
      <c r="VYZ948" s="82"/>
      <c r="VZA948" s="82"/>
      <c r="VZB948" s="82"/>
      <c r="VZC948" s="82"/>
      <c r="VZD948" s="82"/>
      <c r="VZE948" s="82"/>
      <c r="VZF948" s="82"/>
      <c r="VZG948" s="82"/>
      <c r="VZH948" s="82"/>
      <c r="VZI948" s="82"/>
      <c r="VZJ948" s="82"/>
      <c r="VZK948" s="82"/>
      <c r="VZL948" s="82"/>
      <c r="VZM948" s="82"/>
      <c r="VZN948" s="82"/>
      <c r="VZO948" s="82"/>
      <c r="VZP948" s="82"/>
      <c r="VZQ948" s="82"/>
      <c r="VZR948" s="82"/>
      <c r="VZS948" s="82"/>
      <c r="VZT948" s="82"/>
      <c r="VZU948" s="82"/>
      <c r="VZV948" s="82"/>
      <c r="VZW948" s="82"/>
      <c r="VZX948" s="82"/>
      <c r="VZY948" s="82"/>
      <c r="VZZ948" s="82"/>
      <c r="WAA948" s="82"/>
      <c r="WAB948" s="82"/>
      <c r="WAC948" s="82"/>
      <c r="WAD948" s="82"/>
      <c r="WAE948" s="82"/>
      <c r="WAF948" s="82"/>
      <c r="WAG948" s="82"/>
      <c r="WAH948" s="82"/>
      <c r="WAI948" s="82"/>
      <c r="WAJ948" s="82"/>
      <c r="WAK948" s="82"/>
      <c r="WAL948" s="82"/>
      <c r="WAM948" s="82"/>
      <c r="WAN948" s="82"/>
      <c r="WAO948" s="82"/>
      <c r="WAP948" s="82"/>
      <c r="WAQ948" s="82"/>
      <c r="WAR948" s="82"/>
      <c r="WAS948" s="82"/>
      <c r="WAT948" s="82"/>
      <c r="WAU948" s="82"/>
      <c r="WAV948" s="82"/>
      <c r="WAW948" s="82"/>
      <c r="WAX948" s="82"/>
      <c r="WAY948" s="82"/>
      <c r="WAZ948" s="82"/>
      <c r="WBA948" s="82"/>
      <c r="WBB948" s="82"/>
      <c r="WBC948" s="82"/>
      <c r="WBD948" s="82"/>
      <c r="WBE948" s="82"/>
      <c r="WBF948" s="82"/>
      <c r="WBG948" s="82"/>
      <c r="WBH948" s="82"/>
      <c r="WBI948" s="82"/>
      <c r="WBJ948" s="82"/>
      <c r="WBK948" s="82"/>
      <c r="WBL948" s="82"/>
      <c r="WBM948" s="82"/>
      <c r="WBN948" s="82"/>
      <c r="WBO948" s="82"/>
      <c r="WBP948" s="82"/>
      <c r="WBQ948" s="82"/>
      <c r="WBR948" s="82"/>
      <c r="WBS948" s="82"/>
      <c r="WBT948" s="82"/>
      <c r="WBU948" s="82"/>
      <c r="WBV948" s="82"/>
      <c r="WBW948" s="82"/>
      <c r="WBX948" s="82"/>
      <c r="WBY948" s="82"/>
      <c r="WBZ948" s="82"/>
      <c r="WCA948" s="82"/>
      <c r="WCB948" s="82"/>
      <c r="WCC948" s="82"/>
      <c r="WCD948" s="82"/>
      <c r="WCE948" s="82"/>
      <c r="WCF948" s="82"/>
      <c r="WCG948" s="82"/>
      <c r="WCH948" s="82"/>
      <c r="WCI948" s="82"/>
      <c r="WCJ948" s="82"/>
      <c r="WCK948" s="82"/>
      <c r="WCL948" s="82"/>
      <c r="WCM948" s="82"/>
      <c r="WCN948" s="82"/>
      <c r="WCO948" s="82"/>
      <c r="WCP948" s="82"/>
      <c r="WCQ948" s="82"/>
      <c r="WCR948" s="82"/>
      <c r="WCS948" s="82"/>
      <c r="WCT948" s="82"/>
      <c r="WCU948" s="82"/>
      <c r="WCV948" s="82"/>
      <c r="WCW948" s="82"/>
      <c r="WCX948" s="82"/>
      <c r="WCY948" s="82"/>
      <c r="WCZ948" s="82"/>
      <c r="WDA948" s="82"/>
      <c r="WDB948" s="82"/>
      <c r="WDC948" s="82"/>
      <c r="WDD948" s="82"/>
      <c r="WDE948" s="82"/>
      <c r="WDF948" s="82"/>
      <c r="WDG948" s="82"/>
      <c r="WDH948" s="82"/>
      <c r="WDI948" s="82"/>
      <c r="WDJ948" s="82"/>
      <c r="WDK948" s="82"/>
      <c r="WDL948" s="82"/>
      <c r="WDM948" s="82"/>
      <c r="WDN948" s="82"/>
      <c r="WDO948" s="82"/>
      <c r="WDP948" s="82"/>
      <c r="WDQ948" s="82"/>
      <c r="WDR948" s="82"/>
      <c r="WDS948" s="82"/>
      <c r="WDT948" s="82"/>
      <c r="WDU948" s="82"/>
      <c r="WDV948" s="82"/>
      <c r="WDW948" s="82"/>
      <c r="WDX948" s="82"/>
      <c r="WDY948" s="82"/>
      <c r="WDZ948" s="82"/>
      <c r="WEA948" s="82"/>
      <c r="WEB948" s="82"/>
      <c r="WEC948" s="82"/>
      <c r="WED948" s="82"/>
      <c r="WEE948" s="82"/>
      <c r="WEF948" s="82"/>
      <c r="WEG948" s="82"/>
      <c r="WEH948" s="82"/>
      <c r="WEI948" s="82"/>
      <c r="WEJ948" s="82"/>
      <c r="WEK948" s="82"/>
      <c r="WEL948" s="82"/>
      <c r="WEM948" s="82"/>
      <c r="WEN948" s="82"/>
      <c r="WEO948" s="82"/>
      <c r="WEP948" s="82"/>
      <c r="WEQ948" s="82"/>
      <c r="WER948" s="82"/>
      <c r="WES948" s="82"/>
      <c r="WET948" s="82"/>
      <c r="WEU948" s="82"/>
      <c r="WEV948" s="82"/>
      <c r="WEW948" s="82"/>
      <c r="WEX948" s="82"/>
      <c r="WEY948" s="82"/>
      <c r="WEZ948" s="82"/>
      <c r="WFA948" s="82"/>
      <c r="WFB948" s="82"/>
      <c r="WFC948" s="82"/>
      <c r="WFD948" s="82"/>
      <c r="WFE948" s="82"/>
      <c r="WFF948" s="82"/>
      <c r="WFG948" s="82"/>
      <c r="WFH948" s="82"/>
      <c r="WFI948" s="82"/>
      <c r="WFJ948" s="82"/>
      <c r="WFK948" s="82"/>
      <c r="WFL948" s="82"/>
      <c r="WFM948" s="82"/>
      <c r="WFN948" s="82"/>
      <c r="WFO948" s="82"/>
      <c r="WFP948" s="82"/>
      <c r="WFQ948" s="82"/>
      <c r="WFR948" s="82"/>
      <c r="WFS948" s="82"/>
      <c r="WFT948" s="82"/>
      <c r="WFU948" s="82"/>
      <c r="WFV948" s="82"/>
      <c r="WFW948" s="82"/>
      <c r="WFX948" s="82"/>
      <c r="WFY948" s="82"/>
      <c r="WFZ948" s="82"/>
      <c r="WGA948" s="82"/>
      <c r="WGB948" s="82"/>
      <c r="WGC948" s="82"/>
      <c r="WGD948" s="82"/>
      <c r="WGE948" s="82"/>
      <c r="WGF948" s="82"/>
      <c r="WGG948" s="82"/>
      <c r="WGH948" s="82"/>
      <c r="WGI948" s="82"/>
      <c r="WGJ948" s="82"/>
      <c r="WGK948" s="82"/>
      <c r="WGL948" s="82"/>
      <c r="WGM948" s="82"/>
      <c r="WGN948" s="82"/>
      <c r="WGO948" s="82"/>
      <c r="WGP948" s="82"/>
      <c r="WGQ948" s="82"/>
      <c r="WGR948" s="82"/>
      <c r="WGS948" s="82"/>
      <c r="WGT948" s="82"/>
      <c r="WGU948" s="82"/>
      <c r="WGV948" s="82"/>
      <c r="WGW948" s="82"/>
      <c r="WGX948" s="82"/>
      <c r="WGY948" s="82"/>
      <c r="WGZ948" s="82"/>
      <c r="WHA948" s="82"/>
      <c r="WHB948" s="82"/>
      <c r="WHC948" s="82"/>
      <c r="WHD948" s="82"/>
      <c r="WHE948" s="82"/>
      <c r="WHF948" s="82"/>
      <c r="WHG948" s="82"/>
      <c r="WHH948" s="82"/>
      <c r="WHI948" s="82"/>
      <c r="WHJ948" s="82"/>
      <c r="WHK948" s="82"/>
      <c r="WHL948" s="82"/>
      <c r="WHM948" s="82"/>
      <c r="WHN948" s="82"/>
      <c r="WHO948" s="82"/>
      <c r="WHP948" s="82"/>
      <c r="WHQ948" s="82"/>
      <c r="WHR948" s="82"/>
      <c r="WHS948" s="82"/>
      <c r="WHT948" s="82"/>
      <c r="WHU948" s="82"/>
      <c r="WHV948" s="82"/>
      <c r="WHW948" s="82"/>
      <c r="WHX948" s="82"/>
      <c r="WHY948" s="82"/>
      <c r="WHZ948" s="82"/>
      <c r="WIA948" s="82"/>
      <c r="WIB948" s="82"/>
      <c r="WIC948" s="82"/>
      <c r="WID948" s="82"/>
      <c r="WIE948" s="82"/>
      <c r="WIF948" s="82"/>
      <c r="WIG948" s="82"/>
      <c r="WIH948" s="82"/>
      <c r="WII948" s="82"/>
      <c r="WIJ948" s="82"/>
      <c r="WIK948" s="82"/>
      <c r="WIL948" s="82"/>
      <c r="WIM948" s="82"/>
      <c r="WIN948" s="82"/>
      <c r="WIO948" s="82"/>
      <c r="WIP948" s="82"/>
      <c r="WIQ948" s="82"/>
      <c r="WIR948" s="82"/>
      <c r="WIS948" s="82"/>
      <c r="WIT948" s="82"/>
      <c r="WIU948" s="82"/>
      <c r="WIV948" s="82"/>
      <c r="WIW948" s="82"/>
      <c r="WIX948" s="82"/>
      <c r="WIY948" s="82"/>
      <c r="WIZ948" s="82"/>
      <c r="WJA948" s="82"/>
      <c r="WJB948" s="82"/>
      <c r="WJC948" s="82"/>
      <c r="WJD948" s="82"/>
      <c r="WJE948" s="82"/>
      <c r="WJF948" s="82"/>
      <c r="WJG948" s="82"/>
      <c r="WJH948" s="82"/>
      <c r="WJI948" s="82"/>
      <c r="WJJ948" s="82"/>
      <c r="WJK948" s="82"/>
      <c r="WJL948" s="82"/>
      <c r="WJM948" s="82"/>
      <c r="WJN948" s="82"/>
      <c r="WJO948" s="82"/>
      <c r="WJP948" s="82"/>
      <c r="WJQ948" s="82"/>
      <c r="WJR948" s="82"/>
      <c r="WJS948" s="82"/>
      <c r="WJT948" s="82"/>
      <c r="WJU948" s="82"/>
      <c r="WJV948" s="82"/>
      <c r="WJW948" s="82"/>
      <c r="WJX948" s="82"/>
      <c r="WJY948" s="82"/>
      <c r="WJZ948" s="82"/>
      <c r="WKA948" s="82"/>
      <c r="WKB948" s="82"/>
      <c r="WKC948" s="82"/>
      <c r="WKD948" s="82"/>
      <c r="WKE948" s="82"/>
      <c r="WKF948" s="82"/>
      <c r="WKG948" s="82"/>
      <c r="WKH948" s="82"/>
      <c r="WKI948" s="82"/>
      <c r="WKJ948" s="82"/>
      <c r="WKK948" s="82"/>
      <c r="WKL948" s="82"/>
      <c r="WKM948" s="82"/>
      <c r="WKN948" s="82"/>
      <c r="WKO948" s="82"/>
      <c r="WKP948" s="82"/>
      <c r="WKQ948" s="82"/>
      <c r="WKR948" s="82"/>
      <c r="WKS948" s="82"/>
      <c r="WKT948" s="82"/>
      <c r="WKU948" s="82"/>
      <c r="WKV948" s="82"/>
      <c r="WKW948" s="82"/>
      <c r="WKX948" s="82"/>
      <c r="WKY948" s="82"/>
      <c r="WKZ948" s="82"/>
      <c r="WLA948" s="82"/>
      <c r="WLB948" s="82"/>
      <c r="WLC948" s="82"/>
      <c r="WLD948" s="82"/>
      <c r="WLE948" s="82"/>
      <c r="WLF948" s="82"/>
      <c r="WLG948" s="82"/>
      <c r="WLH948" s="82"/>
      <c r="WLI948" s="82"/>
      <c r="WLJ948" s="82"/>
      <c r="WLK948" s="82"/>
      <c r="WLL948" s="82"/>
      <c r="WLM948" s="82"/>
      <c r="WLN948" s="82"/>
      <c r="WLO948" s="82"/>
      <c r="WLP948" s="82"/>
      <c r="WLQ948" s="82"/>
      <c r="WLR948" s="82"/>
      <c r="WLS948" s="82"/>
      <c r="WLT948" s="82"/>
      <c r="WLU948" s="82"/>
      <c r="WLV948" s="82"/>
      <c r="WLW948" s="82"/>
      <c r="WLX948" s="82"/>
      <c r="WLY948" s="82"/>
      <c r="WLZ948" s="82"/>
      <c r="WMA948" s="82"/>
      <c r="WMB948" s="82"/>
      <c r="WMC948" s="82"/>
      <c r="WMD948" s="82"/>
      <c r="WME948" s="82"/>
      <c r="WMF948" s="82"/>
      <c r="WMG948" s="82"/>
      <c r="WMH948" s="82"/>
      <c r="WMI948" s="82"/>
      <c r="WMJ948" s="82"/>
      <c r="WMK948" s="82"/>
      <c r="WML948" s="82"/>
      <c r="WMM948" s="82"/>
      <c r="WMN948" s="82"/>
      <c r="WMO948" s="82"/>
      <c r="WMP948" s="82"/>
      <c r="WMQ948" s="82"/>
      <c r="WMR948" s="82"/>
      <c r="WMS948" s="82"/>
      <c r="WMT948" s="82"/>
      <c r="WMU948" s="82"/>
      <c r="WMV948" s="82"/>
      <c r="WMW948" s="82"/>
      <c r="WMX948" s="82"/>
      <c r="WMY948" s="82"/>
      <c r="WMZ948" s="82"/>
      <c r="WNA948" s="82"/>
      <c r="WNB948" s="82"/>
      <c r="WNC948" s="82"/>
      <c r="WND948" s="82"/>
      <c r="WNE948" s="82"/>
      <c r="WNF948" s="82"/>
      <c r="WNG948" s="82"/>
      <c r="WNH948" s="82"/>
      <c r="WNI948" s="82"/>
      <c r="WNJ948" s="82"/>
      <c r="WNK948" s="82"/>
      <c r="WNL948" s="82"/>
      <c r="WNM948" s="82"/>
      <c r="WNN948" s="82"/>
      <c r="WNO948" s="82"/>
      <c r="WNP948" s="82"/>
      <c r="WNQ948" s="82"/>
      <c r="WNR948" s="82"/>
      <c r="WNS948" s="82"/>
      <c r="WNT948" s="82"/>
      <c r="WNU948" s="82"/>
      <c r="WNV948" s="82"/>
      <c r="WNW948" s="82"/>
      <c r="WNX948" s="82"/>
      <c r="WNY948" s="82"/>
      <c r="WNZ948" s="82"/>
      <c r="WOA948" s="82"/>
      <c r="WOB948" s="82"/>
      <c r="WOC948" s="82"/>
      <c r="WOD948" s="82"/>
      <c r="WOE948" s="82"/>
      <c r="WOF948" s="82"/>
      <c r="WOG948" s="82"/>
      <c r="WOH948" s="82"/>
      <c r="WOI948" s="82"/>
      <c r="WOJ948" s="82"/>
      <c r="WOK948" s="82"/>
      <c r="WOL948" s="82"/>
      <c r="WOM948" s="82"/>
      <c r="WON948" s="82"/>
      <c r="WOO948" s="82"/>
      <c r="WOP948" s="82"/>
      <c r="WOQ948" s="82"/>
      <c r="WOR948" s="82"/>
      <c r="WOS948" s="82"/>
      <c r="WOT948" s="82"/>
      <c r="WOU948" s="82"/>
      <c r="WOV948" s="82"/>
      <c r="WOW948" s="82"/>
      <c r="WOX948" s="82"/>
      <c r="WOY948" s="82"/>
      <c r="WOZ948" s="82"/>
      <c r="WPA948" s="82"/>
      <c r="WPB948" s="82"/>
      <c r="WPC948" s="82"/>
      <c r="WPD948" s="82"/>
      <c r="WPE948" s="82"/>
      <c r="WPF948" s="82"/>
      <c r="WPG948" s="82"/>
      <c r="WPH948" s="82"/>
      <c r="WPI948" s="82"/>
      <c r="WPJ948" s="82"/>
      <c r="WPK948" s="82"/>
      <c r="WPL948" s="82"/>
      <c r="WPM948" s="82"/>
      <c r="WPN948" s="82"/>
      <c r="WPO948" s="82"/>
      <c r="WPP948" s="82"/>
      <c r="WPQ948" s="82"/>
      <c r="WPR948" s="82"/>
      <c r="WPS948" s="82"/>
      <c r="WPT948" s="82"/>
      <c r="WPU948" s="82"/>
      <c r="WPV948" s="82"/>
      <c r="WPW948" s="82"/>
      <c r="WPX948" s="82"/>
      <c r="WPY948" s="82"/>
      <c r="WPZ948" s="82"/>
      <c r="WQA948" s="82"/>
      <c r="WQB948" s="82"/>
      <c r="WQC948" s="82"/>
      <c r="WQD948" s="82"/>
      <c r="WQE948" s="82"/>
      <c r="WQF948" s="82"/>
      <c r="WQG948" s="82"/>
      <c r="WQH948" s="82"/>
      <c r="WQI948" s="82"/>
      <c r="WQJ948" s="82"/>
      <c r="WQK948" s="82"/>
      <c r="WQL948" s="82"/>
      <c r="WQM948" s="82"/>
      <c r="WQN948" s="82"/>
      <c r="WQO948" s="82"/>
      <c r="WQP948" s="82"/>
      <c r="WQQ948" s="82"/>
      <c r="WQR948" s="82"/>
      <c r="WQS948" s="82"/>
      <c r="WQT948" s="82"/>
      <c r="WQU948" s="82"/>
      <c r="WQV948" s="82"/>
      <c r="WQW948" s="82"/>
      <c r="WQX948" s="82"/>
      <c r="WQY948" s="82"/>
      <c r="WQZ948" s="82"/>
      <c r="WRA948" s="82"/>
      <c r="WRB948" s="82"/>
      <c r="WRC948" s="82"/>
      <c r="WRD948" s="82"/>
      <c r="WRE948" s="82"/>
      <c r="WRF948" s="82"/>
      <c r="WRG948" s="82"/>
      <c r="WRH948" s="82"/>
      <c r="WRI948" s="82"/>
      <c r="WRJ948" s="82"/>
      <c r="WRK948" s="82"/>
      <c r="WRL948" s="82"/>
      <c r="WRM948" s="82"/>
      <c r="WRN948" s="82"/>
      <c r="WRO948" s="82"/>
      <c r="WRP948" s="82"/>
      <c r="WRQ948" s="82"/>
      <c r="WRR948" s="82"/>
      <c r="WRS948" s="82"/>
      <c r="WRT948" s="82"/>
      <c r="WRU948" s="82"/>
      <c r="WRV948" s="82"/>
      <c r="WRW948" s="82"/>
      <c r="WRX948" s="82"/>
      <c r="WRY948" s="82"/>
      <c r="WRZ948" s="82"/>
      <c r="WSA948" s="82"/>
      <c r="WSB948" s="82"/>
      <c r="WSC948" s="82"/>
      <c r="WSD948" s="82"/>
      <c r="WSE948" s="82"/>
      <c r="WSF948" s="82"/>
      <c r="WSG948" s="82"/>
      <c r="WSH948" s="82"/>
      <c r="WSI948" s="82"/>
      <c r="WSJ948" s="82"/>
      <c r="WSK948" s="82"/>
      <c r="WSL948" s="82"/>
      <c r="WSM948" s="82"/>
      <c r="WSN948" s="82"/>
      <c r="WSO948" s="82"/>
      <c r="WSP948" s="82"/>
      <c r="WSQ948" s="82"/>
      <c r="WSR948" s="82"/>
      <c r="WSS948" s="82"/>
      <c r="WST948" s="82"/>
      <c r="WSU948" s="82"/>
      <c r="WSV948" s="82"/>
      <c r="WSW948" s="82"/>
      <c r="WSX948" s="82"/>
      <c r="WSY948" s="82"/>
      <c r="WSZ948" s="82"/>
      <c r="WTA948" s="82"/>
      <c r="WTB948" s="82"/>
      <c r="WTC948" s="82"/>
      <c r="WTD948" s="82"/>
      <c r="WTE948" s="82"/>
      <c r="WTF948" s="82"/>
      <c r="WTG948" s="82"/>
      <c r="WTH948" s="82"/>
      <c r="WTI948" s="82"/>
      <c r="WTJ948" s="82"/>
      <c r="WTK948" s="82"/>
      <c r="WTL948" s="82"/>
      <c r="WTM948" s="82"/>
      <c r="WTN948" s="82"/>
      <c r="WTO948" s="82"/>
      <c r="WTP948" s="82"/>
      <c r="WTQ948" s="82"/>
      <c r="WTR948" s="82"/>
      <c r="WTS948" s="82"/>
      <c r="WTT948" s="82"/>
      <c r="WTU948" s="82"/>
      <c r="WTV948" s="82"/>
      <c r="WTW948" s="82"/>
      <c r="WTX948" s="82"/>
      <c r="WTY948" s="82"/>
      <c r="WTZ948" s="82"/>
      <c r="WUA948" s="82"/>
      <c r="WUB948" s="82"/>
      <c r="WUC948" s="82"/>
      <c r="WUD948" s="82"/>
      <c r="WUE948" s="82"/>
      <c r="WUF948" s="82"/>
      <c r="WUG948" s="82"/>
      <c r="WUH948" s="82"/>
      <c r="WUI948" s="82"/>
      <c r="WUJ948" s="82"/>
      <c r="WUK948" s="82"/>
      <c r="WUL948" s="82"/>
      <c r="WUM948" s="82"/>
      <c r="WUN948" s="82"/>
      <c r="WUO948" s="82"/>
      <c r="WUP948" s="82"/>
      <c r="WUQ948" s="82"/>
      <c r="WUR948" s="82"/>
      <c r="WUS948" s="82"/>
      <c r="WUT948" s="82"/>
      <c r="WUU948" s="82"/>
      <c r="WUV948" s="82"/>
      <c r="WUW948" s="82"/>
      <c r="WUX948" s="82"/>
      <c r="WUY948" s="82"/>
      <c r="WUZ948" s="82"/>
      <c r="WVA948" s="82"/>
      <c r="WVB948" s="82"/>
      <c r="WVC948" s="82"/>
      <c r="WVD948" s="82"/>
      <c r="WVE948" s="82"/>
      <c r="WVF948" s="82"/>
      <c r="WVG948" s="82"/>
      <c r="WVH948" s="82"/>
      <c r="WVI948" s="82"/>
      <c r="WVJ948" s="82"/>
      <c r="WVK948" s="82"/>
      <c r="WVL948" s="82"/>
      <c r="WVM948" s="82"/>
      <c r="WVN948" s="82"/>
      <c r="WVO948" s="82"/>
      <c r="WVP948" s="82"/>
      <c r="WVQ948" s="82"/>
      <c r="WVR948" s="82"/>
      <c r="WVS948" s="82"/>
      <c r="WVT948" s="82"/>
      <c r="WVU948" s="82"/>
      <c r="WVV948" s="82"/>
      <c r="WVW948" s="82"/>
      <c r="WVX948" s="82"/>
      <c r="WVY948" s="82"/>
      <c r="WVZ948" s="82"/>
      <c r="WWA948" s="82"/>
      <c r="WWB948" s="82"/>
      <c r="WWC948" s="82"/>
      <c r="WWD948" s="82"/>
      <c r="WWE948" s="82"/>
      <c r="WWF948" s="82"/>
      <c r="WWG948" s="82"/>
      <c r="WWH948" s="82"/>
      <c r="WWI948" s="82"/>
      <c r="WWJ948" s="82"/>
      <c r="WWK948" s="82"/>
      <c r="WWL948" s="82"/>
      <c r="WWM948" s="82"/>
      <c r="WWN948" s="82"/>
      <c r="WWO948" s="82"/>
      <c r="WWP948" s="82"/>
      <c r="WWQ948" s="82"/>
      <c r="WWR948" s="82"/>
      <c r="WWS948" s="82"/>
      <c r="WWT948" s="82"/>
      <c r="WWU948" s="82"/>
      <c r="WWV948" s="82"/>
      <c r="WWW948" s="82"/>
      <c r="WWX948" s="82"/>
      <c r="WWY948" s="82"/>
      <c r="WWZ948" s="82"/>
      <c r="WXA948" s="82"/>
      <c r="WXB948" s="82"/>
      <c r="WXC948" s="82"/>
      <c r="WXD948" s="82"/>
      <c r="WXE948" s="82"/>
      <c r="WXF948" s="82"/>
      <c r="WXG948" s="82"/>
      <c r="WXH948" s="82"/>
      <c r="WXI948" s="82"/>
      <c r="WXJ948" s="82"/>
      <c r="WXK948" s="82"/>
      <c r="WXL948" s="82"/>
      <c r="WXM948" s="82"/>
      <c r="WXN948" s="82"/>
      <c r="WXO948" s="82"/>
      <c r="WXP948" s="82"/>
      <c r="WXQ948" s="82"/>
      <c r="WXR948" s="82"/>
      <c r="WXS948" s="82"/>
      <c r="WXT948" s="82"/>
      <c r="WXU948" s="82"/>
      <c r="WXV948" s="82"/>
      <c r="WXW948" s="82"/>
      <c r="WXX948" s="82"/>
      <c r="WXY948" s="82"/>
      <c r="WXZ948" s="82"/>
      <c r="WYA948" s="82"/>
      <c r="WYB948" s="82"/>
      <c r="WYC948" s="82"/>
      <c r="WYD948" s="82"/>
      <c r="WYE948" s="82"/>
      <c r="WYF948" s="82"/>
      <c r="WYG948" s="82"/>
      <c r="WYH948" s="82"/>
      <c r="WYI948" s="82"/>
      <c r="WYJ948" s="82"/>
      <c r="WYK948" s="82"/>
      <c r="WYL948" s="82"/>
      <c r="WYM948" s="82"/>
      <c r="WYN948" s="82"/>
      <c r="WYO948" s="82"/>
      <c r="WYP948" s="82"/>
      <c r="WYQ948" s="82"/>
      <c r="WYR948" s="82"/>
      <c r="WYS948" s="82"/>
      <c r="WYT948" s="82"/>
      <c r="WYU948" s="82"/>
      <c r="WYV948" s="82"/>
      <c r="WYW948" s="82"/>
      <c r="WYX948" s="82"/>
      <c r="WYY948" s="82"/>
      <c r="WYZ948" s="82"/>
      <c r="WZA948" s="82"/>
      <c r="WZB948" s="82"/>
      <c r="WZC948" s="82"/>
      <c r="WZD948" s="82"/>
      <c r="WZE948" s="82"/>
      <c r="WZF948" s="82"/>
      <c r="WZG948" s="82"/>
      <c r="WZH948" s="82"/>
      <c r="WZI948" s="82"/>
      <c r="WZJ948" s="82"/>
      <c r="WZK948" s="82"/>
      <c r="WZL948" s="82"/>
      <c r="WZM948" s="82"/>
      <c r="WZN948" s="82"/>
      <c r="WZO948" s="82"/>
      <c r="WZP948" s="82"/>
      <c r="WZQ948" s="82"/>
      <c r="WZR948" s="82"/>
      <c r="WZS948" s="82"/>
      <c r="WZT948" s="82"/>
      <c r="WZU948" s="82"/>
      <c r="WZV948" s="82"/>
      <c r="WZW948" s="82"/>
      <c r="WZX948" s="82"/>
      <c r="WZY948" s="82"/>
      <c r="WZZ948" s="82"/>
      <c r="XAA948" s="82"/>
      <c r="XAB948" s="82"/>
      <c r="XAC948" s="82"/>
      <c r="XAD948" s="82"/>
      <c r="XAE948" s="82"/>
      <c r="XAF948" s="82"/>
      <c r="XAG948" s="82"/>
      <c r="XAH948" s="82"/>
      <c r="XAI948" s="82"/>
      <c r="XAJ948" s="82"/>
      <c r="XAK948" s="82"/>
      <c r="XAL948" s="82"/>
      <c r="XAM948" s="82"/>
      <c r="XAN948" s="82"/>
      <c r="XAO948" s="82"/>
      <c r="XAP948" s="82"/>
      <c r="XAQ948" s="82"/>
      <c r="XAR948" s="82"/>
      <c r="XAS948" s="82"/>
      <c r="XAT948" s="82"/>
      <c r="XAU948" s="82"/>
      <c r="XAV948" s="82"/>
      <c r="XAW948" s="82"/>
      <c r="XAX948" s="82"/>
      <c r="XAY948" s="82"/>
      <c r="XAZ948" s="82"/>
      <c r="XBA948" s="82"/>
      <c r="XBB948" s="82"/>
      <c r="XBC948" s="82"/>
      <c r="XBD948" s="82"/>
      <c r="XBE948" s="82"/>
      <c r="XBF948" s="82"/>
      <c r="XBG948" s="82"/>
      <c r="XBH948" s="82"/>
      <c r="XBI948" s="82"/>
      <c r="XBJ948" s="82"/>
      <c r="XBK948" s="82"/>
      <c r="XBL948" s="82"/>
      <c r="XBM948" s="82"/>
      <c r="XBN948" s="82"/>
      <c r="XBO948" s="82"/>
      <c r="XBP948" s="82"/>
      <c r="XBQ948" s="82"/>
      <c r="XBR948" s="82"/>
      <c r="XBS948" s="82"/>
      <c r="XBT948" s="82"/>
      <c r="XBU948" s="82"/>
      <c r="XBV948" s="82"/>
      <c r="XBW948" s="82"/>
      <c r="XBX948" s="82"/>
      <c r="XBY948" s="82"/>
      <c r="XBZ948" s="82"/>
      <c r="XCA948" s="82"/>
      <c r="XCB948" s="82"/>
      <c r="XCC948" s="82"/>
      <c r="XCD948" s="82"/>
      <c r="XCE948" s="82"/>
      <c r="XCF948" s="82"/>
      <c r="XCG948" s="82"/>
      <c r="XCH948" s="82"/>
      <c r="XCI948" s="82"/>
      <c r="XCJ948" s="82"/>
      <c r="XCK948" s="82"/>
      <c r="XCL948" s="82"/>
      <c r="XCM948" s="82"/>
      <c r="XCN948" s="82"/>
      <c r="XCO948" s="82"/>
      <c r="XCP948" s="82"/>
      <c r="XCQ948" s="82"/>
      <c r="XCR948" s="82"/>
      <c r="XCS948" s="82"/>
      <c r="XCT948" s="82"/>
      <c r="XCU948" s="82"/>
      <c r="XCV948" s="82"/>
      <c r="XCW948" s="82"/>
      <c r="XCX948" s="82"/>
      <c r="XCY948" s="82"/>
      <c r="XCZ948" s="82"/>
      <c r="XDA948" s="82"/>
      <c r="XDB948" s="82"/>
      <c r="XDC948" s="82"/>
      <c r="XDD948" s="82"/>
      <c r="XDE948" s="82"/>
      <c r="XDF948" s="82"/>
      <c r="XDG948" s="82"/>
      <c r="XDH948" s="82"/>
      <c r="XDI948" s="82"/>
      <c r="XDJ948" s="82"/>
      <c r="XDK948" s="82"/>
      <c r="XDL948" s="82"/>
      <c r="XDM948" s="82"/>
      <c r="XDN948" s="82"/>
      <c r="XDO948" s="82"/>
      <c r="XDP948" s="82"/>
    </row>
    <row r="949" spans="1:16344" s="28" customFormat="1" ht="30" customHeight="1">
      <c r="A949" s="181">
        <v>15</v>
      </c>
      <c r="B949" s="80" t="str">
        <f>МКД!A261</f>
        <v>Крылова ул. д.4</v>
      </c>
      <c r="C949" s="227" t="s">
        <v>540</v>
      </c>
      <c r="D949" s="81" t="s">
        <v>1299</v>
      </c>
      <c r="E949" s="1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2"/>
      <c r="AI949" s="82"/>
      <c r="AJ949" s="82"/>
      <c r="AK949" s="82"/>
      <c r="AL949" s="82"/>
      <c r="AM949" s="82"/>
      <c r="AN949" s="82"/>
      <c r="AO949" s="82"/>
      <c r="AP949" s="82"/>
      <c r="AQ949" s="82"/>
      <c r="AR949" s="82"/>
      <c r="AS949" s="82"/>
      <c r="AT949" s="82"/>
      <c r="AU949" s="82"/>
      <c r="AV949" s="82"/>
      <c r="AW949" s="82"/>
      <c r="AX949" s="82"/>
      <c r="AY949" s="82"/>
      <c r="AZ949" s="82"/>
      <c r="BA949" s="82"/>
      <c r="BB949" s="82"/>
      <c r="BC949" s="82"/>
      <c r="BD949" s="82"/>
      <c r="BE949" s="82"/>
      <c r="BF949" s="82"/>
      <c r="BG949" s="82"/>
      <c r="BH949" s="82"/>
      <c r="BI949" s="82"/>
      <c r="BJ949" s="82"/>
      <c r="BK949" s="82"/>
      <c r="BL949" s="82"/>
      <c r="BM949" s="82"/>
      <c r="BN949" s="82"/>
      <c r="BO949" s="82"/>
      <c r="BP949" s="82"/>
      <c r="BQ949" s="82"/>
      <c r="BR949" s="82"/>
      <c r="BS949" s="82"/>
      <c r="BT949" s="82"/>
      <c r="BU949" s="82"/>
      <c r="BV949" s="82"/>
      <c r="BW949" s="82"/>
      <c r="BX949" s="82"/>
      <c r="BY949" s="82"/>
      <c r="BZ949" s="82"/>
      <c r="CA949" s="82"/>
      <c r="CB949" s="82"/>
      <c r="CC949" s="82"/>
      <c r="CD949" s="82"/>
      <c r="CE949" s="82"/>
      <c r="CF949" s="82"/>
      <c r="CG949" s="82"/>
      <c r="CH949" s="82"/>
      <c r="CI949" s="82"/>
      <c r="CJ949" s="82"/>
      <c r="CK949" s="82"/>
      <c r="CL949" s="82"/>
      <c r="CM949" s="82"/>
      <c r="CN949" s="82"/>
      <c r="CO949" s="82"/>
      <c r="CP949" s="82"/>
      <c r="CQ949" s="82"/>
      <c r="CR949" s="82"/>
      <c r="CS949" s="82"/>
      <c r="CT949" s="82"/>
      <c r="CU949" s="82"/>
      <c r="CV949" s="82"/>
      <c r="CW949" s="82"/>
      <c r="CX949" s="82"/>
      <c r="CY949" s="82"/>
      <c r="CZ949" s="82"/>
      <c r="DA949" s="82"/>
      <c r="DB949" s="82"/>
      <c r="DC949" s="82"/>
      <c r="DD949" s="82"/>
      <c r="DE949" s="82"/>
      <c r="DF949" s="82"/>
      <c r="DG949" s="82"/>
      <c r="DH949" s="82"/>
      <c r="DI949" s="82"/>
      <c r="DJ949" s="82"/>
      <c r="DK949" s="82"/>
      <c r="DL949" s="82"/>
      <c r="DM949" s="82"/>
      <c r="DN949" s="82"/>
      <c r="DO949" s="82"/>
      <c r="DP949" s="82"/>
      <c r="DQ949" s="82"/>
      <c r="DR949" s="82"/>
      <c r="DS949" s="82"/>
      <c r="DT949" s="82"/>
      <c r="DU949" s="82"/>
      <c r="DV949" s="82"/>
      <c r="DW949" s="82"/>
      <c r="DX949" s="82"/>
      <c r="DY949" s="82"/>
      <c r="DZ949" s="82"/>
      <c r="EA949" s="82"/>
      <c r="EB949" s="82"/>
      <c r="EC949" s="82"/>
      <c r="ED949" s="82"/>
      <c r="EE949" s="82"/>
      <c r="EF949" s="82"/>
      <c r="EG949" s="82"/>
      <c r="EH949" s="82"/>
      <c r="EI949" s="82"/>
      <c r="EJ949" s="82"/>
      <c r="EK949" s="82"/>
      <c r="EL949" s="82"/>
      <c r="EM949" s="82"/>
      <c r="EN949" s="82"/>
      <c r="EO949" s="82"/>
      <c r="EP949" s="82"/>
      <c r="EQ949" s="82"/>
      <c r="ER949" s="82"/>
      <c r="ES949" s="82"/>
      <c r="ET949" s="82"/>
      <c r="EU949" s="82"/>
      <c r="EV949" s="82"/>
      <c r="EW949" s="82"/>
      <c r="EX949" s="82"/>
      <c r="EY949" s="82"/>
      <c r="EZ949" s="82"/>
      <c r="FA949" s="82"/>
      <c r="FB949" s="82"/>
      <c r="FC949" s="82"/>
      <c r="FD949" s="82"/>
      <c r="FE949" s="82"/>
      <c r="FF949" s="82"/>
      <c r="FG949" s="82"/>
      <c r="FH949" s="82"/>
      <c r="FI949" s="82"/>
      <c r="FJ949" s="82"/>
      <c r="FK949" s="82"/>
      <c r="FL949" s="82"/>
      <c r="FM949" s="82"/>
      <c r="FN949" s="82"/>
      <c r="FO949" s="82"/>
      <c r="FP949" s="82"/>
      <c r="FQ949" s="82"/>
      <c r="FR949" s="82"/>
      <c r="FS949" s="82"/>
      <c r="FT949" s="82"/>
      <c r="FU949" s="82"/>
      <c r="FV949" s="82"/>
      <c r="FW949" s="82"/>
      <c r="FX949" s="82"/>
      <c r="FY949" s="82"/>
      <c r="FZ949" s="82"/>
      <c r="GA949" s="82"/>
      <c r="GB949" s="82"/>
      <c r="GC949" s="82"/>
      <c r="GD949" s="82"/>
      <c r="GE949" s="82"/>
      <c r="GF949" s="82"/>
      <c r="GG949" s="82"/>
      <c r="GH949" s="82"/>
      <c r="GI949" s="82"/>
      <c r="GJ949" s="82"/>
      <c r="GK949" s="82"/>
      <c r="GL949" s="82"/>
      <c r="GM949" s="82"/>
      <c r="GN949" s="82"/>
      <c r="GO949" s="82"/>
      <c r="GP949" s="82"/>
      <c r="GQ949" s="82"/>
      <c r="GR949" s="82"/>
      <c r="GS949" s="82"/>
      <c r="GT949" s="82"/>
      <c r="GU949" s="82"/>
      <c r="GV949" s="82"/>
      <c r="GW949" s="82"/>
      <c r="GX949" s="82"/>
      <c r="GY949" s="82"/>
      <c r="GZ949" s="82"/>
      <c r="HA949" s="82"/>
      <c r="HB949" s="82"/>
      <c r="HC949" s="82"/>
      <c r="HD949" s="82"/>
      <c r="HE949" s="82"/>
      <c r="HF949" s="82"/>
      <c r="HG949" s="82"/>
      <c r="HH949" s="82"/>
      <c r="HI949" s="82"/>
      <c r="HJ949" s="82"/>
      <c r="HK949" s="82"/>
      <c r="HL949" s="82"/>
      <c r="HM949" s="82"/>
      <c r="HN949" s="82"/>
      <c r="HO949" s="82"/>
      <c r="HP949" s="82"/>
      <c r="HQ949" s="82"/>
      <c r="HR949" s="82"/>
      <c r="HS949" s="82"/>
      <c r="HT949" s="82"/>
      <c r="HU949" s="82"/>
      <c r="HV949" s="82"/>
      <c r="HW949" s="82"/>
      <c r="HX949" s="82"/>
      <c r="HY949" s="82"/>
      <c r="HZ949" s="82"/>
      <c r="IA949" s="82"/>
      <c r="IB949" s="82"/>
      <c r="IC949" s="82"/>
      <c r="ID949" s="82"/>
      <c r="IE949" s="82"/>
      <c r="IF949" s="82"/>
      <c r="IG949" s="82"/>
      <c r="IH949" s="82"/>
      <c r="II949" s="82"/>
      <c r="IJ949" s="82"/>
      <c r="IK949" s="82"/>
      <c r="IL949" s="82"/>
      <c r="IM949" s="82"/>
      <c r="IN949" s="82"/>
      <c r="IO949" s="82"/>
      <c r="IP949" s="82"/>
      <c r="IQ949" s="82"/>
      <c r="IR949" s="82"/>
      <c r="IS949" s="82"/>
      <c r="IT949" s="82"/>
      <c r="IU949" s="82"/>
      <c r="IV949" s="82"/>
      <c r="IW949" s="82"/>
      <c r="IX949" s="82"/>
      <c r="IY949" s="82"/>
      <c r="IZ949" s="82"/>
      <c r="JA949" s="82"/>
      <c r="JB949" s="82"/>
      <c r="JC949" s="82"/>
      <c r="JD949" s="82"/>
      <c r="JE949" s="82"/>
      <c r="JF949" s="82"/>
      <c r="JG949" s="82"/>
      <c r="JH949" s="82"/>
      <c r="JI949" s="82"/>
      <c r="JJ949" s="82"/>
      <c r="JK949" s="82"/>
      <c r="JL949" s="82"/>
      <c r="JM949" s="82"/>
      <c r="JN949" s="82"/>
      <c r="JO949" s="82"/>
      <c r="JP949" s="82"/>
      <c r="JQ949" s="82"/>
      <c r="JR949" s="82"/>
      <c r="JS949" s="82"/>
      <c r="JT949" s="82"/>
      <c r="JU949" s="82"/>
      <c r="JV949" s="82"/>
      <c r="JW949" s="82"/>
      <c r="JX949" s="82"/>
      <c r="JY949" s="82"/>
      <c r="JZ949" s="82"/>
      <c r="KA949" s="82"/>
      <c r="KB949" s="82"/>
      <c r="KC949" s="82"/>
      <c r="KD949" s="82"/>
      <c r="KE949" s="82"/>
      <c r="KF949" s="82"/>
      <c r="KG949" s="82"/>
      <c r="KH949" s="82"/>
      <c r="KI949" s="82"/>
      <c r="KJ949" s="82"/>
      <c r="KK949" s="82"/>
      <c r="KL949" s="82"/>
      <c r="KM949" s="82"/>
      <c r="KN949" s="82"/>
      <c r="KO949" s="82"/>
      <c r="KP949" s="82"/>
      <c r="KQ949" s="82"/>
      <c r="KR949" s="82"/>
      <c r="KS949" s="82"/>
      <c r="KT949" s="82"/>
      <c r="KU949" s="82"/>
      <c r="KV949" s="82"/>
      <c r="KW949" s="82"/>
      <c r="KX949" s="82"/>
      <c r="KY949" s="82"/>
      <c r="KZ949" s="82"/>
      <c r="LA949" s="82"/>
      <c r="LB949" s="82"/>
      <c r="LC949" s="82"/>
      <c r="LD949" s="82"/>
      <c r="LE949" s="82"/>
      <c r="LF949" s="82"/>
      <c r="LG949" s="82"/>
      <c r="LH949" s="82"/>
      <c r="LI949" s="82"/>
      <c r="LJ949" s="82"/>
      <c r="LK949" s="82"/>
      <c r="LL949" s="82"/>
      <c r="LM949" s="82"/>
      <c r="LN949" s="82"/>
      <c r="LO949" s="82"/>
      <c r="LP949" s="82"/>
      <c r="LQ949" s="82"/>
      <c r="LR949" s="82"/>
      <c r="LS949" s="82"/>
      <c r="LT949" s="82"/>
      <c r="LU949" s="82"/>
      <c r="LV949" s="82"/>
      <c r="LW949" s="82"/>
      <c r="LX949" s="82"/>
      <c r="LY949" s="82"/>
      <c r="LZ949" s="82"/>
      <c r="MA949" s="82"/>
      <c r="MB949" s="82"/>
      <c r="MC949" s="82"/>
      <c r="MD949" s="82"/>
      <c r="ME949" s="82"/>
      <c r="MF949" s="82"/>
      <c r="MG949" s="82"/>
      <c r="MH949" s="82"/>
      <c r="MI949" s="82"/>
      <c r="MJ949" s="82"/>
      <c r="MK949" s="82"/>
      <c r="ML949" s="82"/>
      <c r="MM949" s="82"/>
      <c r="MN949" s="82"/>
      <c r="MO949" s="82"/>
      <c r="MP949" s="82"/>
      <c r="MQ949" s="82"/>
      <c r="MR949" s="82"/>
      <c r="MS949" s="82"/>
      <c r="MT949" s="82"/>
      <c r="MU949" s="82"/>
      <c r="MV949" s="82"/>
      <c r="MW949" s="82"/>
      <c r="MX949" s="82"/>
      <c r="MY949" s="82"/>
      <c r="MZ949" s="82"/>
      <c r="NA949" s="82"/>
      <c r="NB949" s="82"/>
      <c r="NC949" s="82"/>
      <c r="ND949" s="82"/>
      <c r="NE949" s="82"/>
      <c r="NF949" s="82"/>
      <c r="NG949" s="82"/>
      <c r="NH949" s="82"/>
      <c r="NI949" s="82"/>
      <c r="NJ949" s="82"/>
      <c r="NK949" s="82"/>
      <c r="NL949" s="82"/>
      <c r="NM949" s="82"/>
      <c r="NN949" s="82"/>
      <c r="NO949" s="82"/>
      <c r="NP949" s="82"/>
      <c r="NQ949" s="82"/>
      <c r="NR949" s="82"/>
      <c r="NS949" s="82"/>
      <c r="NT949" s="82"/>
      <c r="NU949" s="82"/>
      <c r="NV949" s="82"/>
      <c r="NW949" s="82"/>
      <c r="NX949" s="82"/>
      <c r="NY949" s="82"/>
      <c r="NZ949" s="82"/>
      <c r="OA949" s="82"/>
      <c r="OB949" s="82"/>
      <c r="OC949" s="82"/>
      <c r="OD949" s="82"/>
      <c r="OE949" s="82"/>
      <c r="OF949" s="82"/>
      <c r="OG949" s="82"/>
      <c r="OH949" s="82"/>
      <c r="OI949" s="82"/>
      <c r="OJ949" s="82"/>
      <c r="OK949" s="82"/>
      <c r="OL949" s="82"/>
      <c r="OM949" s="82"/>
      <c r="ON949" s="82"/>
      <c r="OO949" s="82"/>
      <c r="OP949" s="82"/>
      <c r="OQ949" s="82"/>
      <c r="OR949" s="82"/>
      <c r="OS949" s="82"/>
      <c r="OT949" s="82"/>
      <c r="OU949" s="82"/>
      <c r="OV949" s="82"/>
      <c r="OW949" s="82"/>
      <c r="OX949" s="82"/>
      <c r="OY949" s="82"/>
      <c r="OZ949" s="82"/>
      <c r="PA949" s="82"/>
      <c r="PB949" s="82"/>
      <c r="PC949" s="82"/>
      <c r="PD949" s="82"/>
      <c r="PE949" s="82"/>
      <c r="PF949" s="82"/>
      <c r="PG949" s="82"/>
      <c r="PH949" s="82"/>
      <c r="PI949" s="82"/>
      <c r="PJ949" s="82"/>
      <c r="PK949" s="82"/>
      <c r="PL949" s="82"/>
      <c r="PM949" s="82"/>
      <c r="PN949" s="82"/>
      <c r="PO949" s="82"/>
      <c r="PP949" s="82"/>
      <c r="PQ949" s="82"/>
      <c r="PR949" s="82"/>
      <c r="PS949" s="82"/>
      <c r="PT949" s="82"/>
      <c r="PU949" s="82"/>
      <c r="PV949" s="82"/>
      <c r="PW949" s="82"/>
      <c r="PX949" s="82"/>
      <c r="PY949" s="82"/>
      <c r="PZ949" s="82"/>
      <c r="QA949" s="82"/>
      <c r="QB949" s="82"/>
      <c r="QC949" s="82"/>
      <c r="QD949" s="82"/>
      <c r="QE949" s="82"/>
      <c r="QF949" s="82"/>
      <c r="QG949" s="82"/>
      <c r="QH949" s="82"/>
      <c r="QI949" s="82"/>
      <c r="QJ949" s="82"/>
      <c r="QK949" s="82"/>
      <c r="QL949" s="82"/>
      <c r="QM949" s="82"/>
      <c r="QN949" s="82"/>
      <c r="QO949" s="82"/>
      <c r="QP949" s="82"/>
      <c r="QQ949" s="82"/>
      <c r="QR949" s="82"/>
      <c r="QS949" s="82"/>
      <c r="QT949" s="82"/>
      <c r="QU949" s="82"/>
      <c r="QV949" s="82"/>
      <c r="QW949" s="82"/>
      <c r="QX949" s="82"/>
      <c r="QY949" s="82"/>
      <c r="QZ949" s="82"/>
      <c r="RA949" s="82"/>
      <c r="RB949" s="82"/>
      <c r="RC949" s="82"/>
      <c r="RD949" s="82"/>
      <c r="RE949" s="82"/>
      <c r="RF949" s="82"/>
      <c r="RG949" s="82"/>
      <c r="RH949" s="82"/>
      <c r="RI949" s="82"/>
      <c r="RJ949" s="82"/>
      <c r="RK949" s="82"/>
      <c r="RL949" s="82"/>
      <c r="RM949" s="82"/>
      <c r="RN949" s="82"/>
      <c r="RO949" s="82"/>
      <c r="RP949" s="82"/>
      <c r="RQ949" s="82"/>
      <c r="RR949" s="82"/>
      <c r="RS949" s="82"/>
      <c r="RT949" s="82"/>
      <c r="RU949" s="82"/>
      <c r="RV949" s="82"/>
      <c r="RW949" s="82"/>
      <c r="RX949" s="82"/>
      <c r="RY949" s="82"/>
      <c r="RZ949" s="82"/>
      <c r="SA949" s="82"/>
      <c r="SB949" s="82"/>
      <c r="SC949" s="82"/>
      <c r="SD949" s="82"/>
      <c r="SE949" s="82"/>
      <c r="SF949" s="82"/>
      <c r="SG949" s="82"/>
      <c r="SH949" s="82"/>
      <c r="SI949" s="82"/>
      <c r="SJ949" s="82"/>
      <c r="SK949" s="82"/>
      <c r="SL949" s="82"/>
      <c r="SM949" s="82"/>
      <c r="SN949" s="82"/>
      <c r="SO949" s="82"/>
      <c r="SP949" s="82"/>
      <c r="SQ949" s="82"/>
      <c r="SR949" s="82"/>
      <c r="SS949" s="82"/>
      <c r="ST949" s="82"/>
      <c r="SU949" s="82"/>
      <c r="SV949" s="82"/>
      <c r="SW949" s="82"/>
      <c r="SX949" s="82"/>
      <c r="SY949" s="82"/>
      <c r="SZ949" s="82"/>
      <c r="TA949" s="82"/>
      <c r="TB949" s="82"/>
      <c r="TC949" s="82"/>
      <c r="TD949" s="82"/>
      <c r="TE949" s="82"/>
      <c r="TF949" s="82"/>
      <c r="TG949" s="82"/>
      <c r="TH949" s="82"/>
      <c r="TI949" s="82"/>
      <c r="TJ949" s="82"/>
      <c r="TK949" s="82"/>
      <c r="TL949" s="82"/>
      <c r="TM949" s="82"/>
      <c r="TN949" s="82"/>
      <c r="TO949" s="82"/>
      <c r="TP949" s="82"/>
      <c r="TQ949" s="82"/>
      <c r="TR949" s="82"/>
      <c r="TS949" s="82"/>
      <c r="TT949" s="82"/>
      <c r="TU949" s="82"/>
      <c r="TV949" s="82"/>
      <c r="TW949" s="82"/>
      <c r="TX949" s="82"/>
      <c r="TY949" s="82"/>
      <c r="TZ949" s="82"/>
      <c r="UA949" s="82"/>
      <c r="UB949" s="82"/>
      <c r="UC949" s="82"/>
      <c r="UD949" s="82"/>
      <c r="UE949" s="82"/>
      <c r="UF949" s="82"/>
      <c r="UG949" s="82"/>
      <c r="UH949" s="82"/>
      <c r="UI949" s="82"/>
      <c r="UJ949" s="82"/>
      <c r="UK949" s="82"/>
      <c r="UL949" s="82"/>
      <c r="UM949" s="82"/>
      <c r="UN949" s="82"/>
      <c r="UO949" s="82"/>
      <c r="UP949" s="82"/>
      <c r="UQ949" s="82"/>
      <c r="UR949" s="82"/>
      <c r="US949" s="82"/>
      <c r="UT949" s="82"/>
      <c r="UU949" s="82"/>
      <c r="UV949" s="82"/>
      <c r="UW949" s="82"/>
      <c r="UX949" s="82"/>
      <c r="UY949" s="82"/>
      <c r="UZ949" s="82"/>
      <c r="VA949" s="82"/>
      <c r="VB949" s="82"/>
      <c r="VC949" s="82"/>
      <c r="VD949" s="82"/>
      <c r="VE949" s="82"/>
      <c r="VF949" s="82"/>
      <c r="VG949" s="82"/>
      <c r="VH949" s="82"/>
      <c r="VI949" s="82"/>
      <c r="VJ949" s="82"/>
      <c r="VK949" s="82"/>
      <c r="VL949" s="82"/>
      <c r="VM949" s="82"/>
      <c r="VN949" s="82"/>
      <c r="VO949" s="82"/>
      <c r="VP949" s="82"/>
      <c r="VQ949" s="82"/>
      <c r="VR949" s="82"/>
      <c r="VS949" s="82"/>
      <c r="VT949" s="82"/>
      <c r="VU949" s="82"/>
      <c r="VV949" s="82"/>
      <c r="VW949" s="82"/>
      <c r="VX949" s="82"/>
      <c r="VY949" s="82"/>
      <c r="VZ949" s="82"/>
      <c r="WA949" s="82"/>
      <c r="WB949" s="82"/>
      <c r="WC949" s="82"/>
      <c r="WD949" s="82"/>
      <c r="WE949" s="82"/>
      <c r="WF949" s="82"/>
      <c r="WG949" s="82"/>
      <c r="WH949" s="82"/>
      <c r="WI949" s="82"/>
      <c r="WJ949" s="82"/>
      <c r="WK949" s="82"/>
      <c r="WL949" s="82"/>
      <c r="WM949" s="82"/>
      <c r="WN949" s="82"/>
      <c r="WO949" s="82"/>
      <c r="WP949" s="82"/>
      <c r="WQ949" s="82"/>
      <c r="WR949" s="82"/>
      <c r="WS949" s="82"/>
      <c r="WT949" s="82"/>
      <c r="WU949" s="82"/>
      <c r="WV949" s="82"/>
      <c r="WW949" s="82"/>
      <c r="WX949" s="82"/>
      <c r="WY949" s="82"/>
      <c r="WZ949" s="82"/>
      <c r="XA949" s="82"/>
      <c r="XB949" s="82"/>
      <c r="XC949" s="82"/>
      <c r="XD949" s="82"/>
      <c r="XE949" s="82"/>
      <c r="XF949" s="82"/>
      <c r="XG949" s="82"/>
      <c r="XH949" s="82"/>
      <c r="XI949" s="82"/>
      <c r="XJ949" s="82"/>
      <c r="XK949" s="82"/>
      <c r="XL949" s="82"/>
      <c r="XM949" s="82"/>
      <c r="XN949" s="82"/>
      <c r="XO949" s="82"/>
      <c r="XP949" s="82"/>
      <c r="XQ949" s="82"/>
      <c r="XR949" s="82"/>
      <c r="XS949" s="82"/>
      <c r="XT949" s="82"/>
      <c r="XU949" s="82"/>
      <c r="XV949" s="82"/>
      <c r="XW949" s="82"/>
      <c r="XX949" s="82"/>
      <c r="XY949" s="82"/>
      <c r="XZ949" s="82"/>
      <c r="YA949" s="82"/>
      <c r="YB949" s="82"/>
      <c r="YC949" s="82"/>
      <c r="YD949" s="82"/>
      <c r="YE949" s="82"/>
      <c r="YF949" s="82"/>
      <c r="YG949" s="82"/>
      <c r="YH949" s="82"/>
      <c r="YI949" s="82"/>
      <c r="YJ949" s="82"/>
      <c r="YK949" s="82"/>
      <c r="YL949" s="82"/>
      <c r="YM949" s="82"/>
      <c r="YN949" s="82"/>
      <c r="YO949" s="82"/>
      <c r="YP949" s="82"/>
      <c r="YQ949" s="82"/>
      <c r="YR949" s="82"/>
      <c r="YS949" s="82"/>
      <c r="YT949" s="82"/>
      <c r="YU949" s="82"/>
      <c r="YV949" s="82"/>
      <c r="YW949" s="82"/>
      <c r="YX949" s="82"/>
      <c r="YY949" s="82"/>
      <c r="YZ949" s="82"/>
      <c r="ZA949" s="82"/>
      <c r="ZB949" s="82"/>
      <c r="ZC949" s="82"/>
      <c r="ZD949" s="82"/>
      <c r="ZE949" s="82"/>
      <c r="ZF949" s="82"/>
      <c r="ZG949" s="82"/>
      <c r="ZH949" s="82"/>
      <c r="ZI949" s="82"/>
      <c r="ZJ949" s="82"/>
      <c r="ZK949" s="82"/>
      <c r="ZL949" s="82"/>
      <c r="ZM949" s="82"/>
      <c r="ZN949" s="82"/>
      <c r="ZO949" s="82"/>
      <c r="ZP949" s="82"/>
      <c r="ZQ949" s="82"/>
      <c r="ZR949" s="82"/>
      <c r="ZS949" s="82"/>
      <c r="ZT949" s="82"/>
      <c r="ZU949" s="82"/>
      <c r="ZV949" s="82"/>
      <c r="ZW949" s="82"/>
      <c r="ZX949" s="82"/>
      <c r="ZY949" s="82"/>
      <c r="ZZ949" s="82"/>
      <c r="AAA949" s="82"/>
      <c r="AAB949" s="82"/>
      <c r="AAC949" s="82"/>
      <c r="AAD949" s="82"/>
      <c r="AAE949" s="82"/>
      <c r="AAF949" s="82"/>
      <c r="AAG949" s="82"/>
      <c r="AAH949" s="82"/>
      <c r="AAI949" s="82"/>
      <c r="AAJ949" s="82"/>
      <c r="AAK949" s="82"/>
      <c r="AAL949" s="82"/>
      <c r="AAM949" s="82"/>
      <c r="AAN949" s="82"/>
      <c r="AAO949" s="82"/>
      <c r="AAP949" s="82"/>
      <c r="AAQ949" s="82"/>
      <c r="AAR949" s="82"/>
      <c r="AAS949" s="82"/>
      <c r="AAT949" s="82"/>
      <c r="AAU949" s="82"/>
      <c r="AAV949" s="82"/>
      <c r="AAW949" s="82"/>
      <c r="AAX949" s="82"/>
      <c r="AAY949" s="82"/>
      <c r="AAZ949" s="82"/>
      <c r="ABA949" s="82"/>
      <c r="ABB949" s="82"/>
      <c r="ABC949" s="82"/>
      <c r="ABD949" s="82"/>
      <c r="ABE949" s="82"/>
      <c r="ABF949" s="82"/>
      <c r="ABG949" s="82"/>
      <c r="ABH949" s="82"/>
      <c r="ABI949" s="82"/>
      <c r="ABJ949" s="82"/>
      <c r="ABK949" s="82"/>
      <c r="ABL949" s="82"/>
      <c r="ABM949" s="82"/>
      <c r="ABN949" s="82"/>
      <c r="ABO949" s="82"/>
      <c r="ABP949" s="82"/>
      <c r="ABQ949" s="82"/>
      <c r="ABR949" s="82"/>
      <c r="ABS949" s="82"/>
      <c r="ABT949" s="82"/>
      <c r="ABU949" s="82"/>
      <c r="ABV949" s="82"/>
      <c r="ABW949" s="82"/>
      <c r="ABX949" s="82"/>
      <c r="ABY949" s="82"/>
      <c r="ABZ949" s="82"/>
      <c r="ACA949" s="82"/>
      <c r="ACB949" s="82"/>
      <c r="ACC949" s="82"/>
      <c r="ACD949" s="82"/>
      <c r="ACE949" s="82"/>
      <c r="ACF949" s="82"/>
      <c r="ACG949" s="82"/>
      <c r="ACH949" s="82"/>
      <c r="ACI949" s="82"/>
      <c r="ACJ949" s="82"/>
      <c r="ACK949" s="82"/>
      <c r="ACL949" s="82"/>
      <c r="ACM949" s="82"/>
      <c r="ACN949" s="82"/>
      <c r="ACO949" s="82"/>
      <c r="ACP949" s="82"/>
      <c r="ACQ949" s="82"/>
      <c r="ACR949" s="82"/>
      <c r="ACS949" s="82"/>
      <c r="ACT949" s="82"/>
      <c r="ACU949" s="82"/>
      <c r="ACV949" s="82"/>
      <c r="ACW949" s="82"/>
      <c r="ACX949" s="82"/>
      <c r="ACY949" s="82"/>
      <c r="ACZ949" s="82"/>
      <c r="ADA949" s="82"/>
      <c r="ADB949" s="82"/>
      <c r="ADC949" s="82"/>
      <c r="ADD949" s="82"/>
      <c r="ADE949" s="82"/>
      <c r="ADF949" s="82"/>
      <c r="ADG949" s="82"/>
      <c r="ADH949" s="82"/>
      <c r="ADI949" s="82"/>
      <c r="ADJ949" s="82"/>
      <c r="ADK949" s="82"/>
      <c r="ADL949" s="82"/>
      <c r="ADM949" s="82"/>
      <c r="ADN949" s="82"/>
      <c r="ADO949" s="82"/>
      <c r="ADP949" s="82"/>
      <c r="ADQ949" s="82"/>
      <c r="ADR949" s="82"/>
      <c r="ADS949" s="82"/>
      <c r="ADT949" s="82"/>
      <c r="ADU949" s="82"/>
      <c r="ADV949" s="82"/>
      <c r="ADW949" s="82"/>
      <c r="ADX949" s="82"/>
      <c r="ADY949" s="82"/>
      <c r="ADZ949" s="82"/>
      <c r="AEA949" s="82"/>
      <c r="AEB949" s="82"/>
      <c r="AEC949" s="82"/>
      <c r="AED949" s="82"/>
      <c r="AEE949" s="82"/>
      <c r="AEF949" s="82"/>
      <c r="AEG949" s="82"/>
      <c r="AEH949" s="82"/>
      <c r="AEI949" s="82"/>
      <c r="AEJ949" s="82"/>
      <c r="AEK949" s="82"/>
      <c r="AEL949" s="82"/>
      <c r="AEM949" s="82"/>
      <c r="AEN949" s="82"/>
      <c r="AEO949" s="82"/>
      <c r="AEP949" s="82"/>
      <c r="AEQ949" s="82"/>
      <c r="AER949" s="82"/>
      <c r="AES949" s="82"/>
      <c r="AET949" s="82"/>
      <c r="AEU949" s="82"/>
      <c r="AEV949" s="82"/>
      <c r="AEW949" s="82"/>
      <c r="AEX949" s="82"/>
      <c r="AEY949" s="82"/>
      <c r="AEZ949" s="82"/>
      <c r="AFA949" s="82"/>
      <c r="AFB949" s="82"/>
      <c r="AFC949" s="82"/>
      <c r="AFD949" s="82"/>
      <c r="AFE949" s="82"/>
      <c r="AFF949" s="82"/>
      <c r="AFG949" s="82"/>
      <c r="AFH949" s="82"/>
      <c r="AFI949" s="82"/>
      <c r="AFJ949" s="82"/>
      <c r="AFK949" s="82"/>
      <c r="AFL949" s="82"/>
      <c r="AFM949" s="82"/>
      <c r="AFN949" s="82"/>
      <c r="AFO949" s="82"/>
      <c r="AFP949" s="82"/>
      <c r="AFQ949" s="82"/>
      <c r="AFR949" s="82"/>
      <c r="AFS949" s="82"/>
      <c r="AFT949" s="82"/>
      <c r="AFU949" s="82"/>
      <c r="AFV949" s="82"/>
      <c r="AFW949" s="82"/>
      <c r="AFX949" s="82"/>
      <c r="AFY949" s="82"/>
      <c r="AFZ949" s="82"/>
      <c r="AGA949" s="82"/>
      <c r="AGB949" s="82"/>
      <c r="AGC949" s="82"/>
      <c r="AGD949" s="82"/>
      <c r="AGE949" s="82"/>
      <c r="AGF949" s="82"/>
      <c r="AGG949" s="82"/>
      <c r="AGH949" s="82"/>
      <c r="AGI949" s="82"/>
      <c r="AGJ949" s="82"/>
      <c r="AGK949" s="82"/>
      <c r="AGL949" s="82"/>
      <c r="AGM949" s="82"/>
      <c r="AGN949" s="82"/>
      <c r="AGO949" s="82"/>
      <c r="AGP949" s="82"/>
      <c r="AGQ949" s="82"/>
      <c r="AGR949" s="82"/>
      <c r="AGS949" s="82"/>
      <c r="AGT949" s="82"/>
      <c r="AGU949" s="82"/>
      <c r="AGV949" s="82"/>
      <c r="AGW949" s="82"/>
      <c r="AGX949" s="82"/>
      <c r="AGY949" s="82"/>
      <c r="AGZ949" s="82"/>
      <c r="AHA949" s="82"/>
      <c r="AHB949" s="82"/>
      <c r="AHC949" s="82"/>
      <c r="AHD949" s="82"/>
      <c r="AHE949" s="82"/>
      <c r="AHF949" s="82"/>
      <c r="AHG949" s="82"/>
      <c r="AHH949" s="82"/>
      <c r="AHI949" s="82"/>
      <c r="AHJ949" s="82"/>
      <c r="AHK949" s="82"/>
      <c r="AHL949" s="82"/>
      <c r="AHM949" s="82"/>
      <c r="AHN949" s="82"/>
      <c r="AHO949" s="82"/>
      <c r="AHP949" s="82"/>
      <c r="AHQ949" s="82"/>
      <c r="AHR949" s="82"/>
      <c r="AHS949" s="82"/>
      <c r="AHT949" s="82"/>
      <c r="AHU949" s="82"/>
      <c r="AHV949" s="82"/>
      <c r="AHW949" s="82"/>
      <c r="AHX949" s="82"/>
      <c r="AHY949" s="82"/>
      <c r="AHZ949" s="82"/>
      <c r="AIA949" s="82"/>
      <c r="AIB949" s="82"/>
      <c r="AIC949" s="82"/>
      <c r="AID949" s="82"/>
      <c r="AIE949" s="82"/>
      <c r="AIF949" s="82"/>
      <c r="AIG949" s="82"/>
      <c r="AIH949" s="82"/>
      <c r="AII949" s="82"/>
      <c r="AIJ949" s="82"/>
      <c r="AIK949" s="82"/>
      <c r="AIL949" s="82"/>
      <c r="AIM949" s="82"/>
      <c r="AIN949" s="82"/>
      <c r="AIO949" s="82"/>
      <c r="AIP949" s="82"/>
      <c r="AIQ949" s="82"/>
      <c r="AIR949" s="82"/>
      <c r="AIS949" s="82"/>
      <c r="AIT949" s="82"/>
      <c r="AIU949" s="82"/>
      <c r="AIV949" s="82"/>
      <c r="AIW949" s="82"/>
      <c r="AIX949" s="82"/>
      <c r="AIY949" s="82"/>
      <c r="AIZ949" s="82"/>
      <c r="AJA949" s="82"/>
      <c r="AJB949" s="82"/>
      <c r="AJC949" s="82"/>
      <c r="AJD949" s="82"/>
      <c r="AJE949" s="82"/>
      <c r="AJF949" s="82"/>
      <c r="AJG949" s="82"/>
      <c r="AJH949" s="82"/>
      <c r="AJI949" s="82"/>
      <c r="AJJ949" s="82"/>
      <c r="AJK949" s="82"/>
      <c r="AJL949" s="82"/>
      <c r="AJM949" s="82"/>
      <c r="AJN949" s="82"/>
      <c r="AJO949" s="82"/>
      <c r="AJP949" s="82"/>
      <c r="AJQ949" s="82"/>
      <c r="AJR949" s="82"/>
      <c r="AJS949" s="82"/>
      <c r="AJT949" s="82"/>
      <c r="AJU949" s="82"/>
      <c r="AJV949" s="82"/>
      <c r="AJW949" s="82"/>
      <c r="AJX949" s="82"/>
      <c r="AJY949" s="82"/>
      <c r="AJZ949" s="82"/>
      <c r="AKA949" s="82"/>
      <c r="AKB949" s="82"/>
      <c r="AKC949" s="82"/>
      <c r="AKD949" s="82"/>
      <c r="AKE949" s="82"/>
      <c r="AKF949" s="82"/>
      <c r="AKG949" s="82"/>
      <c r="AKH949" s="82"/>
      <c r="AKI949" s="82"/>
      <c r="AKJ949" s="82"/>
      <c r="AKK949" s="82"/>
      <c r="AKL949" s="82"/>
      <c r="AKM949" s="82"/>
      <c r="AKN949" s="82"/>
      <c r="AKO949" s="82"/>
      <c r="AKP949" s="82"/>
      <c r="AKQ949" s="82"/>
      <c r="AKR949" s="82"/>
      <c r="AKS949" s="82"/>
      <c r="AKT949" s="82"/>
      <c r="AKU949" s="82"/>
      <c r="AKV949" s="82"/>
      <c r="AKW949" s="82"/>
      <c r="AKX949" s="82"/>
      <c r="AKY949" s="82"/>
      <c r="AKZ949" s="82"/>
      <c r="ALA949" s="82"/>
      <c r="ALB949" s="82"/>
      <c r="ALC949" s="82"/>
      <c r="ALD949" s="82"/>
      <c r="ALE949" s="82"/>
      <c r="ALF949" s="82"/>
      <c r="ALG949" s="82"/>
      <c r="ALH949" s="82"/>
      <c r="ALI949" s="82"/>
      <c r="ALJ949" s="82"/>
      <c r="ALK949" s="82"/>
      <c r="ALL949" s="82"/>
      <c r="ALM949" s="82"/>
      <c r="ALN949" s="82"/>
      <c r="ALO949" s="82"/>
      <c r="ALP949" s="82"/>
      <c r="ALQ949" s="82"/>
      <c r="ALR949" s="82"/>
      <c r="ALS949" s="82"/>
      <c r="ALT949" s="82"/>
      <c r="ALU949" s="82"/>
      <c r="ALV949" s="82"/>
      <c r="ALW949" s="82"/>
      <c r="ALX949" s="82"/>
      <c r="ALY949" s="82"/>
      <c r="ALZ949" s="82"/>
      <c r="AMA949" s="82"/>
      <c r="AMB949" s="82"/>
      <c r="AMC949" s="82"/>
      <c r="AMD949" s="82"/>
      <c r="AME949" s="82"/>
      <c r="AMF949" s="82"/>
      <c r="AMG949" s="82"/>
      <c r="AMH949" s="82"/>
      <c r="AMI949" s="82"/>
      <c r="AMJ949" s="82"/>
      <c r="AMK949" s="82"/>
      <c r="AML949" s="82"/>
      <c r="AMM949" s="82"/>
      <c r="AMN949" s="82"/>
      <c r="AMO949" s="82"/>
      <c r="AMP949" s="82"/>
      <c r="AMQ949" s="82"/>
      <c r="AMR949" s="82"/>
      <c r="AMS949" s="82"/>
      <c r="AMT949" s="82"/>
      <c r="AMU949" s="82"/>
      <c r="AMV949" s="82"/>
      <c r="AMW949" s="82"/>
      <c r="AMX949" s="82"/>
      <c r="AMY949" s="82"/>
      <c r="AMZ949" s="82"/>
      <c r="ANA949" s="82"/>
      <c r="ANB949" s="82"/>
      <c r="ANC949" s="82"/>
      <c r="AND949" s="82"/>
      <c r="ANE949" s="82"/>
      <c r="ANF949" s="82"/>
      <c r="ANG949" s="82"/>
      <c r="ANH949" s="82"/>
      <c r="ANI949" s="82"/>
      <c r="ANJ949" s="82"/>
      <c r="ANK949" s="82"/>
      <c r="ANL949" s="82"/>
      <c r="ANM949" s="82"/>
      <c r="ANN949" s="82"/>
      <c r="ANO949" s="82"/>
      <c r="ANP949" s="82"/>
      <c r="ANQ949" s="82"/>
      <c r="ANR949" s="82"/>
      <c r="ANS949" s="82"/>
      <c r="ANT949" s="82"/>
      <c r="ANU949" s="82"/>
      <c r="ANV949" s="82"/>
      <c r="ANW949" s="82"/>
      <c r="ANX949" s="82"/>
      <c r="ANY949" s="82"/>
      <c r="ANZ949" s="82"/>
      <c r="AOA949" s="82"/>
      <c r="AOB949" s="82"/>
      <c r="AOC949" s="82"/>
      <c r="AOD949" s="82"/>
      <c r="AOE949" s="82"/>
      <c r="AOF949" s="82"/>
      <c r="AOG949" s="82"/>
      <c r="AOH949" s="82"/>
      <c r="AOI949" s="82"/>
      <c r="AOJ949" s="82"/>
      <c r="AOK949" s="82"/>
      <c r="AOL949" s="82"/>
      <c r="AOM949" s="82"/>
      <c r="AON949" s="82"/>
      <c r="AOO949" s="82"/>
      <c r="AOP949" s="82"/>
      <c r="AOQ949" s="82"/>
      <c r="AOR949" s="82"/>
      <c r="AOS949" s="82"/>
      <c r="AOT949" s="82"/>
      <c r="AOU949" s="82"/>
      <c r="AOV949" s="82"/>
      <c r="AOW949" s="82"/>
      <c r="AOX949" s="82"/>
      <c r="AOY949" s="82"/>
      <c r="AOZ949" s="82"/>
      <c r="APA949" s="82"/>
      <c r="APB949" s="82"/>
      <c r="APC949" s="82"/>
      <c r="APD949" s="82"/>
      <c r="APE949" s="82"/>
      <c r="APF949" s="82"/>
      <c r="APG949" s="82"/>
      <c r="APH949" s="82"/>
      <c r="API949" s="82"/>
      <c r="APJ949" s="82"/>
      <c r="APK949" s="82"/>
      <c r="APL949" s="82"/>
      <c r="APM949" s="82"/>
      <c r="APN949" s="82"/>
      <c r="APO949" s="82"/>
      <c r="APP949" s="82"/>
      <c r="APQ949" s="82"/>
      <c r="APR949" s="82"/>
      <c r="APS949" s="82"/>
      <c r="APT949" s="82"/>
      <c r="APU949" s="82"/>
      <c r="APV949" s="82"/>
      <c r="APW949" s="82"/>
      <c r="APX949" s="82"/>
      <c r="APY949" s="82"/>
      <c r="APZ949" s="82"/>
      <c r="AQA949" s="82"/>
      <c r="AQB949" s="82"/>
      <c r="AQC949" s="82"/>
      <c r="AQD949" s="82"/>
      <c r="AQE949" s="82"/>
      <c r="AQF949" s="82"/>
      <c r="AQG949" s="82"/>
      <c r="AQH949" s="82"/>
      <c r="AQI949" s="82"/>
      <c r="AQJ949" s="82"/>
      <c r="AQK949" s="82"/>
      <c r="AQL949" s="82"/>
      <c r="AQM949" s="82"/>
      <c r="AQN949" s="82"/>
      <c r="AQO949" s="82"/>
      <c r="AQP949" s="82"/>
      <c r="AQQ949" s="82"/>
      <c r="AQR949" s="82"/>
      <c r="AQS949" s="82"/>
      <c r="AQT949" s="82"/>
      <c r="AQU949" s="82"/>
      <c r="AQV949" s="82"/>
      <c r="AQW949" s="82"/>
      <c r="AQX949" s="82"/>
      <c r="AQY949" s="82"/>
      <c r="AQZ949" s="82"/>
      <c r="ARA949" s="82"/>
      <c r="ARB949" s="82"/>
      <c r="ARC949" s="82"/>
      <c r="ARD949" s="82"/>
      <c r="ARE949" s="82"/>
      <c r="ARF949" s="82"/>
      <c r="ARG949" s="82"/>
      <c r="ARH949" s="82"/>
      <c r="ARI949" s="82"/>
      <c r="ARJ949" s="82"/>
      <c r="ARK949" s="82"/>
      <c r="ARL949" s="82"/>
      <c r="ARM949" s="82"/>
      <c r="ARN949" s="82"/>
      <c r="ARO949" s="82"/>
      <c r="ARP949" s="82"/>
      <c r="ARQ949" s="82"/>
      <c r="ARR949" s="82"/>
      <c r="ARS949" s="82"/>
      <c r="ART949" s="82"/>
      <c r="ARU949" s="82"/>
      <c r="ARV949" s="82"/>
      <c r="ARW949" s="82"/>
      <c r="ARX949" s="82"/>
      <c r="ARY949" s="82"/>
      <c r="ARZ949" s="82"/>
      <c r="ASA949" s="82"/>
      <c r="ASB949" s="82"/>
      <c r="ASC949" s="82"/>
      <c r="ASD949" s="82"/>
      <c r="ASE949" s="82"/>
      <c r="ASF949" s="82"/>
      <c r="ASG949" s="82"/>
      <c r="ASH949" s="82"/>
      <c r="ASI949" s="82"/>
      <c r="ASJ949" s="82"/>
      <c r="ASK949" s="82"/>
      <c r="ASL949" s="82"/>
      <c r="ASM949" s="82"/>
      <c r="ASN949" s="82"/>
      <c r="ASO949" s="82"/>
      <c r="ASP949" s="82"/>
      <c r="ASQ949" s="82"/>
      <c r="ASR949" s="82"/>
      <c r="ASS949" s="82"/>
      <c r="AST949" s="82"/>
      <c r="ASU949" s="82"/>
      <c r="ASV949" s="82"/>
      <c r="ASW949" s="82"/>
      <c r="ASX949" s="82"/>
      <c r="ASY949" s="82"/>
      <c r="ASZ949" s="82"/>
      <c r="ATA949" s="82"/>
      <c r="ATB949" s="82"/>
      <c r="ATC949" s="82"/>
      <c r="ATD949" s="82"/>
      <c r="ATE949" s="82"/>
      <c r="ATF949" s="82"/>
      <c r="ATG949" s="82"/>
      <c r="ATH949" s="82"/>
      <c r="ATI949" s="82"/>
      <c r="ATJ949" s="82"/>
      <c r="ATK949" s="82"/>
      <c r="ATL949" s="82"/>
      <c r="ATM949" s="82"/>
      <c r="ATN949" s="82"/>
      <c r="ATO949" s="82"/>
      <c r="ATP949" s="82"/>
      <c r="ATQ949" s="82"/>
      <c r="ATR949" s="82"/>
      <c r="ATS949" s="82"/>
      <c r="ATT949" s="82"/>
      <c r="ATU949" s="82"/>
      <c r="ATV949" s="82"/>
      <c r="ATW949" s="82"/>
      <c r="ATX949" s="82"/>
      <c r="ATY949" s="82"/>
      <c r="ATZ949" s="82"/>
      <c r="AUA949" s="82"/>
      <c r="AUB949" s="82"/>
      <c r="AUC949" s="82"/>
      <c r="AUD949" s="82"/>
      <c r="AUE949" s="82"/>
      <c r="AUF949" s="82"/>
      <c r="AUG949" s="82"/>
      <c r="AUH949" s="82"/>
      <c r="AUI949" s="82"/>
      <c r="AUJ949" s="82"/>
      <c r="AUK949" s="82"/>
      <c r="AUL949" s="82"/>
      <c r="AUM949" s="82"/>
      <c r="AUN949" s="82"/>
      <c r="AUO949" s="82"/>
      <c r="AUP949" s="82"/>
      <c r="AUQ949" s="82"/>
      <c r="AUR949" s="82"/>
      <c r="AUS949" s="82"/>
      <c r="AUT949" s="82"/>
      <c r="AUU949" s="82"/>
      <c r="AUV949" s="82"/>
      <c r="AUW949" s="82"/>
      <c r="AUX949" s="82"/>
      <c r="AUY949" s="82"/>
      <c r="AUZ949" s="82"/>
      <c r="AVA949" s="82"/>
      <c r="AVB949" s="82"/>
      <c r="AVC949" s="82"/>
      <c r="AVD949" s="82"/>
      <c r="AVE949" s="82"/>
      <c r="AVF949" s="82"/>
      <c r="AVG949" s="82"/>
      <c r="AVH949" s="82"/>
      <c r="AVI949" s="82"/>
      <c r="AVJ949" s="82"/>
      <c r="AVK949" s="82"/>
      <c r="AVL949" s="82"/>
      <c r="AVM949" s="82"/>
      <c r="AVN949" s="82"/>
      <c r="AVO949" s="82"/>
      <c r="AVP949" s="82"/>
      <c r="AVQ949" s="82"/>
      <c r="AVR949" s="82"/>
      <c r="AVS949" s="82"/>
      <c r="AVT949" s="82"/>
      <c r="AVU949" s="82"/>
      <c r="AVV949" s="82"/>
      <c r="AVW949" s="82"/>
      <c r="AVX949" s="82"/>
      <c r="AVY949" s="82"/>
      <c r="AVZ949" s="82"/>
      <c r="AWA949" s="82"/>
      <c r="AWB949" s="82"/>
      <c r="AWC949" s="82"/>
      <c r="AWD949" s="82"/>
      <c r="AWE949" s="82"/>
      <c r="AWF949" s="82"/>
      <c r="AWG949" s="82"/>
      <c r="AWH949" s="82"/>
      <c r="AWI949" s="82"/>
      <c r="AWJ949" s="82"/>
      <c r="AWK949" s="82"/>
      <c r="AWL949" s="82"/>
      <c r="AWM949" s="82"/>
      <c r="AWN949" s="82"/>
      <c r="AWO949" s="82"/>
      <c r="AWP949" s="82"/>
      <c r="AWQ949" s="82"/>
      <c r="AWR949" s="82"/>
      <c r="AWS949" s="82"/>
      <c r="AWT949" s="82"/>
      <c r="AWU949" s="82"/>
      <c r="AWV949" s="82"/>
      <c r="AWW949" s="82"/>
      <c r="AWX949" s="82"/>
      <c r="AWY949" s="82"/>
      <c r="AWZ949" s="82"/>
      <c r="AXA949" s="82"/>
      <c r="AXB949" s="82"/>
      <c r="AXC949" s="82"/>
      <c r="AXD949" s="82"/>
      <c r="AXE949" s="82"/>
      <c r="AXF949" s="82"/>
      <c r="AXG949" s="82"/>
      <c r="AXH949" s="82"/>
      <c r="AXI949" s="82"/>
      <c r="AXJ949" s="82"/>
      <c r="AXK949" s="82"/>
      <c r="AXL949" s="82"/>
      <c r="AXM949" s="82"/>
      <c r="AXN949" s="82"/>
      <c r="AXO949" s="82"/>
      <c r="AXP949" s="82"/>
      <c r="AXQ949" s="82"/>
      <c r="AXR949" s="82"/>
      <c r="AXS949" s="82"/>
      <c r="AXT949" s="82"/>
      <c r="AXU949" s="82"/>
      <c r="AXV949" s="82"/>
      <c r="AXW949" s="82"/>
      <c r="AXX949" s="82"/>
      <c r="AXY949" s="82"/>
      <c r="AXZ949" s="82"/>
      <c r="AYA949" s="82"/>
      <c r="AYB949" s="82"/>
      <c r="AYC949" s="82"/>
      <c r="AYD949" s="82"/>
      <c r="AYE949" s="82"/>
      <c r="AYF949" s="82"/>
      <c r="AYG949" s="82"/>
      <c r="AYH949" s="82"/>
      <c r="AYI949" s="82"/>
      <c r="AYJ949" s="82"/>
      <c r="AYK949" s="82"/>
      <c r="AYL949" s="82"/>
      <c r="AYM949" s="82"/>
      <c r="AYN949" s="82"/>
      <c r="AYO949" s="82"/>
      <c r="AYP949" s="82"/>
      <c r="AYQ949" s="82"/>
      <c r="AYR949" s="82"/>
      <c r="AYS949" s="82"/>
      <c r="AYT949" s="82"/>
      <c r="AYU949" s="82"/>
      <c r="AYV949" s="82"/>
      <c r="AYW949" s="82"/>
      <c r="AYX949" s="82"/>
      <c r="AYY949" s="82"/>
      <c r="AYZ949" s="82"/>
      <c r="AZA949" s="82"/>
      <c r="AZB949" s="82"/>
      <c r="AZC949" s="82"/>
      <c r="AZD949" s="82"/>
      <c r="AZE949" s="82"/>
      <c r="AZF949" s="82"/>
      <c r="AZG949" s="82"/>
      <c r="AZH949" s="82"/>
      <c r="AZI949" s="82"/>
      <c r="AZJ949" s="82"/>
      <c r="AZK949" s="82"/>
      <c r="AZL949" s="82"/>
      <c r="AZM949" s="82"/>
      <c r="AZN949" s="82"/>
      <c r="AZO949" s="82"/>
      <c r="AZP949" s="82"/>
      <c r="AZQ949" s="82"/>
      <c r="AZR949" s="82"/>
      <c r="AZS949" s="82"/>
      <c r="AZT949" s="82"/>
      <c r="AZU949" s="82"/>
      <c r="AZV949" s="82"/>
      <c r="AZW949" s="82"/>
      <c r="AZX949" s="82"/>
      <c r="AZY949" s="82"/>
      <c r="AZZ949" s="82"/>
      <c r="BAA949" s="82"/>
      <c r="BAB949" s="82"/>
      <c r="BAC949" s="82"/>
      <c r="BAD949" s="82"/>
      <c r="BAE949" s="82"/>
      <c r="BAF949" s="82"/>
      <c r="BAG949" s="82"/>
      <c r="BAH949" s="82"/>
      <c r="BAI949" s="82"/>
      <c r="BAJ949" s="82"/>
      <c r="BAK949" s="82"/>
      <c r="BAL949" s="82"/>
      <c r="BAM949" s="82"/>
      <c r="BAN949" s="82"/>
      <c r="BAO949" s="82"/>
      <c r="BAP949" s="82"/>
      <c r="BAQ949" s="82"/>
      <c r="BAR949" s="82"/>
      <c r="BAS949" s="82"/>
      <c r="BAT949" s="82"/>
      <c r="BAU949" s="82"/>
      <c r="BAV949" s="82"/>
      <c r="BAW949" s="82"/>
      <c r="BAX949" s="82"/>
      <c r="BAY949" s="82"/>
      <c r="BAZ949" s="82"/>
      <c r="BBA949" s="82"/>
      <c r="BBB949" s="82"/>
      <c r="BBC949" s="82"/>
      <c r="BBD949" s="82"/>
      <c r="BBE949" s="82"/>
      <c r="BBF949" s="82"/>
      <c r="BBG949" s="82"/>
      <c r="BBH949" s="82"/>
      <c r="BBI949" s="82"/>
      <c r="BBJ949" s="82"/>
      <c r="BBK949" s="82"/>
      <c r="BBL949" s="82"/>
      <c r="BBM949" s="82"/>
      <c r="BBN949" s="82"/>
      <c r="BBO949" s="82"/>
      <c r="BBP949" s="82"/>
      <c r="BBQ949" s="82"/>
      <c r="BBR949" s="82"/>
      <c r="BBS949" s="82"/>
      <c r="BBT949" s="82"/>
      <c r="BBU949" s="82"/>
      <c r="BBV949" s="82"/>
      <c r="BBW949" s="82"/>
      <c r="BBX949" s="82"/>
      <c r="BBY949" s="82"/>
      <c r="BBZ949" s="82"/>
      <c r="BCA949" s="82"/>
      <c r="BCB949" s="82"/>
      <c r="BCC949" s="82"/>
      <c r="BCD949" s="82"/>
      <c r="BCE949" s="82"/>
      <c r="BCF949" s="82"/>
      <c r="BCG949" s="82"/>
      <c r="BCH949" s="82"/>
      <c r="BCI949" s="82"/>
      <c r="BCJ949" s="82"/>
      <c r="BCK949" s="82"/>
      <c r="BCL949" s="82"/>
      <c r="BCM949" s="82"/>
      <c r="BCN949" s="82"/>
      <c r="BCO949" s="82"/>
      <c r="BCP949" s="82"/>
      <c r="BCQ949" s="82"/>
      <c r="BCR949" s="82"/>
      <c r="BCS949" s="82"/>
      <c r="BCT949" s="82"/>
      <c r="BCU949" s="82"/>
      <c r="BCV949" s="82"/>
      <c r="BCW949" s="82"/>
      <c r="BCX949" s="82"/>
      <c r="BCY949" s="82"/>
      <c r="BCZ949" s="82"/>
      <c r="BDA949" s="82"/>
      <c r="BDB949" s="82"/>
      <c r="BDC949" s="82"/>
      <c r="BDD949" s="82"/>
      <c r="BDE949" s="82"/>
      <c r="BDF949" s="82"/>
      <c r="BDG949" s="82"/>
      <c r="BDH949" s="82"/>
      <c r="BDI949" s="82"/>
      <c r="BDJ949" s="82"/>
      <c r="BDK949" s="82"/>
      <c r="BDL949" s="82"/>
      <c r="BDM949" s="82"/>
      <c r="BDN949" s="82"/>
      <c r="BDO949" s="82"/>
      <c r="BDP949" s="82"/>
      <c r="BDQ949" s="82"/>
      <c r="BDR949" s="82"/>
      <c r="BDS949" s="82"/>
      <c r="BDT949" s="82"/>
      <c r="BDU949" s="82"/>
      <c r="BDV949" s="82"/>
      <c r="BDW949" s="82"/>
      <c r="BDX949" s="82"/>
      <c r="BDY949" s="82"/>
      <c r="BDZ949" s="82"/>
      <c r="BEA949" s="82"/>
      <c r="BEB949" s="82"/>
      <c r="BEC949" s="82"/>
      <c r="BED949" s="82"/>
      <c r="BEE949" s="82"/>
      <c r="BEF949" s="82"/>
      <c r="BEG949" s="82"/>
      <c r="BEH949" s="82"/>
      <c r="BEI949" s="82"/>
      <c r="BEJ949" s="82"/>
      <c r="BEK949" s="82"/>
      <c r="BEL949" s="82"/>
      <c r="BEM949" s="82"/>
      <c r="BEN949" s="82"/>
      <c r="BEO949" s="82"/>
      <c r="BEP949" s="82"/>
      <c r="BEQ949" s="82"/>
      <c r="BER949" s="82"/>
      <c r="BES949" s="82"/>
      <c r="BET949" s="82"/>
      <c r="BEU949" s="82"/>
      <c r="BEV949" s="82"/>
      <c r="BEW949" s="82"/>
      <c r="BEX949" s="82"/>
      <c r="BEY949" s="82"/>
      <c r="BEZ949" s="82"/>
      <c r="BFA949" s="82"/>
      <c r="BFB949" s="82"/>
      <c r="BFC949" s="82"/>
      <c r="BFD949" s="82"/>
      <c r="BFE949" s="82"/>
      <c r="BFF949" s="82"/>
      <c r="BFG949" s="82"/>
      <c r="BFH949" s="82"/>
      <c r="BFI949" s="82"/>
      <c r="BFJ949" s="82"/>
      <c r="BFK949" s="82"/>
      <c r="BFL949" s="82"/>
      <c r="BFM949" s="82"/>
      <c r="BFN949" s="82"/>
      <c r="BFO949" s="82"/>
      <c r="BFP949" s="82"/>
      <c r="BFQ949" s="82"/>
      <c r="BFR949" s="82"/>
      <c r="BFS949" s="82"/>
      <c r="BFT949" s="82"/>
      <c r="BFU949" s="82"/>
      <c r="BFV949" s="82"/>
      <c r="BFW949" s="82"/>
      <c r="BFX949" s="82"/>
      <c r="BFY949" s="82"/>
      <c r="BFZ949" s="82"/>
      <c r="BGA949" s="82"/>
      <c r="BGB949" s="82"/>
      <c r="BGC949" s="82"/>
      <c r="BGD949" s="82"/>
      <c r="BGE949" s="82"/>
      <c r="BGF949" s="82"/>
      <c r="BGG949" s="82"/>
      <c r="BGH949" s="82"/>
      <c r="BGI949" s="82"/>
      <c r="BGJ949" s="82"/>
      <c r="BGK949" s="82"/>
      <c r="BGL949" s="82"/>
      <c r="BGM949" s="82"/>
      <c r="BGN949" s="82"/>
      <c r="BGO949" s="82"/>
      <c r="BGP949" s="82"/>
      <c r="BGQ949" s="82"/>
      <c r="BGR949" s="82"/>
      <c r="BGS949" s="82"/>
      <c r="BGT949" s="82"/>
      <c r="BGU949" s="82"/>
      <c r="BGV949" s="82"/>
      <c r="BGW949" s="82"/>
      <c r="BGX949" s="82"/>
      <c r="BGY949" s="82"/>
      <c r="BGZ949" s="82"/>
      <c r="BHA949" s="82"/>
      <c r="BHB949" s="82"/>
      <c r="BHC949" s="82"/>
      <c r="BHD949" s="82"/>
      <c r="BHE949" s="82"/>
      <c r="BHF949" s="82"/>
      <c r="BHG949" s="82"/>
      <c r="BHH949" s="82"/>
      <c r="BHI949" s="82"/>
      <c r="BHJ949" s="82"/>
      <c r="BHK949" s="82"/>
      <c r="BHL949" s="82"/>
      <c r="BHM949" s="82"/>
      <c r="BHN949" s="82"/>
      <c r="BHO949" s="82"/>
      <c r="BHP949" s="82"/>
      <c r="BHQ949" s="82"/>
      <c r="BHR949" s="82"/>
      <c r="BHS949" s="82"/>
      <c r="BHT949" s="82"/>
      <c r="BHU949" s="82"/>
      <c r="BHV949" s="82"/>
      <c r="BHW949" s="82"/>
      <c r="BHX949" s="82"/>
      <c r="BHY949" s="82"/>
      <c r="BHZ949" s="82"/>
      <c r="BIA949" s="82"/>
      <c r="BIB949" s="82"/>
      <c r="BIC949" s="82"/>
      <c r="BID949" s="82"/>
      <c r="BIE949" s="82"/>
      <c r="BIF949" s="82"/>
      <c r="BIG949" s="82"/>
      <c r="BIH949" s="82"/>
      <c r="BII949" s="82"/>
      <c r="BIJ949" s="82"/>
      <c r="BIK949" s="82"/>
      <c r="BIL949" s="82"/>
      <c r="BIM949" s="82"/>
      <c r="BIN949" s="82"/>
      <c r="BIO949" s="82"/>
      <c r="BIP949" s="82"/>
      <c r="BIQ949" s="82"/>
      <c r="BIR949" s="82"/>
      <c r="BIS949" s="82"/>
      <c r="BIT949" s="82"/>
      <c r="BIU949" s="82"/>
      <c r="BIV949" s="82"/>
      <c r="BIW949" s="82"/>
      <c r="BIX949" s="82"/>
      <c r="BIY949" s="82"/>
      <c r="BIZ949" s="82"/>
      <c r="BJA949" s="82"/>
      <c r="BJB949" s="82"/>
      <c r="BJC949" s="82"/>
      <c r="BJD949" s="82"/>
      <c r="BJE949" s="82"/>
      <c r="BJF949" s="82"/>
      <c r="BJG949" s="82"/>
      <c r="BJH949" s="82"/>
      <c r="BJI949" s="82"/>
      <c r="BJJ949" s="82"/>
      <c r="BJK949" s="82"/>
      <c r="BJL949" s="82"/>
      <c r="BJM949" s="82"/>
      <c r="BJN949" s="82"/>
      <c r="BJO949" s="82"/>
      <c r="BJP949" s="82"/>
      <c r="BJQ949" s="82"/>
      <c r="BJR949" s="82"/>
      <c r="BJS949" s="82"/>
      <c r="BJT949" s="82"/>
      <c r="BJU949" s="82"/>
      <c r="BJV949" s="82"/>
      <c r="BJW949" s="82"/>
      <c r="BJX949" s="82"/>
      <c r="BJY949" s="82"/>
      <c r="BJZ949" s="82"/>
      <c r="BKA949" s="82"/>
      <c r="BKB949" s="82"/>
      <c r="BKC949" s="82"/>
      <c r="BKD949" s="82"/>
      <c r="BKE949" s="82"/>
      <c r="BKF949" s="82"/>
      <c r="BKG949" s="82"/>
      <c r="BKH949" s="82"/>
      <c r="BKI949" s="82"/>
      <c r="BKJ949" s="82"/>
      <c r="BKK949" s="82"/>
      <c r="BKL949" s="82"/>
      <c r="BKM949" s="82"/>
      <c r="BKN949" s="82"/>
      <c r="BKO949" s="82"/>
      <c r="BKP949" s="82"/>
      <c r="BKQ949" s="82"/>
      <c r="BKR949" s="82"/>
      <c r="BKS949" s="82"/>
      <c r="BKT949" s="82"/>
      <c r="BKU949" s="82"/>
      <c r="BKV949" s="82"/>
      <c r="BKW949" s="82"/>
      <c r="BKX949" s="82"/>
      <c r="BKY949" s="82"/>
      <c r="BKZ949" s="82"/>
      <c r="BLA949" s="82"/>
      <c r="BLB949" s="82"/>
      <c r="BLC949" s="82"/>
      <c r="BLD949" s="82"/>
      <c r="BLE949" s="82"/>
      <c r="BLF949" s="82"/>
      <c r="BLG949" s="82"/>
      <c r="BLH949" s="82"/>
      <c r="BLI949" s="82"/>
      <c r="BLJ949" s="82"/>
      <c r="BLK949" s="82"/>
      <c r="BLL949" s="82"/>
      <c r="BLM949" s="82"/>
      <c r="BLN949" s="82"/>
      <c r="BLO949" s="82"/>
      <c r="BLP949" s="82"/>
      <c r="BLQ949" s="82"/>
      <c r="BLR949" s="82"/>
      <c r="BLS949" s="82"/>
      <c r="BLT949" s="82"/>
      <c r="BLU949" s="82"/>
      <c r="BLV949" s="82"/>
      <c r="BLW949" s="82"/>
      <c r="BLX949" s="82"/>
      <c r="BLY949" s="82"/>
      <c r="BLZ949" s="82"/>
      <c r="BMA949" s="82"/>
      <c r="BMB949" s="82"/>
      <c r="BMC949" s="82"/>
      <c r="BMD949" s="82"/>
      <c r="BME949" s="82"/>
      <c r="BMF949" s="82"/>
      <c r="BMG949" s="82"/>
      <c r="BMH949" s="82"/>
      <c r="BMI949" s="82"/>
      <c r="BMJ949" s="82"/>
      <c r="BMK949" s="82"/>
      <c r="BML949" s="82"/>
      <c r="BMM949" s="82"/>
      <c r="BMN949" s="82"/>
      <c r="BMO949" s="82"/>
      <c r="BMP949" s="82"/>
      <c r="BMQ949" s="82"/>
      <c r="BMR949" s="82"/>
      <c r="BMS949" s="82"/>
      <c r="BMT949" s="82"/>
      <c r="BMU949" s="82"/>
      <c r="BMV949" s="82"/>
      <c r="BMW949" s="82"/>
      <c r="BMX949" s="82"/>
      <c r="BMY949" s="82"/>
      <c r="BMZ949" s="82"/>
      <c r="BNA949" s="82"/>
      <c r="BNB949" s="82"/>
      <c r="BNC949" s="82"/>
      <c r="BND949" s="82"/>
      <c r="BNE949" s="82"/>
      <c r="BNF949" s="82"/>
      <c r="BNG949" s="82"/>
      <c r="BNH949" s="82"/>
      <c r="BNI949" s="82"/>
      <c r="BNJ949" s="82"/>
      <c r="BNK949" s="82"/>
      <c r="BNL949" s="82"/>
      <c r="BNM949" s="82"/>
      <c r="BNN949" s="82"/>
      <c r="BNO949" s="82"/>
      <c r="BNP949" s="82"/>
      <c r="BNQ949" s="82"/>
      <c r="BNR949" s="82"/>
      <c r="BNS949" s="82"/>
      <c r="BNT949" s="82"/>
      <c r="BNU949" s="82"/>
      <c r="BNV949" s="82"/>
      <c r="BNW949" s="82"/>
      <c r="BNX949" s="82"/>
      <c r="BNY949" s="82"/>
      <c r="BNZ949" s="82"/>
      <c r="BOA949" s="82"/>
      <c r="BOB949" s="82"/>
      <c r="BOC949" s="82"/>
      <c r="BOD949" s="82"/>
      <c r="BOE949" s="82"/>
      <c r="BOF949" s="82"/>
      <c r="BOG949" s="82"/>
      <c r="BOH949" s="82"/>
      <c r="BOI949" s="82"/>
      <c r="BOJ949" s="82"/>
      <c r="BOK949" s="82"/>
      <c r="BOL949" s="82"/>
      <c r="BOM949" s="82"/>
      <c r="BON949" s="82"/>
      <c r="BOO949" s="82"/>
      <c r="BOP949" s="82"/>
      <c r="BOQ949" s="82"/>
      <c r="BOR949" s="82"/>
      <c r="BOS949" s="82"/>
      <c r="BOT949" s="82"/>
      <c r="BOU949" s="82"/>
      <c r="BOV949" s="82"/>
      <c r="BOW949" s="82"/>
      <c r="BOX949" s="82"/>
      <c r="BOY949" s="82"/>
      <c r="BOZ949" s="82"/>
      <c r="BPA949" s="82"/>
      <c r="BPB949" s="82"/>
      <c r="BPC949" s="82"/>
      <c r="BPD949" s="82"/>
      <c r="BPE949" s="82"/>
      <c r="BPF949" s="82"/>
      <c r="BPG949" s="82"/>
      <c r="BPH949" s="82"/>
      <c r="BPI949" s="82"/>
      <c r="BPJ949" s="82"/>
      <c r="BPK949" s="82"/>
      <c r="BPL949" s="82"/>
      <c r="BPM949" s="82"/>
      <c r="BPN949" s="82"/>
      <c r="BPO949" s="82"/>
      <c r="BPP949" s="82"/>
      <c r="BPQ949" s="82"/>
      <c r="BPR949" s="82"/>
      <c r="BPS949" s="82"/>
      <c r="BPT949" s="82"/>
      <c r="BPU949" s="82"/>
      <c r="BPV949" s="82"/>
      <c r="BPW949" s="82"/>
      <c r="BPX949" s="82"/>
      <c r="BPY949" s="82"/>
      <c r="BPZ949" s="82"/>
      <c r="BQA949" s="82"/>
      <c r="BQB949" s="82"/>
      <c r="BQC949" s="82"/>
      <c r="BQD949" s="82"/>
      <c r="BQE949" s="82"/>
      <c r="BQF949" s="82"/>
      <c r="BQG949" s="82"/>
      <c r="BQH949" s="82"/>
      <c r="BQI949" s="82"/>
      <c r="BQJ949" s="82"/>
      <c r="BQK949" s="82"/>
      <c r="BQL949" s="82"/>
      <c r="BQM949" s="82"/>
      <c r="BQN949" s="82"/>
      <c r="BQO949" s="82"/>
      <c r="BQP949" s="82"/>
      <c r="BQQ949" s="82"/>
      <c r="BQR949" s="82"/>
      <c r="BQS949" s="82"/>
      <c r="BQT949" s="82"/>
      <c r="BQU949" s="82"/>
      <c r="BQV949" s="82"/>
      <c r="BQW949" s="82"/>
      <c r="BQX949" s="82"/>
      <c r="BQY949" s="82"/>
      <c r="BQZ949" s="82"/>
      <c r="BRA949" s="82"/>
      <c r="BRB949" s="82"/>
      <c r="BRC949" s="82"/>
      <c r="BRD949" s="82"/>
      <c r="BRE949" s="82"/>
      <c r="BRF949" s="82"/>
      <c r="BRG949" s="82"/>
      <c r="BRH949" s="82"/>
      <c r="BRI949" s="82"/>
      <c r="BRJ949" s="82"/>
      <c r="BRK949" s="82"/>
      <c r="BRL949" s="82"/>
      <c r="BRM949" s="82"/>
      <c r="BRN949" s="82"/>
      <c r="BRO949" s="82"/>
      <c r="BRP949" s="82"/>
      <c r="BRQ949" s="82"/>
      <c r="BRR949" s="82"/>
      <c r="BRS949" s="82"/>
      <c r="BRT949" s="82"/>
      <c r="BRU949" s="82"/>
      <c r="BRV949" s="82"/>
      <c r="BRW949" s="82"/>
      <c r="BRX949" s="82"/>
      <c r="BRY949" s="82"/>
      <c r="BRZ949" s="82"/>
      <c r="BSA949" s="82"/>
      <c r="BSB949" s="82"/>
      <c r="BSC949" s="82"/>
      <c r="BSD949" s="82"/>
      <c r="BSE949" s="82"/>
      <c r="BSF949" s="82"/>
      <c r="BSG949" s="82"/>
      <c r="BSH949" s="82"/>
      <c r="BSI949" s="82"/>
      <c r="BSJ949" s="82"/>
      <c r="BSK949" s="82"/>
      <c r="BSL949" s="82"/>
      <c r="BSM949" s="82"/>
      <c r="BSN949" s="82"/>
      <c r="BSO949" s="82"/>
      <c r="BSP949" s="82"/>
      <c r="BSQ949" s="82"/>
      <c r="BSR949" s="82"/>
      <c r="BSS949" s="82"/>
      <c r="BST949" s="82"/>
      <c r="BSU949" s="82"/>
      <c r="BSV949" s="82"/>
      <c r="BSW949" s="82"/>
      <c r="BSX949" s="82"/>
      <c r="BSY949" s="82"/>
      <c r="BSZ949" s="82"/>
      <c r="BTA949" s="82"/>
      <c r="BTB949" s="82"/>
      <c r="BTC949" s="82"/>
      <c r="BTD949" s="82"/>
      <c r="BTE949" s="82"/>
      <c r="BTF949" s="82"/>
      <c r="BTG949" s="82"/>
      <c r="BTH949" s="82"/>
      <c r="BTI949" s="82"/>
      <c r="BTJ949" s="82"/>
      <c r="BTK949" s="82"/>
      <c r="BTL949" s="82"/>
      <c r="BTM949" s="82"/>
      <c r="BTN949" s="82"/>
      <c r="BTO949" s="82"/>
      <c r="BTP949" s="82"/>
      <c r="BTQ949" s="82"/>
      <c r="BTR949" s="82"/>
      <c r="BTS949" s="82"/>
      <c r="BTT949" s="82"/>
      <c r="BTU949" s="82"/>
      <c r="BTV949" s="82"/>
      <c r="BTW949" s="82"/>
      <c r="BTX949" s="82"/>
      <c r="BTY949" s="82"/>
      <c r="BTZ949" s="82"/>
      <c r="BUA949" s="82"/>
      <c r="BUB949" s="82"/>
      <c r="BUC949" s="82"/>
      <c r="BUD949" s="82"/>
      <c r="BUE949" s="82"/>
      <c r="BUF949" s="82"/>
      <c r="BUG949" s="82"/>
      <c r="BUH949" s="82"/>
      <c r="BUI949" s="82"/>
      <c r="BUJ949" s="82"/>
      <c r="BUK949" s="82"/>
      <c r="BUL949" s="82"/>
      <c r="BUM949" s="82"/>
      <c r="BUN949" s="82"/>
      <c r="BUO949" s="82"/>
      <c r="BUP949" s="82"/>
      <c r="BUQ949" s="82"/>
      <c r="BUR949" s="82"/>
      <c r="BUS949" s="82"/>
      <c r="BUT949" s="82"/>
      <c r="BUU949" s="82"/>
      <c r="BUV949" s="82"/>
      <c r="BUW949" s="82"/>
      <c r="BUX949" s="82"/>
      <c r="BUY949" s="82"/>
      <c r="BUZ949" s="82"/>
      <c r="BVA949" s="82"/>
      <c r="BVB949" s="82"/>
      <c r="BVC949" s="82"/>
      <c r="BVD949" s="82"/>
      <c r="BVE949" s="82"/>
      <c r="BVF949" s="82"/>
      <c r="BVG949" s="82"/>
      <c r="BVH949" s="82"/>
      <c r="BVI949" s="82"/>
      <c r="BVJ949" s="82"/>
      <c r="BVK949" s="82"/>
      <c r="BVL949" s="82"/>
      <c r="BVM949" s="82"/>
      <c r="BVN949" s="82"/>
      <c r="BVO949" s="82"/>
      <c r="BVP949" s="82"/>
      <c r="BVQ949" s="82"/>
      <c r="BVR949" s="82"/>
      <c r="BVS949" s="82"/>
      <c r="BVT949" s="82"/>
      <c r="BVU949" s="82"/>
      <c r="BVV949" s="82"/>
      <c r="BVW949" s="82"/>
      <c r="BVX949" s="82"/>
      <c r="BVY949" s="82"/>
      <c r="BVZ949" s="82"/>
      <c r="BWA949" s="82"/>
      <c r="BWB949" s="82"/>
      <c r="BWC949" s="82"/>
      <c r="BWD949" s="82"/>
      <c r="BWE949" s="82"/>
      <c r="BWF949" s="82"/>
      <c r="BWG949" s="82"/>
      <c r="BWH949" s="82"/>
      <c r="BWI949" s="82"/>
      <c r="BWJ949" s="82"/>
      <c r="BWK949" s="82"/>
      <c r="BWL949" s="82"/>
      <c r="BWM949" s="82"/>
      <c r="BWN949" s="82"/>
      <c r="BWO949" s="82"/>
      <c r="BWP949" s="82"/>
      <c r="BWQ949" s="82"/>
      <c r="BWR949" s="82"/>
      <c r="BWS949" s="82"/>
      <c r="BWT949" s="82"/>
      <c r="BWU949" s="82"/>
      <c r="BWV949" s="82"/>
      <c r="BWW949" s="82"/>
      <c r="BWX949" s="82"/>
      <c r="BWY949" s="82"/>
      <c r="BWZ949" s="82"/>
      <c r="BXA949" s="82"/>
      <c r="BXB949" s="82"/>
      <c r="BXC949" s="82"/>
      <c r="BXD949" s="82"/>
      <c r="BXE949" s="82"/>
      <c r="BXF949" s="82"/>
      <c r="BXG949" s="82"/>
      <c r="BXH949" s="82"/>
      <c r="BXI949" s="82"/>
      <c r="BXJ949" s="82"/>
      <c r="BXK949" s="82"/>
      <c r="BXL949" s="82"/>
      <c r="BXM949" s="82"/>
      <c r="BXN949" s="82"/>
      <c r="BXO949" s="82"/>
      <c r="BXP949" s="82"/>
      <c r="BXQ949" s="82"/>
      <c r="BXR949" s="82"/>
      <c r="BXS949" s="82"/>
      <c r="BXT949" s="82"/>
      <c r="BXU949" s="82"/>
      <c r="BXV949" s="82"/>
      <c r="BXW949" s="82"/>
      <c r="BXX949" s="82"/>
      <c r="BXY949" s="82"/>
      <c r="BXZ949" s="82"/>
      <c r="BYA949" s="82"/>
      <c r="BYB949" s="82"/>
      <c r="BYC949" s="82"/>
      <c r="BYD949" s="82"/>
      <c r="BYE949" s="82"/>
      <c r="BYF949" s="82"/>
      <c r="BYG949" s="82"/>
      <c r="BYH949" s="82"/>
      <c r="BYI949" s="82"/>
      <c r="BYJ949" s="82"/>
      <c r="BYK949" s="82"/>
      <c r="BYL949" s="82"/>
      <c r="BYM949" s="82"/>
      <c r="BYN949" s="82"/>
      <c r="BYO949" s="82"/>
      <c r="BYP949" s="82"/>
      <c r="BYQ949" s="82"/>
      <c r="BYR949" s="82"/>
      <c r="BYS949" s="82"/>
      <c r="BYT949" s="82"/>
      <c r="BYU949" s="82"/>
      <c r="BYV949" s="82"/>
      <c r="BYW949" s="82"/>
      <c r="BYX949" s="82"/>
      <c r="BYY949" s="82"/>
      <c r="BYZ949" s="82"/>
      <c r="BZA949" s="82"/>
      <c r="BZB949" s="82"/>
      <c r="BZC949" s="82"/>
      <c r="BZD949" s="82"/>
      <c r="BZE949" s="82"/>
      <c r="BZF949" s="82"/>
      <c r="BZG949" s="82"/>
      <c r="BZH949" s="82"/>
      <c r="BZI949" s="82"/>
      <c r="BZJ949" s="82"/>
      <c r="BZK949" s="82"/>
      <c r="BZL949" s="82"/>
      <c r="BZM949" s="82"/>
      <c r="BZN949" s="82"/>
      <c r="BZO949" s="82"/>
      <c r="BZP949" s="82"/>
      <c r="BZQ949" s="82"/>
      <c r="BZR949" s="82"/>
      <c r="BZS949" s="82"/>
      <c r="BZT949" s="82"/>
      <c r="BZU949" s="82"/>
      <c r="BZV949" s="82"/>
      <c r="BZW949" s="82"/>
      <c r="BZX949" s="82"/>
      <c r="BZY949" s="82"/>
      <c r="BZZ949" s="82"/>
      <c r="CAA949" s="82"/>
      <c r="CAB949" s="82"/>
      <c r="CAC949" s="82"/>
      <c r="CAD949" s="82"/>
      <c r="CAE949" s="82"/>
      <c r="CAF949" s="82"/>
      <c r="CAG949" s="82"/>
      <c r="CAH949" s="82"/>
      <c r="CAI949" s="82"/>
      <c r="CAJ949" s="82"/>
      <c r="CAK949" s="82"/>
      <c r="CAL949" s="82"/>
      <c r="CAM949" s="82"/>
      <c r="CAN949" s="82"/>
      <c r="CAO949" s="82"/>
      <c r="CAP949" s="82"/>
      <c r="CAQ949" s="82"/>
      <c r="CAR949" s="82"/>
      <c r="CAS949" s="82"/>
      <c r="CAT949" s="82"/>
      <c r="CAU949" s="82"/>
      <c r="CAV949" s="82"/>
      <c r="CAW949" s="82"/>
      <c r="CAX949" s="82"/>
      <c r="CAY949" s="82"/>
      <c r="CAZ949" s="82"/>
      <c r="CBA949" s="82"/>
      <c r="CBB949" s="82"/>
      <c r="CBC949" s="82"/>
      <c r="CBD949" s="82"/>
      <c r="CBE949" s="82"/>
      <c r="CBF949" s="82"/>
      <c r="CBG949" s="82"/>
      <c r="CBH949" s="82"/>
      <c r="CBI949" s="82"/>
      <c r="CBJ949" s="82"/>
      <c r="CBK949" s="82"/>
      <c r="CBL949" s="82"/>
      <c r="CBM949" s="82"/>
      <c r="CBN949" s="82"/>
      <c r="CBO949" s="82"/>
      <c r="CBP949" s="82"/>
      <c r="CBQ949" s="82"/>
      <c r="CBR949" s="82"/>
      <c r="CBS949" s="82"/>
      <c r="CBT949" s="82"/>
      <c r="CBU949" s="82"/>
      <c r="CBV949" s="82"/>
      <c r="CBW949" s="82"/>
      <c r="CBX949" s="82"/>
      <c r="CBY949" s="82"/>
      <c r="CBZ949" s="82"/>
      <c r="CCA949" s="82"/>
      <c r="CCB949" s="82"/>
      <c r="CCC949" s="82"/>
      <c r="CCD949" s="82"/>
      <c r="CCE949" s="82"/>
      <c r="CCF949" s="82"/>
      <c r="CCG949" s="82"/>
      <c r="CCH949" s="82"/>
      <c r="CCI949" s="82"/>
      <c r="CCJ949" s="82"/>
      <c r="CCK949" s="82"/>
      <c r="CCL949" s="82"/>
      <c r="CCM949" s="82"/>
      <c r="CCN949" s="82"/>
      <c r="CCO949" s="82"/>
      <c r="CCP949" s="82"/>
      <c r="CCQ949" s="82"/>
      <c r="CCR949" s="82"/>
      <c r="CCS949" s="82"/>
      <c r="CCT949" s="82"/>
      <c r="CCU949" s="82"/>
      <c r="CCV949" s="82"/>
      <c r="CCW949" s="82"/>
      <c r="CCX949" s="82"/>
      <c r="CCY949" s="82"/>
      <c r="CCZ949" s="82"/>
      <c r="CDA949" s="82"/>
      <c r="CDB949" s="82"/>
      <c r="CDC949" s="82"/>
      <c r="CDD949" s="82"/>
      <c r="CDE949" s="82"/>
      <c r="CDF949" s="82"/>
      <c r="CDG949" s="82"/>
      <c r="CDH949" s="82"/>
      <c r="CDI949" s="82"/>
      <c r="CDJ949" s="82"/>
      <c r="CDK949" s="82"/>
      <c r="CDL949" s="82"/>
      <c r="CDM949" s="82"/>
      <c r="CDN949" s="82"/>
      <c r="CDO949" s="82"/>
      <c r="CDP949" s="82"/>
      <c r="CDQ949" s="82"/>
      <c r="CDR949" s="82"/>
      <c r="CDS949" s="82"/>
      <c r="CDT949" s="82"/>
      <c r="CDU949" s="82"/>
      <c r="CDV949" s="82"/>
      <c r="CDW949" s="82"/>
      <c r="CDX949" s="82"/>
      <c r="CDY949" s="82"/>
      <c r="CDZ949" s="82"/>
      <c r="CEA949" s="82"/>
      <c r="CEB949" s="82"/>
      <c r="CEC949" s="82"/>
      <c r="CED949" s="82"/>
      <c r="CEE949" s="82"/>
      <c r="CEF949" s="82"/>
      <c r="CEG949" s="82"/>
      <c r="CEH949" s="82"/>
      <c r="CEI949" s="82"/>
      <c r="CEJ949" s="82"/>
      <c r="CEK949" s="82"/>
      <c r="CEL949" s="82"/>
      <c r="CEM949" s="82"/>
      <c r="CEN949" s="82"/>
      <c r="CEO949" s="82"/>
      <c r="CEP949" s="82"/>
      <c r="CEQ949" s="82"/>
      <c r="CER949" s="82"/>
      <c r="CES949" s="82"/>
      <c r="CET949" s="82"/>
      <c r="CEU949" s="82"/>
      <c r="CEV949" s="82"/>
      <c r="CEW949" s="82"/>
      <c r="CEX949" s="82"/>
      <c r="CEY949" s="82"/>
      <c r="CEZ949" s="82"/>
      <c r="CFA949" s="82"/>
      <c r="CFB949" s="82"/>
      <c r="CFC949" s="82"/>
      <c r="CFD949" s="82"/>
      <c r="CFE949" s="82"/>
      <c r="CFF949" s="82"/>
      <c r="CFG949" s="82"/>
      <c r="CFH949" s="82"/>
      <c r="CFI949" s="82"/>
      <c r="CFJ949" s="82"/>
      <c r="CFK949" s="82"/>
      <c r="CFL949" s="82"/>
      <c r="CFM949" s="82"/>
      <c r="CFN949" s="82"/>
      <c r="CFO949" s="82"/>
      <c r="CFP949" s="82"/>
      <c r="CFQ949" s="82"/>
      <c r="CFR949" s="82"/>
      <c r="CFS949" s="82"/>
      <c r="CFT949" s="82"/>
      <c r="CFU949" s="82"/>
      <c r="CFV949" s="82"/>
      <c r="CFW949" s="82"/>
      <c r="CFX949" s="82"/>
      <c r="CFY949" s="82"/>
      <c r="CFZ949" s="82"/>
      <c r="CGA949" s="82"/>
      <c r="CGB949" s="82"/>
      <c r="CGC949" s="82"/>
      <c r="CGD949" s="82"/>
      <c r="CGE949" s="82"/>
      <c r="CGF949" s="82"/>
      <c r="CGG949" s="82"/>
      <c r="CGH949" s="82"/>
      <c r="CGI949" s="82"/>
      <c r="CGJ949" s="82"/>
      <c r="CGK949" s="82"/>
      <c r="CGL949" s="82"/>
      <c r="CGM949" s="82"/>
      <c r="CGN949" s="82"/>
      <c r="CGO949" s="82"/>
      <c r="CGP949" s="82"/>
      <c r="CGQ949" s="82"/>
      <c r="CGR949" s="82"/>
      <c r="CGS949" s="82"/>
      <c r="CGT949" s="82"/>
      <c r="CGU949" s="82"/>
      <c r="CGV949" s="82"/>
      <c r="CGW949" s="82"/>
      <c r="CGX949" s="82"/>
      <c r="CGY949" s="82"/>
      <c r="CGZ949" s="82"/>
      <c r="CHA949" s="82"/>
      <c r="CHB949" s="82"/>
      <c r="CHC949" s="82"/>
      <c r="CHD949" s="82"/>
      <c r="CHE949" s="82"/>
      <c r="CHF949" s="82"/>
      <c r="CHG949" s="82"/>
      <c r="CHH949" s="82"/>
      <c r="CHI949" s="82"/>
      <c r="CHJ949" s="82"/>
      <c r="CHK949" s="82"/>
      <c r="CHL949" s="82"/>
      <c r="CHM949" s="82"/>
      <c r="CHN949" s="82"/>
      <c r="CHO949" s="82"/>
      <c r="CHP949" s="82"/>
      <c r="CHQ949" s="82"/>
      <c r="CHR949" s="82"/>
      <c r="CHS949" s="82"/>
      <c r="CHT949" s="82"/>
      <c r="CHU949" s="82"/>
      <c r="CHV949" s="82"/>
      <c r="CHW949" s="82"/>
      <c r="CHX949" s="82"/>
      <c r="CHY949" s="82"/>
      <c r="CHZ949" s="82"/>
      <c r="CIA949" s="82"/>
      <c r="CIB949" s="82"/>
      <c r="CIC949" s="82"/>
      <c r="CID949" s="82"/>
      <c r="CIE949" s="82"/>
      <c r="CIF949" s="82"/>
      <c r="CIG949" s="82"/>
      <c r="CIH949" s="82"/>
      <c r="CII949" s="82"/>
      <c r="CIJ949" s="82"/>
      <c r="CIK949" s="82"/>
      <c r="CIL949" s="82"/>
      <c r="CIM949" s="82"/>
      <c r="CIN949" s="82"/>
      <c r="CIO949" s="82"/>
      <c r="CIP949" s="82"/>
      <c r="CIQ949" s="82"/>
      <c r="CIR949" s="82"/>
      <c r="CIS949" s="82"/>
      <c r="CIT949" s="82"/>
      <c r="CIU949" s="82"/>
      <c r="CIV949" s="82"/>
      <c r="CIW949" s="82"/>
      <c r="CIX949" s="82"/>
      <c r="CIY949" s="82"/>
      <c r="CIZ949" s="82"/>
      <c r="CJA949" s="82"/>
      <c r="CJB949" s="82"/>
      <c r="CJC949" s="82"/>
      <c r="CJD949" s="82"/>
      <c r="CJE949" s="82"/>
      <c r="CJF949" s="82"/>
      <c r="CJG949" s="82"/>
      <c r="CJH949" s="82"/>
      <c r="CJI949" s="82"/>
      <c r="CJJ949" s="82"/>
      <c r="CJK949" s="82"/>
      <c r="CJL949" s="82"/>
      <c r="CJM949" s="82"/>
      <c r="CJN949" s="82"/>
      <c r="CJO949" s="82"/>
      <c r="CJP949" s="82"/>
      <c r="CJQ949" s="82"/>
      <c r="CJR949" s="82"/>
      <c r="CJS949" s="82"/>
      <c r="CJT949" s="82"/>
      <c r="CJU949" s="82"/>
      <c r="CJV949" s="82"/>
      <c r="CJW949" s="82"/>
      <c r="CJX949" s="82"/>
      <c r="CJY949" s="82"/>
      <c r="CJZ949" s="82"/>
      <c r="CKA949" s="82"/>
      <c r="CKB949" s="82"/>
      <c r="CKC949" s="82"/>
      <c r="CKD949" s="82"/>
      <c r="CKE949" s="82"/>
      <c r="CKF949" s="82"/>
      <c r="CKG949" s="82"/>
      <c r="CKH949" s="82"/>
      <c r="CKI949" s="82"/>
      <c r="CKJ949" s="82"/>
      <c r="CKK949" s="82"/>
      <c r="CKL949" s="82"/>
      <c r="CKM949" s="82"/>
      <c r="CKN949" s="82"/>
      <c r="CKO949" s="82"/>
      <c r="CKP949" s="82"/>
      <c r="CKQ949" s="82"/>
      <c r="CKR949" s="82"/>
      <c r="CKS949" s="82"/>
      <c r="CKT949" s="82"/>
      <c r="CKU949" s="82"/>
      <c r="CKV949" s="82"/>
      <c r="CKW949" s="82"/>
      <c r="CKX949" s="82"/>
      <c r="CKY949" s="82"/>
      <c r="CKZ949" s="82"/>
      <c r="CLA949" s="82"/>
      <c r="CLB949" s="82"/>
      <c r="CLC949" s="82"/>
      <c r="CLD949" s="82"/>
      <c r="CLE949" s="82"/>
      <c r="CLF949" s="82"/>
      <c r="CLG949" s="82"/>
      <c r="CLH949" s="82"/>
      <c r="CLI949" s="82"/>
      <c r="CLJ949" s="82"/>
      <c r="CLK949" s="82"/>
      <c r="CLL949" s="82"/>
      <c r="CLM949" s="82"/>
      <c r="CLN949" s="82"/>
      <c r="CLO949" s="82"/>
      <c r="CLP949" s="82"/>
      <c r="CLQ949" s="82"/>
      <c r="CLR949" s="82"/>
      <c r="CLS949" s="82"/>
      <c r="CLT949" s="82"/>
      <c r="CLU949" s="82"/>
      <c r="CLV949" s="82"/>
      <c r="CLW949" s="82"/>
      <c r="CLX949" s="82"/>
      <c r="CLY949" s="82"/>
      <c r="CLZ949" s="82"/>
      <c r="CMA949" s="82"/>
      <c r="CMB949" s="82"/>
      <c r="CMC949" s="82"/>
      <c r="CMD949" s="82"/>
      <c r="CME949" s="82"/>
      <c r="CMF949" s="82"/>
      <c r="CMG949" s="82"/>
      <c r="CMH949" s="82"/>
      <c r="CMI949" s="82"/>
      <c r="CMJ949" s="82"/>
      <c r="CMK949" s="82"/>
      <c r="CML949" s="82"/>
      <c r="CMM949" s="82"/>
      <c r="CMN949" s="82"/>
      <c r="CMO949" s="82"/>
      <c r="CMP949" s="82"/>
      <c r="CMQ949" s="82"/>
      <c r="CMR949" s="82"/>
      <c r="CMS949" s="82"/>
      <c r="CMT949" s="82"/>
      <c r="CMU949" s="82"/>
      <c r="CMV949" s="82"/>
      <c r="CMW949" s="82"/>
      <c r="CMX949" s="82"/>
      <c r="CMY949" s="82"/>
      <c r="CMZ949" s="82"/>
      <c r="CNA949" s="82"/>
      <c r="CNB949" s="82"/>
      <c r="CNC949" s="82"/>
      <c r="CND949" s="82"/>
      <c r="CNE949" s="82"/>
      <c r="CNF949" s="82"/>
      <c r="CNG949" s="82"/>
      <c r="CNH949" s="82"/>
      <c r="CNI949" s="82"/>
      <c r="CNJ949" s="82"/>
      <c r="CNK949" s="82"/>
      <c r="CNL949" s="82"/>
      <c r="CNM949" s="82"/>
      <c r="CNN949" s="82"/>
      <c r="CNO949" s="82"/>
      <c r="CNP949" s="82"/>
      <c r="CNQ949" s="82"/>
      <c r="CNR949" s="82"/>
      <c r="CNS949" s="82"/>
      <c r="CNT949" s="82"/>
      <c r="CNU949" s="82"/>
      <c r="CNV949" s="82"/>
      <c r="CNW949" s="82"/>
      <c r="CNX949" s="82"/>
      <c r="CNY949" s="82"/>
      <c r="CNZ949" s="82"/>
      <c r="COA949" s="82"/>
      <c r="COB949" s="82"/>
      <c r="COC949" s="82"/>
      <c r="COD949" s="82"/>
      <c r="COE949" s="82"/>
      <c r="COF949" s="82"/>
      <c r="COG949" s="82"/>
      <c r="COH949" s="82"/>
      <c r="COI949" s="82"/>
      <c r="COJ949" s="82"/>
      <c r="COK949" s="82"/>
      <c r="COL949" s="82"/>
      <c r="COM949" s="82"/>
      <c r="CON949" s="82"/>
      <c r="COO949" s="82"/>
      <c r="COP949" s="82"/>
      <c r="COQ949" s="82"/>
      <c r="COR949" s="82"/>
      <c r="COS949" s="82"/>
      <c r="COT949" s="82"/>
      <c r="COU949" s="82"/>
      <c r="COV949" s="82"/>
      <c r="COW949" s="82"/>
      <c r="COX949" s="82"/>
      <c r="COY949" s="82"/>
      <c r="COZ949" s="82"/>
      <c r="CPA949" s="82"/>
      <c r="CPB949" s="82"/>
      <c r="CPC949" s="82"/>
      <c r="CPD949" s="82"/>
      <c r="CPE949" s="82"/>
      <c r="CPF949" s="82"/>
      <c r="CPG949" s="82"/>
      <c r="CPH949" s="82"/>
      <c r="CPI949" s="82"/>
      <c r="CPJ949" s="82"/>
      <c r="CPK949" s="82"/>
      <c r="CPL949" s="82"/>
      <c r="CPM949" s="82"/>
      <c r="CPN949" s="82"/>
      <c r="CPO949" s="82"/>
      <c r="CPP949" s="82"/>
      <c r="CPQ949" s="82"/>
      <c r="CPR949" s="82"/>
      <c r="CPS949" s="82"/>
      <c r="CPT949" s="82"/>
      <c r="CPU949" s="82"/>
      <c r="CPV949" s="82"/>
      <c r="CPW949" s="82"/>
      <c r="CPX949" s="82"/>
      <c r="CPY949" s="82"/>
      <c r="CPZ949" s="82"/>
      <c r="CQA949" s="82"/>
      <c r="CQB949" s="82"/>
      <c r="CQC949" s="82"/>
      <c r="CQD949" s="82"/>
      <c r="CQE949" s="82"/>
      <c r="CQF949" s="82"/>
      <c r="CQG949" s="82"/>
      <c r="CQH949" s="82"/>
      <c r="CQI949" s="82"/>
      <c r="CQJ949" s="82"/>
      <c r="CQK949" s="82"/>
      <c r="CQL949" s="82"/>
      <c r="CQM949" s="82"/>
      <c r="CQN949" s="82"/>
      <c r="CQO949" s="82"/>
      <c r="CQP949" s="82"/>
      <c r="CQQ949" s="82"/>
      <c r="CQR949" s="82"/>
      <c r="CQS949" s="82"/>
      <c r="CQT949" s="82"/>
      <c r="CQU949" s="82"/>
      <c r="CQV949" s="82"/>
      <c r="CQW949" s="82"/>
      <c r="CQX949" s="82"/>
      <c r="CQY949" s="82"/>
      <c r="CQZ949" s="82"/>
      <c r="CRA949" s="82"/>
      <c r="CRB949" s="82"/>
      <c r="CRC949" s="82"/>
      <c r="CRD949" s="82"/>
      <c r="CRE949" s="82"/>
      <c r="CRF949" s="82"/>
      <c r="CRG949" s="82"/>
      <c r="CRH949" s="82"/>
      <c r="CRI949" s="82"/>
      <c r="CRJ949" s="82"/>
      <c r="CRK949" s="82"/>
      <c r="CRL949" s="82"/>
      <c r="CRM949" s="82"/>
      <c r="CRN949" s="82"/>
      <c r="CRO949" s="82"/>
      <c r="CRP949" s="82"/>
      <c r="CRQ949" s="82"/>
      <c r="CRR949" s="82"/>
      <c r="CRS949" s="82"/>
      <c r="CRT949" s="82"/>
      <c r="CRU949" s="82"/>
      <c r="CRV949" s="82"/>
      <c r="CRW949" s="82"/>
      <c r="CRX949" s="82"/>
      <c r="CRY949" s="82"/>
      <c r="CRZ949" s="82"/>
      <c r="CSA949" s="82"/>
      <c r="CSB949" s="82"/>
      <c r="CSC949" s="82"/>
      <c r="CSD949" s="82"/>
      <c r="CSE949" s="82"/>
      <c r="CSF949" s="82"/>
      <c r="CSG949" s="82"/>
      <c r="CSH949" s="82"/>
      <c r="CSI949" s="82"/>
      <c r="CSJ949" s="82"/>
      <c r="CSK949" s="82"/>
      <c r="CSL949" s="82"/>
      <c r="CSM949" s="82"/>
      <c r="CSN949" s="82"/>
      <c r="CSO949" s="82"/>
      <c r="CSP949" s="82"/>
      <c r="CSQ949" s="82"/>
      <c r="CSR949" s="82"/>
      <c r="CSS949" s="82"/>
      <c r="CST949" s="82"/>
      <c r="CSU949" s="82"/>
      <c r="CSV949" s="82"/>
      <c r="CSW949" s="82"/>
      <c r="CSX949" s="82"/>
      <c r="CSY949" s="82"/>
      <c r="CSZ949" s="82"/>
      <c r="CTA949" s="82"/>
      <c r="CTB949" s="82"/>
      <c r="CTC949" s="82"/>
      <c r="CTD949" s="82"/>
      <c r="CTE949" s="82"/>
      <c r="CTF949" s="82"/>
      <c r="CTG949" s="82"/>
      <c r="CTH949" s="82"/>
      <c r="CTI949" s="82"/>
      <c r="CTJ949" s="82"/>
      <c r="CTK949" s="82"/>
      <c r="CTL949" s="82"/>
      <c r="CTM949" s="82"/>
      <c r="CTN949" s="82"/>
      <c r="CTO949" s="82"/>
      <c r="CTP949" s="82"/>
      <c r="CTQ949" s="82"/>
      <c r="CTR949" s="82"/>
      <c r="CTS949" s="82"/>
      <c r="CTT949" s="82"/>
      <c r="CTU949" s="82"/>
      <c r="CTV949" s="82"/>
      <c r="CTW949" s="82"/>
      <c r="CTX949" s="82"/>
      <c r="CTY949" s="82"/>
      <c r="CTZ949" s="82"/>
      <c r="CUA949" s="82"/>
      <c r="CUB949" s="82"/>
      <c r="CUC949" s="82"/>
      <c r="CUD949" s="82"/>
      <c r="CUE949" s="82"/>
      <c r="CUF949" s="82"/>
      <c r="CUG949" s="82"/>
      <c r="CUH949" s="82"/>
      <c r="CUI949" s="82"/>
      <c r="CUJ949" s="82"/>
      <c r="CUK949" s="82"/>
      <c r="CUL949" s="82"/>
      <c r="CUM949" s="82"/>
      <c r="CUN949" s="82"/>
      <c r="CUO949" s="82"/>
      <c r="CUP949" s="82"/>
      <c r="CUQ949" s="82"/>
      <c r="CUR949" s="82"/>
      <c r="CUS949" s="82"/>
      <c r="CUT949" s="82"/>
      <c r="CUU949" s="82"/>
      <c r="CUV949" s="82"/>
      <c r="CUW949" s="82"/>
      <c r="CUX949" s="82"/>
      <c r="CUY949" s="82"/>
      <c r="CUZ949" s="82"/>
      <c r="CVA949" s="82"/>
      <c r="CVB949" s="82"/>
      <c r="CVC949" s="82"/>
      <c r="CVD949" s="82"/>
      <c r="CVE949" s="82"/>
      <c r="CVF949" s="82"/>
      <c r="CVG949" s="82"/>
      <c r="CVH949" s="82"/>
      <c r="CVI949" s="82"/>
      <c r="CVJ949" s="82"/>
      <c r="CVK949" s="82"/>
      <c r="CVL949" s="82"/>
      <c r="CVM949" s="82"/>
      <c r="CVN949" s="82"/>
      <c r="CVO949" s="82"/>
      <c r="CVP949" s="82"/>
      <c r="CVQ949" s="82"/>
      <c r="CVR949" s="82"/>
      <c r="CVS949" s="82"/>
      <c r="CVT949" s="82"/>
      <c r="CVU949" s="82"/>
      <c r="CVV949" s="82"/>
      <c r="CVW949" s="82"/>
      <c r="CVX949" s="82"/>
      <c r="CVY949" s="82"/>
      <c r="CVZ949" s="82"/>
      <c r="CWA949" s="82"/>
      <c r="CWB949" s="82"/>
      <c r="CWC949" s="82"/>
      <c r="CWD949" s="82"/>
      <c r="CWE949" s="82"/>
      <c r="CWF949" s="82"/>
      <c r="CWG949" s="82"/>
      <c r="CWH949" s="82"/>
      <c r="CWI949" s="82"/>
      <c r="CWJ949" s="82"/>
      <c r="CWK949" s="82"/>
      <c r="CWL949" s="82"/>
      <c r="CWM949" s="82"/>
      <c r="CWN949" s="82"/>
      <c r="CWO949" s="82"/>
      <c r="CWP949" s="82"/>
      <c r="CWQ949" s="82"/>
      <c r="CWR949" s="82"/>
      <c r="CWS949" s="82"/>
      <c r="CWT949" s="82"/>
      <c r="CWU949" s="82"/>
      <c r="CWV949" s="82"/>
      <c r="CWW949" s="82"/>
      <c r="CWX949" s="82"/>
      <c r="CWY949" s="82"/>
      <c r="CWZ949" s="82"/>
      <c r="CXA949" s="82"/>
      <c r="CXB949" s="82"/>
      <c r="CXC949" s="82"/>
      <c r="CXD949" s="82"/>
      <c r="CXE949" s="82"/>
      <c r="CXF949" s="82"/>
      <c r="CXG949" s="82"/>
      <c r="CXH949" s="82"/>
      <c r="CXI949" s="82"/>
      <c r="CXJ949" s="82"/>
      <c r="CXK949" s="82"/>
      <c r="CXL949" s="82"/>
      <c r="CXM949" s="82"/>
      <c r="CXN949" s="82"/>
      <c r="CXO949" s="82"/>
      <c r="CXP949" s="82"/>
      <c r="CXQ949" s="82"/>
      <c r="CXR949" s="82"/>
      <c r="CXS949" s="82"/>
      <c r="CXT949" s="82"/>
      <c r="CXU949" s="82"/>
      <c r="CXV949" s="82"/>
      <c r="CXW949" s="82"/>
      <c r="CXX949" s="82"/>
      <c r="CXY949" s="82"/>
      <c r="CXZ949" s="82"/>
      <c r="CYA949" s="82"/>
      <c r="CYB949" s="82"/>
      <c r="CYC949" s="82"/>
      <c r="CYD949" s="82"/>
      <c r="CYE949" s="82"/>
      <c r="CYF949" s="82"/>
      <c r="CYG949" s="82"/>
      <c r="CYH949" s="82"/>
      <c r="CYI949" s="82"/>
      <c r="CYJ949" s="82"/>
      <c r="CYK949" s="82"/>
      <c r="CYL949" s="82"/>
      <c r="CYM949" s="82"/>
      <c r="CYN949" s="82"/>
      <c r="CYO949" s="82"/>
      <c r="CYP949" s="82"/>
      <c r="CYQ949" s="82"/>
      <c r="CYR949" s="82"/>
      <c r="CYS949" s="82"/>
      <c r="CYT949" s="82"/>
      <c r="CYU949" s="82"/>
      <c r="CYV949" s="82"/>
      <c r="CYW949" s="82"/>
      <c r="CYX949" s="82"/>
      <c r="CYY949" s="82"/>
      <c r="CYZ949" s="82"/>
      <c r="CZA949" s="82"/>
      <c r="CZB949" s="82"/>
      <c r="CZC949" s="82"/>
      <c r="CZD949" s="82"/>
      <c r="CZE949" s="82"/>
      <c r="CZF949" s="82"/>
      <c r="CZG949" s="82"/>
      <c r="CZH949" s="82"/>
      <c r="CZI949" s="82"/>
      <c r="CZJ949" s="82"/>
      <c r="CZK949" s="82"/>
      <c r="CZL949" s="82"/>
      <c r="CZM949" s="82"/>
      <c r="CZN949" s="82"/>
      <c r="CZO949" s="82"/>
      <c r="CZP949" s="82"/>
      <c r="CZQ949" s="82"/>
      <c r="CZR949" s="82"/>
      <c r="CZS949" s="82"/>
      <c r="CZT949" s="82"/>
      <c r="CZU949" s="82"/>
      <c r="CZV949" s="82"/>
      <c r="CZW949" s="82"/>
      <c r="CZX949" s="82"/>
      <c r="CZY949" s="82"/>
      <c r="CZZ949" s="82"/>
      <c r="DAA949" s="82"/>
      <c r="DAB949" s="82"/>
      <c r="DAC949" s="82"/>
      <c r="DAD949" s="82"/>
      <c r="DAE949" s="82"/>
      <c r="DAF949" s="82"/>
      <c r="DAG949" s="82"/>
      <c r="DAH949" s="82"/>
      <c r="DAI949" s="82"/>
      <c r="DAJ949" s="82"/>
      <c r="DAK949" s="82"/>
      <c r="DAL949" s="82"/>
      <c r="DAM949" s="82"/>
      <c r="DAN949" s="82"/>
      <c r="DAO949" s="82"/>
      <c r="DAP949" s="82"/>
      <c r="DAQ949" s="82"/>
      <c r="DAR949" s="82"/>
      <c r="DAS949" s="82"/>
      <c r="DAT949" s="82"/>
      <c r="DAU949" s="82"/>
      <c r="DAV949" s="82"/>
      <c r="DAW949" s="82"/>
      <c r="DAX949" s="82"/>
      <c r="DAY949" s="82"/>
      <c r="DAZ949" s="82"/>
      <c r="DBA949" s="82"/>
      <c r="DBB949" s="82"/>
      <c r="DBC949" s="82"/>
      <c r="DBD949" s="82"/>
      <c r="DBE949" s="82"/>
      <c r="DBF949" s="82"/>
      <c r="DBG949" s="82"/>
      <c r="DBH949" s="82"/>
      <c r="DBI949" s="82"/>
      <c r="DBJ949" s="82"/>
      <c r="DBK949" s="82"/>
      <c r="DBL949" s="82"/>
      <c r="DBM949" s="82"/>
      <c r="DBN949" s="82"/>
      <c r="DBO949" s="82"/>
      <c r="DBP949" s="82"/>
      <c r="DBQ949" s="82"/>
      <c r="DBR949" s="82"/>
      <c r="DBS949" s="82"/>
      <c r="DBT949" s="82"/>
      <c r="DBU949" s="82"/>
      <c r="DBV949" s="82"/>
      <c r="DBW949" s="82"/>
      <c r="DBX949" s="82"/>
      <c r="DBY949" s="82"/>
      <c r="DBZ949" s="82"/>
      <c r="DCA949" s="82"/>
      <c r="DCB949" s="82"/>
      <c r="DCC949" s="82"/>
      <c r="DCD949" s="82"/>
      <c r="DCE949" s="82"/>
      <c r="DCF949" s="82"/>
      <c r="DCG949" s="82"/>
      <c r="DCH949" s="82"/>
      <c r="DCI949" s="82"/>
      <c r="DCJ949" s="82"/>
      <c r="DCK949" s="82"/>
      <c r="DCL949" s="82"/>
      <c r="DCM949" s="82"/>
      <c r="DCN949" s="82"/>
      <c r="DCO949" s="82"/>
      <c r="DCP949" s="82"/>
      <c r="DCQ949" s="82"/>
      <c r="DCR949" s="82"/>
      <c r="DCS949" s="82"/>
      <c r="DCT949" s="82"/>
      <c r="DCU949" s="82"/>
      <c r="DCV949" s="82"/>
      <c r="DCW949" s="82"/>
      <c r="DCX949" s="82"/>
      <c r="DCY949" s="82"/>
      <c r="DCZ949" s="82"/>
      <c r="DDA949" s="82"/>
      <c r="DDB949" s="82"/>
      <c r="DDC949" s="82"/>
      <c r="DDD949" s="82"/>
      <c r="DDE949" s="82"/>
      <c r="DDF949" s="82"/>
      <c r="DDG949" s="82"/>
      <c r="DDH949" s="82"/>
      <c r="DDI949" s="82"/>
      <c r="DDJ949" s="82"/>
      <c r="DDK949" s="82"/>
      <c r="DDL949" s="82"/>
      <c r="DDM949" s="82"/>
      <c r="DDN949" s="82"/>
      <c r="DDO949" s="82"/>
      <c r="DDP949" s="82"/>
      <c r="DDQ949" s="82"/>
      <c r="DDR949" s="82"/>
      <c r="DDS949" s="82"/>
      <c r="DDT949" s="82"/>
      <c r="DDU949" s="82"/>
      <c r="DDV949" s="82"/>
      <c r="DDW949" s="82"/>
      <c r="DDX949" s="82"/>
      <c r="DDY949" s="82"/>
      <c r="DDZ949" s="82"/>
      <c r="DEA949" s="82"/>
      <c r="DEB949" s="82"/>
      <c r="DEC949" s="82"/>
      <c r="DED949" s="82"/>
      <c r="DEE949" s="82"/>
      <c r="DEF949" s="82"/>
      <c r="DEG949" s="82"/>
      <c r="DEH949" s="82"/>
      <c r="DEI949" s="82"/>
      <c r="DEJ949" s="82"/>
      <c r="DEK949" s="82"/>
      <c r="DEL949" s="82"/>
      <c r="DEM949" s="82"/>
      <c r="DEN949" s="82"/>
      <c r="DEO949" s="82"/>
      <c r="DEP949" s="82"/>
      <c r="DEQ949" s="82"/>
      <c r="DER949" s="82"/>
      <c r="DES949" s="82"/>
      <c r="DET949" s="82"/>
      <c r="DEU949" s="82"/>
      <c r="DEV949" s="82"/>
      <c r="DEW949" s="82"/>
      <c r="DEX949" s="82"/>
      <c r="DEY949" s="82"/>
      <c r="DEZ949" s="82"/>
      <c r="DFA949" s="82"/>
      <c r="DFB949" s="82"/>
      <c r="DFC949" s="82"/>
      <c r="DFD949" s="82"/>
      <c r="DFE949" s="82"/>
      <c r="DFF949" s="82"/>
      <c r="DFG949" s="82"/>
      <c r="DFH949" s="82"/>
      <c r="DFI949" s="82"/>
      <c r="DFJ949" s="82"/>
      <c r="DFK949" s="82"/>
      <c r="DFL949" s="82"/>
      <c r="DFM949" s="82"/>
      <c r="DFN949" s="82"/>
      <c r="DFO949" s="82"/>
      <c r="DFP949" s="82"/>
      <c r="DFQ949" s="82"/>
      <c r="DFR949" s="82"/>
      <c r="DFS949" s="82"/>
      <c r="DFT949" s="82"/>
      <c r="DFU949" s="82"/>
      <c r="DFV949" s="82"/>
      <c r="DFW949" s="82"/>
      <c r="DFX949" s="82"/>
      <c r="DFY949" s="82"/>
      <c r="DFZ949" s="82"/>
      <c r="DGA949" s="82"/>
      <c r="DGB949" s="82"/>
      <c r="DGC949" s="82"/>
      <c r="DGD949" s="82"/>
      <c r="DGE949" s="82"/>
      <c r="DGF949" s="82"/>
      <c r="DGG949" s="82"/>
      <c r="DGH949" s="82"/>
      <c r="DGI949" s="82"/>
      <c r="DGJ949" s="82"/>
      <c r="DGK949" s="82"/>
      <c r="DGL949" s="82"/>
      <c r="DGM949" s="82"/>
      <c r="DGN949" s="82"/>
      <c r="DGO949" s="82"/>
      <c r="DGP949" s="82"/>
      <c r="DGQ949" s="82"/>
      <c r="DGR949" s="82"/>
      <c r="DGS949" s="82"/>
      <c r="DGT949" s="82"/>
      <c r="DGU949" s="82"/>
      <c r="DGV949" s="82"/>
      <c r="DGW949" s="82"/>
      <c r="DGX949" s="82"/>
      <c r="DGY949" s="82"/>
      <c r="DGZ949" s="82"/>
      <c r="DHA949" s="82"/>
      <c r="DHB949" s="82"/>
      <c r="DHC949" s="82"/>
      <c r="DHD949" s="82"/>
      <c r="DHE949" s="82"/>
      <c r="DHF949" s="82"/>
      <c r="DHG949" s="82"/>
      <c r="DHH949" s="82"/>
      <c r="DHI949" s="82"/>
      <c r="DHJ949" s="82"/>
      <c r="DHK949" s="82"/>
      <c r="DHL949" s="82"/>
      <c r="DHM949" s="82"/>
      <c r="DHN949" s="82"/>
      <c r="DHO949" s="82"/>
      <c r="DHP949" s="82"/>
      <c r="DHQ949" s="82"/>
      <c r="DHR949" s="82"/>
      <c r="DHS949" s="82"/>
      <c r="DHT949" s="82"/>
      <c r="DHU949" s="82"/>
      <c r="DHV949" s="82"/>
      <c r="DHW949" s="82"/>
      <c r="DHX949" s="82"/>
      <c r="DHY949" s="82"/>
      <c r="DHZ949" s="82"/>
      <c r="DIA949" s="82"/>
      <c r="DIB949" s="82"/>
      <c r="DIC949" s="82"/>
      <c r="DID949" s="82"/>
      <c r="DIE949" s="82"/>
      <c r="DIF949" s="82"/>
      <c r="DIG949" s="82"/>
      <c r="DIH949" s="82"/>
      <c r="DII949" s="82"/>
      <c r="DIJ949" s="82"/>
      <c r="DIK949" s="82"/>
      <c r="DIL949" s="82"/>
      <c r="DIM949" s="82"/>
      <c r="DIN949" s="82"/>
      <c r="DIO949" s="82"/>
      <c r="DIP949" s="82"/>
      <c r="DIQ949" s="82"/>
      <c r="DIR949" s="82"/>
      <c r="DIS949" s="82"/>
      <c r="DIT949" s="82"/>
      <c r="DIU949" s="82"/>
      <c r="DIV949" s="82"/>
      <c r="DIW949" s="82"/>
      <c r="DIX949" s="82"/>
      <c r="DIY949" s="82"/>
      <c r="DIZ949" s="82"/>
      <c r="DJA949" s="82"/>
      <c r="DJB949" s="82"/>
      <c r="DJC949" s="82"/>
      <c r="DJD949" s="82"/>
      <c r="DJE949" s="82"/>
      <c r="DJF949" s="82"/>
      <c r="DJG949" s="82"/>
      <c r="DJH949" s="82"/>
      <c r="DJI949" s="82"/>
      <c r="DJJ949" s="82"/>
      <c r="DJK949" s="82"/>
      <c r="DJL949" s="82"/>
      <c r="DJM949" s="82"/>
      <c r="DJN949" s="82"/>
      <c r="DJO949" s="82"/>
      <c r="DJP949" s="82"/>
      <c r="DJQ949" s="82"/>
      <c r="DJR949" s="82"/>
      <c r="DJS949" s="82"/>
      <c r="DJT949" s="82"/>
      <c r="DJU949" s="82"/>
      <c r="DJV949" s="82"/>
      <c r="DJW949" s="82"/>
      <c r="DJX949" s="82"/>
      <c r="DJY949" s="82"/>
      <c r="DJZ949" s="82"/>
      <c r="DKA949" s="82"/>
      <c r="DKB949" s="82"/>
      <c r="DKC949" s="82"/>
      <c r="DKD949" s="82"/>
      <c r="DKE949" s="82"/>
      <c r="DKF949" s="82"/>
      <c r="DKG949" s="82"/>
      <c r="DKH949" s="82"/>
      <c r="DKI949" s="82"/>
      <c r="DKJ949" s="82"/>
      <c r="DKK949" s="82"/>
      <c r="DKL949" s="82"/>
      <c r="DKM949" s="82"/>
      <c r="DKN949" s="82"/>
      <c r="DKO949" s="82"/>
      <c r="DKP949" s="82"/>
      <c r="DKQ949" s="82"/>
      <c r="DKR949" s="82"/>
      <c r="DKS949" s="82"/>
      <c r="DKT949" s="82"/>
      <c r="DKU949" s="82"/>
      <c r="DKV949" s="82"/>
      <c r="DKW949" s="82"/>
      <c r="DKX949" s="82"/>
      <c r="DKY949" s="82"/>
      <c r="DKZ949" s="82"/>
      <c r="DLA949" s="82"/>
      <c r="DLB949" s="82"/>
      <c r="DLC949" s="82"/>
      <c r="DLD949" s="82"/>
      <c r="DLE949" s="82"/>
      <c r="DLF949" s="82"/>
      <c r="DLG949" s="82"/>
      <c r="DLH949" s="82"/>
      <c r="DLI949" s="82"/>
      <c r="DLJ949" s="82"/>
      <c r="DLK949" s="82"/>
      <c r="DLL949" s="82"/>
      <c r="DLM949" s="82"/>
      <c r="DLN949" s="82"/>
      <c r="DLO949" s="82"/>
      <c r="DLP949" s="82"/>
      <c r="DLQ949" s="82"/>
      <c r="DLR949" s="82"/>
      <c r="DLS949" s="82"/>
      <c r="DLT949" s="82"/>
      <c r="DLU949" s="82"/>
      <c r="DLV949" s="82"/>
      <c r="DLW949" s="82"/>
      <c r="DLX949" s="82"/>
      <c r="DLY949" s="82"/>
      <c r="DLZ949" s="82"/>
      <c r="DMA949" s="82"/>
      <c r="DMB949" s="82"/>
      <c r="DMC949" s="82"/>
      <c r="DMD949" s="82"/>
      <c r="DME949" s="82"/>
      <c r="DMF949" s="82"/>
      <c r="DMG949" s="82"/>
      <c r="DMH949" s="82"/>
      <c r="DMI949" s="82"/>
      <c r="DMJ949" s="82"/>
      <c r="DMK949" s="82"/>
      <c r="DML949" s="82"/>
      <c r="DMM949" s="82"/>
      <c r="DMN949" s="82"/>
      <c r="DMO949" s="82"/>
      <c r="DMP949" s="82"/>
      <c r="DMQ949" s="82"/>
      <c r="DMR949" s="82"/>
      <c r="DMS949" s="82"/>
      <c r="DMT949" s="82"/>
      <c r="DMU949" s="82"/>
      <c r="DMV949" s="82"/>
      <c r="DMW949" s="82"/>
      <c r="DMX949" s="82"/>
      <c r="DMY949" s="82"/>
      <c r="DMZ949" s="82"/>
      <c r="DNA949" s="82"/>
      <c r="DNB949" s="82"/>
      <c r="DNC949" s="82"/>
      <c r="DND949" s="82"/>
      <c r="DNE949" s="82"/>
      <c r="DNF949" s="82"/>
      <c r="DNG949" s="82"/>
      <c r="DNH949" s="82"/>
      <c r="DNI949" s="82"/>
      <c r="DNJ949" s="82"/>
      <c r="DNK949" s="82"/>
      <c r="DNL949" s="82"/>
      <c r="DNM949" s="82"/>
      <c r="DNN949" s="82"/>
      <c r="DNO949" s="82"/>
      <c r="DNP949" s="82"/>
      <c r="DNQ949" s="82"/>
      <c r="DNR949" s="82"/>
      <c r="DNS949" s="82"/>
      <c r="DNT949" s="82"/>
      <c r="DNU949" s="82"/>
      <c r="DNV949" s="82"/>
      <c r="DNW949" s="82"/>
      <c r="DNX949" s="82"/>
      <c r="DNY949" s="82"/>
      <c r="DNZ949" s="82"/>
      <c r="DOA949" s="82"/>
      <c r="DOB949" s="82"/>
      <c r="DOC949" s="82"/>
      <c r="DOD949" s="82"/>
      <c r="DOE949" s="82"/>
      <c r="DOF949" s="82"/>
      <c r="DOG949" s="82"/>
      <c r="DOH949" s="82"/>
      <c r="DOI949" s="82"/>
      <c r="DOJ949" s="82"/>
      <c r="DOK949" s="82"/>
      <c r="DOL949" s="82"/>
      <c r="DOM949" s="82"/>
      <c r="DON949" s="82"/>
      <c r="DOO949" s="82"/>
      <c r="DOP949" s="82"/>
      <c r="DOQ949" s="82"/>
      <c r="DOR949" s="82"/>
      <c r="DOS949" s="82"/>
      <c r="DOT949" s="82"/>
      <c r="DOU949" s="82"/>
      <c r="DOV949" s="82"/>
      <c r="DOW949" s="82"/>
      <c r="DOX949" s="82"/>
      <c r="DOY949" s="82"/>
      <c r="DOZ949" s="82"/>
      <c r="DPA949" s="82"/>
      <c r="DPB949" s="82"/>
      <c r="DPC949" s="82"/>
      <c r="DPD949" s="82"/>
      <c r="DPE949" s="82"/>
      <c r="DPF949" s="82"/>
      <c r="DPG949" s="82"/>
      <c r="DPH949" s="82"/>
      <c r="DPI949" s="82"/>
      <c r="DPJ949" s="82"/>
      <c r="DPK949" s="82"/>
      <c r="DPL949" s="82"/>
      <c r="DPM949" s="82"/>
      <c r="DPN949" s="82"/>
      <c r="DPO949" s="82"/>
      <c r="DPP949" s="82"/>
      <c r="DPQ949" s="82"/>
      <c r="DPR949" s="82"/>
      <c r="DPS949" s="82"/>
      <c r="DPT949" s="82"/>
      <c r="DPU949" s="82"/>
      <c r="DPV949" s="82"/>
      <c r="DPW949" s="82"/>
      <c r="DPX949" s="82"/>
      <c r="DPY949" s="82"/>
      <c r="DPZ949" s="82"/>
      <c r="DQA949" s="82"/>
      <c r="DQB949" s="82"/>
      <c r="DQC949" s="82"/>
      <c r="DQD949" s="82"/>
      <c r="DQE949" s="82"/>
      <c r="DQF949" s="82"/>
      <c r="DQG949" s="82"/>
      <c r="DQH949" s="82"/>
      <c r="DQI949" s="82"/>
      <c r="DQJ949" s="82"/>
      <c r="DQK949" s="82"/>
      <c r="DQL949" s="82"/>
      <c r="DQM949" s="82"/>
      <c r="DQN949" s="82"/>
      <c r="DQO949" s="82"/>
      <c r="DQP949" s="82"/>
      <c r="DQQ949" s="82"/>
      <c r="DQR949" s="82"/>
      <c r="DQS949" s="82"/>
      <c r="DQT949" s="82"/>
      <c r="DQU949" s="82"/>
      <c r="DQV949" s="82"/>
      <c r="DQW949" s="82"/>
      <c r="DQX949" s="82"/>
      <c r="DQY949" s="82"/>
      <c r="DQZ949" s="82"/>
      <c r="DRA949" s="82"/>
      <c r="DRB949" s="82"/>
      <c r="DRC949" s="82"/>
      <c r="DRD949" s="82"/>
      <c r="DRE949" s="82"/>
      <c r="DRF949" s="82"/>
      <c r="DRG949" s="82"/>
      <c r="DRH949" s="82"/>
      <c r="DRI949" s="82"/>
      <c r="DRJ949" s="82"/>
      <c r="DRK949" s="82"/>
      <c r="DRL949" s="82"/>
      <c r="DRM949" s="82"/>
      <c r="DRN949" s="82"/>
      <c r="DRO949" s="82"/>
      <c r="DRP949" s="82"/>
      <c r="DRQ949" s="82"/>
      <c r="DRR949" s="82"/>
      <c r="DRS949" s="82"/>
      <c r="DRT949" s="82"/>
      <c r="DRU949" s="82"/>
      <c r="DRV949" s="82"/>
      <c r="DRW949" s="82"/>
      <c r="DRX949" s="82"/>
      <c r="DRY949" s="82"/>
      <c r="DRZ949" s="82"/>
      <c r="DSA949" s="82"/>
      <c r="DSB949" s="82"/>
      <c r="DSC949" s="82"/>
      <c r="DSD949" s="82"/>
      <c r="DSE949" s="82"/>
      <c r="DSF949" s="82"/>
      <c r="DSG949" s="82"/>
      <c r="DSH949" s="82"/>
      <c r="DSI949" s="82"/>
      <c r="DSJ949" s="82"/>
      <c r="DSK949" s="82"/>
      <c r="DSL949" s="82"/>
      <c r="DSM949" s="82"/>
      <c r="DSN949" s="82"/>
      <c r="DSO949" s="82"/>
      <c r="DSP949" s="82"/>
      <c r="DSQ949" s="82"/>
      <c r="DSR949" s="82"/>
      <c r="DSS949" s="82"/>
      <c r="DST949" s="82"/>
      <c r="DSU949" s="82"/>
      <c r="DSV949" s="82"/>
      <c r="DSW949" s="82"/>
      <c r="DSX949" s="82"/>
      <c r="DSY949" s="82"/>
      <c r="DSZ949" s="82"/>
      <c r="DTA949" s="82"/>
      <c r="DTB949" s="82"/>
      <c r="DTC949" s="82"/>
      <c r="DTD949" s="82"/>
      <c r="DTE949" s="82"/>
      <c r="DTF949" s="82"/>
      <c r="DTG949" s="82"/>
      <c r="DTH949" s="82"/>
      <c r="DTI949" s="82"/>
      <c r="DTJ949" s="82"/>
      <c r="DTK949" s="82"/>
      <c r="DTL949" s="82"/>
      <c r="DTM949" s="82"/>
      <c r="DTN949" s="82"/>
      <c r="DTO949" s="82"/>
      <c r="DTP949" s="82"/>
      <c r="DTQ949" s="82"/>
      <c r="DTR949" s="82"/>
      <c r="DTS949" s="82"/>
      <c r="DTT949" s="82"/>
      <c r="DTU949" s="82"/>
      <c r="DTV949" s="82"/>
      <c r="DTW949" s="82"/>
      <c r="DTX949" s="82"/>
      <c r="DTY949" s="82"/>
      <c r="DTZ949" s="82"/>
      <c r="DUA949" s="82"/>
      <c r="DUB949" s="82"/>
      <c r="DUC949" s="82"/>
      <c r="DUD949" s="82"/>
      <c r="DUE949" s="82"/>
      <c r="DUF949" s="82"/>
      <c r="DUG949" s="82"/>
      <c r="DUH949" s="82"/>
      <c r="DUI949" s="82"/>
      <c r="DUJ949" s="82"/>
      <c r="DUK949" s="82"/>
      <c r="DUL949" s="82"/>
      <c r="DUM949" s="82"/>
      <c r="DUN949" s="82"/>
      <c r="DUO949" s="82"/>
      <c r="DUP949" s="82"/>
      <c r="DUQ949" s="82"/>
      <c r="DUR949" s="82"/>
      <c r="DUS949" s="82"/>
      <c r="DUT949" s="82"/>
      <c r="DUU949" s="82"/>
      <c r="DUV949" s="82"/>
      <c r="DUW949" s="82"/>
      <c r="DUX949" s="82"/>
      <c r="DUY949" s="82"/>
      <c r="DUZ949" s="82"/>
      <c r="DVA949" s="82"/>
      <c r="DVB949" s="82"/>
      <c r="DVC949" s="82"/>
      <c r="DVD949" s="82"/>
      <c r="DVE949" s="82"/>
      <c r="DVF949" s="82"/>
      <c r="DVG949" s="82"/>
      <c r="DVH949" s="82"/>
      <c r="DVI949" s="82"/>
      <c r="DVJ949" s="82"/>
      <c r="DVK949" s="82"/>
      <c r="DVL949" s="82"/>
      <c r="DVM949" s="82"/>
      <c r="DVN949" s="82"/>
      <c r="DVO949" s="82"/>
      <c r="DVP949" s="82"/>
      <c r="DVQ949" s="82"/>
      <c r="DVR949" s="82"/>
      <c r="DVS949" s="82"/>
      <c r="DVT949" s="82"/>
      <c r="DVU949" s="82"/>
      <c r="DVV949" s="82"/>
      <c r="DVW949" s="82"/>
      <c r="DVX949" s="82"/>
      <c r="DVY949" s="82"/>
      <c r="DVZ949" s="82"/>
      <c r="DWA949" s="82"/>
      <c r="DWB949" s="82"/>
      <c r="DWC949" s="82"/>
      <c r="DWD949" s="82"/>
      <c r="DWE949" s="82"/>
      <c r="DWF949" s="82"/>
      <c r="DWG949" s="82"/>
      <c r="DWH949" s="82"/>
      <c r="DWI949" s="82"/>
      <c r="DWJ949" s="82"/>
      <c r="DWK949" s="82"/>
      <c r="DWL949" s="82"/>
      <c r="DWM949" s="82"/>
      <c r="DWN949" s="82"/>
      <c r="DWO949" s="82"/>
      <c r="DWP949" s="82"/>
      <c r="DWQ949" s="82"/>
      <c r="DWR949" s="82"/>
      <c r="DWS949" s="82"/>
      <c r="DWT949" s="82"/>
      <c r="DWU949" s="82"/>
      <c r="DWV949" s="82"/>
      <c r="DWW949" s="82"/>
      <c r="DWX949" s="82"/>
      <c r="DWY949" s="82"/>
      <c r="DWZ949" s="82"/>
      <c r="DXA949" s="82"/>
      <c r="DXB949" s="82"/>
      <c r="DXC949" s="82"/>
      <c r="DXD949" s="82"/>
      <c r="DXE949" s="82"/>
      <c r="DXF949" s="82"/>
      <c r="DXG949" s="82"/>
      <c r="DXH949" s="82"/>
      <c r="DXI949" s="82"/>
      <c r="DXJ949" s="82"/>
      <c r="DXK949" s="82"/>
      <c r="DXL949" s="82"/>
      <c r="DXM949" s="82"/>
      <c r="DXN949" s="82"/>
      <c r="DXO949" s="82"/>
      <c r="DXP949" s="82"/>
      <c r="DXQ949" s="82"/>
      <c r="DXR949" s="82"/>
      <c r="DXS949" s="82"/>
      <c r="DXT949" s="82"/>
      <c r="DXU949" s="82"/>
      <c r="DXV949" s="82"/>
      <c r="DXW949" s="82"/>
      <c r="DXX949" s="82"/>
      <c r="DXY949" s="82"/>
      <c r="DXZ949" s="82"/>
      <c r="DYA949" s="82"/>
      <c r="DYB949" s="82"/>
      <c r="DYC949" s="82"/>
      <c r="DYD949" s="82"/>
      <c r="DYE949" s="82"/>
      <c r="DYF949" s="82"/>
      <c r="DYG949" s="82"/>
      <c r="DYH949" s="82"/>
      <c r="DYI949" s="82"/>
      <c r="DYJ949" s="82"/>
      <c r="DYK949" s="82"/>
      <c r="DYL949" s="82"/>
      <c r="DYM949" s="82"/>
      <c r="DYN949" s="82"/>
      <c r="DYO949" s="82"/>
      <c r="DYP949" s="82"/>
      <c r="DYQ949" s="82"/>
      <c r="DYR949" s="82"/>
      <c r="DYS949" s="82"/>
      <c r="DYT949" s="82"/>
      <c r="DYU949" s="82"/>
      <c r="DYV949" s="82"/>
      <c r="DYW949" s="82"/>
      <c r="DYX949" s="82"/>
      <c r="DYY949" s="82"/>
      <c r="DYZ949" s="82"/>
      <c r="DZA949" s="82"/>
      <c r="DZB949" s="82"/>
      <c r="DZC949" s="82"/>
      <c r="DZD949" s="82"/>
      <c r="DZE949" s="82"/>
      <c r="DZF949" s="82"/>
      <c r="DZG949" s="82"/>
      <c r="DZH949" s="82"/>
      <c r="DZI949" s="82"/>
      <c r="DZJ949" s="82"/>
      <c r="DZK949" s="82"/>
      <c r="DZL949" s="82"/>
      <c r="DZM949" s="82"/>
      <c r="DZN949" s="82"/>
      <c r="DZO949" s="82"/>
      <c r="DZP949" s="82"/>
      <c r="DZQ949" s="82"/>
      <c r="DZR949" s="82"/>
      <c r="DZS949" s="82"/>
      <c r="DZT949" s="82"/>
      <c r="DZU949" s="82"/>
      <c r="DZV949" s="82"/>
      <c r="DZW949" s="82"/>
      <c r="DZX949" s="82"/>
      <c r="DZY949" s="82"/>
      <c r="DZZ949" s="82"/>
      <c r="EAA949" s="82"/>
      <c r="EAB949" s="82"/>
      <c r="EAC949" s="82"/>
      <c r="EAD949" s="82"/>
      <c r="EAE949" s="82"/>
      <c r="EAF949" s="82"/>
      <c r="EAG949" s="82"/>
      <c r="EAH949" s="82"/>
      <c r="EAI949" s="82"/>
      <c r="EAJ949" s="82"/>
      <c r="EAK949" s="82"/>
      <c r="EAL949" s="82"/>
      <c r="EAM949" s="82"/>
      <c r="EAN949" s="82"/>
      <c r="EAO949" s="82"/>
      <c r="EAP949" s="82"/>
      <c r="EAQ949" s="82"/>
      <c r="EAR949" s="82"/>
      <c r="EAS949" s="82"/>
      <c r="EAT949" s="82"/>
      <c r="EAU949" s="82"/>
      <c r="EAV949" s="82"/>
      <c r="EAW949" s="82"/>
      <c r="EAX949" s="82"/>
      <c r="EAY949" s="82"/>
      <c r="EAZ949" s="82"/>
      <c r="EBA949" s="82"/>
      <c r="EBB949" s="82"/>
      <c r="EBC949" s="82"/>
      <c r="EBD949" s="82"/>
      <c r="EBE949" s="82"/>
      <c r="EBF949" s="82"/>
      <c r="EBG949" s="82"/>
      <c r="EBH949" s="82"/>
      <c r="EBI949" s="82"/>
      <c r="EBJ949" s="82"/>
      <c r="EBK949" s="82"/>
      <c r="EBL949" s="82"/>
      <c r="EBM949" s="82"/>
      <c r="EBN949" s="82"/>
      <c r="EBO949" s="82"/>
      <c r="EBP949" s="82"/>
      <c r="EBQ949" s="82"/>
      <c r="EBR949" s="82"/>
      <c r="EBS949" s="82"/>
      <c r="EBT949" s="82"/>
      <c r="EBU949" s="82"/>
      <c r="EBV949" s="82"/>
      <c r="EBW949" s="82"/>
      <c r="EBX949" s="82"/>
      <c r="EBY949" s="82"/>
      <c r="EBZ949" s="82"/>
      <c r="ECA949" s="82"/>
      <c r="ECB949" s="82"/>
      <c r="ECC949" s="82"/>
      <c r="ECD949" s="82"/>
      <c r="ECE949" s="82"/>
      <c r="ECF949" s="82"/>
      <c r="ECG949" s="82"/>
      <c r="ECH949" s="82"/>
      <c r="ECI949" s="82"/>
      <c r="ECJ949" s="82"/>
      <c r="ECK949" s="82"/>
      <c r="ECL949" s="82"/>
      <c r="ECM949" s="82"/>
      <c r="ECN949" s="82"/>
      <c r="ECO949" s="82"/>
      <c r="ECP949" s="82"/>
      <c r="ECQ949" s="82"/>
      <c r="ECR949" s="82"/>
      <c r="ECS949" s="82"/>
      <c r="ECT949" s="82"/>
      <c r="ECU949" s="82"/>
      <c r="ECV949" s="82"/>
      <c r="ECW949" s="82"/>
      <c r="ECX949" s="82"/>
      <c r="ECY949" s="82"/>
      <c r="ECZ949" s="82"/>
      <c r="EDA949" s="82"/>
      <c r="EDB949" s="82"/>
      <c r="EDC949" s="82"/>
      <c r="EDD949" s="82"/>
      <c r="EDE949" s="82"/>
      <c r="EDF949" s="82"/>
      <c r="EDG949" s="82"/>
      <c r="EDH949" s="82"/>
      <c r="EDI949" s="82"/>
      <c r="EDJ949" s="82"/>
      <c r="EDK949" s="82"/>
      <c r="EDL949" s="82"/>
      <c r="EDM949" s="82"/>
      <c r="EDN949" s="82"/>
      <c r="EDO949" s="82"/>
      <c r="EDP949" s="82"/>
      <c r="EDQ949" s="82"/>
      <c r="EDR949" s="82"/>
      <c r="EDS949" s="82"/>
      <c r="EDT949" s="82"/>
      <c r="EDU949" s="82"/>
      <c r="EDV949" s="82"/>
      <c r="EDW949" s="82"/>
      <c r="EDX949" s="82"/>
      <c r="EDY949" s="82"/>
      <c r="EDZ949" s="82"/>
      <c r="EEA949" s="82"/>
      <c r="EEB949" s="82"/>
      <c r="EEC949" s="82"/>
      <c r="EED949" s="82"/>
      <c r="EEE949" s="82"/>
      <c r="EEF949" s="82"/>
      <c r="EEG949" s="82"/>
      <c r="EEH949" s="82"/>
      <c r="EEI949" s="82"/>
      <c r="EEJ949" s="82"/>
      <c r="EEK949" s="82"/>
      <c r="EEL949" s="82"/>
      <c r="EEM949" s="82"/>
      <c r="EEN949" s="82"/>
      <c r="EEO949" s="82"/>
      <c r="EEP949" s="82"/>
      <c r="EEQ949" s="82"/>
      <c r="EER949" s="82"/>
      <c r="EES949" s="82"/>
      <c r="EET949" s="82"/>
      <c r="EEU949" s="82"/>
      <c r="EEV949" s="82"/>
      <c r="EEW949" s="82"/>
      <c r="EEX949" s="82"/>
      <c r="EEY949" s="82"/>
      <c r="EEZ949" s="82"/>
      <c r="EFA949" s="82"/>
      <c r="EFB949" s="82"/>
      <c r="EFC949" s="82"/>
      <c r="EFD949" s="82"/>
      <c r="EFE949" s="82"/>
      <c r="EFF949" s="82"/>
      <c r="EFG949" s="82"/>
      <c r="EFH949" s="82"/>
      <c r="EFI949" s="82"/>
      <c r="EFJ949" s="82"/>
      <c r="EFK949" s="82"/>
      <c r="EFL949" s="82"/>
      <c r="EFM949" s="82"/>
      <c r="EFN949" s="82"/>
      <c r="EFO949" s="82"/>
      <c r="EFP949" s="82"/>
      <c r="EFQ949" s="82"/>
      <c r="EFR949" s="82"/>
      <c r="EFS949" s="82"/>
      <c r="EFT949" s="82"/>
      <c r="EFU949" s="82"/>
      <c r="EFV949" s="82"/>
      <c r="EFW949" s="82"/>
      <c r="EFX949" s="82"/>
      <c r="EFY949" s="82"/>
      <c r="EFZ949" s="82"/>
      <c r="EGA949" s="82"/>
      <c r="EGB949" s="82"/>
      <c r="EGC949" s="82"/>
      <c r="EGD949" s="82"/>
      <c r="EGE949" s="82"/>
      <c r="EGF949" s="82"/>
      <c r="EGG949" s="82"/>
      <c r="EGH949" s="82"/>
      <c r="EGI949" s="82"/>
      <c r="EGJ949" s="82"/>
      <c r="EGK949" s="82"/>
      <c r="EGL949" s="82"/>
      <c r="EGM949" s="82"/>
      <c r="EGN949" s="82"/>
      <c r="EGO949" s="82"/>
      <c r="EGP949" s="82"/>
      <c r="EGQ949" s="82"/>
      <c r="EGR949" s="82"/>
      <c r="EGS949" s="82"/>
      <c r="EGT949" s="82"/>
      <c r="EGU949" s="82"/>
      <c r="EGV949" s="82"/>
      <c r="EGW949" s="82"/>
      <c r="EGX949" s="82"/>
      <c r="EGY949" s="82"/>
      <c r="EGZ949" s="82"/>
      <c r="EHA949" s="82"/>
      <c r="EHB949" s="82"/>
      <c r="EHC949" s="82"/>
      <c r="EHD949" s="82"/>
      <c r="EHE949" s="82"/>
      <c r="EHF949" s="82"/>
      <c r="EHG949" s="82"/>
      <c r="EHH949" s="82"/>
      <c r="EHI949" s="82"/>
      <c r="EHJ949" s="82"/>
      <c r="EHK949" s="82"/>
      <c r="EHL949" s="82"/>
      <c r="EHM949" s="82"/>
      <c r="EHN949" s="82"/>
      <c r="EHO949" s="82"/>
      <c r="EHP949" s="82"/>
      <c r="EHQ949" s="82"/>
      <c r="EHR949" s="82"/>
      <c r="EHS949" s="82"/>
      <c r="EHT949" s="82"/>
      <c r="EHU949" s="82"/>
      <c r="EHV949" s="82"/>
      <c r="EHW949" s="82"/>
      <c r="EHX949" s="82"/>
      <c r="EHY949" s="82"/>
      <c r="EHZ949" s="82"/>
      <c r="EIA949" s="82"/>
      <c r="EIB949" s="82"/>
      <c r="EIC949" s="82"/>
      <c r="EID949" s="82"/>
      <c r="EIE949" s="82"/>
      <c r="EIF949" s="82"/>
      <c r="EIG949" s="82"/>
      <c r="EIH949" s="82"/>
      <c r="EII949" s="82"/>
      <c r="EIJ949" s="82"/>
      <c r="EIK949" s="82"/>
      <c r="EIL949" s="82"/>
      <c r="EIM949" s="82"/>
      <c r="EIN949" s="82"/>
      <c r="EIO949" s="82"/>
      <c r="EIP949" s="82"/>
      <c r="EIQ949" s="82"/>
      <c r="EIR949" s="82"/>
      <c r="EIS949" s="82"/>
      <c r="EIT949" s="82"/>
      <c r="EIU949" s="82"/>
      <c r="EIV949" s="82"/>
      <c r="EIW949" s="82"/>
      <c r="EIX949" s="82"/>
      <c r="EIY949" s="82"/>
      <c r="EIZ949" s="82"/>
      <c r="EJA949" s="82"/>
      <c r="EJB949" s="82"/>
      <c r="EJC949" s="82"/>
      <c r="EJD949" s="82"/>
      <c r="EJE949" s="82"/>
      <c r="EJF949" s="82"/>
      <c r="EJG949" s="82"/>
      <c r="EJH949" s="82"/>
      <c r="EJI949" s="82"/>
      <c r="EJJ949" s="82"/>
      <c r="EJK949" s="82"/>
      <c r="EJL949" s="82"/>
      <c r="EJM949" s="82"/>
      <c r="EJN949" s="82"/>
      <c r="EJO949" s="82"/>
      <c r="EJP949" s="82"/>
      <c r="EJQ949" s="82"/>
      <c r="EJR949" s="82"/>
      <c r="EJS949" s="82"/>
      <c r="EJT949" s="82"/>
      <c r="EJU949" s="82"/>
      <c r="EJV949" s="82"/>
      <c r="EJW949" s="82"/>
      <c r="EJX949" s="82"/>
      <c r="EJY949" s="82"/>
      <c r="EJZ949" s="82"/>
      <c r="EKA949" s="82"/>
      <c r="EKB949" s="82"/>
      <c r="EKC949" s="82"/>
      <c r="EKD949" s="82"/>
      <c r="EKE949" s="82"/>
      <c r="EKF949" s="82"/>
      <c r="EKG949" s="82"/>
      <c r="EKH949" s="82"/>
      <c r="EKI949" s="82"/>
      <c r="EKJ949" s="82"/>
      <c r="EKK949" s="82"/>
      <c r="EKL949" s="82"/>
      <c r="EKM949" s="82"/>
      <c r="EKN949" s="82"/>
      <c r="EKO949" s="82"/>
      <c r="EKP949" s="82"/>
      <c r="EKQ949" s="82"/>
      <c r="EKR949" s="82"/>
      <c r="EKS949" s="82"/>
      <c r="EKT949" s="82"/>
      <c r="EKU949" s="82"/>
      <c r="EKV949" s="82"/>
      <c r="EKW949" s="82"/>
      <c r="EKX949" s="82"/>
      <c r="EKY949" s="82"/>
      <c r="EKZ949" s="82"/>
      <c r="ELA949" s="82"/>
      <c r="ELB949" s="82"/>
      <c r="ELC949" s="82"/>
      <c r="ELD949" s="82"/>
      <c r="ELE949" s="82"/>
      <c r="ELF949" s="82"/>
      <c r="ELG949" s="82"/>
      <c r="ELH949" s="82"/>
      <c r="ELI949" s="82"/>
      <c r="ELJ949" s="82"/>
      <c r="ELK949" s="82"/>
      <c r="ELL949" s="82"/>
      <c r="ELM949" s="82"/>
      <c r="ELN949" s="82"/>
      <c r="ELO949" s="82"/>
      <c r="ELP949" s="82"/>
      <c r="ELQ949" s="82"/>
      <c r="ELR949" s="82"/>
      <c r="ELS949" s="82"/>
      <c r="ELT949" s="82"/>
      <c r="ELU949" s="82"/>
      <c r="ELV949" s="82"/>
      <c r="ELW949" s="82"/>
      <c r="ELX949" s="82"/>
      <c r="ELY949" s="82"/>
      <c r="ELZ949" s="82"/>
      <c r="EMA949" s="82"/>
      <c r="EMB949" s="82"/>
      <c r="EMC949" s="82"/>
      <c r="EMD949" s="82"/>
      <c r="EME949" s="82"/>
      <c r="EMF949" s="82"/>
      <c r="EMG949" s="82"/>
      <c r="EMH949" s="82"/>
      <c r="EMI949" s="82"/>
      <c r="EMJ949" s="82"/>
      <c r="EMK949" s="82"/>
      <c r="EML949" s="82"/>
      <c r="EMM949" s="82"/>
      <c r="EMN949" s="82"/>
      <c r="EMO949" s="82"/>
      <c r="EMP949" s="82"/>
      <c r="EMQ949" s="82"/>
      <c r="EMR949" s="82"/>
      <c r="EMS949" s="82"/>
      <c r="EMT949" s="82"/>
      <c r="EMU949" s="82"/>
      <c r="EMV949" s="82"/>
      <c r="EMW949" s="82"/>
      <c r="EMX949" s="82"/>
      <c r="EMY949" s="82"/>
      <c r="EMZ949" s="82"/>
      <c r="ENA949" s="82"/>
      <c r="ENB949" s="82"/>
      <c r="ENC949" s="82"/>
      <c r="END949" s="82"/>
      <c r="ENE949" s="82"/>
      <c r="ENF949" s="82"/>
      <c r="ENG949" s="82"/>
      <c r="ENH949" s="82"/>
      <c r="ENI949" s="82"/>
      <c r="ENJ949" s="82"/>
      <c r="ENK949" s="82"/>
      <c r="ENL949" s="82"/>
      <c r="ENM949" s="82"/>
      <c r="ENN949" s="82"/>
      <c r="ENO949" s="82"/>
      <c r="ENP949" s="82"/>
      <c r="ENQ949" s="82"/>
      <c r="ENR949" s="82"/>
      <c r="ENS949" s="82"/>
      <c r="ENT949" s="82"/>
      <c r="ENU949" s="82"/>
      <c r="ENV949" s="82"/>
      <c r="ENW949" s="82"/>
      <c r="ENX949" s="82"/>
      <c r="ENY949" s="82"/>
      <c r="ENZ949" s="82"/>
      <c r="EOA949" s="82"/>
      <c r="EOB949" s="82"/>
      <c r="EOC949" s="82"/>
      <c r="EOD949" s="82"/>
      <c r="EOE949" s="82"/>
      <c r="EOF949" s="82"/>
      <c r="EOG949" s="82"/>
      <c r="EOH949" s="82"/>
      <c r="EOI949" s="82"/>
      <c r="EOJ949" s="82"/>
      <c r="EOK949" s="82"/>
      <c r="EOL949" s="82"/>
      <c r="EOM949" s="82"/>
      <c r="EON949" s="82"/>
      <c r="EOO949" s="82"/>
      <c r="EOP949" s="82"/>
      <c r="EOQ949" s="82"/>
      <c r="EOR949" s="82"/>
      <c r="EOS949" s="82"/>
      <c r="EOT949" s="82"/>
      <c r="EOU949" s="82"/>
      <c r="EOV949" s="82"/>
      <c r="EOW949" s="82"/>
      <c r="EOX949" s="82"/>
      <c r="EOY949" s="82"/>
      <c r="EOZ949" s="82"/>
      <c r="EPA949" s="82"/>
      <c r="EPB949" s="82"/>
      <c r="EPC949" s="82"/>
      <c r="EPD949" s="82"/>
      <c r="EPE949" s="82"/>
      <c r="EPF949" s="82"/>
      <c r="EPG949" s="82"/>
      <c r="EPH949" s="82"/>
      <c r="EPI949" s="82"/>
      <c r="EPJ949" s="82"/>
      <c r="EPK949" s="82"/>
      <c r="EPL949" s="82"/>
      <c r="EPM949" s="82"/>
      <c r="EPN949" s="82"/>
      <c r="EPO949" s="82"/>
      <c r="EPP949" s="82"/>
      <c r="EPQ949" s="82"/>
      <c r="EPR949" s="82"/>
      <c r="EPS949" s="82"/>
      <c r="EPT949" s="82"/>
      <c r="EPU949" s="82"/>
      <c r="EPV949" s="82"/>
      <c r="EPW949" s="82"/>
      <c r="EPX949" s="82"/>
      <c r="EPY949" s="82"/>
      <c r="EPZ949" s="82"/>
      <c r="EQA949" s="82"/>
      <c r="EQB949" s="82"/>
      <c r="EQC949" s="82"/>
      <c r="EQD949" s="82"/>
      <c r="EQE949" s="82"/>
      <c r="EQF949" s="82"/>
      <c r="EQG949" s="82"/>
      <c r="EQH949" s="82"/>
      <c r="EQI949" s="82"/>
      <c r="EQJ949" s="82"/>
      <c r="EQK949" s="82"/>
      <c r="EQL949" s="82"/>
      <c r="EQM949" s="82"/>
      <c r="EQN949" s="82"/>
      <c r="EQO949" s="82"/>
      <c r="EQP949" s="82"/>
      <c r="EQQ949" s="82"/>
      <c r="EQR949" s="82"/>
      <c r="EQS949" s="82"/>
      <c r="EQT949" s="82"/>
      <c r="EQU949" s="82"/>
      <c r="EQV949" s="82"/>
      <c r="EQW949" s="82"/>
      <c r="EQX949" s="82"/>
      <c r="EQY949" s="82"/>
      <c r="EQZ949" s="82"/>
      <c r="ERA949" s="82"/>
      <c r="ERB949" s="82"/>
      <c r="ERC949" s="82"/>
      <c r="ERD949" s="82"/>
      <c r="ERE949" s="82"/>
      <c r="ERF949" s="82"/>
      <c r="ERG949" s="82"/>
      <c r="ERH949" s="82"/>
      <c r="ERI949" s="82"/>
      <c r="ERJ949" s="82"/>
      <c r="ERK949" s="82"/>
      <c r="ERL949" s="82"/>
      <c r="ERM949" s="82"/>
      <c r="ERN949" s="82"/>
      <c r="ERO949" s="82"/>
      <c r="ERP949" s="82"/>
      <c r="ERQ949" s="82"/>
      <c r="ERR949" s="82"/>
      <c r="ERS949" s="82"/>
      <c r="ERT949" s="82"/>
      <c r="ERU949" s="82"/>
      <c r="ERV949" s="82"/>
      <c r="ERW949" s="82"/>
      <c r="ERX949" s="82"/>
      <c r="ERY949" s="82"/>
      <c r="ERZ949" s="82"/>
      <c r="ESA949" s="82"/>
      <c r="ESB949" s="82"/>
      <c r="ESC949" s="82"/>
      <c r="ESD949" s="82"/>
      <c r="ESE949" s="82"/>
      <c r="ESF949" s="82"/>
      <c r="ESG949" s="82"/>
      <c r="ESH949" s="82"/>
      <c r="ESI949" s="82"/>
      <c r="ESJ949" s="82"/>
      <c r="ESK949" s="82"/>
      <c r="ESL949" s="82"/>
      <c r="ESM949" s="82"/>
      <c r="ESN949" s="82"/>
      <c r="ESO949" s="82"/>
      <c r="ESP949" s="82"/>
      <c r="ESQ949" s="82"/>
      <c r="ESR949" s="82"/>
      <c r="ESS949" s="82"/>
      <c r="EST949" s="82"/>
      <c r="ESU949" s="82"/>
      <c r="ESV949" s="82"/>
      <c r="ESW949" s="82"/>
      <c r="ESX949" s="82"/>
      <c r="ESY949" s="82"/>
      <c r="ESZ949" s="82"/>
      <c r="ETA949" s="82"/>
      <c r="ETB949" s="82"/>
      <c r="ETC949" s="82"/>
      <c r="ETD949" s="82"/>
      <c r="ETE949" s="82"/>
      <c r="ETF949" s="82"/>
      <c r="ETG949" s="82"/>
      <c r="ETH949" s="82"/>
      <c r="ETI949" s="82"/>
      <c r="ETJ949" s="82"/>
      <c r="ETK949" s="82"/>
      <c r="ETL949" s="82"/>
      <c r="ETM949" s="82"/>
      <c r="ETN949" s="82"/>
      <c r="ETO949" s="82"/>
      <c r="ETP949" s="82"/>
      <c r="ETQ949" s="82"/>
      <c r="ETR949" s="82"/>
      <c r="ETS949" s="82"/>
      <c r="ETT949" s="82"/>
      <c r="ETU949" s="82"/>
      <c r="ETV949" s="82"/>
      <c r="ETW949" s="82"/>
      <c r="ETX949" s="82"/>
      <c r="ETY949" s="82"/>
      <c r="ETZ949" s="82"/>
      <c r="EUA949" s="82"/>
      <c r="EUB949" s="82"/>
      <c r="EUC949" s="82"/>
      <c r="EUD949" s="82"/>
      <c r="EUE949" s="82"/>
      <c r="EUF949" s="82"/>
      <c r="EUG949" s="82"/>
      <c r="EUH949" s="82"/>
      <c r="EUI949" s="82"/>
      <c r="EUJ949" s="82"/>
      <c r="EUK949" s="82"/>
      <c r="EUL949" s="82"/>
      <c r="EUM949" s="82"/>
      <c r="EUN949" s="82"/>
      <c r="EUO949" s="82"/>
      <c r="EUP949" s="82"/>
      <c r="EUQ949" s="82"/>
      <c r="EUR949" s="82"/>
      <c r="EUS949" s="82"/>
      <c r="EUT949" s="82"/>
      <c r="EUU949" s="82"/>
      <c r="EUV949" s="82"/>
      <c r="EUW949" s="82"/>
      <c r="EUX949" s="82"/>
      <c r="EUY949" s="82"/>
      <c r="EUZ949" s="82"/>
      <c r="EVA949" s="82"/>
      <c r="EVB949" s="82"/>
      <c r="EVC949" s="82"/>
      <c r="EVD949" s="82"/>
      <c r="EVE949" s="82"/>
      <c r="EVF949" s="82"/>
      <c r="EVG949" s="82"/>
      <c r="EVH949" s="82"/>
      <c r="EVI949" s="82"/>
      <c r="EVJ949" s="82"/>
      <c r="EVK949" s="82"/>
      <c r="EVL949" s="82"/>
      <c r="EVM949" s="82"/>
      <c r="EVN949" s="82"/>
      <c r="EVO949" s="82"/>
      <c r="EVP949" s="82"/>
      <c r="EVQ949" s="82"/>
      <c r="EVR949" s="82"/>
      <c r="EVS949" s="82"/>
      <c r="EVT949" s="82"/>
      <c r="EVU949" s="82"/>
      <c r="EVV949" s="82"/>
      <c r="EVW949" s="82"/>
      <c r="EVX949" s="82"/>
      <c r="EVY949" s="82"/>
      <c r="EVZ949" s="82"/>
      <c r="EWA949" s="82"/>
      <c r="EWB949" s="82"/>
      <c r="EWC949" s="82"/>
      <c r="EWD949" s="82"/>
      <c r="EWE949" s="82"/>
      <c r="EWF949" s="82"/>
      <c r="EWG949" s="82"/>
      <c r="EWH949" s="82"/>
      <c r="EWI949" s="82"/>
      <c r="EWJ949" s="82"/>
      <c r="EWK949" s="82"/>
      <c r="EWL949" s="82"/>
      <c r="EWM949" s="82"/>
      <c r="EWN949" s="82"/>
      <c r="EWO949" s="82"/>
      <c r="EWP949" s="82"/>
      <c r="EWQ949" s="82"/>
      <c r="EWR949" s="82"/>
      <c r="EWS949" s="82"/>
      <c r="EWT949" s="82"/>
      <c r="EWU949" s="82"/>
      <c r="EWV949" s="82"/>
      <c r="EWW949" s="82"/>
      <c r="EWX949" s="82"/>
      <c r="EWY949" s="82"/>
      <c r="EWZ949" s="82"/>
      <c r="EXA949" s="82"/>
      <c r="EXB949" s="82"/>
      <c r="EXC949" s="82"/>
      <c r="EXD949" s="82"/>
      <c r="EXE949" s="82"/>
      <c r="EXF949" s="82"/>
      <c r="EXG949" s="82"/>
      <c r="EXH949" s="82"/>
      <c r="EXI949" s="82"/>
      <c r="EXJ949" s="82"/>
      <c r="EXK949" s="82"/>
      <c r="EXL949" s="82"/>
      <c r="EXM949" s="82"/>
      <c r="EXN949" s="82"/>
      <c r="EXO949" s="82"/>
      <c r="EXP949" s="82"/>
      <c r="EXQ949" s="82"/>
      <c r="EXR949" s="82"/>
      <c r="EXS949" s="82"/>
      <c r="EXT949" s="82"/>
      <c r="EXU949" s="82"/>
      <c r="EXV949" s="82"/>
      <c r="EXW949" s="82"/>
      <c r="EXX949" s="82"/>
      <c r="EXY949" s="82"/>
      <c r="EXZ949" s="82"/>
      <c r="EYA949" s="82"/>
      <c r="EYB949" s="82"/>
      <c r="EYC949" s="82"/>
      <c r="EYD949" s="82"/>
      <c r="EYE949" s="82"/>
      <c r="EYF949" s="82"/>
      <c r="EYG949" s="82"/>
      <c r="EYH949" s="82"/>
      <c r="EYI949" s="82"/>
      <c r="EYJ949" s="82"/>
      <c r="EYK949" s="82"/>
      <c r="EYL949" s="82"/>
      <c r="EYM949" s="82"/>
      <c r="EYN949" s="82"/>
      <c r="EYO949" s="82"/>
      <c r="EYP949" s="82"/>
      <c r="EYQ949" s="82"/>
      <c r="EYR949" s="82"/>
      <c r="EYS949" s="82"/>
      <c r="EYT949" s="82"/>
      <c r="EYU949" s="82"/>
      <c r="EYV949" s="82"/>
      <c r="EYW949" s="82"/>
      <c r="EYX949" s="82"/>
      <c r="EYY949" s="82"/>
      <c r="EYZ949" s="82"/>
      <c r="EZA949" s="82"/>
      <c r="EZB949" s="82"/>
      <c r="EZC949" s="82"/>
      <c r="EZD949" s="82"/>
      <c r="EZE949" s="82"/>
      <c r="EZF949" s="82"/>
      <c r="EZG949" s="82"/>
      <c r="EZH949" s="82"/>
      <c r="EZI949" s="82"/>
      <c r="EZJ949" s="82"/>
      <c r="EZK949" s="82"/>
      <c r="EZL949" s="82"/>
      <c r="EZM949" s="82"/>
      <c r="EZN949" s="82"/>
      <c r="EZO949" s="82"/>
      <c r="EZP949" s="82"/>
      <c r="EZQ949" s="82"/>
      <c r="EZR949" s="82"/>
      <c r="EZS949" s="82"/>
      <c r="EZT949" s="82"/>
      <c r="EZU949" s="82"/>
      <c r="EZV949" s="82"/>
      <c r="EZW949" s="82"/>
      <c r="EZX949" s="82"/>
      <c r="EZY949" s="82"/>
      <c r="EZZ949" s="82"/>
      <c r="FAA949" s="82"/>
      <c r="FAB949" s="82"/>
      <c r="FAC949" s="82"/>
      <c r="FAD949" s="82"/>
      <c r="FAE949" s="82"/>
      <c r="FAF949" s="82"/>
      <c r="FAG949" s="82"/>
      <c r="FAH949" s="82"/>
      <c r="FAI949" s="82"/>
      <c r="FAJ949" s="82"/>
      <c r="FAK949" s="82"/>
      <c r="FAL949" s="82"/>
      <c r="FAM949" s="82"/>
      <c r="FAN949" s="82"/>
      <c r="FAO949" s="82"/>
      <c r="FAP949" s="82"/>
      <c r="FAQ949" s="82"/>
      <c r="FAR949" s="82"/>
      <c r="FAS949" s="82"/>
      <c r="FAT949" s="82"/>
      <c r="FAU949" s="82"/>
      <c r="FAV949" s="82"/>
      <c r="FAW949" s="82"/>
      <c r="FAX949" s="82"/>
      <c r="FAY949" s="82"/>
      <c r="FAZ949" s="82"/>
      <c r="FBA949" s="82"/>
      <c r="FBB949" s="82"/>
      <c r="FBC949" s="82"/>
      <c r="FBD949" s="82"/>
      <c r="FBE949" s="82"/>
      <c r="FBF949" s="82"/>
      <c r="FBG949" s="82"/>
      <c r="FBH949" s="82"/>
      <c r="FBI949" s="82"/>
      <c r="FBJ949" s="82"/>
      <c r="FBK949" s="82"/>
      <c r="FBL949" s="82"/>
      <c r="FBM949" s="82"/>
      <c r="FBN949" s="82"/>
      <c r="FBO949" s="82"/>
      <c r="FBP949" s="82"/>
      <c r="FBQ949" s="82"/>
      <c r="FBR949" s="82"/>
      <c r="FBS949" s="82"/>
      <c r="FBT949" s="82"/>
      <c r="FBU949" s="82"/>
      <c r="FBV949" s="82"/>
      <c r="FBW949" s="82"/>
      <c r="FBX949" s="82"/>
      <c r="FBY949" s="82"/>
      <c r="FBZ949" s="82"/>
      <c r="FCA949" s="82"/>
      <c r="FCB949" s="82"/>
      <c r="FCC949" s="82"/>
      <c r="FCD949" s="82"/>
      <c r="FCE949" s="82"/>
      <c r="FCF949" s="82"/>
      <c r="FCG949" s="82"/>
      <c r="FCH949" s="82"/>
      <c r="FCI949" s="82"/>
      <c r="FCJ949" s="82"/>
      <c r="FCK949" s="82"/>
      <c r="FCL949" s="82"/>
      <c r="FCM949" s="82"/>
      <c r="FCN949" s="82"/>
      <c r="FCO949" s="82"/>
      <c r="FCP949" s="82"/>
      <c r="FCQ949" s="82"/>
      <c r="FCR949" s="82"/>
      <c r="FCS949" s="82"/>
      <c r="FCT949" s="82"/>
      <c r="FCU949" s="82"/>
      <c r="FCV949" s="82"/>
      <c r="FCW949" s="82"/>
      <c r="FCX949" s="82"/>
      <c r="FCY949" s="82"/>
      <c r="FCZ949" s="82"/>
      <c r="FDA949" s="82"/>
      <c r="FDB949" s="82"/>
      <c r="FDC949" s="82"/>
      <c r="FDD949" s="82"/>
      <c r="FDE949" s="82"/>
      <c r="FDF949" s="82"/>
      <c r="FDG949" s="82"/>
      <c r="FDH949" s="82"/>
      <c r="FDI949" s="82"/>
      <c r="FDJ949" s="82"/>
      <c r="FDK949" s="82"/>
      <c r="FDL949" s="82"/>
      <c r="FDM949" s="82"/>
      <c r="FDN949" s="82"/>
      <c r="FDO949" s="82"/>
      <c r="FDP949" s="82"/>
      <c r="FDQ949" s="82"/>
      <c r="FDR949" s="82"/>
      <c r="FDS949" s="82"/>
      <c r="FDT949" s="82"/>
      <c r="FDU949" s="82"/>
      <c r="FDV949" s="82"/>
      <c r="FDW949" s="82"/>
      <c r="FDX949" s="82"/>
      <c r="FDY949" s="82"/>
      <c r="FDZ949" s="82"/>
      <c r="FEA949" s="82"/>
      <c r="FEB949" s="82"/>
      <c r="FEC949" s="82"/>
      <c r="FED949" s="82"/>
      <c r="FEE949" s="82"/>
      <c r="FEF949" s="82"/>
      <c r="FEG949" s="82"/>
      <c r="FEH949" s="82"/>
      <c r="FEI949" s="82"/>
      <c r="FEJ949" s="82"/>
      <c r="FEK949" s="82"/>
      <c r="FEL949" s="82"/>
      <c r="FEM949" s="82"/>
      <c r="FEN949" s="82"/>
      <c r="FEO949" s="82"/>
      <c r="FEP949" s="82"/>
      <c r="FEQ949" s="82"/>
      <c r="FER949" s="82"/>
      <c r="FES949" s="82"/>
      <c r="FET949" s="82"/>
      <c r="FEU949" s="82"/>
      <c r="FEV949" s="82"/>
      <c r="FEW949" s="82"/>
      <c r="FEX949" s="82"/>
      <c r="FEY949" s="82"/>
      <c r="FEZ949" s="82"/>
      <c r="FFA949" s="82"/>
      <c r="FFB949" s="82"/>
      <c r="FFC949" s="82"/>
      <c r="FFD949" s="82"/>
      <c r="FFE949" s="82"/>
      <c r="FFF949" s="82"/>
      <c r="FFG949" s="82"/>
      <c r="FFH949" s="82"/>
      <c r="FFI949" s="82"/>
      <c r="FFJ949" s="82"/>
      <c r="FFK949" s="82"/>
      <c r="FFL949" s="82"/>
      <c r="FFM949" s="82"/>
      <c r="FFN949" s="82"/>
      <c r="FFO949" s="82"/>
      <c r="FFP949" s="82"/>
      <c r="FFQ949" s="82"/>
      <c r="FFR949" s="82"/>
      <c r="FFS949" s="82"/>
      <c r="FFT949" s="82"/>
      <c r="FFU949" s="82"/>
      <c r="FFV949" s="82"/>
      <c r="FFW949" s="82"/>
      <c r="FFX949" s="82"/>
      <c r="FFY949" s="82"/>
      <c r="FFZ949" s="82"/>
      <c r="FGA949" s="82"/>
      <c r="FGB949" s="82"/>
      <c r="FGC949" s="82"/>
      <c r="FGD949" s="82"/>
      <c r="FGE949" s="82"/>
      <c r="FGF949" s="82"/>
      <c r="FGG949" s="82"/>
      <c r="FGH949" s="82"/>
      <c r="FGI949" s="82"/>
      <c r="FGJ949" s="82"/>
      <c r="FGK949" s="82"/>
      <c r="FGL949" s="82"/>
      <c r="FGM949" s="82"/>
      <c r="FGN949" s="82"/>
      <c r="FGO949" s="82"/>
      <c r="FGP949" s="82"/>
      <c r="FGQ949" s="82"/>
      <c r="FGR949" s="82"/>
      <c r="FGS949" s="82"/>
      <c r="FGT949" s="82"/>
      <c r="FGU949" s="82"/>
      <c r="FGV949" s="82"/>
      <c r="FGW949" s="82"/>
      <c r="FGX949" s="82"/>
      <c r="FGY949" s="82"/>
      <c r="FGZ949" s="82"/>
      <c r="FHA949" s="82"/>
      <c r="FHB949" s="82"/>
      <c r="FHC949" s="82"/>
      <c r="FHD949" s="82"/>
      <c r="FHE949" s="82"/>
      <c r="FHF949" s="82"/>
      <c r="FHG949" s="82"/>
      <c r="FHH949" s="82"/>
      <c r="FHI949" s="82"/>
      <c r="FHJ949" s="82"/>
      <c r="FHK949" s="82"/>
      <c r="FHL949" s="82"/>
      <c r="FHM949" s="82"/>
      <c r="FHN949" s="82"/>
      <c r="FHO949" s="82"/>
      <c r="FHP949" s="82"/>
      <c r="FHQ949" s="82"/>
      <c r="FHR949" s="82"/>
      <c r="FHS949" s="82"/>
      <c r="FHT949" s="82"/>
      <c r="FHU949" s="82"/>
      <c r="FHV949" s="82"/>
      <c r="FHW949" s="82"/>
      <c r="FHX949" s="82"/>
      <c r="FHY949" s="82"/>
      <c r="FHZ949" s="82"/>
      <c r="FIA949" s="82"/>
      <c r="FIB949" s="82"/>
      <c r="FIC949" s="82"/>
      <c r="FID949" s="82"/>
      <c r="FIE949" s="82"/>
      <c r="FIF949" s="82"/>
      <c r="FIG949" s="82"/>
      <c r="FIH949" s="82"/>
      <c r="FII949" s="82"/>
      <c r="FIJ949" s="82"/>
      <c r="FIK949" s="82"/>
      <c r="FIL949" s="82"/>
      <c r="FIM949" s="82"/>
      <c r="FIN949" s="82"/>
      <c r="FIO949" s="82"/>
      <c r="FIP949" s="82"/>
      <c r="FIQ949" s="82"/>
      <c r="FIR949" s="82"/>
      <c r="FIS949" s="82"/>
      <c r="FIT949" s="82"/>
      <c r="FIU949" s="82"/>
      <c r="FIV949" s="82"/>
      <c r="FIW949" s="82"/>
      <c r="FIX949" s="82"/>
      <c r="FIY949" s="82"/>
      <c r="FIZ949" s="82"/>
      <c r="FJA949" s="82"/>
      <c r="FJB949" s="82"/>
      <c r="FJC949" s="82"/>
      <c r="FJD949" s="82"/>
      <c r="FJE949" s="82"/>
      <c r="FJF949" s="82"/>
      <c r="FJG949" s="82"/>
      <c r="FJH949" s="82"/>
      <c r="FJI949" s="82"/>
      <c r="FJJ949" s="82"/>
      <c r="FJK949" s="82"/>
      <c r="FJL949" s="82"/>
      <c r="FJM949" s="82"/>
      <c r="FJN949" s="82"/>
      <c r="FJO949" s="82"/>
      <c r="FJP949" s="82"/>
      <c r="FJQ949" s="82"/>
      <c r="FJR949" s="82"/>
      <c r="FJS949" s="82"/>
      <c r="FJT949" s="82"/>
      <c r="FJU949" s="82"/>
      <c r="FJV949" s="82"/>
      <c r="FJW949" s="82"/>
      <c r="FJX949" s="82"/>
      <c r="FJY949" s="82"/>
      <c r="FJZ949" s="82"/>
      <c r="FKA949" s="82"/>
      <c r="FKB949" s="82"/>
      <c r="FKC949" s="82"/>
      <c r="FKD949" s="82"/>
      <c r="FKE949" s="82"/>
      <c r="FKF949" s="82"/>
      <c r="FKG949" s="82"/>
      <c r="FKH949" s="82"/>
      <c r="FKI949" s="82"/>
      <c r="FKJ949" s="82"/>
      <c r="FKK949" s="82"/>
      <c r="FKL949" s="82"/>
      <c r="FKM949" s="82"/>
      <c r="FKN949" s="82"/>
      <c r="FKO949" s="82"/>
      <c r="FKP949" s="82"/>
      <c r="FKQ949" s="82"/>
      <c r="FKR949" s="82"/>
      <c r="FKS949" s="82"/>
      <c r="FKT949" s="82"/>
      <c r="FKU949" s="82"/>
      <c r="FKV949" s="82"/>
      <c r="FKW949" s="82"/>
      <c r="FKX949" s="82"/>
      <c r="FKY949" s="82"/>
      <c r="FKZ949" s="82"/>
      <c r="FLA949" s="82"/>
      <c r="FLB949" s="82"/>
      <c r="FLC949" s="82"/>
      <c r="FLD949" s="82"/>
      <c r="FLE949" s="82"/>
      <c r="FLF949" s="82"/>
      <c r="FLG949" s="82"/>
      <c r="FLH949" s="82"/>
      <c r="FLI949" s="82"/>
      <c r="FLJ949" s="82"/>
      <c r="FLK949" s="82"/>
      <c r="FLL949" s="82"/>
      <c r="FLM949" s="82"/>
      <c r="FLN949" s="82"/>
      <c r="FLO949" s="82"/>
      <c r="FLP949" s="82"/>
      <c r="FLQ949" s="82"/>
      <c r="FLR949" s="82"/>
      <c r="FLS949" s="82"/>
      <c r="FLT949" s="82"/>
      <c r="FLU949" s="82"/>
      <c r="FLV949" s="82"/>
      <c r="FLW949" s="82"/>
      <c r="FLX949" s="82"/>
      <c r="FLY949" s="82"/>
      <c r="FLZ949" s="82"/>
      <c r="FMA949" s="82"/>
      <c r="FMB949" s="82"/>
      <c r="FMC949" s="82"/>
      <c r="FMD949" s="82"/>
      <c r="FME949" s="82"/>
      <c r="FMF949" s="82"/>
      <c r="FMG949" s="82"/>
      <c r="FMH949" s="82"/>
      <c r="FMI949" s="82"/>
      <c r="FMJ949" s="82"/>
      <c r="FMK949" s="82"/>
      <c r="FML949" s="82"/>
      <c r="FMM949" s="82"/>
      <c r="FMN949" s="82"/>
      <c r="FMO949" s="82"/>
      <c r="FMP949" s="82"/>
      <c r="FMQ949" s="82"/>
      <c r="FMR949" s="82"/>
      <c r="FMS949" s="82"/>
      <c r="FMT949" s="82"/>
      <c r="FMU949" s="82"/>
      <c r="FMV949" s="82"/>
      <c r="FMW949" s="82"/>
      <c r="FMX949" s="82"/>
      <c r="FMY949" s="82"/>
      <c r="FMZ949" s="82"/>
      <c r="FNA949" s="82"/>
      <c r="FNB949" s="82"/>
      <c r="FNC949" s="82"/>
      <c r="FND949" s="82"/>
      <c r="FNE949" s="82"/>
      <c r="FNF949" s="82"/>
      <c r="FNG949" s="82"/>
      <c r="FNH949" s="82"/>
      <c r="FNI949" s="82"/>
      <c r="FNJ949" s="82"/>
      <c r="FNK949" s="82"/>
      <c r="FNL949" s="82"/>
      <c r="FNM949" s="82"/>
      <c r="FNN949" s="82"/>
      <c r="FNO949" s="82"/>
      <c r="FNP949" s="82"/>
      <c r="FNQ949" s="82"/>
      <c r="FNR949" s="82"/>
      <c r="FNS949" s="82"/>
      <c r="FNT949" s="82"/>
      <c r="FNU949" s="82"/>
      <c r="FNV949" s="82"/>
      <c r="FNW949" s="82"/>
      <c r="FNX949" s="82"/>
      <c r="FNY949" s="82"/>
      <c r="FNZ949" s="82"/>
      <c r="FOA949" s="82"/>
      <c r="FOB949" s="82"/>
      <c r="FOC949" s="82"/>
      <c r="FOD949" s="82"/>
      <c r="FOE949" s="82"/>
      <c r="FOF949" s="82"/>
      <c r="FOG949" s="82"/>
      <c r="FOH949" s="82"/>
      <c r="FOI949" s="82"/>
      <c r="FOJ949" s="82"/>
      <c r="FOK949" s="82"/>
      <c r="FOL949" s="82"/>
      <c r="FOM949" s="82"/>
      <c r="FON949" s="82"/>
      <c r="FOO949" s="82"/>
      <c r="FOP949" s="82"/>
      <c r="FOQ949" s="82"/>
      <c r="FOR949" s="82"/>
      <c r="FOS949" s="82"/>
      <c r="FOT949" s="82"/>
      <c r="FOU949" s="82"/>
      <c r="FOV949" s="82"/>
      <c r="FOW949" s="82"/>
      <c r="FOX949" s="82"/>
      <c r="FOY949" s="82"/>
      <c r="FOZ949" s="82"/>
      <c r="FPA949" s="82"/>
      <c r="FPB949" s="82"/>
      <c r="FPC949" s="82"/>
      <c r="FPD949" s="82"/>
      <c r="FPE949" s="82"/>
      <c r="FPF949" s="82"/>
      <c r="FPG949" s="82"/>
      <c r="FPH949" s="82"/>
      <c r="FPI949" s="82"/>
      <c r="FPJ949" s="82"/>
      <c r="FPK949" s="82"/>
      <c r="FPL949" s="82"/>
      <c r="FPM949" s="82"/>
      <c r="FPN949" s="82"/>
      <c r="FPO949" s="82"/>
      <c r="FPP949" s="82"/>
      <c r="FPQ949" s="82"/>
      <c r="FPR949" s="82"/>
      <c r="FPS949" s="82"/>
      <c r="FPT949" s="82"/>
      <c r="FPU949" s="82"/>
      <c r="FPV949" s="82"/>
      <c r="FPW949" s="82"/>
      <c r="FPX949" s="82"/>
      <c r="FPY949" s="82"/>
      <c r="FPZ949" s="82"/>
      <c r="FQA949" s="82"/>
      <c r="FQB949" s="82"/>
      <c r="FQC949" s="82"/>
      <c r="FQD949" s="82"/>
      <c r="FQE949" s="82"/>
      <c r="FQF949" s="82"/>
      <c r="FQG949" s="82"/>
      <c r="FQH949" s="82"/>
      <c r="FQI949" s="82"/>
      <c r="FQJ949" s="82"/>
      <c r="FQK949" s="82"/>
      <c r="FQL949" s="82"/>
      <c r="FQM949" s="82"/>
      <c r="FQN949" s="82"/>
      <c r="FQO949" s="82"/>
      <c r="FQP949" s="82"/>
      <c r="FQQ949" s="82"/>
      <c r="FQR949" s="82"/>
      <c r="FQS949" s="82"/>
      <c r="FQT949" s="82"/>
      <c r="FQU949" s="82"/>
      <c r="FQV949" s="82"/>
      <c r="FQW949" s="82"/>
      <c r="FQX949" s="82"/>
      <c r="FQY949" s="82"/>
      <c r="FQZ949" s="82"/>
      <c r="FRA949" s="82"/>
      <c r="FRB949" s="82"/>
      <c r="FRC949" s="82"/>
      <c r="FRD949" s="82"/>
      <c r="FRE949" s="82"/>
      <c r="FRF949" s="82"/>
      <c r="FRG949" s="82"/>
      <c r="FRH949" s="82"/>
      <c r="FRI949" s="82"/>
      <c r="FRJ949" s="82"/>
      <c r="FRK949" s="82"/>
      <c r="FRL949" s="82"/>
      <c r="FRM949" s="82"/>
      <c r="FRN949" s="82"/>
      <c r="FRO949" s="82"/>
      <c r="FRP949" s="82"/>
      <c r="FRQ949" s="82"/>
      <c r="FRR949" s="82"/>
      <c r="FRS949" s="82"/>
      <c r="FRT949" s="82"/>
      <c r="FRU949" s="82"/>
      <c r="FRV949" s="82"/>
      <c r="FRW949" s="82"/>
      <c r="FRX949" s="82"/>
      <c r="FRY949" s="82"/>
      <c r="FRZ949" s="82"/>
      <c r="FSA949" s="82"/>
      <c r="FSB949" s="82"/>
      <c r="FSC949" s="82"/>
      <c r="FSD949" s="82"/>
      <c r="FSE949" s="82"/>
      <c r="FSF949" s="82"/>
      <c r="FSG949" s="82"/>
      <c r="FSH949" s="82"/>
      <c r="FSI949" s="82"/>
      <c r="FSJ949" s="82"/>
      <c r="FSK949" s="82"/>
      <c r="FSL949" s="82"/>
      <c r="FSM949" s="82"/>
      <c r="FSN949" s="82"/>
      <c r="FSO949" s="82"/>
      <c r="FSP949" s="82"/>
      <c r="FSQ949" s="82"/>
      <c r="FSR949" s="82"/>
      <c r="FSS949" s="82"/>
      <c r="FST949" s="82"/>
      <c r="FSU949" s="82"/>
      <c r="FSV949" s="82"/>
      <c r="FSW949" s="82"/>
      <c r="FSX949" s="82"/>
      <c r="FSY949" s="82"/>
      <c r="FSZ949" s="82"/>
      <c r="FTA949" s="82"/>
      <c r="FTB949" s="82"/>
      <c r="FTC949" s="82"/>
      <c r="FTD949" s="82"/>
      <c r="FTE949" s="82"/>
      <c r="FTF949" s="82"/>
      <c r="FTG949" s="82"/>
      <c r="FTH949" s="82"/>
      <c r="FTI949" s="82"/>
      <c r="FTJ949" s="82"/>
      <c r="FTK949" s="82"/>
      <c r="FTL949" s="82"/>
      <c r="FTM949" s="82"/>
      <c r="FTN949" s="82"/>
      <c r="FTO949" s="82"/>
      <c r="FTP949" s="82"/>
      <c r="FTQ949" s="82"/>
      <c r="FTR949" s="82"/>
      <c r="FTS949" s="82"/>
      <c r="FTT949" s="82"/>
      <c r="FTU949" s="82"/>
      <c r="FTV949" s="82"/>
      <c r="FTW949" s="82"/>
      <c r="FTX949" s="82"/>
      <c r="FTY949" s="82"/>
      <c r="FTZ949" s="82"/>
      <c r="FUA949" s="82"/>
      <c r="FUB949" s="82"/>
      <c r="FUC949" s="82"/>
      <c r="FUD949" s="82"/>
      <c r="FUE949" s="82"/>
      <c r="FUF949" s="82"/>
      <c r="FUG949" s="82"/>
      <c r="FUH949" s="82"/>
      <c r="FUI949" s="82"/>
      <c r="FUJ949" s="82"/>
      <c r="FUK949" s="82"/>
      <c r="FUL949" s="82"/>
      <c r="FUM949" s="82"/>
      <c r="FUN949" s="82"/>
      <c r="FUO949" s="82"/>
      <c r="FUP949" s="82"/>
      <c r="FUQ949" s="82"/>
      <c r="FUR949" s="82"/>
      <c r="FUS949" s="82"/>
      <c r="FUT949" s="82"/>
      <c r="FUU949" s="82"/>
      <c r="FUV949" s="82"/>
      <c r="FUW949" s="82"/>
      <c r="FUX949" s="82"/>
      <c r="FUY949" s="82"/>
      <c r="FUZ949" s="82"/>
      <c r="FVA949" s="82"/>
      <c r="FVB949" s="82"/>
      <c r="FVC949" s="82"/>
      <c r="FVD949" s="82"/>
      <c r="FVE949" s="82"/>
      <c r="FVF949" s="82"/>
      <c r="FVG949" s="82"/>
      <c r="FVH949" s="82"/>
      <c r="FVI949" s="82"/>
      <c r="FVJ949" s="82"/>
      <c r="FVK949" s="82"/>
      <c r="FVL949" s="82"/>
      <c r="FVM949" s="82"/>
      <c r="FVN949" s="82"/>
      <c r="FVO949" s="82"/>
      <c r="FVP949" s="82"/>
      <c r="FVQ949" s="82"/>
      <c r="FVR949" s="82"/>
      <c r="FVS949" s="82"/>
      <c r="FVT949" s="82"/>
      <c r="FVU949" s="82"/>
      <c r="FVV949" s="82"/>
      <c r="FVW949" s="82"/>
      <c r="FVX949" s="82"/>
      <c r="FVY949" s="82"/>
      <c r="FVZ949" s="82"/>
      <c r="FWA949" s="82"/>
      <c r="FWB949" s="82"/>
      <c r="FWC949" s="82"/>
      <c r="FWD949" s="82"/>
      <c r="FWE949" s="82"/>
      <c r="FWF949" s="82"/>
      <c r="FWG949" s="82"/>
      <c r="FWH949" s="82"/>
      <c r="FWI949" s="82"/>
      <c r="FWJ949" s="82"/>
      <c r="FWK949" s="82"/>
      <c r="FWL949" s="82"/>
      <c r="FWM949" s="82"/>
      <c r="FWN949" s="82"/>
      <c r="FWO949" s="82"/>
      <c r="FWP949" s="82"/>
      <c r="FWQ949" s="82"/>
      <c r="FWR949" s="82"/>
      <c r="FWS949" s="82"/>
      <c r="FWT949" s="82"/>
      <c r="FWU949" s="82"/>
      <c r="FWV949" s="82"/>
      <c r="FWW949" s="82"/>
      <c r="FWX949" s="82"/>
      <c r="FWY949" s="82"/>
      <c r="FWZ949" s="82"/>
      <c r="FXA949" s="82"/>
      <c r="FXB949" s="82"/>
      <c r="FXC949" s="82"/>
      <c r="FXD949" s="82"/>
      <c r="FXE949" s="82"/>
      <c r="FXF949" s="82"/>
      <c r="FXG949" s="82"/>
      <c r="FXH949" s="82"/>
      <c r="FXI949" s="82"/>
      <c r="FXJ949" s="82"/>
      <c r="FXK949" s="82"/>
      <c r="FXL949" s="82"/>
      <c r="FXM949" s="82"/>
      <c r="FXN949" s="82"/>
      <c r="FXO949" s="82"/>
      <c r="FXP949" s="82"/>
      <c r="FXQ949" s="82"/>
      <c r="FXR949" s="82"/>
      <c r="FXS949" s="82"/>
      <c r="FXT949" s="82"/>
      <c r="FXU949" s="82"/>
      <c r="FXV949" s="82"/>
      <c r="FXW949" s="82"/>
      <c r="FXX949" s="82"/>
      <c r="FXY949" s="82"/>
      <c r="FXZ949" s="82"/>
      <c r="FYA949" s="82"/>
      <c r="FYB949" s="82"/>
      <c r="FYC949" s="82"/>
      <c r="FYD949" s="82"/>
      <c r="FYE949" s="82"/>
      <c r="FYF949" s="82"/>
      <c r="FYG949" s="82"/>
      <c r="FYH949" s="82"/>
      <c r="FYI949" s="82"/>
      <c r="FYJ949" s="82"/>
      <c r="FYK949" s="82"/>
      <c r="FYL949" s="82"/>
      <c r="FYM949" s="82"/>
      <c r="FYN949" s="82"/>
      <c r="FYO949" s="82"/>
      <c r="FYP949" s="82"/>
      <c r="FYQ949" s="82"/>
      <c r="FYR949" s="82"/>
      <c r="FYS949" s="82"/>
      <c r="FYT949" s="82"/>
      <c r="FYU949" s="82"/>
      <c r="FYV949" s="82"/>
      <c r="FYW949" s="82"/>
      <c r="FYX949" s="82"/>
      <c r="FYY949" s="82"/>
      <c r="FYZ949" s="82"/>
      <c r="FZA949" s="82"/>
      <c r="FZB949" s="82"/>
      <c r="FZC949" s="82"/>
      <c r="FZD949" s="82"/>
      <c r="FZE949" s="82"/>
      <c r="FZF949" s="82"/>
      <c r="FZG949" s="82"/>
      <c r="FZH949" s="82"/>
      <c r="FZI949" s="82"/>
      <c r="FZJ949" s="82"/>
      <c r="FZK949" s="82"/>
      <c r="FZL949" s="82"/>
      <c r="FZM949" s="82"/>
      <c r="FZN949" s="82"/>
      <c r="FZO949" s="82"/>
      <c r="FZP949" s="82"/>
      <c r="FZQ949" s="82"/>
      <c r="FZR949" s="82"/>
      <c r="FZS949" s="82"/>
      <c r="FZT949" s="82"/>
      <c r="FZU949" s="82"/>
      <c r="FZV949" s="82"/>
      <c r="FZW949" s="82"/>
      <c r="FZX949" s="82"/>
      <c r="FZY949" s="82"/>
      <c r="FZZ949" s="82"/>
      <c r="GAA949" s="82"/>
      <c r="GAB949" s="82"/>
      <c r="GAC949" s="82"/>
      <c r="GAD949" s="82"/>
      <c r="GAE949" s="82"/>
      <c r="GAF949" s="82"/>
      <c r="GAG949" s="82"/>
      <c r="GAH949" s="82"/>
      <c r="GAI949" s="82"/>
      <c r="GAJ949" s="82"/>
      <c r="GAK949" s="82"/>
      <c r="GAL949" s="82"/>
      <c r="GAM949" s="82"/>
      <c r="GAN949" s="82"/>
      <c r="GAO949" s="82"/>
      <c r="GAP949" s="82"/>
      <c r="GAQ949" s="82"/>
      <c r="GAR949" s="82"/>
      <c r="GAS949" s="82"/>
      <c r="GAT949" s="82"/>
      <c r="GAU949" s="82"/>
      <c r="GAV949" s="82"/>
      <c r="GAW949" s="82"/>
      <c r="GAX949" s="82"/>
      <c r="GAY949" s="82"/>
      <c r="GAZ949" s="82"/>
      <c r="GBA949" s="82"/>
      <c r="GBB949" s="82"/>
      <c r="GBC949" s="82"/>
      <c r="GBD949" s="82"/>
      <c r="GBE949" s="82"/>
      <c r="GBF949" s="82"/>
      <c r="GBG949" s="82"/>
      <c r="GBH949" s="82"/>
      <c r="GBI949" s="82"/>
      <c r="GBJ949" s="82"/>
      <c r="GBK949" s="82"/>
      <c r="GBL949" s="82"/>
      <c r="GBM949" s="82"/>
      <c r="GBN949" s="82"/>
      <c r="GBO949" s="82"/>
      <c r="GBP949" s="82"/>
      <c r="GBQ949" s="82"/>
      <c r="GBR949" s="82"/>
      <c r="GBS949" s="82"/>
      <c r="GBT949" s="82"/>
      <c r="GBU949" s="82"/>
      <c r="GBV949" s="82"/>
      <c r="GBW949" s="82"/>
      <c r="GBX949" s="82"/>
      <c r="GBY949" s="82"/>
      <c r="GBZ949" s="82"/>
      <c r="GCA949" s="82"/>
      <c r="GCB949" s="82"/>
      <c r="GCC949" s="82"/>
      <c r="GCD949" s="82"/>
      <c r="GCE949" s="82"/>
      <c r="GCF949" s="82"/>
      <c r="GCG949" s="82"/>
      <c r="GCH949" s="82"/>
      <c r="GCI949" s="82"/>
      <c r="GCJ949" s="82"/>
      <c r="GCK949" s="82"/>
      <c r="GCL949" s="82"/>
      <c r="GCM949" s="82"/>
      <c r="GCN949" s="82"/>
      <c r="GCO949" s="82"/>
      <c r="GCP949" s="82"/>
      <c r="GCQ949" s="82"/>
      <c r="GCR949" s="82"/>
      <c r="GCS949" s="82"/>
      <c r="GCT949" s="82"/>
      <c r="GCU949" s="82"/>
      <c r="GCV949" s="82"/>
      <c r="GCW949" s="82"/>
      <c r="GCX949" s="82"/>
      <c r="GCY949" s="82"/>
      <c r="GCZ949" s="82"/>
      <c r="GDA949" s="82"/>
      <c r="GDB949" s="82"/>
      <c r="GDC949" s="82"/>
      <c r="GDD949" s="82"/>
      <c r="GDE949" s="82"/>
      <c r="GDF949" s="82"/>
      <c r="GDG949" s="82"/>
      <c r="GDH949" s="82"/>
      <c r="GDI949" s="82"/>
      <c r="GDJ949" s="82"/>
      <c r="GDK949" s="82"/>
      <c r="GDL949" s="82"/>
      <c r="GDM949" s="82"/>
      <c r="GDN949" s="82"/>
      <c r="GDO949" s="82"/>
      <c r="GDP949" s="82"/>
      <c r="GDQ949" s="82"/>
      <c r="GDR949" s="82"/>
      <c r="GDS949" s="82"/>
      <c r="GDT949" s="82"/>
      <c r="GDU949" s="82"/>
      <c r="GDV949" s="82"/>
      <c r="GDW949" s="82"/>
      <c r="GDX949" s="82"/>
      <c r="GDY949" s="82"/>
      <c r="GDZ949" s="82"/>
      <c r="GEA949" s="82"/>
      <c r="GEB949" s="82"/>
      <c r="GEC949" s="82"/>
      <c r="GED949" s="82"/>
      <c r="GEE949" s="82"/>
      <c r="GEF949" s="82"/>
      <c r="GEG949" s="82"/>
      <c r="GEH949" s="82"/>
      <c r="GEI949" s="82"/>
      <c r="GEJ949" s="82"/>
      <c r="GEK949" s="82"/>
      <c r="GEL949" s="82"/>
      <c r="GEM949" s="82"/>
      <c r="GEN949" s="82"/>
      <c r="GEO949" s="82"/>
      <c r="GEP949" s="82"/>
      <c r="GEQ949" s="82"/>
      <c r="GER949" s="82"/>
      <c r="GES949" s="82"/>
      <c r="GET949" s="82"/>
      <c r="GEU949" s="82"/>
      <c r="GEV949" s="82"/>
      <c r="GEW949" s="82"/>
      <c r="GEX949" s="82"/>
      <c r="GEY949" s="82"/>
      <c r="GEZ949" s="82"/>
      <c r="GFA949" s="82"/>
      <c r="GFB949" s="82"/>
      <c r="GFC949" s="82"/>
      <c r="GFD949" s="82"/>
      <c r="GFE949" s="82"/>
      <c r="GFF949" s="82"/>
      <c r="GFG949" s="82"/>
      <c r="GFH949" s="82"/>
      <c r="GFI949" s="82"/>
      <c r="GFJ949" s="82"/>
      <c r="GFK949" s="82"/>
      <c r="GFL949" s="82"/>
      <c r="GFM949" s="82"/>
      <c r="GFN949" s="82"/>
      <c r="GFO949" s="82"/>
      <c r="GFP949" s="82"/>
      <c r="GFQ949" s="82"/>
      <c r="GFR949" s="82"/>
      <c r="GFS949" s="82"/>
      <c r="GFT949" s="82"/>
      <c r="GFU949" s="82"/>
      <c r="GFV949" s="82"/>
      <c r="GFW949" s="82"/>
      <c r="GFX949" s="82"/>
      <c r="GFY949" s="82"/>
      <c r="GFZ949" s="82"/>
      <c r="GGA949" s="82"/>
      <c r="GGB949" s="82"/>
      <c r="GGC949" s="82"/>
      <c r="GGD949" s="82"/>
      <c r="GGE949" s="82"/>
      <c r="GGF949" s="82"/>
      <c r="GGG949" s="82"/>
      <c r="GGH949" s="82"/>
      <c r="GGI949" s="82"/>
      <c r="GGJ949" s="82"/>
      <c r="GGK949" s="82"/>
      <c r="GGL949" s="82"/>
      <c r="GGM949" s="82"/>
      <c r="GGN949" s="82"/>
      <c r="GGO949" s="82"/>
      <c r="GGP949" s="82"/>
      <c r="GGQ949" s="82"/>
      <c r="GGR949" s="82"/>
      <c r="GGS949" s="82"/>
      <c r="GGT949" s="82"/>
      <c r="GGU949" s="82"/>
      <c r="GGV949" s="82"/>
      <c r="GGW949" s="82"/>
      <c r="GGX949" s="82"/>
      <c r="GGY949" s="82"/>
      <c r="GGZ949" s="82"/>
      <c r="GHA949" s="82"/>
      <c r="GHB949" s="82"/>
      <c r="GHC949" s="82"/>
      <c r="GHD949" s="82"/>
      <c r="GHE949" s="82"/>
      <c r="GHF949" s="82"/>
      <c r="GHG949" s="82"/>
      <c r="GHH949" s="82"/>
      <c r="GHI949" s="82"/>
      <c r="GHJ949" s="82"/>
      <c r="GHK949" s="82"/>
      <c r="GHL949" s="82"/>
      <c r="GHM949" s="82"/>
      <c r="GHN949" s="82"/>
      <c r="GHO949" s="82"/>
      <c r="GHP949" s="82"/>
      <c r="GHQ949" s="82"/>
      <c r="GHR949" s="82"/>
      <c r="GHS949" s="82"/>
      <c r="GHT949" s="82"/>
      <c r="GHU949" s="82"/>
      <c r="GHV949" s="82"/>
      <c r="GHW949" s="82"/>
      <c r="GHX949" s="82"/>
      <c r="GHY949" s="82"/>
      <c r="GHZ949" s="82"/>
      <c r="GIA949" s="82"/>
      <c r="GIB949" s="82"/>
      <c r="GIC949" s="82"/>
      <c r="GID949" s="82"/>
      <c r="GIE949" s="82"/>
      <c r="GIF949" s="82"/>
      <c r="GIG949" s="82"/>
      <c r="GIH949" s="82"/>
      <c r="GII949" s="82"/>
      <c r="GIJ949" s="82"/>
      <c r="GIK949" s="82"/>
      <c r="GIL949" s="82"/>
      <c r="GIM949" s="82"/>
      <c r="GIN949" s="82"/>
      <c r="GIO949" s="82"/>
      <c r="GIP949" s="82"/>
      <c r="GIQ949" s="82"/>
      <c r="GIR949" s="82"/>
      <c r="GIS949" s="82"/>
      <c r="GIT949" s="82"/>
      <c r="GIU949" s="82"/>
      <c r="GIV949" s="82"/>
      <c r="GIW949" s="82"/>
      <c r="GIX949" s="82"/>
      <c r="GIY949" s="82"/>
      <c r="GIZ949" s="82"/>
      <c r="GJA949" s="82"/>
      <c r="GJB949" s="82"/>
      <c r="GJC949" s="82"/>
      <c r="GJD949" s="82"/>
      <c r="GJE949" s="82"/>
      <c r="GJF949" s="82"/>
      <c r="GJG949" s="82"/>
      <c r="GJH949" s="82"/>
      <c r="GJI949" s="82"/>
      <c r="GJJ949" s="82"/>
      <c r="GJK949" s="82"/>
      <c r="GJL949" s="82"/>
      <c r="GJM949" s="82"/>
      <c r="GJN949" s="82"/>
      <c r="GJO949" s="82"/>
      <c r="GJP949" s="82"/>
      <c r="GJQ949" s="82"/>
      <c r="GJR949" s="82"/>
      <c r="GJS949" s="82"/>
      <c r="GJT949" s="82"/>
      <c r="GJU949" s="82"/>
      <c r="GJV949" s="82"/>
      <c r="GJW949" s="82"/>
      <c r="GJX949" s="82"/>
      <c r="GJY949" s="82"/>
      <c r="GJZ949" s="82"/>
      <c r="GKA949" s="82"/>
      <c r="GKB949" s="82"/>
      <c r="GKC949" s="82"/>
      <c r="GKD949" s="82"/>
      <c r="GKE949" s="82"/>
      <c r="GKF949" s="82"/>
      <c r="GKG949" s="82"/>
      <c r="GKH949" s="82"/>
      <c r="GKI949" s="82"/>
      <c r="GKJ949" s="82"/>
      <c r="GKK949" s="82"/>
      <c r="GKL949" s="82"/>
      <c r="GKM949" s="82"/>
      <c r="GKN949" s="82"/>
      <c r="GKO949" s="82"/>
      <c r="GKP949" s="82"/>
      <c r="GKQ949" s="82"/>
      <c r="GKR949" s="82"/>
      <c r="GKS949" s="82"/>
      <c r="GKT949" s="82"/>
      <c r="GKU949" s="82"/>
      <c r="GKV949" s="82"/>
      <c r="GKW949" s="82"/>
      <c r="GKX949" s="82"/>
      <c r="GKY949" s="82"/>
      <c r="GKZ949" s="82"/>
      <c r="GLA949" s="82"/>
      <c r="GLB949" s="82"/>
      <c r="GLC949" s="82"/>
      <c r="GLD949" s="82"/>
      <c r="GLE949" s="82"/>
      <c r="GLF949" s="82"/>
      <c r="GLG949" s="82"/>
      <c r="GLH949" s="82"/>
      <c r="GLI949" s="82"/>
      <c r="GLJ949" s="82"/>
      <c r="GLK949" s="82"/>
      <c r="GLL949" s="82"/>
      <c r="GLM949" s="82"/>
      <c r="GLN949" s="82"/>
      <c r="GLO949" s="82"/>
      <c r="GLP949" s="82"/>
      <c r="GLQ949" s="82"/>
      <c r="GLR949" s="82"/>
      <c r="GLS949" s="82"/>
      <c r="GLT949" s="82"/>
      <c r="GLU949" s="82"/>
      <c r="GLV949" s="82"/>
      <c r="GLW949" s="82"/>
      <c r="GLX949" s="82"/>
      <c r="GLY949" s="82"/>
      <c r="GLZ949" s="82"/>
      <c r="GMA949" s="82"/>
      <c r="GMB949" s="82"/>
      <c r="GMC949" s="82"/>
      <c r="GMD949" s="82"/>
      <c r="GME949" s="82"/>
      <c r="GMF949" s="82"/>
      <c r="GMG949" s="82"/>
      <c r="GMH949" s="82"/>
      <c r="GMI949" s="82"/>
      <c r="GMJ949" s="82"/>
      <c r="GMK949" s="82"/>
      <c r="GML949" s="82"/>
      <c r="GMM949" s="82"/>
      <c r="GMN949" s="82"/>
      <c r="GMO949" s="82"/>
      <c r="GMP949" s="82"/>
      <c r="GMQ949" s="82"/>
      <c r="GMR949" s="82"/>
      <c r="GMS949" s="82"/>
      <c r="GMT949" s="82"/>
      <c r="GMU949" s="82"/>
      <c r="GMV949" s="82"/>
      <c r="GMW949" s="82"/>
      <c r="GMX949" s="82"/>
      <c r="GMY949" s="82"/>
      <c r="GMZ949" s="82"/>
      <c r="GNA949" s="82"/>
      <c r="GNB949" s="82"/>
      <c r="GNC949" s="82"/>
      <c r="GND949" s="82"/>
      <c r="GNE949" s="82"/>
      <c r="GNF949" s="82"/>
      <c r="GNG949" s="82"/>
      <c r="GNH949" s="82"/>
      <c r="GNI949" s="82"/>
      <c r="GNJ949" s="82"/>
      <c r="GNK949" s="82"/>
      <c r="GNL949" s="82"/>
      <c r="GNM949" s="82"/>
      <c r="GNN949" s="82"/>
      <c r="GNO949" s="82"/>
      <c r="GNP949" s="82"/>
      <c r="GNQ949" s="82"/>
      <c r="GNR949" s="82"/>
      <c r="GNS949" s="82"/>
      <c r="GNT949" s="82"/>
      <c r="GNU949" s="82"/>
      <c r="GNV949" s="82"/>
      <c r="GNW949" s="82"/>
      <c r="GNX949" s="82"/>
      <c r="GNY949" s="82"/>
      <c r="GNZ949" s="82"/>
      <c r="GOA949" s="82"/>
      <c r="GOB949" s="82"/>
      <c r="GOC949" s="82"/>
      <c r="GOD949" s="82"/>
      <c r="GOE949" s="82"/>
      <c r="GOF949" s="82"/>
      <c r="GOG949" s="82"/>
      <c r="GOH949" s="82"/>
      <c r="GOI949" s="82"/>
      <c r="GOJ949" s="82"/>
      <c r="GOK949" s="82"/>
      <c r="GOL949" s="82"/>
      <c r="GOM949" s="82"/>
      <c r="GON949" s="82"/>
      <c r="GOO949" s="82"/>
      <c r="GOP949" s="82"/>
      <c r="GOQ949" s="82"/>
      <c r="GOR949" s="82"/>
      <c r="GOS949" s="82"/>
      <c r="GOT949" s="82"/>
      <c r="GOU949" s="82"/>
      <c r="GOV949" s="82"/>
      <c r="GOW949" s="82"/>
      <c r="GOX949" s="82"/>
      <c r="GOY949" s="82"/>
      <c r="GOZ949" s="82"/>
      <c r="GPA949" s="82"/>
      <c r="GPB949" s="82"/>
      <c r="GPC949" s="82"/>
      <c r="GPD949" s="82"/>
      <c r="GPE949" s="82"/>
      <c r="GPF949" s="82"/>
      <c r="GPG949" s="82"/>
      <c r="GPH949" s="82"/>
      <c r="GPI949" s="82"/>
      <c r="GPJ949" s="82"/>
      <c r="GPK949" s="82"/>
      <c r="GPL949" s="82"/>
      <c r="GPM949" s="82"/>
      <c r="GPN949" s="82"/>
      <c r="GPO949" s="82"/>
      <c r="GPP949" s="82"/>
      <c r="GPQ949" s="82"/>
      <c r="GPR949" s="82"/>
      <c r="GPS949" s="82"/>
      <c r="GPT949" s="82"/>
      <c r="GPU949" s="82"/>
      <c r="GPV949" s="82"/>
      <c r="GPW949" s="82"/>
      <c r="GPX949" s="82"/>
      <c r="GPY949" s="82"/>
      <c r="GPZ949" s="82"/>
      <c r="GQA949" s="82"/>
      <c r="GQB949" s="82"/>
      <c r="GQC949" s="82"/>
      <c r="GQD949" s="82"/>
      <c r="GQE949" s="82"/>
      <c r="GQF949" s="82"/>
      <c r="GQG949" s="82"/>
      <c r="GQH949" s="82"/>
      <c r="GQI949" s="82"/>
      <c r="GQJ949" s="82"/>
      <c r="GQK949" s="82"/>
      <c r="GQL949" s="82"/>
      <c r="GQM949" s="82"/>
      <c r="GQN949" s="82"/>
      <c r="GQO949" s="82"/>
      <c r="GQP949" s="82"/>
      <c r="GQQ949" s="82"/>
      <c r="GQR949" s="82"/>
      <c r="GQS949" s="82"/>
      <c r="GQT949" s="82"/>
      <c r="GQU949" s="82"/>
      <c r="GQV949" s="82"/>
      <c r="GQW949" s="82"/>
      <c r="GQX949" s="82"/>
      <c r="GQY949" s="82"/>
      <c r="GQZ949" s="82"/>
      <c r="GRA949" s="82"/>
      <c r="GRB949" s="82"/>
      <c r="GRC949" s="82"/>
      <c r="GRD949" s="82"/>
      <c r="GRE949" s="82"/>
      <c r="GRF949" s="82"/>
      <c r="GRG949" s="82"/>
      <c r="GRH949" s="82"/>
      <c r="GRI949" s="82"/>
      <c r="GRJ949" s="82"/>
      <c r="GRK949" s="82"/>
      <c r="GRL949" s="82"/>
      <c r="GRM949" s="82"/>
      <c r="GRN949" s="82"/>
      <c r="GRO949" s="82"/>
      <c r="GRP949" s="82"/>
      <c r="GRQ949" s="82"/>
      <c r="GRR949" s="82"/>
      <c r="GRS949" s="82"/>
      <c r="GRT949" s="82"/>
      <c r="GRU949" s="82"/>
      <c r="GRV949" s="82"/>
      <c r="GRW949" s="82"/>
      <c r="GRX949" s="82"/>
      <c r="GRY949" s="82"/>
      <c r="GRZ949" s="82"/>
      <c r="GSA949" s="82"/>
      <c r="GSB949" s="82"/>
      <c r="GSC949" s="82"/>
      <c r="GSD949" s="82"/>
      <c r="GSE949" s="82"/>
      <c r="GSF949" s="82"/>
      <c r="GSG949" s="82"/>
      <c r="GSH949" s="82"/>
      <c r="GSI949" s="82"/>
      <c r="GSJ949" s="82"/>
      <c r="GSK949" s="82"/>
      <c r="GSL949" s="82"/>
      <c r="GSM949" s="82"/>
      <c r="GSN949" s="82"/>
      <c r="GSO949" s="82"/>
      <c r="GSP949" s="82"/>
      <c r="GSQ949" s="82"/>
      <c r="GSR949" s="82"/>
      <c r="GSS949" s="82"/>
      <c r="GST949" s="82"/>
      <c r="GSU949" s="82"/>
      <c r="GSV949" s="82"/>
      <c r="GSW949" s="82"/>
      <c r="GSX949" s="82"/>
      <c r="GSY949" s="82"/>
      <c r="GSZ949" s="82"/>
      <c r="GTA949" s="82"/>
      <c r="GTB949" s="82"/>
      <c r="GTC949" s="82"/>
      <c r="GTD949" s="82"/>
      <c r="GTE949" s="82"/>
      <c r="GTF949" s="82"/>
      <c r="GTG949" s="82"/>
      <c r="GTH949" s="82"/>
      <c r="GTI949" s="82"/>
      <c r="GTJ949" s="82"/>
      <c r="GTK949" s="82"/>
      <c r="GTL949" s="82"/>
      <c r="GTM949" s="82"/>
      <c r="GTN949" s="82"/>
      <c r="GTO949" s="82"/>
      <c r="GTP949" s="82"/>
      <c r="GTQ949" s="82"/>
      <c r="GTR949" s="82"/>
      <c r="GTS949" s="82"/>
      <c r="GTT949" s="82"/>
      <c r="GTU949" s="82"/>
      <c r="GTV949" s="82"/>
      <c r="GTW949" s="82"/>
      <c r="GTX949" s="82"/>
      <c r="GTY949" s="82"/>
      <c r="GTZ949" s="82"/>
      <c r="GUA949" s="82"/>
      <c r="GUB949" s="82"/>
      <c r="GUC949" s="82"/>
      <c r="GUD949" s="82"/>
      <c r="GUE949" s="82"/>
      <c r="GUF949" s="82"/>
      <c r="GUG949" s="82"/>
      <c r="GUH949" s="82"/>
      <c r="GUI949" s="82"/>
      <c r="GUJ949" s="82"/>
      <c r="GUK949" s="82"/>
      <c r="GUL949" s="82"/>
      <c r="GUM949" s="82"/>
      <c r="GUN949" s="82"/>
      <c r="GUO949" s="82"/>
      <c r="GUP949" s="82"/>
      <c r="GUQ949" s="82"/>
      <c r="GUR949" s="82"/>
      <c r="GUS949" s="82"/>
      <c r="GUT949" s="82"/>
      <c r="GUU949" s="82"/>
      <c r="GUV949" s="82"/>
      <c r="GUW949" s="82"/>
      <c r="GUX949" s="82"/>
      <c r="GUY949" s="82"/>
      <c r="GUZ949" s="82"/>
      <c r="GVA949" s="82"/>
      <c r="GVB949" s="82"/>
      <c r="GVC949" s="82"/>
      <c r="GVD949" s="82"/>
      <c r="GVE949" s="82"/>
      <c r="GVF949" s="82"/>
      <c r="GVG949" s="82"/>
      <c r="GVH949" s="82"/>
      <c r="GVI949" s="82"/>
      <c r="GVJ949" s="82"/>
      <c r="GVK949" s="82"/>
      <c r="GVL949" s="82"/>
      <c r="GVM949" s="82"/>
      <c r="GVN949" s="82"/>
      <c r="GVO949" s="82"/>
      <c r="GVP949" s="82"/>
      <c r="GVQ949" s="82"/>
      <c r="GVR949" s="82"/>
      <c r="GVS949" s="82"/>
      <c r="GVT949" s="82"/>
      <c r="GVU949" s="82"/>
      <c r="GVV949" s="82"/>
      <c r="GVW949" s="82"/>
      <c r="GVX949" s="82"/>
      <c r="GVY949" s="82"/>
      <c r="GVZ949" s="82"/>
      <c r="GWA949" s="82"/>
      <c r="GWB949" s="82"/>
      <c r="GWC949" s="82"/>
      <c r="GWD949" s="82"/>
      <c r="GWE949" s="82"/>
      <c r="GWF949" s="82"/>
      <c r="GWG949" s="82"/>
      <c r="GWH949" s="82"/>
      <c r="GWI949" s="82"/>
      <c r="GWJ949" s="82"/>
      <c r="GWK949" s="82"/>
      <c r="GWL949" s="82"/>
      <c r="GWM949" s="82"/>
      <c r="GWN949" s="82"/>
      <c r="GWO949" s="82"/>
      <c r="GWP949" s="82"/>
      <c r="GWQ949" s="82"/>
      <c r="GWR949" s="82"/>
      <c r="GWS949" s="82"/>
      <c r="GWT949" s="82"/>
      <c r="GWU949" s="82"/>
      <c r="GWV949" s="82"/>
      <c r="GWW949" s="82"/>
      <c r="GWX949" s="82"/>
      <c r="GWY949" s="82"/>
      <c r="GWZ949" s="82"/>
      <c r="GXA949" s="82"/>
      <c r="GXB949" s="82"/>
      <c r="GXC949" s="82"/>
      <c r="GXD949" s="82"/>
      <c r="GXE949" s="82"/>
      <c r="GXF949" s="82"/>
      <c r="GXG949" s="82"/>
      <c r="GXH949" s="82"/>
      <c r="GXI949" s="82"/>
      <c r="GXJ949" s="82"/>
      <c r="GXK949" s="82"/>
      <c r="GXL949" s="82"/>
      <c r="GXM949" s="82"/>
      <c r="GXN949" s="82"/>
      <c r="GXO949" s="82"/>
      <c r="GXP949" s="82"/>
      <c r="GXQ949" s="82"/>
      <c r="GXR949" s="82"/>
      <c r="GXS949" s="82"/>
      <c r="GXT949" s="82"/>
      <c r="GXU949" s="82"/>
      <c r="GXV949" s="82"/>
      <c r="GXW949" s="82"/>
      <c r="GXX949" s="82"/>
      <c r="GXY949" s="82"/>
      <c r="GXZ949" s="82"/>
      <c r="GYA949" s="82"/>
      <c r="GYB949" s="82"/>
      <c r="GYC949" s="82"/>
      <c r="GYD949" s="82"/>
      <c r="GYE949" s="82"/>
      <c r="GYF949" s="82"/>
      <c r="GYG949" s="82"/>
      <c r="GYH949" s="82"/>
      <c r="GYI949" s="82"/>
      <c r="GYJ949" s="82"/>
      <c r="GYK949" s="82"/>
      <c r="GYL949" s="82"/>
      <c r="GYM949" s="82"/>
      <c r="GYN949" s="82"/>
      <c r="GYO949" s="82"/>
      <c r="GYP949" s="82"/>
      <c r="GYQ949" s="82"/>
      <c r="GYR949" s="82"/>
      <c r="GYS949" s="82"/>
      <c r="GYT949" s="82"/>
      <c r="GYU949" s="82"/>
      <c r="GYV949" s="82"/>
      <c r="GYW949" s="82"/>
      <c r="GYX949" s="82"/>
      <c r="GYY949" s="82"/>
      <c r="GYZ949" s="82"/>
      <c r="GZA949" s="82"/>
      <c r="GZB949" s="82"/>
      <c r="GZC949" s="82"/>
      <c r="GZD949" s="82"/>
      <c r="GZE949" s="82"/>
      <c r="GZF949" s="82"/>
      <c r="GZG949" s="82"/>
      <c r="GZH949" s="82"/>
      <c r="GZI949" s="82"/>
      <c r="GZJ949" s="82"/>
      <c r="GZK949" s="82"/>
      <c r="GZL949" s="82"/>
      <c r="GZM949" s="82"/>
      <c r="GZN949" s="82"/>
      <c r="GZO949" s="82"/>
      <c r="GZP949" s="82"/>
      <c r="GZQ949" s="82"/>
      <c r="GZR949" s="82"/>
      <c r="GZS949" s="82"/>
      <c r="GZT949" s="82"/>
      <c r="GZU949" s="82"/>
      <c r="GZV949" s="82"/>
      <c r="GZW949" s="82"/>
      <c r="GZX949" s="82"/>
      <c r="GZY949" s="82"/>
      <c r="GZZ949" s="82"/>
      <c r="HAA949" s="82"/>
      <c r="HAB949" s="82"/>
      <c r="HAC949" s="82"/>
      <c r="HAD949" s="82"/>
      <c r="HAE949" s="82"/>
      <c r="HAF949" s="82"/>
      <c r="HAG949" s="82"/>
      <c r="HAH949" s="82"/>
      <c r="HAI949" s="82"/>
      <c r="HAJ949" s="82"/>
      <c r="HAK949" s="82"/>
      <c r="HAL949" s="82"/>
      <c r="HAM949" s="82"/>
      <c r="HAN949" s="82"/>
      <c r="HAO949" s="82"/>
      <c r="HAP949" s="82"/>
      <c r="HAQ949" s="82"/>
      <c r="HAR949" s="82"/>
      <c r="HAS949" s="82"/>
      <c r="HAT949" s="82"/>
      <c r="HAU949" s="82"/>
      <c r="HAV949" s="82"/>
      <c r="HAW949" s="82"/>
      <c r="HAX949" s="82"/>
      <c r="HAY949" s="82"/>
      <c r="HAZ949" s="82"/>
      <c r="HBA949" s="82"/>
      <c r="HBB949" s="82"/>
      <c r="HBC949" s="82"/>
      <c r="HBD949" s="82"/>
      <c r="HBE949" s="82"/>
      <c r="HBF949" s="82"/>
      <c r="HBG949" s="82"/>
      <c r="HBH949" s="82"/>
      <c r="HBI949" s="82"/>
      <c r="HBJ949" s="82"/>
      <c r="HBK949" s="82"/>
      <c r="HBL949" s="82"/>
      <c r="HBM949" s="82"/>
      <c r="HBN949" s="82"/>
      <c r="HBO949" s="82"/>
      <c r="HBP949" s="82"/>
      <c r="HBQ949" s="82"/>
      <c r="HBR949" s="82"/>
      <c r="HBS949" s="82"/>
      <c r="HBT949" s="82"/>
      <c r="HBU949" s="82"/>
      <c r="HBV949" s="82"/>
      <c r="HBW949" s="82"/>
      <c r="HBX949" s="82"/>
      <c r="HBY949" s="82"/>
      <c r="HBZ949" s="82"/>
      <c r="HCA949" s="82"/>
      <c r="HCB949" s="82"/>
      <c r="HCC949" s="82"/>
      <c r="HCD949" s="82"/>
      <c r="HCE949" s="82"/>
      <c r="HCF949" s="82"/>
      <c r="HCG949" s="82"/>
      <c r="HCH949" s="82"/>
      <c r="HCI949" s="82"/>
      <c r="HCJ949" s="82"/>
      <c r="HCK949" s="82"/>
      <c r="HCL949" s="82"/>
      <c r="HCM949" s="82"/>
      <c r="HCN949" s="82"/>
      <c r="HCO949" s="82"/>
      <c r="HCP949" s="82"/>
      <c r="HCQ949" s="82"/>
      <c r="HCR949" s="82"/>
      <c r="HCS949" s="82"/>
      <c r="HCT949" s="82"/>
      <c r="HCU949" s="82"/>
      <c r="HCV949" s="82"/>
      <c r="HCW949" s="82"/>
      <c r="HCX949" s="82"/>
      <c r="HCY949" s="82"/>
      <c r="HCZ949" s="82"/>
      <c r="HDA949" s="82"/>
      <c r="HDB949" s="82"/>
      <c r="HDC949" s="82"/>
      <c r="HDD949" s="82"/>
      <c r="HDE949" s="82"/>
      <c r="HDF949" s="82"/>
      <c r="HDG949" s="82"/>
      <c r="HDH949" s="82"/>
      <c r="HDI949" s="82"/>
      <c r="HDJ949" s="82"/>
      <c r="HDK949" s="82"/>
      <c r="HDL949" s="82"/>
      <c r="HDM949" s="82"/>
      <c r="HDN949" s="82"/>
      <c r="HDO949" s="82"/>
      <c r="HDP949" s="82"/>
      <c r="HDQ949" s="82"/>
      <c r="HDR949" s="82"/>
      <c r="HDS949" s="82"/>
      <c r="HDT949" s="82"/>
      <c r="HDU949" s="82"/>
      <c r="HDV949" s="82"/>
      <c r="HDW949" s="82"/>
      <c r="HDX949" s="82"/>
      <c r="HDY949" s="82"/>
      <c r="HDZ949" s="82"/>
      <c r="HEA949" s="82"/>
      <c r="HEB949" s="82"/>
      <c r="HEC949" s="82"/>
      <c r="HED949" s="82"/>
      <c r="HEE949" s="82"/>
      <c r="HEF949" s="82"/>
      <c r="HEG949" s="82"/>
      <c r="HEH949" s="82"/>
      <c r="HEI949" s="82"/>
      <c r="HEJ949" s="82"/>
      <c r="HEK949" s="82"/>
      <c r="HEL949" s="82"/>
      <c r="HEM949" s="82"/>
      <c r="HEN949" s="82"/>
      <c r="HEO949" s="82"/>
      <c r="HEP949" s="82"/>
      <c r="HEQ949" s="82"/>
      <c r="HER949" s="82"/>
      <c r="HES949" s="82"/>
      <c r="HET949" s="82"/>
      <c r="HEU949" s="82"/>
      <c r="HEV949" s="82"/>
      <c r="HEW949" s="82"/>
      <c r="HEX949" s="82"/>
      <c r="HEY949" s="82"/>
      <c r="HEZ949" s="82"/>
      <c r="HFA949" s="82"/>
      <c r="HFB949" s="82"/>
      <c r="HFC949" s="82"/>
      <c r="HFD949" s="82"/>
      <c r="HFE949" s="82"/>
      <c r="HFF949" s="82"/>
      <c r="HFG949" s="82"/>
      <c r="HFH949" s="82"/>
      <c r="HFI949" s="82"/>
      <c r="HFJ949" s="82"/>
      <c r="HFK949" s="82"/>
      <c r="HFL949" s="82"/>
      <c r="HFM949" s="82"/>
      <c r="HFN949" s="82"/>
      <c r="HFO949" s="82"/>
      <c r="HFP949" s="82"/>
      <c r="HFQ949" s="82"/>
      <c r="HFR949" s="82"/>
      <c r="HFS949" s="82"/>
      <c r="HFT949" s="82"/>
      <c r="HFU949" s="82"/>
      <c r="HFV949" s="82"/>
      <c r="HFW949" s="82"/>
      <c r="HFX949" s="82"/>
      <c r="HFY949" s="82"/>
      <c r="HFZ949" s="82"/>
      <c r="HGA949" s="82"/>
      <c r="HGB949" s="82"/>
      <c r="HGC949" s="82"/>
      <c r="HGD949" s="82"/>
      <c r="HGE949" s="82"/>
      <c r="HGF949" s="82"/>
      <c r="HGG949" s="82"/>
      <c r="HGH949" s="82"/>
      <c r="HGI949" s="82"/>
      <c r="HGJ949" s="82"/>
      <c r="HGK949" s="82"/>
      <c r="HGL949" s="82"/>
      <c r="HGM949" s="82"/>
      <c r="HGN949" s="82"/>
      <c r="HGO949" s="82"/>
      <c r="HGP949" s="82"/>
      <c r="HGQ949" s="82"/>
      <c r="HGR949" s="82"/>
      <c r="HGS949" s="82"/>
      <c r="HGT949" s="82"/>
      <c r="HGU949" s="82"/>
      <c r="HGV949" s="82"/>
      <c r="HGW949" s="82"/>
      <c r="HGX949" s="82"/>
      <c r="HGY949" s="82"/>
      <c r="HGZ949" s="82"/>
      <c r="HHA949" s="82"/>
      <c r="HHB949" s="82"/>
      <c r="HHC949" s="82"/>
      <c r="HHD949" s="82"/>
      <c r="HHE949" s="82"/>
      <c r="HHF949" s="82"/>
      <c r="HHG949" s="82"/>
      <c r="HHH949" s="82"/>
      <c r="HHI949" s="82"/>
      <c r="HHJ949" s="82"/>
      <c r="HHK949" s="82"/>
      <c r="HHL949" s="82"/>
      <c r="HHM949" s="82"/>
      <c r="HHN949" s="82"/>
      <c r="HHO949" s="82"/>
      <c r="HHP949" s="82"/>
      <c r="HHQ949" s="82"/>
      <c r="HHR949" s="82"/>
      <c r="HHS949" s="82"/>
      <c r="HHT949" s="82"/>
      <c r="HHU949" s="82"/>
      <c r="HHV949" s="82"/>
      <c r="HHW949" s="82"/>
      <c r="HHX949" s="82"/>
      <c r="HHY949" s="82"/>
      <c r="HHZ949" s="82"/>
      <c r="HIA949" s="82"/>
      <c r="HIB949" s="82"/>
      <c r="HIC949" s="82"/>
      <c r="HID949" s="82"/>
      <c r="HIE949" s="82"/>
      <c r="HIF949" s="82"/>
      <c r="HIG949" s="82"/>
      <c r="HIH949" s="82"/>
      <c r="HII949" s="82"/>
      <c r="HIJ949" s="82"/>
      <c r="HIK949" s="82"/>
      <c r="HIL949" s="82"/>
      <c r="HIM949" s="82"/>
      <c r="HIN949" s="82"/>
      <c r="HIO949" s="82"/>
      <c r="HIP949" s="82"/>
      <c r="HIQ949" s="82"/>
      <c r="HIR949" s="82"/>
      <c r="HIS949" s="82"/>
      <c r="HIT949" s="82"/>
      <c r="HIU949" s="82"/>
      <c r="HIV949" s="82"/>
      <c r="HIW949" s="82"/>
      <c r="HIX949" s="82"/>
      <c r="HIY949" s="82"/>
      <c r="HIZ949" s="82"/>
      <c r="HJA949" s="82"/>
      <c r="HJB949" s="82"/>
      <c r="HJC949" s="82"/>
      <c r="HJD949" s="82"/>
      <c r="HJE949" s="82"/>
      <c r="HJF949" s="82"/>
      <c r="HJG949" s="82"/>
      <c r="HJH949" s="82"/>
      <c r="HJI949" s="82"/>
      <c r="HJJ949" s="82"/>
      <c r="HJK949" s="82"/>
      <c r="HJL949" s="82"/>
      <c r="HJM949" s="82"/>
      <c r="HJN949" s="82"/>
      <c r="HJO949" s="82"/>
      <c r="HJP949" s="82"/>
      <c r="HJQ949" s="82"/>
      <c r="HJR949" s="82"/>
      <c r="HJS949" s="82"/>
      <c r="HJT949" s="82"/>
      <c r="HJU949" s="82"/>
      <c r="HJV949" s="82"/>
      <c r="HJW949" s="82"/>
      <c r="HJX949" s="82"/>
      <c r="HJY949" s="82"/>
      <c r="HJZ949" s="82"/>
      <c r="HKA949" s="82"/>
      <c r="HKB949" s="82"/>
      <c r="HKC949" s="82"/>
      <c r="HKD949" s="82"/>
      <c r="HKE949" s="82"/>
      <c r="HKF949" s="82"/>
      <c r="HKG949" s="82"/>
      <c r="HKH949" s="82"/>
      <c r="HKI949" s="82"/>
      <c r="HKJ949" s="82"/>
      <c r="HKK949" s="82"/>
      <c r="HKL949" s="82"/>
      <c r="HKM949" s="82"/>
      <c r="HKN949" s="82"/>
      <c r="HKO949" s="82"/>
      <c r="HKP949" s="82"/>
      <c r="HKQ949" s="82"/>
      <c r="HKR949" s="82"/>
      <c r="HKS949" s="82"/>
      <c r="HKT949" s="82"/>
      <c r="HKU949" s="82"/>
      <c r="HKV949" s="82"/>
      <c r="HKW949" s="82"/>
      <c r="HKX949" s="82"/>
      <c r="HKY949" s="82"/>
      <c r="HKZ949" s="82"/>
      <c r="HLA949" s="82"/>
      <c r="HLB949" s="82"/>
      <c r="HLC949" s="82"/>
      <c r="HLD949" s="82"/>
      <c r="HLE949" s="82"/>
      <c r="HLF949" s="82"/>
      <c r="HLG949" s="82"/>
      <c r="HLH949" s="82"/>
      <c r="HLI949" s="82"/>
      <c r="HLJ949" s="82"/>
      <c r="HLK949" s="82"/>
      <c r="HLL949" s="82"/>
      <c r="HLM949" s="82"/>
      <c r="HLN949" s="82"/>
      <c r="HLO949" s="82"/>
      <c r="HLP949" s="82"/>
      <c r="HLQ949" s="82"/>
      <c r="HLR949" s="82"/>
      <c r="HLS949" s="82"/>
      <c r="HLT949" s="82"/>
      <c r="HLU949" s="82"/>
      <c r="HLV949" s="82"/>
      <c r="HLW949" s="82"/>
      <c r="HLX949" s="82"/>
      <c r="HLY949" s="82"/>
      <c r="HLZ949" s="82"/>
      <c r="HMA949" s="82"/>
      <c r="HMB949" s="82"/>
      <c r="HMC949" s="82"/>
      <c r="HMD949" s="82"/>
      <c r="HME949" s="82"/>
      <c r="HMF949" s="82"/>
      <c r="HMG949" s="82"/>
      <c r="HMH949" s="82"/>
      <c r="HMI949" s="82"/>
      <c r="HMJ949" s="82"/>
      <c r="HMK949" s="82"/>
      <c r="HML949" s="82"/>
      <c r="HMM949" s="82"/>
      <c r="HMN949" s="82"/>
      <c r="HMO949" s="82"/>
      <c r="HMP949" s="82"/>
      <c r="HMQ949" s="82"/>
      <c r="HMR949" s="82"/>
      <c r="HMS949" s="82"/>
      <c r="HMT949" s="82"/>
      <c r="HMU949" s="82"/>
      <c r="HMV949" s="82"/>
      <c r="HMW949" s="82"/>
      <c r="HMX949" s="82"/>
      <c r="HMY949" s="82"/>
      <c r="HMZ949" s="82"/>
      <c r="HNA949" s="82"/>
      <c r="HNB949" s="82"/>
      <c r="HNC949" s="82"/>
      <c r="HND949" s="82"/>
      <c r="HNE949" s="82"/>
      <c r="HNF949" s="82"/>
      <c r="HNG949" s="82"/>
      <c r="HNH949" s="82"/>
      <c r="HNI949" s="82"/>
      <c r="HNJ949" s="82"/>
      <c r="HNK949" s="82"/>
      <c r="HNL949" s="82"/>
      <c r="HNM949" s="82"/>
      <c r="HNN949" s="82"/>
      <c r="HNO949" s="82"/>
      <c r="HNP949" s="82"/>
      <c r="HNQ949" s="82"/>
      <c r="HNR949" s="82"/>
      <c r="HNS949" s="82"/>
      <c r="HNT949" s="82"/>
      <c r="HNU949" s="82"/>
      <c r="HNV949" s="82"/>
      <c r="HNW949" s="82"/>
      <c r="HNX949" s="82"/>
      <c r="HNY949" s="82"/>
      <c r="HNZ949" s="82"/>
      <c r="HOA949" s="82"/>
      <c r="HOB949" s="82"/>
      <c r="HOC949" s="82"/>
      <c r="HOD949" s="82"/>
      <c r="HOE949" s="82"/>
      <c r="HOF949" s="82"/>
      <c r="HOG949" s="82"/>
      <c r="HOH949" s="82"/>
      <c r="HOI949" s="82"/>
      <c r="HOJ949" s="82"/>
      <c r="HOK949" s="82"/>
      <c r="HOL949" s="82"/>
      <c r="HOM949" s="82"/>
      <c r="HON949" s="82"/>
      <c r="HOO949" s="82"/>
      <c r="HOP949" s="82"/>
      <c r="HOQ949" s="82"/>
      <c r="HOR949" s="82"/>
      <c r="HOS949" s="82"/>
      <c r="HOT949" s="82"/>
      <c r="HOU949" s="82"/>
      <c r="HOV949" s="82"/>
      <c r="HOW949" s="82"/>
      <c r="HOX949" s="82"/>
      <c r="HOY949" s="82"/>
      <c r="HOZ949" s="82"/>
      <c r="HPA949" s="82"/>
      <c r="HPB949" s="82"/>
      <c r="HPC949" s="82"/>
      <c r="HPD949" s="82"/>
      <c r="HPE949" s="82"/>
      <c r="HPF949" s="82"/>
      <c r="HPG949" s="82"/>
      <c r="HPH949" s="82"/>
      <c r="HPI949" s="82"/>
      <c r="HPJ949" s="82"/>
      <c r="HPK949" s="82"/>
      <c r="HPL949" s="82"/>
      <c r="HPM949" s="82"/>
      <c r="HPN949" s="82"/>
      <c r="HPO949" s="82"/>
      <c r="HPP949" s="82"/>
      <c r="HPQ949" s="82"/>
      <c r="HPR949" s="82"/>
      <c r="HPS949" s="82"/>
      <c r="HPT949" s="82"/>
      <c r="HPU949" s="82"/>
      <c r="HPV949" s="82"/>
      <c r="HPW949" s="82"/>
      <c r="HPX949" s="82"/>
      <c r="HPY949" s="82"/>
      <c r="HPZ949" s="82"/>
      <c r="HQA949" s="82"/>
      <c r="HQB949" s="82"/>
      <c r="HQC949" s="82"/>
      <c r="HQD949" s="82"/>
      <c r="HQE949" s="82"/>
      <c r="HQF949" s="82"/>
      <c r="HQG949" s="82"/>
      <c r="HQH949" s="82"/>
      <c r="HQI949" s="82"/>
      <c r="HQJ949" s="82"/>
      <c r="HQK949" s="82"/>
      <c r="HQL949" s="82"/>
      <c r="HQM949" s="82"/>
      <c r="HQN949" s="82"/>
      <c r="HQO949" s="82"/>
      <c r="HQP949" s="82"/>
      <c r="HQQ949" s="82"/>
      <c r="HQR949" s="82"/>
      <c r="HQS949" s="82"/>
      <c r="HQT949" s="82"/>
      <c r="HQU949" s="82"/>
      <c r="HQV949" s="82"/>
      <c r="HQW949" s="82"/>
      <c r="HQX949" s="82"/>
      <c r="HQY949" s="82"/>
      <c r="HQZ949" s="82"/>
      <c r="HRA949" s="82"/>
      <c r="HRB949" s="82"/>
      <c r="HRC949" s="82"/>
      <c r="HRD949" s="82"/>
      <c r="HRE949" s="82"/>
      <c r="HRF949" s="82"/>
      <c r="HRG949" s="82"/>
      <c r="HRH949" s="82"/>
      <c r="HRI949" s="82"/>
      <c r="HRJ949" s="82"/>
      <c r="HRK949" s="82"/>
      <c r="HRL949" s="82"/>
      <c r="HRM949" s="82"/>
      <c r="HRN949" s="82"/>
      <c r="HRO949" s="82"/>
      <c r="HRP949" s="82"/>
      <c r="HRQ949" s="82"/>
      <c r="HRR949" s="82"/>
      <c r="HRS949" s="82"/>
      <c r="HRT949" s="82"/>
      <c r="HRU949" s="82"/>
      <c r="HRV949" s="82"/>
      <c r="HRW949" s="82"/>
      <c r="HRX949" s="82"/>
      <c r="HRY949" s="82"/>
      <c r="HRZ949" s="82"/>
      <c r="HSA949" s="82"/>
      <c r="HSB949" s="82"/>
      <c r="HSC949" s="82"/>
      <c r="HSD949" s="82"/>
      <c r="HSE949" s="82"/>
      <c r="HSF949" s="82"/>
      <c r="HSG949" s="82"/>
      <c r="HSH949" s="82"/>
      <c r="HSI949" s="82"/>
      <c r="HSJ949" s="82"/>
      <c r="HSK949" s="82"/>
      <c r="HSL949" s="82"/>
      <c r="HSM949" s="82"/>
      <c r="HSN949" s="82"/>
      <c r="HSO949" s="82"/>
      <c r="HSP949" s="82"/>
      <c r="HSQ949" s="82"/>
      <c r="HSR949" s="82"/>
      <c r="HSS949" s="82"/>
      <c r="HST949" s="82"/>
      <c r="HSU949" s="82"/>
      <c r="HSV949" s="82"/>
      <c r="HSW949" s="82"/>
      <c r="HSX949" s="82"/>
      <c r="HSY949" s="82"/>
      <c r="HSZ949" s="82"/>
      <c r="HTA949" s="82"/>
      <c r="HTB949" s="82"/>
      <c r="HTC949" s="82"/>
      <c r="HTD949" s="82"/>
      <c r="HTE949" s="82"/>
      <c r="HTF949" s="82"/>
      <c r="HTG949" s="82"/>
      <c r="HTH949" s="82"/>
      <c r="HTI949" s="82"/>
      <c r="HTJ949" s="82"/>
      <c r="HTK949" s="82"/>
      <c r="HTL949" s="82"/>
      <c r="HTM949" s="82"/>
      <c r="HTN949" s="82"/>
      <c r="HTO949" s="82"/>
      <c r="HTP949" s="82"/>
      <c r="HTQ949" s="82"/>
      <c r="HTR949" s="82"/>
      <c r="HTS949" s="82"/>
      <c r="HTT949" s="82"/>
      <c r="HTU949" s="82"/>
      <c r="HTV949" s="82"/>
      <c r="HTW949" s="82"/>
      <c r="HTX949" s="82"/>
      <c r="HTY949" s="82"/>
      <c r="HTZ949" s="82"/>
      <c r="HUA949" s="82"/>
      <c r="HUB949" s="82"/>
      <c r="HUC949" s="82"/>
      <c r="HUD949" s="82"/>
      <c r="HUE949" s="82"/>
      <c r="HUF949" s="82"/>
      <c r="HUG949" s="82"/>
      <c r="HUH949" s="82"/>
      <c r="HUI949" s="82"/>
      <c r="HUJ949" s="82"/>
      <c r="HUK949" s="82"/>
      <c r="HUL949" s="82"/>
      <c r="HUM949" s="82"/>
      <c r="HUN949" s="82"/>
      <c r="HUO949" s="82"/>
      <c r="HUP949" s="82"/>
      <c r="HUQ949" s="82"/>
      <c r="HUR949" s="82"/>
      <c r="HUS949" s="82"/>
      <c r="HUT949" s="82"/>
      <c r="HUU949" s="82"/>
      <c r="HUV949" s="82"/>
      <c r="HUW949" s="82"/>
      <c r="HUX949" s="82"/>
      <c r="HUY949" s="82"/>
      <c r="HUZ949" s="82"/>
      <c r="HVA949" s="82"/>
      <c r="HVB949" s="82"/>
      <c r="HVC949" s="82"/>
      <c r="HVD949" s="82"/>
      <c r="HVE949" s="82"/>
      <c r="HVF949" s="82"/>
      <c r="HVG949" s="82"/>
      <c r="HVH949" s="82"/>
      <c r="HVI949" s="82"/>
      <c r="HVJ949" s="82"/>
      <c r="HVK949" s="82"/>
      <c r="HVL949" s="82"/>
      <c r="HVM949" s="82"/>
      <c r="HVN949" s="82"/>
      <c r="HVO949" s="82"/>
      <c r="HVP949" s="82"/>
      <c r="HVQ949" s="82"/>
      <c r="HVR949" s="82"/>
      <c r="HVS949" s="82"/>
      <c r="HVT949" s="82"/>
      <c r="HVU949" s="82"/>
      <c r="HVV949" s="82"/>
      <c r="HVW949" s="82"/>
      <c r="HVX949" s="82"/>
      <c r="HVY949" s="82"/>
      <c r="HVZ949" s="82"/>
      <c r="HWA949" s="82"/>
      <c r="HWB949" s="82"/>
      <c r="HWC949" s="82"/>
      <c r="HWD949" s="82"/>
      <c r="HWE949" s="82"/>
      <c r="HWF949" s="82"/>
      <c r="HWG949" s="82"/>
      <c r="HWH949" s="82"/>
      <c r="HWI949" s="82"/>
      <c r="HWJ949" s="82"/>
      <c r="HWK949" s="82"/>
      <c r="HWL949" s="82"/>
      <c r="HWM949" s="82"/>
      <c r="HWN949" s="82"/>
      <c r="HWO949" s="82"/>
      <c r="HWP949" s="82"/>
      <c r="HWQ949" s="82"/>
      <c r="HWR949" s="82"/>
      <c r="HWS949" s="82"/>
      <c r="HWT949" s="82"/>
      <c r="HWU949" s="82"/>
      <c r="HWV949" s="82"/>
      <c r="HWW949" s="82"/>
      <c r="HWX949" s="82"/>
      <c r="HWY949" s="82"/>
      <c r="HWZ949" s="82"/>
      <c r="HXA949" s="82"/>
      <c r="HXB949" s="82"/>
      <c r="HXC949" s="82"/>
      <c r="HXD949" s="82"/>
      <c r="HXE949" s="82"/>
      <c r="HXF949" s="82"/>
      <c r="HXG949" s="82"/>
      <c r="HXH949" s="82"/>
      <c r="HXI949" s="82"/>
      <c r="HXJ949" s="82"/>
      <c r="HXK949" s="82"/>
      <c r="HXL949" s="82"/>
      <c r="HXM949" s="82"/>
      <c r="HXN949" s="82"/>
      <c r="HXO949" s="82"/>
      <c r="HXP949" s="82"/>
      <c r="HXQ949" s="82"/>
      <c r="HXR949" s="82"/>
      <c r="HXS949" s="82"/>
      <c r="HXT949" s="82"/>
      <c r="HXU949" s="82"/>
      <c r="HXV949" s="82"/>
      <c r="HXW949" s="82"/>
      <c r="HXX949" s="82"/>
      <c r="HXY949" s="82"/>
      <c r="HXZ949" s="82"/>
      <c r="HYA949" s="82"/>
      <c r="HYB949" s="82"/>
      <c r="HYC949" s="82"/>
      <c r="HYD949" s="82"/>
      <c r="HYE949" s="82"/>
      <c r="HYF949" s="82"/>
      <c r="HYG949" s="82"/>
      <c r="HYH949" s="82"/>
      <c r="HYI949" s="82"/>
      <c r="HYJ949" s="82"/>
      <c r="HYK949" s="82"/>
      <c r="HYL949" s="82"/>
      <c r="HYM949" s="82"/>
      <c r="HYN949" s="82"/>
      <c r="HYO949" s="82"/>
      <c r="HYP949" s="82"/>
      <c r="HYQ949" s="82"/>
      <c r="HYR949" s="82"/>
      <c r="HYS949" s="82"/>
      <c r="HYT949" s="82"/>
      <c r="HYU949" s="82"/>
      <c r="HYV949" s="82"/>
      <c r="HYW949" s="82"/>
      <c r="HYX949" s="82"/>
      <c r="HYY949" s="82"/>
      <c r="HYZ949" s="82"/>
      <c r="HZA949" s="82"/>
      <c r="HZB949" s="82"/>
      <c r="HZC949" s="82"/>
      <c r="HZD949" s="82"/>
      <c r="HZE949" s="82"/>
      <c r="HZF949" s="82"/>
      <c r="HZG949" s="82"/>
      <c r="HZH949" s="82"/>
      <c r="HZI949" s="82"/>
      <c r="HZJ949" s="82"/>
      <c r="HZK949" s="82"/>
      <c r="HZL949" s="82"/>
      <c r="HZM949" s="82"/>
      <c r="HZN949" s="82"/>
      <c r="HZO949" s="82"/>
      <c r="HZP949" s="82"/>
      <c r="HZQ949" s="82"/>
      <c r="HZR949" s="82"/>
      <c r="HZS949" s="82"/>
      <c r="HZT949" s="82"/>
      <c r="HZU949" s="82"/>
      <c r="HZV949" s="82"/>
      <c r="HZW949" s="82"/>
      <c r="HZX949" s="82"/>
      <c r="HZY949" s="82"/>
      <c r="HZZ949" s="82"/>
      <c r="IAA949" s="82"/>
      <c r="IAB949" s="82"/>
      <c r="IAC949" s="82"/>
      <c r="IAD949" s="82"/>
      <c r="IAE949" s="82"/>
      <c r="IAF949" s="82"/>
      <c r="IAG949" s="82"/>
      <c r="IAH949" s="82"/>
      <c r="IAI949" s="82"/>
      <c r="IAJ949" s="82"/>
      <c r="IAK949" s="82"/>
      <c r="IAL949" s="82"/>
      <c r="IAM949" s="82"/>
      <c r="IAN949" s="82"/>
      <c r="IAO949" s="82"/>
      <c r="IAP949" s="82"/>
      <c r="IAQ949" s="82"/>
      <c r="IAR949" s="82"/>
      <c r="IAS949" s="82"/>
      <c r="IAT949" s="82"/>
      <c r="IAU949" s="82"/>
      <c r="IAV949" s="82"/>
      <c r="IAW949" s="82"/>
      <c r="IAX949" s="82"/>
      <c r="IAY949" s="82"/>
      <c r="IAZ949" s="82"/>
      <c r="IBA949" s="82"/>
      <c r="IBB949" s="82"/>
      <c r="IBC949" s="82"/>
      <c r="IBD949" s="82"/>
      <c r="IBE949" s="82"/>
      <c r="IBF949" s="82"/>
      <c r="IBG949" s="82"/>
      <c r="IBH949" s="82"/>
      <c r="IBI949" s="82"/>
      <c r="IBJ949" s="82"/>
      <c r="IBK949" s="82"/>
      <c r="IBL949" s="82"/>
      <c r="IBM949" s="82"/>
      <c r="IBN949" s="82"/>
      <c r="IBO949" s="82"/>
      <c r="IBP949" s="82"/>
      <c r="IBQ949" s="82"/>
      <c r="IBR949" s="82"/>
      <c r="IBS949" s="82"/>
      <c r="IBT949" s="82"/>
      <c r="IBU949" s="82"/>
      <c r="IBV949" s="82"/>
      <c r="IBW949" s="82"/>
      <c r="IBX949" s="82"/>
      <c r="IBY949" s="82"/>
      <c r="IBZ949" s="82"/>
      <c r="ICA949" s="82"/>
      <c r="ICB949" s="82"/>
      <c r="ICC949" s="82"/>
      <c r="ICD949" s="82"/>
      <c r="ICE949" s="82"/>
      <c r="ICF949" s="82"/>
      <c r="ICG949" s="82"/>
      <c r="ICH949" s="82"/>
      <c r="ICI949" s="82"/>
      <c r="ICJ949" s="82"/>
      <c r="ICK949" s="82"/>
      <c r="ICL949" s="82"/>
      <c r="ICM949" s="82"/>
      <c r="ICN949" s="82"/>
      <c r="ICO949" s="82"/>
      <c r="ICP949" s="82"/>
      <c r="ICQ949" s="82"/>
      <c r="ICR949" s="82"/>
      <c r="ICS949" s="82"/>
      <c r="ICT949" s="82"/>
      <c r="ICU949" s="82"/>
      <c r="ICV949" s="82"/>
      <c r="ICW949" s="82"/>
      <c r="ICX949" s="82"/>
      <c r="ICY949" s="82"/>
      <c r="ICZ949" s="82"/>
      <c r="IDA949" s="82"/>
      <c r="IDB949" s="82"/>
      <c r="IDC949" s="82"/>
      <c r="IDD949" s="82"/>
      <c r="IDE949" s="82"/>
      <c r="IDF949" s="82"/>
      <c r="IDG949" s="82"/>
      <c r="IDH949" s="82"/>
      <c r="IDI949" s="82"/>
      <c r="IDJ949" s="82"/>
      <c r="IDK949" s="82"/>
      <c r="IDL949" s="82"/>
      <c r="IDM949" s="82"/>
      <c r="IDN949" s="82"/>
      <c r="IDO949" s="82"/>
      <c r="IDP949" s="82"/>
      <c r="IDQ949" s="82"/>
      <c r="IDR949" s="82"/>
      <c r="IDS949" s="82"/>
      <c r="IDT949" s="82"/>
      <c r="IDU949" s="82"/>
      <c r="IDV949" s="82"/>
      <c r="IDW949" s="82"/>
      <c r="IDX949" s="82"/>
      <c r="IDY949" s="82"/>
      <c r="IDZ949" s="82"/>
      <c r="IEA949" s="82"/>
      <c r="IEB949" s="82"/>
      <c r="IEC949" s="82"/>
      <c r="IED949" s="82"/>
      <c r="IEE949" s="82"/>
      <c r="IEF949" s="82"/>
      <c r="IEG949" s="82"/>
      <c r="IEH949" s="82"/>
      <c r="IEI949" s="82"/>
      <c r="IEJ949" s="82"/>
      <c r="IEK949" s="82"/>
      <c r="IEL949" s="82"/>
      <c r="IEM949" s="82"/>
      <c r="IEN949" s="82"/>
      <c r="IEO949" s="82"/>
      <c r="IEP949" s="82"/>
      <c r="IEQ949" s="82"/>
      <c r="IER949" s="82"/>
      <c r="IES949" s="82"/>
      <c r="IET949" s="82"/>
      <c r="IEU949" s="82"/>
      <c r="IEV949" s="82"/>
      <c r="IEW949" s="82"/>
      <c r="IEX949" s="82"/>
      <c r="IEY949" s="82"/>
      <c r="IEZ949" s="82"/>
      <c r="IFA949" s="82"/>
      <c r="IFB949" s="82"/>
      <c r="IFC949" s="82"/>
      <c r="IFD949" s="82"/>
      <c r="IFE949" s="82"/>
      <c r="IFF949" s="82"/>
      <c r="IFG949" s="82"/>
      <c r="IFH949" s="82"/>
      <c r="IFI949" s="82"/>
      <c r="IFJ949" s="82"/>
      <c r="IFK949" s="82"/>
      <c r="IFL949" s="82"/>
      <c r="IFM949" s="82"/>
      <c r="IFN949" s="82"/>
      <c r="IFO949" s="82"/>
      <c r="IFP949" s="82"/>
      <c r="IFQ949" s="82"/>
      <c r="IFR949" s="82"/>
      <c r="IFS949" s="82"/>
      <c r="IFT949" s="82"/>
      <c r="IFU949" s="82"/>
      <c r="IFV949" s="82"/>
      <c r="IFW949" s="82"/>
      <c r="IFX949" s="82"/>
      <c r="IFY949" s="82"/>
      <c r="IFZ949" s="82"/>
      <c r="IGA949" s="82"/>
      <c r="IGB949" s="82"/>
      <c r="IGC949" s="82"/>
      <c r="IGD949" s="82"/>
      <c r="IGE949" s="82"/>
      <c r="IGF949" s="82"/>
      <c r="IGG949" s="82"/>
      <c r="IGH949" s="82"/>
      <c r="IGI949" s="82"/>
      <c r="IGJ949" s="82"/>
      <c r="IGK949" s="82"/>
      <c r="IGL949" s="82"/>
      <c r="IGM949" s="82"/>
      <c r="IGN949" s="82"/>
      <c r="IGO949" s="82"/>
      <c r="IGP949" s="82"/>
      <c r="IGQ949" s="82"/>
      <c r="IGR949" s="82"/>
      <c r="IGS949" s="82"/>
      <c r="IGT949" s="82"/>
      <c r="IGU949" s="82"/>
      <c r="IGV949" s="82"/>
      <c r="IGW949" s="82"/>
      <c r="IGX949" s="82"/>
      <c r="IGY949" s="82"/>
      <c r="IGZ949" s="82"/>
      <c r="IHA949" s="82"/>
      <c r="IHB949" s="82"/>
      <c r="IHC949" s="82"/>
      <c r="IHD949" s="82"/>
      <c r="IHE949" s="82"/>
      <c r="IHF949" s="82"/>
      <c r="IHG949" s="82"/>
      <c r="IHH949" s="82"/>
      <c r="IHI949" s="82"/>
      <c r="IHJ949" s="82"/>
      <c r="IHK949" s="82"/>
      <c r="IHL949" s="82"/>
      <c r="IHM949" s="82"/>
      <c r="IHN949" s="82"/>
      <c r="IHO949" s="82"/>
      <c r="IHP949" s="82"/>
      <c r="IHQ949" s="82"/>
      <c r="IHR949" s="82"/>
      <c r="IHS949" s="82"/>
      <c r="IHT949" s="82"/>
      <c r="IHU949" s="82"/>
      <c r="IHV949" s="82"/>
      <c r="IHW949" s="82"/>
      <c r="IHX949" s="82"/>
      <c r="IHY949" s="82"/>
      <c r="IHZ949" s="82"/>
      <c r="IIA949" s="82"/>
      <c r="IIB949" s="82"/>
      <c r="IIC949" s="82"/>
      <c r="IID949" s="82"/>
      <c r="IIE949" s="82"/>
      <c r="IIF949" s="82"/>
      <c r="IIG949" s="82"/>
      <c r="IIH949" s="82"/>
      <c r="III949" s="82"/>
      <c r="IIJ949" s="82"/>
      <c r="IIK949" s="82"/>
      <c r="IIL949" s="82"/>
      <c r="IIM949" s="82"/>
      <c r="IIN949" s="82"/>
      <c r="IIO949" s="82"/>
      <c r="IIP949" s="82"/>
      <c r="IIQ949" s="82"/>
      <c r="IIR949" s="82"/>
      <c r="IIS949" s="82"/>
      <c r="IIT949" s="82"/>
      <c r="IIU949" s="82"/>
      <c r="IIV949" s="82"/>
      <c r="IIW949" s="82"/>
      <c r="IIX949" s="82"/>
      <c r="IIY949" s="82"/>
      <c r="IIZ949" s="82"/>
      <c r="IJA949" s="82"/>
      <c r="IJB949" s="82"/>
      <c r="IJC949" s="82"/>
      <c r="IJD949" s="82"/>
      <c r="IJE949" s="82"/>
      <c r="IJF949" s="82"/>
      <c r="IJG949" s="82"/>
      <c r="IJH949" s="82"/>
      <c r="IJI949" s="82"/>
      <c r="IJJ949" s="82"/>
      <c r="IJK949" s="82"/>
      <c r="IJL949" s="82"/>
      <c r="IJM949" s="82"/>
      <c r="IJN949" s="82"/>
      <c r="IJO949" s="82"/>
      <c r="IJP949" s="82"/>
      <c r="IJQ949" s="82"/>
      <c r="IJR949" s="82"/>
      <c r="IJS949" s="82"/>
      <c r="IJT949" s="82"/>
      <c r="IJU949" s="82"/>
      <c r="IJV949" s="82"/>
      <c r="IJW949" s="82"/>
      <c r="IJX949" s="82"/>
      <c r="IJY949" s="82"/>
      <c r="IJZ949" s="82"/>
      <c r="IKA949" s="82"/>
      <c r="IKB949" s="82"/>
      <c r="IKC949" s="82"/>
      <c r="IKD949" s="82"/>
      <c r="IKE949" s="82"/>
      <c r="IKF949" s="82"/>
      <c r="IKG949" s="82"/>
      <c r="IKH949" s="82"/>
      <c r="IKI949" s="82"/>
      <c r="IKJ949" s="82"/>
      <c r="IKK949" s="82"/>
      <c r="IKL949" s="82"/>
      <c r="IKM949" s="82"/>
      <c r="IKN949" s="82"/>
      <c r="IKO949" s="82"/>
      <c r="IKP949" s="82"/>
      <c r="IKQ949" s="82"/>
      <c r="IKR949" s="82"/>
      <c r="IKS949" s="82"/>
      <c r="IKT949" s="82"/>
      <c r="IKU949" s="82"/>
      <c r="IKV949" s="82"/>
      <c r="IKW949" s="82"/>
      <c r="IKX949" s="82"/>
      <c r="IKY949" s="82"/>
      <c r="IKZ949" s="82"/>
      <c r="ILA949" s="82"/>
      <c r="ILB949" s="82"/>
      <c r="ILC949" s="82"/>
      <c r="ILD949" s="82"/>
      <c r="ILE949" s="82"/>
      <c r="ILF949" s="82"/>
      <c r="ILG949" s="82"/>
      <c r="ILH949" s="82"/>
      <c r="ILI949" s="82"/>
      <c r="ILJ949" s="82"/>
      <c r="ILK949" s="82"/>
      <c r="ILL949" s="82"/>
      <c r="ILM949" s="82"/>
      <c r="ILN949" s="82"/>
      <c r="ILO949" s="82"/>
      <c r="ILP949" s="82"/>
      <c r="ILQ949" s="82"/>
      <c r="ILR949" s="82"/>
      <c r="ILS949" s="82"/>
      <c r="ILT949" s="82"/>
      <c r="ILU949" s="82"/>
      <c r="ILV949" s="82"/>
      <c r="ILW949" s="82"/>
      <c r="ILX949" s="82"/>
      <c r="ILY949" s="82"/>
      <c r="ILZ949" s="82"/>
      <c r="IMA949" s="82"/>
      <c r="IMB949" s="82"/>
      <c r="IMC949" s="82"/>
      <c r="IMD949" s="82"/>
      <c r="IME949" s="82"/>
      <c r="IMF949" s="82"/>
      <c r="IMG949" s="82"/>
      <c r="IMH949" s="82"/>
      <c r="IMI949" s="82"/>
      <c r="IMJ949" s="82"/>
      <c r="IMK949" s="82"/>
      <c r="IML949" s="82"/>
      <c r="IMM949" s="82"/>
      <c r="IMN949" s="82"/>
      <c r="IMO949" s="82"/>
      <c r="IMP949" s="82"/>
      <c r="IMQ949" s="82"/>
      <c r="IMR949" s="82"/>
      <c r="IMS949" s="82"/>
      <c r="IMT949" s="82"/>
      <c r="IMU949" s="82"/>
      <c r="IMV949" s="82"/>
      <c r="IMW949" s="82"/>
      <c r="IMX949" s="82"/>
      <c r="IMY949" s="82"/>
      <c r="IMZ949" s="82"/>
      <c r="INA949" s="82"/>
      <c r="INB949" s="82"/>
      <c r="INC949" s="82"/>
      <c r="IND949" s="82"/>
      <c r="INE949" s="82"/>
      <c r="INF949" s="82"/>
      <c r="ING949" s="82"/>
      <c r="INH949" s="82"/>
      <c r="INI949" s="82"/>
      <c r="INJ949" s="82"/>
      <c r="INK949" s="82"/>
      <c r="INL949" s="82"/>
      <c r="INM949" s="82"/>
      <c r="INN949" s="82"/>
      <c r="INO949" s="82"/>
      <c r="INP949" s="82"/>
      <c r="INQ949" s="82"/>
      <c r="INR949" s="82"/>
      <c r="INS949" s="82"/>
      <c r="INT949" s="82"/>
      <c r="INU949" s="82"/>
      <c r="INV949" s="82"/>
      <c r="INW949" s="82"/>
      <c r="INX949" s="82"/>
      <c r="INY949" s="82"/>
      <c r="INZ949" s="82"/>
      <c r="IOA949" s="82"/>
      <c r="IOB949" s="82"/>
      <c r="IOC949" s="82"/>
      <c r="IOD949" s="82"/>
      <c r="IOE949" s="82"/>
      <c r="IOF949" s="82"/>
      <c r="IOG949" s="82"/>
      <c r="IOH949" s="82"/>
      <c r="IOI949" s="82"/>
      <c r="IOJ949" s="82"/>
      <c r="IOK949" s="82"/>
      <c r="IOL949" s="82"/>
      <c r="IOM949" s="82"/>
      <c r="ION949" s="82"/>
      <c r="IOO949" s="82"/>
      <c r="IOP949" s="82"/>
      <c r="IOQ949" s="82"/>
      <c r="IOR949" s="82"/>
      <c r="IOS949" s="82"/>
      <c r="IOT949" s="82"/>
      <c r="IOU949" s="82"/>
      <c r="IOV949" s="82"/>
      <c r="IOW949" s="82"/>
      <c r="IOX949" s="82"/>
      <c r="IOY949" s="82"/>
      <c r="IOZ949" s="82"/>
      <c r="IPA949" s="82"/>
      <c r="IPB949" s="82"/>
      <c r="IPC949" s="82"/>
      <c r="IPD949" s="82"/>
      <c r="IPE949" s="82"/>
      <c r="IPF949" s="82"/>
      <c r="IPG949" s="82"/>
      <c r="IPH949" s="82"/>
      <c r="IPI949" s="82"/>
      <c r="IPJ949" s="82"/>
      <c r="IPK949" s="82"/>
      <c r="IPL949" s="82"/>
      <c r="IPM949" s="82"/>
      <c r="IPN949" s="82"/>
      <c r="IPO949" s="82"/>
      <c r="IPP949" s="82"/>
      <c r="IPQ949" s="82"/>
      <c r="IPR949" s="82"/>
      <c r="IPS949" s="82"/>
      <c r="IPT949" s="82"/>
      <c r="IPU949" s="82"/>
      <c r="IPV949" s="82"/>
      <c r="IPW949" s="82"/>
      <c r="IPX949" s="82"/>
      <c r="IPY949" s="82"/>
      <c r="IPZ949" s="82"/>
      <c r="IQA949" s="82"/>
      <c r="IQB949" s="82"/>
      <c r="IQC949" s="82"/>
      <c r="IQD949" s="82"/>
      <c r="IQE949" s="82"/>
      <c r="IQF949" s="82"/>
      <c r="IQG949" s="82"/>
      <c r="IQH949" s="82"/>
      <c r="IQI949" s="82"/>
      <c r="IQJ949" s="82"/>
      <c r="IQK949" s="82"/>
      <c r="IQL949" s="82"/>
      <c r="IQM949" s="82"/>
      <c r="IQN949" s="82"/>
      <c r="IQO949" s="82"/>
      <c r="IQP949" s="82"/>
      <c r="IQQ949" s="82"/>
      <c r="IQR949" s="82"/>
      <c r="IQS949" s="82"/>
      <c r="IQT949" s="82"/>
      <c r="IQU949" s="82"/>
      <c r="IQV949" s="82"/>
      <c r="IQW949" s="82"/>
      <c r="IQX949" s="82"/>
      <c r="IQY949" s="82"/>
      <c r="IQZ949" s="82"/>
      <c r="IRA949" s="82"/>
      <c r="IRB949" s="82"/>
      <c r="IRC949" s="82"/>
      <c r="IRD949" s="82"/>
      <c r="IRE949" s="82"/>
      <c r="IRF949" s="82"/>
      <c r="IRG949" s="82"/>
      <c r="IRH949" s="82"/>
      <c r="IRI949" s="82"/>
      <c r="IRJ949" s="82"/>
      <c r="IRK949" s="82"/>
      <c r="IRL949" s="82"/>
      <c r="IRM949" s="82"/>
      <c r="IRN949" s="82"/>
      <c r="IRO949" s="82"/>
      <c r="IRP949" s="82"/>
      <c r="IRQ949" s="82"/>
      <c r="IRR949" s="82"/>
      <c r="IRS949" s="82"/>
      <c r="IRT949" s="82"/>
      <c r="IRU949" s="82"/>
      <c r="IRV949" s="82"/>
      <c r="IRW949" s="82"/>
      <c r="IRX949" s="82"/>
      <c r="IRY949" s="82"/>
      <c r="IRZ949" s="82"/>
      <c r="ISA949" s="82"/>
      <c r="ISB949" s="82"/>
      <c r="ISC949" s="82"/>
      <c r="ISD949" s="82"/>
      <c r="ISE949" s="82"/>
      <c r="ISF949" s="82"/>
      <c r="ISG949" s="82"/>
      <c r="ISH949" s="82"/>
      <c r="ISI949" s="82"/>
      <c r="ISJ949" s="82"/>
      <c r="ISK949" s="82"/>
      <c r="ISL949" s="82"/>
      <c r="ISM949" s="82"/>
      <c r="ISN949" s="82"/>
      <c r="ISO949" s="82"/>
      <c r="ISP949" s="82"/>
      <c r="ISQ949" s="82"/>
      <c r="ISR949" s="82"/>
      <c r="ISS949" s="82"/>
      <c r="IST949" s="82"/>
      <c r="ISU949" s="82"/>
      <c r="ISV949" s="82"/>
      <c r="ISW949" s="82"/>
      <c r="ISX949" s="82"/>
      <c r="ISY949" s="82"/>
      <c r="ISZ949" s="82"/>
      <c r="ITA949" s="82"/>
      <c r="ITB949" s="82"/>
      <c r="ITC949" s="82"/>
      <c r="ITD949" s="82"/>
      <c r="ITE949" s="82"/>
      <c r="ITF949" s="82"/>
      <c r="ITG949" s="82"/>
      <c r="ITH949" s="82"/>
      <c r="ITI949" s="82"/>
      <c r="ITJ949" s="82"/>
      <c r="ITK949" s="82"/>
      <c r="ITL949" s="82"/>
      <c r="ITM949" s="82"/>
      <c r="ITN949" s="82"/>
      <c r="ITO949" s="82"/>
      <c r="ITP949" s="82"/>
      <c r="ITQ949" s="82"/>
      <c r="ITR949" s="82"/>
      <c r="ITS949" s="82"/>
      <c r="ITT949" s="82"/>
      <c r="ITU949" s="82"/>
      <c r="ITV949" s="82"/>
      <c r="ITW949" s="82"/>
      <c r="ITX949" s="82"/>
      <c r="ITY949" s="82"/>
      <c r="ITZ949" s="82"/>
      <c r="IUA949" s="82"/>
      <c r="IUB949" s="82"/>
      <c r="IUC949" s="82"/>
      <c r="IUD949" s="82"/>
      <c r="IUE949" s="82"/>
      <c r="IUF949" s="82"/>
      <c r="IUG949" s="82"/>
      <c r="IUH949" s="82"/>
      <c r="IUI949" s="82"/>
      <c r="IUJ949" s="82"/>
      <c r="IUK949" s="82"/>
      <c r="IUL949" s="82"/>
      <c r="IUM949" s="82"/>
      <c r="IUN949" s="82"/>
      <c r="IUO949" s="82"/>
      <c r="IUP949" s="82"/>
      <c r="IUQ949" s="82"/>
      <c r="IUR949" s="82"/>
      <c r="IUS949" s="82"/>
      <c r="IUT949" s="82"/>
      <c r="IUU949" s="82"/>
      <c r="IUV949" s="82"/>
      <c r="IUW949" s="82"/>
      <c r="IUX949" s="82"/>
      <c r="IUY949" s="82"/>
      <c r="IUZ949" s="82"/>
      <c r="IVA949" s="82"/>
      <c r="IVB949" s="82"/>
      <c r="IVC949" s="82"/>
      <c r="IVD949" s="82"/>
      <c r="IVE949" s="82"/>
      <c r="IVF949" s="82"/>
      <c r="IVG949" s="82"/>
      <c r="IVH949" s="82"/>
      <c r="IVI949" s="82"/>
      <c r="IVJ949" s="82"/>
      <c r="IVK949" s="82"/>
      <c r="IVL949" s="82"/>
      <c r="IVM949" s="82"/>
      <c r="IVN949" s="82"/>
      <c r="IVO949" s="82"/>
      <c r="IVP949" s="82"/>
      <c r="IVQ949" s="82"/>
      <c r="IVR949" s="82"/>
      <c r="IVS949" s="82"/>
      <c r="IVT949" s="82"/>
      <c r="IVU949" s="82"/>
      <c r="IVV949" s="82"/>
      <c r="IVW949" s="82"/>
      <c r="IVX949" s="82"/>
      <c r="IVY949" s="82"/>
      <c r="IVZ949" s="82"/>
      <c r="IWA949" s="82"/>
      <c r="IWB949" s="82"/>
      <c r="IWC949" s="82"/>
      <c r="IWD949" s="82"/>
      <c r="IWE949" s="82"/>
      <c r="IWF949" s="82"/>
      <c r="IWG949" s="82"/>
      <c r="IWH949" s="82"/>
      <c r="IWI949" s="82"/>
      <c r="IWJ949" s="82"/>
      <c r="IWK949" s="82"/>
      <c r="IWL949" s="82"/>
      <c r="IWM949" s="82"/>
      <c r="IWN949" s="82"/>
      <c r="IWO949" s="82"/>
      <c r="IWP949" s="82"/>
      <c r="IWQ949" s="82"/>
      <c r="IWR949" s="82"/>
      <c r="IWS949" s="82"/>
      <c r="IWT949" s="82"/>
      <c r="IWU949" s="82"/>
      <c r="IWV949" s="82"/>
      <c r="IWW949" s="82"/>
      <c r="IWX949" s="82"/>
      <c r="IWY949" s="82"/>
      <c r="IWZ949" s="82"/>
      <c r="IXA949" s="82"/>
      <c r="IXB949" s="82"/>
      <c r="IXC949" s="82"/>
      <c r="IXD949" s="82"/>
      <c r="IXE949" s="82"/>
      <c r="IXF949" s="82"/>
      <c r="IXG949" s="82"/>
      <c r="IXH949" s="82"/>
      <c r="IXI949" s="82"/>
      <c r="IXJ949" s="82"/>
      <c r="IXK949" s="82"/>
      <c r="IXL949" s="82"/>
      <c r="IXM949" s="82"/>
      <c r="IXN949" s="82"/>
      <c r="IXO949" s="82"/>
      <c r="IXP949" s="82"/>
      <c r="IXQ949" s="82"/>
      <c r="IXR949" s="82"/>
      <c r="IXS949" s="82"/>
      <c r="IXT949" s="82"/>
      <c r="IXU949" s="82"/>
      <c r="IXV949" s="82"/>
      <c r="IXW949" s="82"/>
      <c r="IXX949" s="82"/>
      <c r="IXY949" s="82"/>
      <c r="IXZ949" s="82"/>
      <c r="IYA949" s="82"/>
      <c r="IYB949" s="82"/>
      <c r="IYC949" s="82"/>
      <c r="IYD949" s="82"/>
      <c r="IYE949" s="82"/>
      <c r="IYF949" s="82"/>
      <c r="IYG949" s="82"/>
      <c r="IYH949" s="82"/>
      <c r="IYI949" s="82"/>
      <c r="IYJ949" s="82"/>
      <c r="IYK949" s="82"/>
      <c r="IYL949" s="82"/>
      <c r="IYM949" s="82"/>
      <c r="IYN949" s="82"/>
      <c r="IYO949" s="82"/>
      <c r="IYP949" s="82"/>
      <c r="IYQ949" s="82"/>
      <c r="IYR949" s="82"/>
      <c r="IYS949" s="82"/>
      <c r="IYT949" s="82"/>
      <c r="IYU949" s="82"/>
      <c r="IYV949" s="82"/>
      <c r="IYW949" s="82"/>
      <c r="IYX949" s="82"/>
      <c r="IYY949" s="82"/>
      <c r="IYZ949" s="82"/>
      <c r="IZA949" s="82"/>
      <c r="IZB949" s="82"/>
      <c r="IZC949" s="82"/>
      <c r="IZD949" s="82"/>
      <c r="IZE949" s="82"/>
      <c r="IZF949" s="82"/>
      <c r="IZG949" s="82"/>
      <c r="IZH949" s="82"/>
      <c r="IZI949" s="82"/>
      <c r="IZJ949" s="82"/>
      <c r="IZK949" s="82"/>
      <c r="IZL949" s="82"/>
      <c r="IZM949" s="82"/>
      <c r="IZN949" s="82"/>
      <c r="IZO949" s="82"/>
      <c r="IZP949" s="82"/>
      <c r="IZQ949" s="82"/>
      <c r="IZR949" s="82"/>
      <c r="IZS949" s="82"/>
      <c r="IZT949" s="82"/>
      <c r="IZU949" s="82"/>
      <c r="IZV949" s="82"/>
      <c r="IZW949" s="82"/>
      <c r="IZX949" s="82"/>
      <c r="IZY949" s="82"/>
      <c r="IZZ949" s="82"/>
      <c r="JAA949" s="82"/>
      <c r="JAB949" s="82"/>
      <c r="JAC949" s="82"/>
      <c r="JAD949" s="82"/>
      <c r="JAE949" s="82"/>
      <c r="JAF949" s="82"/>
      <c r="JAG949" s="82"/>
      <c r="JAH949" s="82"/>
      <c r="JAI949" s="82"/>
      <c r="JAJ949" s="82"/>
      <c r="JAK949" s="82"/>
      <c r="JAL949" s="82"/>
      <c r="JAM949" s="82"/>
      <c r="JAN949" s="82"/>
      <c r="JAO949" s="82"/>
      <c r="JAP949" s="82"/>
      <c r="JAQ949" s="82"/>
      <c r="JAR949" s="82"/>
      <c r="JAS949" s="82"/>
      <c r="JAT949" s="82"/>
      <c r="JAU949" s="82"/>
      <c r="JAV949" s="82"/>
      <c r="JAW949" s="82"/>
      <c r="JAX949" s="82"/>
      <c r="JAY949" s="82"/>
      <c r="JAZ949" s="82"/>
      <c r="JBA949" s="82"/>
      <c r="JBB949" s="82"/>
      <c r="JBC949" s="82"/>
      <c r="JBD949" s="82"/>
      <c r="JBE949" s="82"/>
      <c r="JBF949" s="82"/>
      <c r="JBG949" s="82"/>
      <c r="JBH949" s="82"/>
      <c r="JBI949" s="82"/>
      <c r="JBJ949" s="82"/>
      <c r="JBK949" s="82"/>
      <c r="JBL949" s="82"/>
      <c r="JBM949" s="82"/>
      <c r="JBN949" s="82"/>
      <c r="JBO949" s="82"/>
      <c r="JBP949" s="82"/>
      <c r="JBQ949" s="82"/>
      <c r="JBR949" s="82"/>
      <c r="JBS949" s="82"/>
      <c r="JBT949" s="82"/>
      <c r="JBU949" s="82"/>
      <c r="JBV949" s="82"/>
      <c r="JBW949" s="82"/>
      <c r="JBX949" s="82"/>
      <c r="JBY949" s="82"/>
      <c r="JBZ949" s="82"/>
      <c r="JCA949" s="82"/>
      <c r="JCB949" s="82"/>
      <c r="JCC949" s="82"/>
      <c r="JCD949" s="82"/>
      <c r="JCE949" s="82"/>
      <c r="JCF949" s="82"/>
      <c r="JCG949" s="82"/>
      <c r="JCH949" s="82"/>
      <c r="JCI949" s="82"/>
      <c r="JCJ949" s="82"/>
      <c r="JCK949" s="82"/>
      <c r="JCL949" s="82"/>
      <c r="JCM949" s="82"/>
      <c r="JCN949" s="82"/>
      <c r="JCO949" s="82"/>
      <c r="JCP949" s="82"/>
      <c r="JCQ949" s="82"/>
      <c r="JCR949" s="82"/>
      <c r="JCS949" s="82"/>
      <c r="JCT949" s="82"/>
      <c r="JCU949" s="82"/>
      <c r="JCV949" s="82"/>
      <c r="JCW949" s="82"/>
      <c r="JCX949" s="82"/>
      <c r="JCY949" s="82"/>
      <c r="JCZ949" s="82"/>
      <c r="JDA949" s="82"/>
      <c r="JDB949" s="82"/>
      <c r="JDC949" s="82"/>
      <c r="JDD949" s="82"/>
      <c r="JDE949" s="82"/>
      <c r="JDF949" s="82"/>
      <c r="JDG949" s="82"/>
      <c r="JDH949" s="82"/>
      <c r="JDI949" s="82"/>
      <c r="JDJ949" s="82"/>
      <c r="JDK949" s="82"/>
      <c r="JDL949" s="82"/>
      <c r="JDM949" s="82"/>
      <c r="JDN949" s="82"/>
      <c r="JDO949" s="82"/>
      <c r="JDP949" s="82"/>
      <c r="JDQ949" s="82"/>
      <c r="JDR949" s="82"/>
      <c r="JDS949" s="82"/>
      <c r="JDT949" s="82"/>
      <c r="JDU949" s="82"/>
      <c r="JDV949" s="82"/>
      <c r="JDW949" s="82"/>
      <c r="JDX949" s="82"/>
      <c r="JDY949" s="82"/>
      <c r="JDZ949" s="82"/>
      <c r="JEA949" s="82"/>
      <c r="JEB949" s="82"/>
      <c r="JEC949" s="82"/>
      <c r="JED949" s="82"/>
      <c r="JEE949" s="82"/>
      <c r="JEF949" s="82"/>
      <c r="JEG949" s="82"/>
      <c r="JEH949" s="82"/>
      <c r="JEI949" s="82"/>
      <c r="JEJ949" s="82"/>
      <c r="JEK949" s="82"/>
      <c r="JEL949" s="82"/>
      <c r="JEM949" s="82"/>
      <c r="JEN949" s="82"/>
      <c r="JEO949" s="82"/>
      <c r="JEP949" s="82"/>
      <c r="JEQ949" s="82"/>
      <c r="JER949" s="82"/>
      <c r="JES949" s="82"/>
      <c r="JET949" s="82"/>
      <c r="JEU949" s="82"/>
      <c r="JEV949" s="82"/>
      <c r="JEW949" s="82"/>
      <c r="JEX949" s="82"/>
      <c r="JEY949" s="82"/>
      <c r="JEZ949" s="82"/>
      <c r="JFA949" s="82"/>
      <c r="JFB949" s="82"/>
      <c r="JFC949" s="82"/>
      <c r="JFD949" s="82"/>
      <c r="JFE949" s="82"/>
      <c r="JFF949" s="82"/>
      <c r="JFG949" s="82"/>
      <c r="JFH949" s="82"/>
      <c r="JFI949" s="82"/>
      <c r="JFJ949" s="82"/>
      <c r="JFK949" s="82"/>
      <c r="JFL949" s="82"/>
      <c r="JFM949" s="82"/>
      <c r="JFN949" s="82"/>
      <c r="JFO949" s="82"/>
      <c r="JFP949" s="82"/>
      <c r="JFQ949" s="82"/>
      <c r="JFR949" s="82"/>
      <c r="JFS949" s="82"/>
      <c r="JFT949" s="82"/>
      <c r="JFU949" s="82"/>
      <c r="JFV949" s="82"/>
      <c r="JFW949" s="82"/>
      <c r="JFX949" s="82"/>
      <c r="JFY949" s="82"/>
      <c r="JFZ949" s="82"/>
      <c r="JGA949" s="82"/>
      <c r="JGB949" s="82"/>
      <c r="JGC949" s="82"/>
      <c r="JGD949" s="82"/>
      <c r="JGE949" s="82"/>
      <c r="JGF949" s="82"/>
      <c r="JGG949" s="82"/>
      <c r="JGH949" s="82"/>
      <c r="JGI949" s="82"/>
      <c r="JGJ949" s="82"/>
      <c r="JGK949" s="82"/>
      <c r="JGL949" s="82"/>
      <c r="JGM949" s="82"/>
      <c r="JGN949" s="82"/>
      <c r="JGO949" s="82"/>
      <c r="JGP949" s="82"/>
      <c r="JGQ949" s="82"/>
      <c r="JGR949" s="82"/>
      <c r="JGS949" s="82"/>
      <c r="JGT949" s="82"/>
      <c r="JGU949" s="82"/>
      <c r="JGV949" s="82"/>
      <c r="JGW949" s="82"/>
      <c r="JGX949" s="82"/>
      <c r="JGY949" s="82"/>
      <c r="JGZ949" s="82"/>
      <c r="JHA949" s="82"/>
      <c r="JHB949" s="82"/>
      <c r="JHC949" s="82"/>
      <c r="JHD949" s="82"/>
      <c r="JHE949" s="82"/>
      <c r="JHF949" s="82"/>
      <c r="JHG949" s="82"/>
      <c r="JHH949" s="82"/>
      <c r="JHI949" s="82"/>
      <c r="JHJ949" s="82"/>
      <c r="JHK949" s="82"/>
      <c r="JHL949" s="82"/>
      <c r="JHM949" s="82"/>
      <c r="JHN949" s="82"/>
      <c r="JHO949" s="82"/>
      <c r="JHP949" s="82"/>
      <c r="JHQ949" s="82"/>
      <c r="JHR949" s="82"/>
      <c r="JHS949" s="82"/>
      <c r="JHT949" s="82"/>
      <c r="JHU949" s="82"/>
      <c r="JHV949" s="82"/>
      <c r="JHW949" s="82"/>
      <c r="JHX949" s="82"/>
      <c r="JHY949" s="82"/>
      <c r="JHZ949" s="82"/>
      <c r="JIA949" s="82"/>
      <c r="JIB949" s="82"/>
      <c r="JIC949" s="82"/>
      <c r="JID949" s="82"/>
      <c r="JIE949" s="82"/>
      <c r="JIF949" s="82"/>
      <c r="JIG949" s="82"/>
      <c r="JIH949" s="82"/>
      <c r="JII949" s="82"/>
      <c r="JIJ949" s="82"/>
      <c r="JIK949" s="82"/>
      <c r="JIL949" s="82"/>
      <c r="JIM949" s="82"/>
      <c r="JIN949" s="82"/>
      <c r="JIO949" s="82"/>
      <c r="JIP949" s="82"/>
      <c r="JIQ949" s="82"/>
      <c r="JIR949" s="82"/>
      <c r="JIS949" s="82"/>
      <c r="JIT949" s="82"/>
      <c r="JIU949" s="82"/>
      <c r="JIV949" s="82"/>
      <c r="JIW949" s="82"/>
      <c r="JIX949" s="82"/>
      <c r="JIY949" s="82"/>
      <c r="JIZ949" s="82"/>
      <c r="JJA949" s="82"/>
      <c r="JJB949" s="82"/>
      <c r="JJC949" s="82"/>
      <c r="JJD949" s="82"/>
      <c r="JJE949" s="82"/>
      <c r="JJF949" s="82"/>
      <c r="JJG949" s="82"/>
      <c r="JJH949" s="82"/>
      <c r="JJI949" s="82"/>
      <c r="JJJ949" s="82"/>
      <c r="JJK949" s="82"/>
      <c r="JJL949" s="82"/>
      <c r="JJM949" s="82"/>
      <c r="JJN949" s="82"/>
      <c r="JJO949" s="82"/>
      <c r="JJP949" s="82"/>
      <c r="JJQ949" s="82"/>
      <c r="JJR949" s="82"/>
      <c r="JJS949" s="82"/>
      <c r="JJT949" s="82"/>
      <c r="JJU949" s="82"/>
      <c r="JJV949" s="82"/>
      <c r="JJW949" s="82"/>
      <c r="JJX949" s="82"/>
      <c r="JJY949" s="82"/>
      <c r="JJZ949" s="82"/>
      <c r="JKA949" s="82"/>
      <c r="JKB949" s="82"/>
      <c r="JKC949" s="82"/>
      <c r="JKD949" s="82"/>
      <c r="JKE949" s="82"/>
      <c r="JKF949" s="82"/>
      <c r="JKG949" s="82"/>
      <c r="JKH949" s="82"/>
      <c r="JKI949" s="82"/>
      <c r="JKJ949" s="82"/>
      <c r="JKK949" s="82"/>
      <c r="JKL949" s="82"/>
      <c r="JKM949" s="82"/>
      <c r="JKN949" s="82"/>
      <c r="JKO949" s="82"/>
      <c r="JKP949" s="82"/>
      <c r="JKQ949" s="82"/>
      <c r="JKR949" s="82"/>
      <c r="JKS949" s="82"/>
      <c r="JKT949" s="82"/>
      <c r="JKU949" s="82"/>
      <c r="JKV949" s="82"/>
      <c r="JKW949" s="82"/>
      <c r="JKX949" s="82"/>
      <c r="JKY949" s="82"/>
      <c r="JKZ949" s="82"/>
      <c r="JLA949" s="82"/>
      <c r="JLB949" s="82"/>
      <c r="JLC949" s="82"/>
      <c r="JLD949" s="82"/>
      <c r="JLE949" s="82"/>
      <c r="JLF949" s="82"/>
      <c r="JLG949" s="82"/>
      <c r="JLH949" s="82"/>
      <c r="JLI949" s="82"/>
      <c r="JLJ949" s="82"/>
      <c r="JLK949" s="82"/>
      <c r="JLL949" s="82"/>
      <c r="JLM949" s="82"/>
      <c r="JLN949" s="82"/>
      <c r="JLO949" s="82"/>
      <c r="JLP949" s="82"/>
      <c r="JLQ949" s="82"/>
      <c r="JLR949" s="82"/>
      <c r="JLS949" s="82"/>
      <c r="JLT949" s="82"/>
      <c r="JLU949" s="82"/>
      <c r="JLV949" s="82"/>
      <c r="JLW949" s="82"/>
      <c r="JLX949" s="82"/>
      <c r="JLY949" s="82"/>
      <c r="JLZ949" s="82"/>
      <c r="JMA949" s="82"/>
      <c r="JMB949" s="82"/>
      <c r="JMC949" s="82"/>
      <c r="JMD949" s="82"/>
      <c r="JME949" s="82"/>
      <c r="JMF949" s="82"/>
      <c r="JMG949" s="82"/>
      <c r="JMH949" s="82"/>
      <c r="JMI949" s="82"/>
      <c r="JMJ949" s="82"/>
      <c r="JMK949" s="82"/>
      <c r="JML949" s="82"/>
      <c r="JMM949" s="82"/>
      <c r="JMN949" s="82"/>
      <c r="JMO949" s="82"/>
      <c r="JMP949" s="82"/>
      <c r="JMQ949" s="82"/>
      <c r="JMR949" s="82"/>
      <c r="JMS949" s="82"/>
      <c r="JMT949" s="82"/>
      <c r="JMU949" s="82"/>
      <c r="JMV949" s="82"/>
      <c r="JMW949" s="82"/>
      <c r="JMX949" s="82"/>
      <c r="JMY949" s="82"/>
      <c r="JMZ949" s="82"/>
      <c r="JNA949" s="82"/>
      <c r="JNB949" s="82"/>
      <c r="JNC949" s="82"/>
      <c r="JND949" s="82"/>
      <c r="JNE949" s="82"/>
      <c r="JNF949" s="82"/>
      <c r="JNG949" s="82"/>
      <c r="JNH949" s="82"/>
      <c r="JNI949" s="82"/>
      <c r="JNJ949" s="82"/>
      <c r="JNK949" s="82"/>
      <c r="JNL949" s="82"/>
      <c r="JNM949" s="82"/>
      <c r="JNN949" s="82"/>
      <c r="JNO949" s="82"/>
      <c r="JNP949" s="82"/>
      <c r="JNQ949" s="82"/>
      <c r="JNR949" s="82"/>
      <c r="JNS949" s="82"/>
      <c r="JNT949" s="82"/>
      <c r="JNU949" s="82"/>
      <c r="JNV949" s="82"/>
      <c r="JNW949" s="82"/>
      <c r="JNX949" s="82"/>
      <c r="JNY949" s="82"/>
      <c r="JNZ949" s="82"/>
      <c r="JOA949" s="82"/>
      <c r="JOB949" s="82"/>
      <c r="JOC949" s="82"/>
      <c r="JOD949" s="82"/>
      <c r="JOE949" s="82"/>
      <c r="JOF949" s="82"/>
      <c r="JOG949" s="82"/>
      <c r="JOH949" s="82"/>
      <c r="JOI949" s="82"/>
      <c r="JOJ949" s="82"/>
      <c r="JOK949" s="82"/>
      <c r="JOL949" s="82"/>
      <c r="JOM949" s="82"/>
      <c r="JON949" s="82"/>
      <c r="JOO949" s="82"/>
      <c r="JOP949" s="82"/>
      <c r="JOQ949" s="82"/>
      <c r="JOR949" s="82"/>
      <c r="JOS949" s="82"/>
      <c r="JOT949" s="82"/>
      <c r="JOU949" s="82"/>
      <c r="JOV949" s="82"/>
      <c r="JOW949" s="82"/>
      <c r="JOX949" s="82"/>
      <c r="JOY949" s="82"/>
      <c r="JOZ949" s="82"/>
      <c r="JPA949" s="82"/>
      <c r="JPB949" s="82"/>
      <c r="JPC949" s="82"/>
      <c r="JPD949" s="82"/>
      <c r="JPE949" s="82"/>
      <c r="JPF949" s="82"/>
      <c r="JPG949" s="82"/>
      <c r="JPH949" s="82"/>
      <c r="JPI949" s="82"/>
      <c r="JPJ949" s="82"/>
      <c r="JPK949" s="82"/>
      <c r="JPL949" s="82"/>
      <c r="JPM949" s="82"/>
      <c r="JPN949" s="82"/>
      <c r="JPO949" s="82"/>
      <c r="JPP949" s="82"/>
      <c r="JPQ949" s="82"/>
      <c r="JPR949" s="82"/>
      <c r="JPS949" s="82"/>
      <c r="JPT949" s="82"/>
      <c r="JPU949" s="82"/>
      <c r="JPV949" s="82"/>
      <c r="JPW949" s="82"/>
      <c r="JPX949" s="82"/>
      <c r="JPY949" s="82"/>
      <c r="JPZ949" s="82"/>
      <c r="JQA949" s="82"/>
      <c r="JQB949" s="82"/>
      <c r="JQC949" s="82"/>
      <c r="JQD949" s="82"/>
      <c r="JQE949" s="82"/>
      <c r="JQF949" s="82"/>
      <c r="JQG949" s="82"/>
      <c r="JQH949" s="82"/>
      <c r="JQI949" s="82"/>
      <c r="JQJ949" s="82"/>
      <c r="JQK949" s="82"/>
      <c r="JQL949" s="82"/>
      <c r="JQM949" s="82"/>
      <c r="JQN949" s="82"/>
      <c r="JQO949" s="82"/>
      <c r="JQP949" s="82"/>
      <c r="JQQ949" s="82"/>
      <c r="JQR949" s="82"/>
      <c r="JQS949" s="82"/>
      <c r="JQT949" s="82"/>
      <c r="JQU949" s="82"/>
      <c r="JQV949" s="82"/>
      <c r="JQW949" s="82"/>
      <c r="JQX949" s="82"/>
      <c r="JQY949" s="82"/>
      <c r="JQZ949" s="82"/>
      <c r="JRA949" s="82"/>
      <c r="JRB949" s="82"/>
      <c r="JRC949" s="82"/>
      <c r="JRD949" s="82"/>
      <c r="JRE949" s="82"/>
      <c r="JRF949" s="82"/>
      <c r="JRG949" s="82"/>
      <c r="JRH949" s="82"/>
      <c r="JRI949" s="82"/>
      <c r="JRJ949" s="82"/>
      <c r="JRK949" s="82"/>
      <c r="JRL949" s="82"/>
      <c r="JRM949" s="82"/>
      <c r="JRN949" s="82"/>
      <c r="JRO949" s="82"/>
      <c r="JRP949" s="82"/>
      <c r="JRQ949" s="82"/>
      <c r="JRR949" s="82"/>
      <c r="JRS949" s="82"/>
      <c r="JRT949" s="82"/>
      <c r="JRU949" s="82"/>
      <c r="JRV949" s="82"/>
      <c r="JRW949" s="82"/>
      <c r="JRX949" s="82"/>
      <c r="JRY949" s="82"/>
      <c r="JRZ949" s="82"/>
      <c r="JSA949" s="82"/>
      <c r="JSB949" s="82"/>
      <c r="JSC949" s="82"/>
      <c r="JSD949" s="82"/>
      <c r="JSE949" s="82"/>
      <c r="JSF949" s="82"/>
      <c r="JSG949" s="82"/>
      <c r="JSH949" s="82"/>
      <c r="JSI949" s="82"/>
      <c r="JSJ949" s="82"/>
      <c r="JSK949" s="82"/>
      <c r="JSL949" s="82"/>
      <c r="JSM949" s="82"/>
      <c r="JSN949" s="82"/>
      <c r="JSO949" s="82"/>
      <c r="JSP949" s="82"/>
      <c r="JSQ949" s="82"/>
      <c r="JSR949" s="82"/>
      <c r="JSS949" s="82"/>
      <c r="JST949" s="82"/>
      <c r="JSU949" s="82"/>
      <c r="JSV949" s="82"/>
      <c r="JSW949" s="82"/>
      <c r="JSX949" s="82"/>
      <c r="JSY949" s="82"/>
      <c r="JSZ949" s="82"/>
      <c r="JTA949" s="82"/>
      <c r="JTB949" s="82"/>
      <c r="JTC949" s="82"/>
      <c r="JTD949" s="82"/>
      <c r="JTE949" s="82"/>
      <c r="JTF949" s="82"/>
      <c r="JTG949" s="82"/>
      <c r="JTH949" s="82"/>
      <c r="JTI949" s="82"/>
      <c r="JTJ949" s="82"/>
      <c r="JTK949" s="82"/>
      <c r="JTL949" s="82"/>
      <c r="JTM949" s="82"/>
      <c r="JTN949" s="82"/>
      <c r="JTO949" s="82"/>
      <c r="JTP949" s="82"/>
      <c r="JTQ949" s="82"/>
      <c r="JTR949" s="82"/>
      <c r="JTS949" s="82"/>
      <c r="JTT949" s="82"/>
      <c r="JTU949" s="82"/>
      <c r="JTV949" s="82"/>
      <c r="JTW949" s="82"/>
      <c r="JTX949" s="82"/>
      <c r="JTY949" s="82"/>
      <c r="JTZ949" s="82"/>
      <c r="JUA949" s="82"/>
      <c r="JUB949" s="82"/>
      <c r="JUC949" s="82"/>
      <c r="JUD949" s="82"/>
      <c r="JUE949" s="82"/>
      <c r="JUF949" s="82"/>
      <c r="JUG949" s="82"/>
      <c r="JUH949" s="82"/>
      <c r="JUI949" s="82"/>
      <c r="JUJ949" s="82"/>
      <c r="JUK949" s="82"/>
      <c r="JUL949" s="82"/>
      <c r="JUM949" s="82"/>
      <c r="JUN949" s="82"/>
      <c r="JUO949" s="82"/>
      <c r="JUP949" s="82"/>
      <c r="JUQ949" s="82"/>
      <c r="JUR949" s="82"/>
      <c r="JUS949" s="82"/>
      <c r="JUT949" s="82"/>
      <c r="JUU949" s="82"/>
      <c r="JUV949" s="82"/>
      <c r="JUW949" s="82"/>
      <c r="JUX949" s="82"/>
      <c r="JUY949" s="82"/>
      <c r="JUZ949" s="82"/>
      <c r="JVA949" s="82"/>
      <c r="JVB949" s="82"/>
      <c r="JVC949" s="82"/>
      <c r="JVD949" s="82"/>
      <c r="JVE949" s="82"/>
      <c r="JVF949" s="82"/>
      <c r="JVG949" s="82"/>
      <c r="JVH949" s="82"/>
      <c r="JVI949" s="82"/>
      <c r="JVJ949" s="82"/>
      <c r="JVK949" s="82"/>
      <c r="JVL949" s="82"/>
      <c r="JVM949" s="82"/>
      <c r="JVN949" s="82"/>
      <c r="JVO949" s="82"/>
      <c r="JVP949" s="82"/>
      <c r="JVQ949" s="82"/>
      <c r="JVR949" s="82"/>
      <c r="JVS949" s="82"/>
      <c r="JVT949" s="82"/>
      <c r="JVU949" s="82"/>
      <c r="JVV949" s="82"/>
      <c r="JVW949" s="82"/>
      <c r="JVX949" s="82"/>
      <c r="JVY949" s="82"/>
      <c r="JVZ949" s="82"/>
      <c r="JWA949" s="82"/>
      <c r="JWB949" s="82"/>
      <c r="JWC949" s="82"/>
      <c r="JWD949" s="82"/>
      <c r="JWE949" s="82"/>
      <c r="JWF949" s="82"/>
      <c r="JWG949" s="82"/>
      <c r="JWH949" s="82"/>
      <c r="JWI949" s="82"/>
      <c r="JWJ949" s="82"/>
      <c r="JWK949" s="82"/>
      <c r="JWL949" s="82"/>
      <c r="JWM949" s="82"/>
      <c r="JWN949" s="82"/>
      <c r="JWO949" s="82"/>
      <c r="JWP949" s="82"/>
      <c r="JWQ949" s="82"/>
      <c r="JWR949" s="82"/>
      <c r="JWS949" s="82"/>
      <c r="JWT949" s="82"/>
      <c r="JWU949" s="82"/>
      <c r="JWV949" s="82"/>
      <c r="JWW949" s="82"/>
      <c r="JWX949" s="82"/>
      <c r="JWY949" s="82"/>
      <c r="JWZ949" s="82"/>
      <c r="JXA949" s="82"/>
      <c r="JXB949" s="82"/>
      <c r="JXC949" s="82"/>
      <c r="JXD949" s="82"/>
      <c r="JXE949" s="82"/>
      <c r="JXF949" s="82"/>
      <c r="JXG949" s="82"/>
      <c r="JXH949" s="82"/>
      <c r="JXI949" s="82"/>
      <c r="JXJ949" s="82"/>
      <c r="JXK949" s="82"/>
      <c r="JXL949" s="82"/>
      <c r="JXM949" s="82"/>
      <c r="JXN949" s="82"/>
      <c r="JXO949" s="82"/>
      <c r="JXP949" s="82"/>
      <c r="JXQ949" s="82"/>
      <c r="JXR949" s="82"/>
      <c r="JXS949" s="82"/>
      <c r="JXT949" s="82"/>
      <c r="JXU949" s="82"/>
      <c r="JXV949" s="82"/>
      <c r="JXW949" s="82"/>
      <c r="JXX949" s="82"/>
      <c r="JXY949" s="82"/>
      <c r="JXZ949" s="82"/>
      <c r="JYA949" s="82"/>
      <c r="JYB949" s="82"/>
      <c r="JYC949" s="82"/>
      <c r="JYD949" s="82"/>
      <c r="JYE949" s="82"/>
      <c r="JYF949" s="82"/>
      <c r="JYG949" s="82"/>
      <c r="JYH949" s="82"/>
      <c r="JYI949" s="82"/>
      <c r="JYJ949" s="82"/>
      <c r="JYK949" s="82"/>
      <c r="JYL949" s="82"/>
      <c r="JYM949" s="82"/>
      <c r="JYN949" s="82"/>
      <c r="JYO949" s="82"/>
      <c r="JYP949" s="82"/>
      <c r="JYQ949" s="82"/>
      <c r="JYR949" s="82"/>
      <c r="JYS949" s="82"/>
      <c r="JYT949" s="82"/>
      <c r="JYU949" s="82"/>
      <c r="JYV949" s="82"/>
      <c r="JYW949" s="82"/>
      <c r="JYX949" s="82"/>
      <c r="JYY949" s="82"/>
      <c r="JYZ949" s="82"/>
      <c r="JZA949" s="82"/>
      <c r="JZB949" s="82"/>
      <c r="JZC949" s="82"/>
      <c r="JZD949" s="82"/>
      <c r="JZE949" s="82"/>
      <c r="JZF949" s="82"/>
      <c r="JZG949" s="82"/>
      <c r="JZH949" s="82"/>
      <c r="JZI949" s="82"/>
      <c r="JZJ949" s="82"/>
      <c r="JZK949" s="82"/>
      <c r="JZL949" s="82"/>
      <c r="JZM949" s="82"/>
      <c r="JZN949" s="82"/>
      <c r="JZO949" s="82"/>
      <c r="JZP949" s="82"/>
      <c r="JZQ949" s="82"/>
      <c r="JZR949" s="82"/>
      <c r="JZS949" s="82"/>
      <c r="JZT949" s="82"/>
      <c r="JZU949" s="82"/>
      <c r="JZV949" s="82"/>
      <c r="JZW949" s="82"/>
      <c r="JZX949" s="82"/>
      <c r="JZY949" s="82"/>
      <c r="JZZ949" s="82"/>
      <c r="KAA949" s="82"/>
      <c r="KAB949" s="82"/>
      <c r="KAC949" s="82"/>
      <c r="KAD949" s="82"/>
      <c r="KAE949" s="82"/>
      <c r="KAF949" s="82"/>
      <c r="KAG949" s="82"/>
      <c r="KAH949" s="82"/>
      <c r="KAI949" s="82"/>
      <c r="KAJ949" s="82"/>
      <c r="KAK949" s="82"/>
      <c r="KAL949" s="82"/>
      <c r="KAM949" s="82"/>
      <c r="KAN949" s="82"/>
      <c r="KAO949" s="82"/>
      <c r="KAP949" s="82"/>
      <c r="KAQ949" s="82"/>
      <c r="KAR949" s="82"/>
      <c r="KAS949" s="82"/>
      <c r="KAT949" s="82"/>
      <c r="KAU949" s="82"/>
      <c r="KAV949" s="82"/>
      <c r="KAW949" s="82"/>
      <c r="KAX949" s="82"/>
      <c r="KAY949" s="82"/>
      <c r="KAZ949" s="82"/>
      <c r="KBA949" s="82"/>
      <c r="KBB949" s="82"/>
      <c r="KBC949" s="82"/>
      <c r="KBD949" s="82"/>
      <c r="KBE949" s="82"/>
      <c r="KBF949" s="82"/>
      <c r="KBG949" s="82"/>
      <c r="KBH949" s="82"/>
      <c r="KBI949" s="82"/>
      <c r="KBJ949" s="82"/>
      <c r="KBK949" s="82"/>
      <c r="KBL949" s="82"/>
      <c r="KBM949" s="82"/>
      <c r="KBN949" s="82"/>
      <c r="KBO949" s="82"/>
      <c r="KBP949" s="82"/>
      <c r="KBQ949" s="82"/>
      <c r="KBR949" s="82"/>
      <c r="KBS949" s="82"/>
      <c r="KBT949" s="82"/>
      <c r="KBU949" s="82"/>
      <c r="KBV949" s="82"/>
      <c r="KBW949" s="82"/>
      <c r="KBX949" s="82"/>
      <c r="KBY949" s="82"/>
      <c r="KBZ949" s="82"/>
      <c r="KCA949" s="82"/>
      <c r="KCB949" s="82"/>
      <c r="KCC949" s="82"/>
      <c r="KCD949" s="82"/>
      <c r="KCE949" s="82"/>
      <c r="KCF949" s="82"/>
      <c r="KCG949" s="82"/>
      <c r="KCH949" s="82"/>
      <c r="KCI949" s="82"/>
      <c r="KCJ949" s="82"/>
      <c r="KCK949" s="82"/>
      <c r="KCL949" s="82"/>
      <c r="KCM949" s="82"/>
      <c r="KCN949" s="82"/>
      <c r="KCO949" s="82"/>
      <c r="KCP949" s="82"/>
      <c r="KCQ949" s="82"/>
      <c r="KCR949" s="82"/>
      <c r="KCS949" s="82"/>
      <c r="KCT949" s="82"/>
      <c r="KCU949" s="82"/>
      <c r="KCV949" s="82"/>
      <c r="KCW949" s="82"/>
      <c r="KCX949" s="82"/>
      <c r="KCY949" s="82"/>
      <c r="KCZ949" s="82"/>
      <c r="KDA949" s="82"/>
      <c r="KDB949" s="82"/>
      <c r="KDC949" s="82"/>
      <c r="KDD949" s="82"/>
      <c r="KDE949" s="82"/>
      <c r="KDF949" s="82"/>
      <c r="KDG949" s="82"/>
      <c r="KDH949" s="82"/>
      <c r="KDI949" s="82"/>
      <c r="KDJ949" s="82"/>
      <c r="KDK949" s="82"/>
      <c r="KDL949" s="82"/>
      <c r="KDM949" s="82"/>
      <c r="KDN949" s="82"/>
      <c r="KDO949" s="82"/>
      <c r="KDP949" s="82"/>
      <c r="KDQ949" s="82"/>
      <c r="KDR949" s="82"/>
      <c r="KDS949" s="82"/>
      <c r="KDT949" s="82"/>
      <c r="KDU949" s="82"/>
      <c r="KDV949" s="82"/>
      <c r="KDW949" s="82"/>
      <c r="KDX949" s="82"/>
      <c r="KDY949" s="82"/>
      <c r="KDZ949" s="82"/>
      <c r="KEA949" s="82"/>
      <c r="KEB949" s="82"/>
      <c r="KEC949" s="82"/>
      <c r="KED949" s="82"/>
      <c r="KEE949" s="82"/>
      <c r="KEF949" s="82"/>
      <c r="KEG949" s="82"/>
      <c r="KEH949" s="82"/>
      <c r="KEI949" s="82"/>
      <c r="KEJ949" s="82"/>
      <c r="KEK949" s="82"/>
      <c r="KEL949" s="82"/>
      <c r="KEM949" s="82"/>
      <c r="KEN949" s="82"/>
      <c r="KEO949" s="82"/>
      <c r="KEP949" s="82"/>
      <c r="KEQ949" s="82"/>
      <c r="KER949" s="82"/>
      <c r="KES949" s="82"/>
      <c r="KET949" s="82"/>
      <c r="KEU949" s="82"/>
      <c r="KEV949" s="82"/>
      <c r="KEW949" s="82"/>
      <c r="KEX949" s="82"/>
      <c r="KEY949" s="82"/>
      <c r="KEZ949" s="82"/>
      <c r="KFA949" s="82"/>
      <c r="KFB949" s="82"/>
      <c r="KFC949" s="82"/>
      <c r="KFD949" s="82"/>
      <c r="KFE949" s="82"/>
      <c r="KFF949" s="82"/>
      <c r="KFG949" s="82"/>
      <c r="KFH949" s="82"/>
      <c r="KFI949" s="82"/>
      <c r="KFJ949" s="82"/>
      <c r="KFK949" s="82"/>
      <c r="KFL949" s="82"/>
      <c r="KFM949" s="82"/>
      <c r="KFN949" s="82"/>
      <c r="KFO949" s="82"/>
      <c r="KFP949" s="82"/>
      <c r="KFQ949" s="82"/>
      <c r="KFR949" s="82"/>
      <c r="KFS949" s="82"/>
      <c r="KFT949" s="82"/>
      <c r="KFU949" s="82"/>
      <c r="KFV949" s="82"/>
      <c r="KFW949" s="82"/>
      <c r="KFX949" s="82"/>
      <c r="KFY949" s="82"/>
      <c r="KFZ949" s="82"/>
      <c r="KGA949" s="82"/>
      <c r="KGB949" s="82"/>
      <c r="KGC949" s="82"/>
      <c r="KGD949" s="82"/>
      <c r="KGE949" s="82"/>
      <c r="KGF949" s="82"/>
      <c r="KGG949" s="82"/>
      <c r="KGH949" s="82"/>
      <c r="KGI949" s="82"/>
      <c r="KGJ949" s="82"/>
      <c r="KGK949" s="82"/>
      <c r="KGL949" s="82"/>
      <c r="KGM949" s="82"/>
      <c r="KGN949" s="82"/>
      <c r="KGO949" s="82"/>
      <c r="KGP949" s="82"/>
      <c r="KGQ949" s="82"/>
      <c r="KGR949" s="82"/>
      <c r="KGS949" s="82"/>
      <c r="KGT949" s="82"/>
      <c r="KGU949" s="82"/>
      <c r="KGV949" s="82"/>
      <c r="KGW949" s="82"/>
      <c r="KGX949" s="82"/>
      <c r="KGY949" s="82"/>
      <c r="KGZ949" s="82"/>
      <c r="KHA949" s="82"/>
      <c r="KHB949" s="82"/>
      <c r="KHC949" s="82"/>
      <c r="KHD949" s="82"/>
      <c r="KHE949" s="82"/>
      <c r="KHF949" s="82"/>
      <c r="KHG949" s="82"/>
      <c r="KHH949" s="82"/>
      <c r="KHI949" s="82"/>
      <c r="KHJ949" s="82"/>
      <c r="KHK949" s="82"/>
      <c r="KHL949" s="82"/>
      <c r="KHM949" s="82"/>
      <c r="KHN949" s="82"/>
      <c r="KHO949" s="82"/>
      <c r="KHP949" s="82"/>
      <c r="KHQ949" s="82"/>
      <c r="KHR949" s="82"/>
      <c r="KHS949" s="82"/>
      <c r="KHT949" s="82"/>
      <c r="KHU949" s="82"/>
      <c r="KHV949" s="82"/>
      <c r="KHW949" s="82"/>
      <c r="KHX949" s="82"/>
      <c r="KHY949" s="82"/>
      <c r="KHZ949" s="82"/>
      <c r="KIA949" s="82"/>
      <c r="KIB949" s="82"/>
      <c r="KIC949" s="82"/>
      <c r="KID949" s="82"/>
      <c r="KIE949" s="82"/>
      <c r="KIF949" s="82"/>
      <c r="KIG949" s="82"/>
      <c r="KIH949" s="82"/>
      <c r="KII949" s="82"/>
      <c r="KIJ949" s="82"/>
      <c r="KIK949" s="82"/>
      <c r="KIL949" s="82"/>
      <c r="KIM949" s="82"/>
      <c r="KIN949" s="82"/>
      <c r="KIO949" s="82"/>
      <c r="KIP949" s="82"/>
      <c r="KIQ949" s="82"/>
      <c r="KIR949" s="82"/>
      <c r="KIS949" s="82"/>
      <c r="KIT949" s="82"/>
      <c r="KIU949" s="82"/>
      <c r="KIV949" s="82"/>
      <c r="KIW949" s="82"/>
      <c r="KIX949" s="82"/>
      <c r="KIY949" s="82"/>
      <c r="KIZ949" s="82"/>
      <c r="KJA949" s="82"/>
      <c r="KJB949" s="82"/>
      <c r="KJC949" s="82"/>
      <c r="KJD949" s="82"/>
      <c r="KJE949" s="82"/>
      <c r="KJF949" s="82"/>
      <c r="KJG949" s="82"/>
      <c r="KJH949" s="82"/>
      <c r="KJI949" s="82"/>
      <c r="KJJ949" s="82"/>
      <c r="KJK949" s="82"/>
      <c r="KJL949" s="82"/>
      <c r="KJM949" s="82"/>
      <c r="KJN949" s="82"/>
      <c r="KJO949" s="82"/>
      <c r="KJP949" s="82"/>
      <c r="KJQ949" s="82"/>
      <c r="KJR949" s="82"/>
      <c r="KJS949" s="82"/>
      <c r="KJT949" s="82"/>
      <c r="KJU949" s="82"/>
      <c r="KJV949" s="82"/>
      <c r="KJW949" s="82"/>
      <c r="KJX949" s="82"/>
      <c r="KJY949" s="82"/>
      <c r="KJZ949" s="82"/>
      <c r="KKA949" s="82"/>
      <c r="KKB949" s="82"/>
      <c r="KKC949" s="82"/>
      <c r="KKD949" s="82"/>
      <c r="KKE949" s="82"/>
      <c r="KKF949" s="82"/>
      <c r="KKG949" s="82"/>
      <c r="KKH949" s="82"/>
      <c r="KKI949" s="82"/>
      <c r="KKJ949" s="82"/>
      <c r="KKK949" s="82"/>
      <c r="KKL949" s="82"/>
      <c r="KKM949" s="82"/>
      <c r="KKN949" s="82"/>
      <c r="KKO949" s="82"/>
      <c r="KKP949" s="82"/>
      <c r="KKQ949" s="82"/>
      <c r="KKR949" s="82"/>
      <c r="KKS949" s="82"/>
      <c r="KKT949" s="82"/>
      <c r="KKU949" s="82"/>
      <c r="KKV949" s="82"/>
      <c r="KKW949" s="82"/>
      <c r="KKX949" s="82"/>
      <c r="KKY949" s="82"/>
      <c r="KKZ949" s="82"/>
      <c r="KLA949" s="82"/>
      <c r="KLB949" s="82"/>
      <c r="KLC949" s="82"/>
      <c r="KLD949" s="82"/>
      <c r="KLE949" s="82"/>
      <c r="KLF949" s="82"/>
      <c r="KLG949" s="82"/>
      <c r="KLH949" s="82"/>
      <c r="KLI949" s="82"/>
      <c r="KLJ949" s="82"/>
      <c r="KLK949" s="82"/>
      <c r="KLL949" s="82"/>
      <c r="KLM949" s="82"/>
      <c r="KLN949" s="82"/>
      <c r="KLO949" s="82"/>
      <c r="KLP949" s="82"/>
      <c r="KLQ949" s="82"/>
      <c r="KLR949" s="82"/>
      <c r="KLS949" s="82"/>
      <c r="KLT949" s="82"/>
      <c r="KLU949" s="82"/>
      <c r="KLV949" s="82"/>
      <c r="KLW949" s="82"/>
      <c r="KLX949" s="82"/>
      <c r="KLY949" s="82"/>
      <c r="KLZ949" s="82"/>
      <c r="KMA949" s="82"/>
      <c r="KMB949" s="82"/>
      <c r="KMC949" s="82"/>
      <c r="KMD949" s="82"/>
      <c r="KME949" s="82"/>
      <c r="KMF949" s="82"/>
      <c r="KMG949" s="82"/>
      <c r="KMH949" s="82"/>
      <c r="KMI949" s="82"/>
      <c r="KMJ949" s="82"/>
      <c r="KMK949" s="82"/>
      <c r="KML949" s="82"/>
      <c r="KMM949" s="82"/>
      <c r="KMN949" s="82"/>
      <c r="KMO949" s="82"/>
      <c r="KMP949" s="82"/>
      <c r="KMQ949" s="82"/>
      <c r="KMR949" s="82"/>
      <c r="KMS949" s="82"/>
      <c r="KMT949" s="82"/>
      <c r="KMU949" s="82"/>
      <c r="KMV949" s="82"/>
      <c r="KMW949" s="82"/>
      <c r="KMX949" s="82"/>
      <c r="KMY949" s="82"/>
      <c r="KMZ949" s="82"/>
      <c r="KNA949" s="82"/>
      <c r="KNB949" s="82"/>
      <c r="KNC949" s="82"/>
      <c r="KND949" s="82"/>
      <c r="KNE949" s="82"/>
      <c r="KNF949" s="82"/>
      <c r="KNG949" s="82"/>
      <c r="KNH949" s="82"/>
      <c r="KNI949" s="82"/>
      <c r="KNJ949" s="82"/>
      <c r="KNK949" s="82"/>
      <c r="KNL949" s="82"/>
      <c r="KNM949" s="82"/>
      <c r="KNN949" s="82"/>
      <c r="KNO949" s="82"/>
      <c r="KNP949" s="82"/>
      <c r="KNQ949" s="82"/>
      <c r="KNR949" s="82"/>
      <c r="KNS949" s="82"/>
      <c r="KNT949" s="82"/>
      <c r="KNU949" s="82"/>
      <c r="KNV949" s="82"/>
      <c r="KNW949" s="82"/>
      <c r="KNX949" s="82"/>
      <c r="KNY949" s="82"/>
      <c r="KNZ949" s="82"/>
      <c r="KOA949" s="82"/>
      <c r="KOB949" s="82"/>
      <c r="KOC949" s="82"/>
      <c r="KOD949" s="82"/>
      <c r="KOE949" s="82"/>
      <c r="KOF949" s="82"/>
      <c r="KOG949" s="82"/>
      <c r="KOH949" s="82"/>
      <c r="KOI949" s="82"/>
      <c r="KOJ949" s="82"/>
      <c r="KOK949" s="82"/>
      <c r="KOL949" s="82"/>
      <c r="KOM949" s="82"/>
      <c r="KON949" s="82"/>
      <c r="KOO949" s="82"/>
      <c r="KOP949" s="82"/>
      <c r="KOQ949" s="82"/>
      <c r="KOR949" s="82"/>
      <c r="KOS949" s="82"/>
      <c r="KOT949" s="82"/>
      <c r="KOU949" s="82"/>
      <c r="KOV949" s="82"/>
      <c r="KOW949" s="82"/>
      <c r="KOX949" s="82"/>
      <c r="KOY949" s="82"/>
      <c r="KOZ949" s="82"/>
      <c r="KPA949" s="82"/>
      <c r="KPB949" s="82"/>
      <c r="KPC949" s="82"/>
      <c r="KPD949" s="82"/>
      <c r="KPE949" s="82"/>
      <c r="KPF949" s="82"/>
      <c r="KPG949" s="82"/>
      <c r="KPH949" s="82"/>
      <c r="KPI949" s="82"/>
      <c r="KPJ949" s="82"/>
      <c r="KPK949" s="82"/>
      <c r="KPL949" s="82"/>
      <c r="KPM949" s="82"/>
      <c r="KPN949" s="82"/>
      <c r="KPO949" s="82"/>
      <c r="KPP949" s="82"/>
      <c r="KPQ949" s="82"/>
      <c r="KPR949" s="82"/>
      <c r="KPS949" s="82"/>
      <c r="KPT949" s="82"/>
      <c r="KPU949" s="82"/>
      <c r="KPV949" s="82"/>
      <c r="KPW949" s="82"/>
      <c r="KPX949" s="82"/>
      <c r="KPY949" s="82"/>
      <c r="KPZ949" s="82"/>
      <c r="KQA949" s="82"/>
      <c r="KQB949" s="82"/>
      <c r="KQC949" s="82"/>
      <c r="KQD949" s="82"/>
      <c r="KQE949" s="82"/>
      <c r="KQF949" s="82"/>
      <c r="KQG949" s="82"/>
      <c r="KQH949" s="82"/>
      <c r="KQI949" s="82"/>
      <c r="KQJ949" s="82"/>
      <c r="KQK949" s="82"/>
      <c r="KQL949" s="82"/>
      <c r="KQM949" s="82"/>
      <c r="KQN949" s="82"/>
      <c r="KQO949" s="82"/>
      <c r="KQP949" s="82"/>
      <c r="KQQ949" s="82"/>
      <c r="KQR949" s="82"/>
      <c r="KQS949" s="82"/>
      <c r="KQT949" s="82"/>
      <c r="KQU949" s="82"/>
      <c r="KQV949" s="82"/>
      <c r="KQW949" s="82"/>
      <c r="KQX949" s="82"/>
      <c r="KQY949" s="82"/>
      <c r="KQZ949" s="82"/>
      <c r="KRA949" s="82"/>
      <c r="KRB949" s="82"/>
      <c r="KRC949" s="82"/>
      <c r="KRD949" s="82"/>
      <c r="KRE949" s="82"/>
      <c r="KRF949" s="82"/>
      <c r="KRG949" s="82"/>
      <c r="KRH949" s="82"/>
      <c r="KRI949" s="82"/>
      <c r="KRJ949" s="82"/>
      <c r="KRK949" s="82"/>
      <c r="KRL949" s="82"/>
      <c r="KRM949" s="82"/>
      <c r="KRN949" s="82"/>
      <c r="KRO949" s="82"/>
      <c r="KRP949" s="82"/>
      <c r="KRQ949" s="82"/>
      <c r="KRR949" s="82"/>
      <c r="KRS949" s="82"/>
      <c r="KRT949" s="82"/>
      <c r="KRU949" s="82"/>
      <c r="KRV949" s="82"/>
      <c r="KRW949" s="82"/>
      <c r="KRX949" s="82"/>
      <c r="KRY949" s="82"/>
      <c r="KRZ949" s="82"/>
      <c r="KSA949" s="82"/>
      <c r="KSB949" s="82"/>
      <c r="KSC949" s="82"/>
      <c r="KSD949" s="82"/>
      <c r="KSE949" s="82"/>
      <c r="KSF949" s="82"/>
      <c r="KSG949" s="82"/>
      <c r="KSH949" s="82"/>
      <c r="KSI949" s="82"/>
      <c r="KSJ949" s="82"/>
      <c r="KSK949" s="82"/>
      <c r="KSL949" s="82"/>
      <c r="KSM949" s="82"/>
      <c r="KSN949" s="82"/>
      <c r="KSO949" s="82"/>
      <c r="KSP949" s="82"/>
      <c r="KSQ949" s="82"/>
      <c r="KSR949" s="82"/>
      <c r="KSS949" s="82"/>
      <c r="KST949" s="82"/>
      <c r="KSU949" s="82"/>
      <c r="KSV949" s="82"/>
      <c r="KSW949" s="82"/>
      <c r="KSX949" s="82"/>
      <c r="KSY949" s="82"/>
      <c r="KSZ949" s="82"/>
      <c r="KTA949" s="82"/>
      <c r="KTB949" s="82"/>
      <c r="KTC949" s="82"/>
      <c r="KTD949" s="82"/>
      <c r="KTE949" s="82"/>
      <c r="KTF949" s="82"/>
      <c r="KTG949" s="82"/>
      <c r="KTH949" s="82"/>
      <c r="KTI949" s="82"/>
      <c r="KTJ949" s="82"/>
      <c r="KTK949" s="82"/>
      <c r="KTL949" s="82"/>
      <c r="KTM949" s="82"/>
      <c r="KTN949" s="82"/>
      <c r="KTO949" s="82"/>
      <c r="KTP949" s="82"/>
      <c r="KTQ949" s="82"/>
      <c r="KTR949" s="82"/>
      <c r="KTS949" s="82"/>
      <c r="KTT949" s="82"/>
      <c r="KTU949" s="82"/>
      <c r="KTV949" s="82"/>
      <c r="KTW949" s="82"/>
      <c r="KTX949" s="82"/>
      <c r="KTY949" s="82"/>
      <c r="KTZ949" s="82"/>
      <c r="KUA949" s="82"/>
      <c r="KUB949" s="82"/>
      <c r="KUC949" s="82"/>
      <c r="KUD949" s="82"/>
      <c r="KUE949" s="82"/>
      <c r="KUF949" s="82"/>
      <c r="KUG949" s="82"/>
      <c r="KUH949" s="82"/>
      <c r="KUI949" s="82"/>
      <c r="KUJ949" s="82"/>
      <c r="KUK949" s="82"/>
      <c r="KUL949" s="82"/>
      <c r="KUM949" s="82"/>
      <c r="KUN949" s="82"/>
      <c r="KUO949" s="82"/>
      <c r="KUP949" s="82"/>
      <c r="KUQ949" s="82"/>
      <c r="KUR949" s="82"/>
      <c r="KUS949" s="82"/>
      <c r="KUT949" s="82"/>
      <c r="KUU949" s="82"/>
      <c r="KUV949" s="82"/>
      <c r="KUW949" s="82"/>
      <c r="KUX949" s="82"/>
      <c r="KUY949" s="82"/>
      <c r="KUZ949" s="82"/>
      <c r="KVA949" s="82"/>
      <c r="KVB949" s="82"/>
      <c r="KVC949" s="82"/>
      <c r="KVD949" s="82"/>
      <c r="KVE949" s="82"/>
      <c r="KVF949" s="82"/>
      <c r="KVG949" s="82"/>
      <c r="KVH949" s="82"/>
      <c r="KVI949" s="82"/>
      <c r="KVJ949" s="82"/>
      <c r="KVK949" s="82"/>
      <c r="KVL949" s="82"/>
      <c r="KVM949" s="82"/>
      <c r="KVN949" s="82"/>
      <c r="KVO949" s="82"/>
      <c r="KVP949" s="82"/>
      <c r="KVQ949" s="82"/>
      <c r="KVR949" s="82"/>
      <c r="KVS949" s="82"/>
      <c r="KVT949" s="82"/>
      <c r="KVU949" s="82"/>
      <c r="KVV949" s="82"/>
      <c r="KVW949" s="82"/>
      <c r="KVX949" s="82"/>
      <c r="KVY949" s="82"/>
      <c r="KVZ949" s="82"/>
      <c r="KWA949" s="82"/>
      <c r="KWB949" s="82"/>
      <c r="KWC949" s="82"/>
      <c r="KWD949" s="82"/>
      <c r="KWE949" s="82"/>
      <c r="KWF949" s="82"/>
      <c r="KWG949" s="82"/>
      <c r="KWH949" s="82"/>
      <c r="KWI949" s="82"/>
      <c r="KWJ949" s="82"/>
      <c r="KWK949" s="82"/>
      <c r="KWL949" s="82"/>
      <c r="KWM949" s="82"/>
      <c r="KWN949" s="82"/>
      <c r="KWO949" s="82"/>
      <c r="KWP949" s="82"/>
      <c r="KWQ949" s="82"/>
      <c r="KWR949" s="82"/>
      <c r="KWS949" s="82"/>
      <c r="KWT949" s="82"/>
      <c r="KWU949" s="82"/>
      <c r="KWV949" s="82"/>
      <c r="KWW949" s="82"/>
      <c r="KWX949" s="82"/>
      <c r="KWY949" s="82"/>
      <c r="KWZ949" s="82"/>
      <c r="KXA949" s="82"/>
      <c r="KXB949" s="82"/>
      <c r="KXC949" s="82"/>
      <c r="KXD949" s="82"/>
      <c r="KXE949" s="82"/>
      <c r="KXF949" s="82"/>
      <c r="KXG949" s="82"/>
      <c r="KXH949" s="82"/>
      <c r="KXI949" s="82"/>
      <c r="KXJ949" s="82"/>
      <c r="KXK949" s="82"/>
      <c r="KXL949" s="82"/>
      <c r="KXM949" s="82"/>
      <c r="KXN949" s="82"/>
      <c r="KXO949" s="82"/>
      <c r="KXP949" s="82"/>
      <c r="KXQ949" s="82"/>
      <c r="KXR949" s="82"/>
      <c r="KXS949" s="82"/>
      <c r="KXT949" s="82"/>
      <c r="KXU949" s="82"/>
      <c r="KXV949" s="82"/>
      <c r="KXW949" s="82"/>
      <c r="KXX949" s="82"/>
      <c r="KXY949" s="82"/>
      <c r="KXZ949" s="82"/>
      <c r="KYA949" s="82"/>
      <c r="KYB949" s="82"/>
      <c r="KYC949" s="82"/>
      <c r="KYD949" s="82"/>
      <c r="KYE949" s="82"/>
      <c r="KYF949" s="82"/>
      <c r="KYG949" s="82"/>
      <c r="KYH949" s="82"/>
      <c r="KYI949" s="82"/>
      <c r="KYJ949" s="82"/>
      <c r="KYK949" s="82"/>
      <c r="KYL949" s="82"/>
      <c r="KYM949" s="82"/>
      <c r="KYN949" s="82"/>
      <c r="KYO949" s="82"/>
      <c r="KYP949" s="82"/>
      <c r="KYQ949" s="82"/>
      <c r="KYR949" s="82"/>
      <c r="KYS949" s="82"/>
      <c r="KYT949" s="82"/>
      <c r="KYU949" s="82"/>
      <c r="KYV949" s="82"/>
      <c r="KYW949" s="82"/>
      <c r="KYX949" s="82"/>
      <c r="KYY949" s="82"/>
      <c r="KYZ949" s="82"/>
      <c r="KZA949" s="82"/>
      <c r="KZB949" s="82"/>
      <c r="KZC949" s="82"/>
      <c r="KZD949" s="82"/>
      <c r="KZE949" s="82"/>
      <c r="KZF949" s="82"/>
      <c r="KZG949" s="82"/>
      <c r="KZH949" s="82"/>
      <c r="KZI949" s="82"/>
      <c r="KZJ949" s="82"/>
      <c r="KZK949" s="82"/>
      <c r="KZL949" s="82"/>
      <c r="KZM949" s="82"/>
      <c r="KZN949" s="82"/>
      <c r="KZO949" s="82"/>
      <c r="KZP949" s="82"/>
      <c r="KZQ949" s="82"/>
      <c r="KZR949" s="82"/>
      <c r="KZS949" s="82"/>
      <c r="KZT949" s="82"/>
      <c r="KZU949" s="82"/>
      <c r="KZV949" s="82"/>
      <c r="KZW949" s="82"/>
      <c r="KZX949" s="82"/>
      <c r="KZY949" s="82"/>
      <c r="KZZ949" s="82"/>
      <c r="LAA949" s="82"/>
      <c r="LAB949" s="82"/>
      <c r="LAC949" s="82"/>
      <c r="LAD949" s="82"/>
      <c r="LAE949" s="82"/>
      <c r="LAF949" s="82"/>
      <c r="LAG949" s="82"/>
      <c r="LAH949" s="82"/>
      <c r="LAI949" s="82"/>
      <c r="LAJ949" s="82"/>
      <c r="LAK949" s="82"/>
      <c r="LAL949" s="82"/>
      <c r="LAM949" s="82"/>
      <c r="LAN949" s="82"/>
      <c r="LAO949" s="82"/>
      <c r="LAP949" s="82"/>
      <c r="LAQ949" s="82"/>
      <c r="LAR949" s="82"/>
      <c r="LAS949" s="82"/>
      <c r="LAT949" s="82"/>
      <c r="LAU949" s="82"/>
      <c r="LAV949" s="82"/>
      <c r="LAW949" s="82"/>
      <c r="LAX949" s="82"/>
      <c r="LAY949" s="82"/>
      <c r="LAZ949" s="82"/>
      <c r="LBA949" s="82"/>
      <c r="LBB949" s="82"/>
      <c r="LBC949" s="82"/>
      <c r="LBD949" s="82"/>
      <c r="LBE949" s="82"/>
      <c r="LBF949" s="82"/>
      <c r="LBG949" s="82"/>
      <c r="LBH949" s="82"/>
      <c r="LBI949" s="82"/>
      <c r="LBJ949" s="82"/>
      <c r="LBK949" s="82"/>
      <c r="LBL949" s="82"/>
      <c r="LBM949" s="82"/>
      <c r="LBN949" s="82"/>
      <c r="LBO949" s="82"/>
      <c r="LBP949" s="82"/>
      <c r="LBQ949" s="82"/>
      <c r="LBR949" s="82"/>
      <c r="LBS949" s="82"/>
      <c r="LBT949" s="82"/>
      <c r="LBU949" s="82"/>
      <c r="LBV949" s="82"/>
      <c r="LBW949" s="82"/>
      <c r="LBX949" s="82"/>
      <c r="LBY949" s="82"/>
      <c r="LBZ949" s="82"/>
      <c r="LCA949" s="82"/>
      <c r="LCB949" s="82"/>
      <c r="LCC949" s="82"/>
      <c r="LCD949" s="82"/>
      <c r="LCE949" s="82"/>
      <c r="LCF949" s="82"/>
      <c r="LCG949" s="82"/>
      <c r="LCH949" s="82"/>
      <c r="LCI949" s="82"/>
      <c r="LCJ949" s="82"/>
      <c r="LCK949" s="82"/>
      <c r="LCL949" s="82"/>
      <c r="LCM949" s="82"/>
      <c r="LCN949" s="82"/>
      <c r="LCO949" s="82"/>
      <c r="LCP949" s="82"/>
      <c r="LCQ949" s="82"/>
      <c r="LCR949" s="82"/>
      <c r="LCS949" s="82"/>
      <c r="LCT949" s="82"/>
      <c r="LCU949" s="82"/>
      <c r="LCV949" s="82"/>
      <c r="LCW949" s="82"/>
      <c r="LCX949" s="82"/>
      <c r="LCY949" s="82"/>
      <c r="LCZ949" s="82"/>
      <c r="LDA949" s="82"/>
      <c r="LDB949" s="82"/>
      <c r="LDC949" s="82"/>
      <c r="LDD949" s="82"/>
      <c r="LDE949" s="82"/>
      <c r="LDF949" s="82"/>
      <c r="LDG949" s="82"/>
      <c r="LDH949" s="82"/>
      <c r="LDI949" s="82"/>
      <c r="LDJ949" s="82"/>
      <c r="LDK949" s="82"/>
      <c r="LDL949" s="82"/>
      <c r="LDM949" s="82"/>
      <c r="LDN949" s="82"/>
      <c r="LDO949" s="82"/>
      <c r="LDP949" s="82"/>
      <c r="LDQ949" s="82"/>
      <c r="LDR949" s="82"/>
      <c r="LDS949" s="82"/>
      <c r="LDT949" s="82"/>
      <c r="LDU949" s="82"/>
      <c r="LDV949" s="82"/>
      <c r="LDW949" s="82"/>
      <c r="LDX949" s="82"/>
      <c r="LDY949" s="82"/>
      <c r="LDZ949" s="82"/>
      <c r="LEA949" s="82"/>
      <c r="LEB949" s="82"/>
      <c r="LEC949" s="82"/>
      <c r="LED949" s="82"/>
      <c r="LEE949" s="82"/>
      <c r="LEF949" s="82"/>
      <c r="LEG949" s="82"/>
      <c r="LEH949" s="82"/>
      <c r="LEI949" s="82"/>
      <c r="LEJ949" s="82"/>
      <c r="LEK949" s="82"/>
      <c r="LEL949" s="82"/>
      <c r="LEM949" s="82"/>
      <c r="LEN949" s="82"/>
      <c r="LEO949" s="82"/>
      <c r="LEP949" s="82"/>
      <c r="LEQ949" s="82"/>
      <c r="LER949" s="82"/>
      <c r="LES949" s="82"/>
      <c r="LET949" s="82"/>
      <c r="LEU949" s="82"/>
      <c r="LEV949" s="82"/>
      <c r="LEW949" s="82"/>
      <c r="LEX949" s="82"/>
      <c r="LEY949" s="82"/>
      <c r="LEZ949" s="82"/>
      <c r="LFA949" s="82"/>
      <c r="LFB949" s="82"/>
      <c r="LFC949" s="82"/>
      <c r="LFD949" s="82"/>
      <c r="LFE949" s="82"/>
      <c r="LFF949" s="82"/>
      <c r="LFG949" s="82"/>
      <c r="LFH949" s="82"/>
      <c r="LFI949" s="82"/>
      <c r="LFJ949" s="82"/>
      <c r="LFK949" s="82"/>
      <c r="LFL949" s="82"/>
      <c r="LFM949" s="82"/>
      <c r="LFN949" s="82"/>
      <c r="LFO949" s="82"/>
      <c r="LFP949" s="82"/>
      <c r="LFQ949" s="82"/>
      <c r="LFR949" s="82"/>
      <c r="LFS949" s="82"/>
      <c r="LFT949" s="82"/>
      <c r="LFU949" s="82"/>
      <c r="LFV949" s="82"/>
      <c r="LFW949" s="82"/>
      <c r="LFX949" s="82"/>
      <c r="LFY949" s="82"/>
      <c r="LFZ949" s="82"/>
      <c r="LGA949" s="82"/>
      <c r="LGB949" s="82"/>
      <c r="LGC949" s="82"/>
      <c r="LGD949" s="82"/>
      <c r="LGE949" s="82"/>
      <c r="LGF949" s="82"/>
      <c r="LGG949" s="82"/>
      <c r="LGH949" s="82"/>
      <c r="LGI949" s="82"/>
      <c r="LGJ949" s="82"/>
      <c r="LGK949" s="82"/>
      <c r="LGL949" s="82"/>
      <c r="LGM949" s="82"/>
      <c r="LGN949" s="82"/>
      <c r="LGO949" s="82"/>
      <c r="LGP949" s="82"/>
      <c r="LGQ949" s="82"/>
      <c r="LGR949" s="82"/>
      <c r="LGS949" s="82"/>
      <c r="LGT949" s="82"/>
      <c r="LGU949" s="82"/>
      <c r="LGV949" s="82"/>
      <c r="LGW949" s="82"/>
      <c r="LGX949" s="82"/>
      <c r="LGY949" s="82"/>
      <c r="LGZ949" s="82"/>
      <c r="LHA949" s="82"/>
      <c r="LHB949" s="82"/>
      <c r="LHC949" s="82"/>
      <c r="LHD949" s="82"/>
      <c r="LHE949" s="82"/>
      <c r="LHF949" s="82"/>
      <c r="LHG949" s="82"/>
      <c r="LHH949" s="82"/>
      <c r="LHI949" s="82"/>
      <c r="LHJ949" s="82"/>
      <c r="LHK949" s="82"/>
      <c r="LHL949" s="82"/>
      <c r="LHM949" s="82"/>
      <c r="LHN949" s="82"/>
      <c r="LHO949" s="82"/>
      <c r="LHP949" s="82"/>
      <c r="LHQ949" s="82"/>
      <c r="LHR949" s="82"/>
      <c r="LHS949" s="82"/>
      <c r="LHT949" s="82"/>
      <c r="LHU949" s="82"/>
      <c r="LHV949" s="82"/>
      <c r="LHW949" s="82"/>
      <c r="LHX949" s="82"/>
      <c r="LHY949" s="82"/>
      <c r="LHZ949" s="82"/>
      <c r="LIA949" s="82"/>
      <c r="LIB949" s="82"/>
      <c r="LIC949" s="82"/>
      <c r="LID949" s="82"/>
      <c r="LIE949" s="82"/>
      <c r="LIF949" s="82"/>
      <c r="LIG949" s="82"/>
      <c r="LIH949" s="82"/>
      <c r="LII949" s="82"/>
      <c r="LIJ949" s="82"/>
      <c r="LIK949" s="82"/>
      <c r="LIL949" s="82"/>
      <c r="LIM949" s="82"/>
      <c r="LIN949" s="82"/>
      <c r="LIO949" s="82"/>
      <c r="LIP949" s="82"/>
      <c r="LIQ949" s="82"/>
      <c r="LIR949" s="82"/>
      <c r="LIS949" s="82"/>
      <c r="LIT949" s="82"/>
      <c r="LIU949" s="82"/>
      <c r="LIV949" s="82"/>
      <c r="LIW949" s="82"/>
      <c r="LIX949" s="82"/>
      <c r="LIY949" s="82"/>
      <c r="LIZ949" s="82"/>
      <c r="LJA949" s="82"/>
      <c r="LJB949" s="82"/>
      <c r="LJC949" s="82"/>
      <c r="LJD949" s="82"/>
      <c r="LJE949" s="82"/>
      <c r="LJF949" s="82"/>
      <c r="LJG949" s="82"/>
      <c r="LJH949" s="82"/>
      <c r="LJI949" s="82"/>
      <c r="LJJ949" s="82"/>
      <c r="LJK949" s="82"/>
      <c r="LJL949" s="82"/>
      <c r="LJM949" s="82"/>
      <c r="LJN949" s="82"/>
      <c r="LJO949" s="82"/>
      <c r="LJP949" s="82"/>
      <c r="LJQ949" s="82"/>
      <c r="LJR949" s="82"/>
      <c r="LJS949" s="82"/>
      <c r="LJT949" s="82"/>
      <c r="LJU949" s="82"/>
      <c r="LJV949" s="82"/>
      <c r="LJW949" s="82"/>
      <c r="LJX949" s="82"/>
      <c r="LJY949" s="82"/>
      <c r="LJZ949" s="82"/>
      <c r="LKA949" s="82"/>
      <c r="LKB949" s="82"/>
      <c r="LKC949" s="82"/>
      <c r="LKD949" s="82"/>
      <c r="LKE949" s="82"/>
      <c r="LKF949" s="82"/>
      <c r="LKG949" s="82"/>
      <c r="LKH949" s="82"/>
      <c r="LKI949" s="82"/>
      <c r="LKJ949" s="82"/>
      <c r="LKK949" s="82"/>
      <c r="LKL949" s="82"/>
      <c r="LKM949" s="82"/>
      <c r="LKN949" s="82"/>
      <c r="LKO949" s="82"/>
      <c r="LKP949" s="82"/>
      <c r="LKQ949" s="82"/>
      <c r="LKR949" s="82"/>
      <c r="LKS949" s="82"/>
      <c r="LKT949" s="82"/>
      <c r="LKU949" s="82"/>
      <c r="LKV949" s="82"/>
      <c r="LKW949" s="82"/>
      <c r="LKX949" s="82"/>
      <c r="LKY949" s="82"/>
      <c r="LKZ949" s="82"/>
      <c r="LLA949" s="82"/>
      <c r="LLB949" s="82"/>
      <c r="LLC949" s="82"/>
      <c r="LLD949" s="82"/>
      <c r="LLE949" s="82"/>
      <c r="LLF949" s="82"/>
      <c r="LLG949" s="82"/>
      <c r="LLH949" s="82"/>
      <c r="LLI949" s="82"/>
      <c r="LLJ949" s="82"/>
      <c r="LLK949" s="82"/>
      <c r="LLL949" s="82"/>
      <c r="LLM949" s="82"/>
      <c r="LLN949" s="82"/>
      <c r="LLO949" s="82"/>
      <c r="LLP949" s="82"/>
      <c r="LLQ949" s="82"/>
      <c r="LLR949" s="82"/>
      <c r="LLS949" s="82"/>
      <c r="LLT949" s="82"/>
      <c r="LLU949" s="82"/>
      <c r="LLV949" s="82"/>
      <c r="LLW949" s="82"/>
      <c r="LLX949" s="82"/>
      <c r="LLY949" s="82"/>
      <c r="LLZ949" s="82"/>
      <c r="LMA949" s="82"/>
      <c r="LMB949" s="82"/>
      <c r="LMC949" s="82"/>
      <c r="LMD949" s="82"/>
      <c r="LME949" s="82"/>
      <c r="LMF949" s="82"/>
      <c r="LMG949" s="82"/>
      <c r="LMH949" s="82"/>
      <c r="LMI949" s="82"/>
      <c r="LMJ949" s="82"/>
      <c r="LMK949" s="82"/>
      <c r="LML949" s="82"/>
      <c r="LMM949" s="82"/>
      <c r="LMN949" s="82"/>
      <c r="LMO949" s="82"/>
      <c r="LMP949" s="82"/>
      <c r="LMQ949" s="82"/>
      <c r="LMR949" s="82"/>
      <c r="LMS949" s="82"/>
      <c r="LMT949" s="82"/>
      <c r="LMU949" s="82"/>
      <c r="LMV949" s="82"/>
      <c r="LMW949" s="82"/>
      <c r="LMX949" s="82"/>
      <c r="LMY949" s="82"/>
      <c r="LMZ949" s="82"/>
      <c r="LNA949" s="82"/>
      <c r="LNB949" s="82"/>
      <c r="LNC949" s="82"/>
      <c r="LND949" s="82"/>
      <c r="LNE949" s="82"/>
      <c r="LNF949" s="82"/>
      <c r="LNG949" s="82"/>
      <c r="LNH949" s="82"/>
      <c r="LNI949" s="82"/>
      <c r="LNJ949" s="82"/>
      <c r="LNK949" s="82"/>
      <c r="LNL949" s="82"/>
      <c r="LNM949" s="82"/>
      <c r="LNN949" s="82"/>
      <c r="LNO949" s="82"/>
      <c r="LNP949" s="82"/>
      <c r="LNQ949" s="82"/>
      <c r="LNR949" s="82"/>
      <c r="LNS949" s="82"/>
      <c r="LNT949" s="82"/>
      <c r="LNU949" s="82"/>
      <c r="LNV949" s="82"/>
      <c r="LNW949" s="82"/>
      <c r="LNX949" s="82"/>
      <c r="LNY949" s="82"/>
      <c r="LNZ949" s="82"/>
      <c r="LOA949" s="82"/>
      <c r="LOB949" s="82"/>
      <c r="LOC949" s="82"/>
      <c r="LOD949" s="82"/>
      <c r="LOE949" s="82"/>
      <c r="LOF949" s="82"/>
      <c r="LOG949" s="82"/>
      <c r="LOH949" s="82"/>
      <c r="LOI949" s="82"/>
      <c r="LOJ949" s="82"/>
      <c r="LOK949" s="82"/>
      <c r="LOL949" s="82"/>
      <c r="LOM949" s="82"/>
      <c r="LON949" s="82"/>
      <c r="LOO949" s="82"/>
      <c r="LOP949" s="82"/>
      <c r="LOQ949" s="82"/>
      <c r="LOR949" s="82"/>
      <c r="LOS949" s="82"/>
      <c r="LOT949" s="82"/>
      <c r="LOU949" s="82"/>
      <c r="LOV949" s="82"/>
      <c r="LOW949" s="82"/>
      <c r="LOX949" s="82"/>
      <c r="LOY949" s="82"/>
      <c r="LOZ949" s="82"/>
      <c r="LPA949" s="82"/>
      <c r="LPB949" s="82"/>
      <c r="LPC949" s="82"/>
      <c r="LPD949" s="82"/>
      <c r="LPE949" s="82"/>
      <c r="LPF949" s="82"/>
      <c r="LPG949" s="82"/>
      <c r="LPH949" s="82"/>
      <c r="LPI949" s="82"/>
      <c r="LPJ949" s="82"/>
      <c r="LPK949" s="82"/>
      <c r="LPL949" s="82"/>
      <c r="LPM949" s="82"/>
      <c r="LPN949" s="82"/>
      <c r="LPO949" s="82"/>
      <c r="LPP949" s="82"/>
      <c r="LPQ949" s="82"/>
      <c r="LPR949" s="82"/>
      <c r="LPS949" s="82"/>
      <c r="LPT949" s="82"/>
      <c r="LPU949" s="82"/>
      <c r="LPV949" s="82"/>
      <c r="LPW949" s="82"/>
      <c r="LPX949" s="82"/>
      <c r="LPY949" s="82"/>
      <c r="LPZ949" s="82"/>
      <c r="LQA949" s="82"/>
      <c r="LQB949" s="82"/>
      <c r="LQC949" s="82"/>
      <c r="LQD949" s="82"/>
      <c r="LQE949" s="82"/>
      <c r="LQF949" s="82"/>
      <c r="LQG949" s="82"/>
      <c r="LQH949" s="82"/>
      <c r="LQI949" s="82"/>
      <c r="LQJ949" s="82"/>
      <c r="LQK949" s="82"/>
      <c r="LQL949" s="82"/>
      <c r="LQM949" s="82"/>
      <c r="LQN949" s="82"/>
      <c r="LQO949" s="82"/>
      <c r="LQP949" s="82"/>
      <c r="LQQ949" s="82"/>
      <c r="LQR949" s="82"/>
      <c r="LQS949" s="82"/>
      <c r="LQT949" s="82"/>
      <c r="LQU949" s="82"/>
      <c r="LQV949" s="82"/>
      <c r="LQW949" s="82"/>
      <c r="LQX949" s="82"/>
      <c r="LQY949" s="82"/>
      <c r="LQZ949" s="82"/>
      <c r="LRA949" s="82"/>
      <c r="LRB949" s="82"/>
      <c r="LRC949" s="82"/>
      <c r="LRD949" s="82"/>
      <c r="LRE949" s="82"/>
      <c r="LRF949" s="82"/>
      <c r="LRG949" s="82"/>
      <c r="LRH949" s="82"/>
      <c r="LRI949" s="82"/>
      <c r="LRJ949" s="82"/>
      <c r="LRK949" s="82"/>
      <c r="LRL949" s="82"/>
      <c r="LRM949" s="82"/>
      <c r="LRN949" s="82"/>
      <c r="LRO949" s="82"/>
      <c r="LRP949" s="82"/>
      <c r="LRQ949" s="82"/>
      <c r="LRR949" s="82"/>
      <c r="LRS949" s="82"/>
      <c r="LRT949" s="82"/>
      <c r="LRU949" s="82"/>
      <c r="LRV949" s="82"/>
      <c r="LRW949" s="82"/>
      <c r="LRX949" s="82"/>
      <c r="LRY949" s="82"/>
      <c r="LRZ949" s="82"/>
      <c r="LSA949" s="82"/>
      <c r="LSB949" s="82"/>
      <c r="LSC949" s="82"/>
      <c r="LSD949" s="82"/>
      <c r="LSE949" s="82"/>
      <c r="LSF949" s="82"/>
      <c r="LSG949" s="82"/>
      <c r="LSH949" s="82"/>
      <c r="LSI949" s="82"/>
      <c r="LSJ949" s="82"/>
      <c r="LSK949" s="82"/>
      <c r="LSL949" s="82"/>
      <c r="LSM949" s="82"/>
      <c r="LSN949" s="82"/>
      <c r="LSO949" s="82"/>
      <c r="LSP949" s="82"/>
      <c r="LSQ949" s="82"/>
      <c r="LSR949" s="82"/>
      <c r="LSS949" s="82"/>
      <c r="LST949" s="82"/>
      <c r="LSU949" s="82"/>
      <c r="LSV949" s="82"/>
      <c r="LSW949" s="82"/>
      <c r="LSX949" s="82"/>
      <c r="LSY949" s="82"/>
      <c r="LSZ949" s="82"/>
      <c r="LTA949" s="82"/>
      <c r="LTB949" s="82"/>
      <c r="LTC949" s="82"/>
      <c r="LTD949" s="82"/>
      <c r="LTE949" s="82"/>
      <c r="LTF949" s="82"/>
      <c r="LTG949" s="82"/>
      <c r="LTH949" s="82"/>
      <c r="LTI949" s="82"/>
      <c r="LTJ949" s="82"/>
      <c r="LTK949" s="82"/>
      <c r="LTL949" s="82"/>
      <c r="LTM949" s="82"/>
      <c r="LTN949" s="82"/>
      <c r="LTO949" s="82"/>
      <c r="LTP949" s="82"/>
      <c r="LTQ949" s="82"/>
      <c r="LTR949" s="82"/>
      <c r="LTS949" s="82"/>
      <c r="LTT949" s="82"/>
      <c r="LTU949" s="82"/>
      <c r="LTV949" s="82"/>
      <c r="LTW949" s="82"/>
      <c r="LTX949" s="82"/>
      <c r="LTY949" s="82"/>
      <c r="LTZ949" s="82"/>
      <c r="LUA949" s="82"/>
      <c r="LUB949" s="82"/>
      <c r="LUC949" s="82"/>
      <c r="LUD949" s="82"/>
      <c r="LUE949" s="82"/>
      <c r="LUF949" s="82"/>
      <c r="LUG949" s="82"/>
      <c r="LUH949" s="82"/>
      <c r="LUI949" s="82"/>
      <c r="LUJ949" s="82"/>
      <c r="LUK949" s="82"/>
      <c r="LUL949" s="82"/>
      <c r="LUM949" s="82"/>
      <c r="LUN949" s="82"/>
      <c r="LUO949" s="82"/>
      <c r="LUP949" s="82"/>
      <c r="LUQ949" s="82"/>
      <c r="LUR949" s="82"/>
      <c r="LUS949" s="82"/>
      <c r="LUT949" s="82"/>
      <c r="LUU949" s="82"/>
      <c r="LUV949" s="82"/>
      <c r="LUW949" s="82"/>
      <c r="LUX949" s="82"/>
      <c r="LUY949" s="82"/>
      <c r="LUZ949" s="82"/>
      <c r="LVA949" s="82"/>
      <c r="LVB949" s="82"/>
      <c r="LVC949" s="82"/>
      <c r="LVD949" s="82"/>
      <c r="LVE949" s="82"/>
      <c r="LVF949" s="82"/>
      <c r="LVG949" s="82"/>
      <c r="LVH949" s="82"/>
      <c r="LVI949" s="82"/>
      <c r="LVJ949" s="82"/>
      <c r="LVK949" s="82"/>
      <c r="LVL949" s="82"/>
      <c r="LVM949" s="82"/>
      <c r="LVN949" s="82"/>
      <c r="LVO949" s="82"/>
      <c r="LVP949" s="82"/>
      <c r="LVQ949" s="82"/>
      <c r="LVR949" s="82"/>
      <c r="LVS949" s="82"/>
      <c r="LVT949" s="82"/>
      <c r="LVU949" s="82"/>
      <c r="LVV949" s="82"/>
      <c r="LVW949" s="82"/>
      <c r="LVX949" s="82"/>
      <c r="LVY949" s="82"/>
      <c r="LVZ949" s="82"/>
      <c r="LWA949" s="82"/>
      <c r="LWB949" s="82"/>
      <c r="LWC949" s="82"/>
      <c r="LWD949" s="82"/>
      <c r="LWE949" s="82"/>
      <c r="LWF949" s="82"/>
      <c r="LWG949" s="82"/>
      <c r="LWH949" s="82"/>
      <c r="LWI949" s="82"/>
      <c r="LWJ949" s="82"/>
      <c r="LWK949" s="82"/>
      <c r="LWL949" s="82"/>
      <c r="LWM949" s="82"/>
      <c r="LWN949" s="82"/>
      <c r="LWO949" s="82"/>
      <c r="LWP949" s="82"/>
      <c r="LWQ949" s="82"/>
      <c r="LWR949" s="82"/>
      <c r="LWS949" s="82"/>
      <c r="LWT949" s="82"/>
      <c r="LWU949" s="82"/>
      <c r="LWV949" s="82"/>
      <c r="LWW949" s="82"/>
      <c r="LWX949" s="82"/>
      <c r="LWY949" s="82"/>
      <c r="LWZ949" s="82"/>
      <c r="LXA949" s="82"/>
      <c r="LXB949" s="82"/>
      <c r="LXC949" s="82"/>
      <c r="LXD949" s="82"/>
      <c r="LXE949" s="82"/>
      <c r="LXF949" s="82"/>
      <c r="LXG949" s="82"/>
      <c r="LXH949" s="82"/>
      <c r="LXI949" s="82"/>
      <c r="LXJ949" s="82"/>
      <c r="LXK949" s="82"/>
      <c r="LXL949" s="82"/>
      <c r="LXM949" s="82"/>
      <c r="LXN949" s="82"/>
      <c r="LXO949" s="82"/>
      <c r="LXP949" s="82"/>
      <c r="LXQ949" s="82"/>
      <c r="LXR949" s="82"/>
      <c r="LXS949" s="82"/>
      <c r="LXT949" s="82"/>
      <c r="LXU949" s="82"/>
      <c r="LXV949" s="82"/>
      <c r="LXW949" s="82"/>
      <c r="LXX949" s="82"/>
      <c r="LXY949" s="82"/>
      <c r="LXZ949" s="82"/>
      <c r="LYA949" s="82"/>
      <c r="LYB949" s="82"/>
      <c r="LYC949" s="82"/>
      <c r="LYD949" s="82"/>
      <c r="LYE949" s="82"/>
      <c r="LYF949" s="82"/>
      <c r="LYG949" s="82"/>
      <c r="LYH949" s="82"/>
      <c r="LYI949" s="82"/>
      <c r="LYJ949" s="82"/>
      <c r="LYK949" s="82"/>
      <c r="LYL949" s="82"/>
      <c r="LYM949" s="82"/>
      <c r="LYN949" s="82"/>
      <c r="LYO949" s="82"/>
      <c r="LYP949" s="82"/>
      <c r="LYQ949" s="82"/>
      <c r="LYR949" s="82"/>
      <c r="LYS949" s="82"/>
      <c r="LYT949" s="82"/>
      <c r="LYU949" s="82"/>
      <c r="LYV949" s="82"/>
      <c r="LYW949" s="82"/>
      <c r="LYX949" s="82"/>
      <c r="LYY949" s="82"/>
      <c r="LYZ949" s="82"/>
      <c r="LZA949" s="82"/>
      <c r="LZB949" s="82"/>
      <c r="LZC949" s="82"/>
      <c r="LZD949" s="82"/>
      <c r="LZE949" s="82"/>
      <c r="LZF949" s="82"/>
      <c r="LZG949" s="82"/>
      <c r="LZH949" s="82"/>
      <c r="LZI949" s="82"/>
      <c r="LZJ949" s="82"/>
      <c r="LZK949" s="82"/>
      <c r="LZL949" s="82"/>
      <c r="LZM949" s="82"/>
      <c r="LZN949" s="82"/>
      <c r="LZO949" s="82"/>
      <c r="LZP949" s="82"/>
      <c r="LZQ949" s="82"/>
      <c r="LZR949" s="82"/>
      <c r="LZS949" s="82"/>
      <c r="LZT949" s="82"/>
      <c r="LZU949" s="82"/>
      <c r="LZV949" s="82"/>
      <c r="LZW949" s="82"/>
      <c r="LZX949" s="82"/>
      <c r="LZY949" s="82"/>
      <c r="LZZ949" s="82"/>
      <c r="MAA949" s="82"/>
      <c r="MAB949" s="82"/>
      <c r="MAC949" s="82"/>
      <c r="MAD949" s="82"/>
      <c r="MAE949" s="82"/>
      <c r="MAF949" s="82"/>
      <c r="MAG949" s="82"/>
      <c r="MAH949" s="82"/>
      <c r="MAI949" s="82"/>
      <c r="MAJ949" s="82"/>
      <c r="MAK949" s="82"/>
      <c r="MAL949" s="82"/>
      <c r="MAM949" s="82"/>
      <c r="MAN949" s="82"/>
      <c r="MAO949" s="82"/>
      <c r="MAP949" s="82"/>
      <c r="MAQ949" s="82"/>
      <c r="MAR949" s="82"/>
      <c r="MAS949" s="82"/>
      <c r="MAT949" s="82"/>
      <c r="MAU949" s="82"/>
      <c r="MAV949" s="82"/>
      <c r="MAW949" s="82"/>
      <c r="MAX949" s="82"/>
      <c r="MAY949" s="82"/>
      <c r="MAZ949" s="82"/>
      <c r="MBA949" s="82"/>
      <c r="MBB949" s="82"/>
      <c r="MBC949" s="82"/>
      <c r="MBD949" s="82"/>
      <c r="MBE949" s="82"/>
      <c r="MBF949" s="82"/>
      <c r="MBG949" s="82"/>
      <c r="MBH949" s="82"/>
      <c r="MBI949" s="82"/>
      <c r="MBJ949" s="82"/>
      <c r="MBK949" s="82"/>
      <c r="MBL949" s="82"/>
      <c r="MBM949" s="82"/>
      <c r="MBN949" s="82"/>
      <c r="MBO949" s="82"/>
      <c r="MBP949" s="82"/>
      <c r="MBQ949" s="82"/>
      <c r="MBR949" s="82"/>
      <c r="MBS949" s="82"/>
      <c r="MBT949" s="82"/>
      <c r="MBU949" s="82"/>
      <c r="MBV949" s="82"/>
      <c r="MBW949" s="82"/>
      <c r="MBX949" s="82"/>
      <c r="MBY949" s="82"/>
      <c r="MBZ949" s="82"/>
      <c r="MCA949" s="82"/>
      <c r="MCB949" s="82"/>
      <c r="MCC949" s="82"/>
      <c r="MCD949" s="82"/>
      <c r="MCE949" s="82"/>
      <c r="MCF949" s="82"/>
      <c r="MCG949" s="82"/>
      <c r="MCH949" s="82"/>
      <c r="MCI949" s="82"/>
      <c r="MCJ949" s="82"/>
      <c r="MCK949" s="82"/>
      <c r="MCL949" s="82"/>
      <c r="MCM949" s="82"/>
      <c r="MCN949" s="82"/>
      <c r="MCO949" s="82"/>
      <c r="MCP949" s="82"/>
      <c r="MCQ949" s="82"/>
      <c r="MCR949" s="82"/>
      <c r="MCS949" s="82"/>
      <c r="MCT949" s="82"/>
      <c r="MCU949" s="82"/>
      <c r="MCV949" s="82"/>
      <c r="MCW949" s="82"/>
      <c r="MCX949" s="82"/>
      <c r="MCY949" s="82"/>
      <c r="MCZ949" s="82"/>
      <c r="MDA949" s="82"/>
      <c r="MDB949" s="82"/>
      <c r="MDC949" s="82"/>
      <c r="MDD949" s="82"/>
      <c r="MDE949" s="82"/>
      <c r="MDF949" s="82"/>
      <c r="MDG949" s="82"/>
      <c r="MDH949" s="82"/>
      <c r="MDI949" s="82"/>
      <c r="MDJ949" s="82"/>
      <c r="MDK949" s="82"/>
      <c r="MDL949" s="82"/>
      <c r="MDM949" s="82"/>
      <c r="MDN949" s="82"/>
      <c r="MDO949" s="82"/>
      <c r="MDP949" s="82"/>
      <c r="MDQ949" s="82"/>
      <c r="MDR949" s="82"/>
      <c r="MDS949" s="82"/>
      <c r="MDT949" s="82"/>
      <c r="MDU949" s="82"/>
      <c r="MDV949" s="82"/>
      <c r="MDW949" s="82"/>
      <c r="MDX949" s="82"/>
      <c r="MDY949" s="82"/>
      <c r="MDZ949" s="82"/>
      <c r="MEA949" s="82"/>
      <c r="MEB949" s="82"/>
      <c r="MEC949" s="82"/>
      <c r="MED949" s="82"/>
      <c r="MEE949" s="82"/>
      <c r="MEF949" s="82"/>
      <c r="MEG949" s="82"/>
      <c r="MEH949" s="82"/>
      <c r="MEI949" s="82"/>
      <c r="MEJ949" s="82"/>
      <c r="MEK949" s="82"/>
      <c r="MEL949" s="82"/>
      <c r="MEM949" s="82"/>
      <c r="MEN949" s="82"/>
      <c r="MEO949" s="82"/>
      <c r="MEP949" s="82"/>
      <c r="MEQ949" s="82"/>
      <c r="MER949" s="82"/>
      <c r="MES949" s="82"/>
      <c r="MET949" s="82"/>
      <c r="MEU949" s="82"/>
      <c r="MEV949" s="82"/>
      <c r="MEW949" s="82"/>
      <c r="MEX949" s="82"/>
      <c r="MEY949" s="82"/>
      <c r="MEZ949" s="82"/>
      <c r="MFA949" s="82"/>
      <c r="MFB949" s="82"/>
      <c r="MFC949" s="82"/>
      <c r="MFD949" s="82"/>
      <c r="MFE949" s="82"/>
      <c r="MFF949" s="82"/>
      <c r="MFG949" s="82"/>
      <c r="MFH949" s="82"/>
      <c r="MFI949" s="82"/>
      <c r="MFJ949" s="82"/>
      <c r="MFK949" s="82"/>
      <c r="MFL949" s="82"/>
      <c r="MFM949" s="82"/>
      <c r="MFN949" s="82"/>
      <c r="MFO949" s="82"/>
      <c r="MFP949" s="82"/>
      <c r="MFQ949" s="82"/>
      <c r="MFR949" s="82"/>
      <c r="MFS949" s="82"/>
      <c r="MFT949" s="82"/>
      <c r="MFU949" s="82"/>
      <c r="MFV949" s="82"/>
      <c r="MFW949" s="82"/>
      <c r="MFX949" s="82"/>
      <c r="MFY949" s="82"/>
      <c r="MFZ949" s="82"/>
      <c r="MGA949" s="82"/>
      <c r="MGB949" s="82"/>
      <c r="MGC949" s="82"/>
      <c r="MGD949" s="82"/>
      <c r="MGE949" s="82"/>
      <c r="MGF949" s="82"/>
      <c r="MGG949" s="82"/>
      <c r="MGH949" s="82"/>
      <c r="MGI949" s="82"/>
      <c r="MGJ949" s="82"/>
      <c r="MGK949" s="82"/>
      <c r="MGL949" s="82"/>
      <c r="MGM949" s="82"/>
      <c r="MGN949" s="82"/>
      <c r="MGO949" s="82"/>
      <c r="MGP949" s="82"/>
      <c r="MGQ949" s="82"/>
      <c r="MGR949" s="82"/>
      <c r="MGS949" s="82"/>
      <c r="MGT949" s="82"/>
      <c r="MGU949" s="82"/>
      <c r="MGV949" s="82"/>
      <c r="MGW949" s="82"/>
      <c r="MGX949" s="82"/>
      <c r="MGY949" s="82"/>
      <c r="MGZ949" s="82"/>
      <c r="MHA949" s="82"/>
      <c r="MHB949" s="82"/>
      <c r="MHC949" s="82"/>
      <c r="MHD949" s="82"/>
      <c r="MHE949" s="82"/>
      <c r="MHF949" s="82"/>
      <c r="MHG949" s="82"/>
      <c r="MHH949" s="82"/>
      <c r="MHI949" s="82"/>
      <c r="MHJ949" s="82"/>
      <c r="MHK949" s="82"/>
      <c r="MHL949" s="82"/>
      <c r="MHM949" s="82"/>
      <c r="MHN949" s="82"/>
      <c r="MHO949" s="82"/>
      <c r="MHP949" s="82"/>
      <c r="MHQ949" s="82"/>
      <c r="MHR949" s="82"/>
      <c r="MHS949" s="82"/>
      <c r="MHT949" s="82"/>
      <c r="MHU949" s="82"/>
      <c r="MHV949" s="82"/>
      <c r="MHW949" s="82"/>
      <c r="MHX949" s="82"/>
      <c r="MHY949" s="82"/>
      <c r="MHZ949" s="82"/>
      <c r="MIA949" s="82"/>
      <c r="MIB949" s="82"/>
      <c r="MIC949" s="82"/>
      <c r="MID949" s="82"/>
      <c r="MIE949" s="82"/>
      <c r="MIF949" s="82"/>
      <c r="MIG949" s="82"/>
      <c r="MIH949" s="82"/>
      <c r="MII949" s="82"/>
      <c r="MIJ949" s="82"/>
      <c r="MIK949" s="82"/>
      <c r="MIL949" s="82"/>
      <c r="MIM949" s="82"/>
      <c r="MIN949" s="82"/>
      <c r="MIO949" s="82"/>
      <c r="MIP949" s="82"/>
      <c r="MIQ949" s="82"/>
      <c r="MIR949" s="82"/>
      <c r="MIS949" s="82"/>
      <c r="MIT949" s="82"/>
      <c r="MIU949" s="82"/>
      <c r="MIV949" s="82"/>
      <c r="MIW949" s="82"/>
      <c r="MIX949" s="82"/>
      <c r="MIY949" s="82"/>
      <c r="MIZ949" s="82"/>
      <c r="MJA949" s="82"/>
      <c r="MJB949" s="82"/>
      <c r="MJC949" s="82"/>
      <c r="MJD949" s="82"/>
      <c r="MJE949" s="82"/>
      <c r="MJF949" s="82"/>
      <c r="MJG949" s="82"/>
      <c r="MJH949" s="82"/>
      <c r="MJI949" s="82"/>
      <c r="MJJ949" s="82"/>
      <c r="MJK949" s="82"/>
      <c r="MJL949" s="82"/>
      <c r="MJM949" s="82"/>
      <c r="MJN949" s="82"/>
      <c r="MJO949" s="82"/>
      <c r="MJP949" s="82"/>
      <c r="MJQ949" s="82"/>
      <c r="MJR949" s="82"/>
      <c r="MJS949" s="82"/>
      <c r="MJT949" s="82"/>
      <c r="MJU949" s="82"/>
      <c r="MJV949" s="82"/>
      <c r="MJW949" s="82"/>
      <c r="MJX949" s="82"/>
      <c r="MJY949" s="82"/>
      <c r="MJZ949" s="82"/>
      <c r="MKA949" s="82"/>
      <c r="MKB949" s="82"/>
      <c r="MKC949" s="82"/>
      <c r="MKD949" s="82"/>
      <c r="MKE949" s="82"/>
      <c r="MKF949" s="82"/>
      <c r="MKG949" s="82"/>
      <c r="MKH949" s="82"/>
      <c r="MKI949" s="82"/>
      <c r="MKJ949" s="82"/>
      <c r="MKK949" s="82"/>
      <c r="MKL949" s="82"/>
      <c r="MKM949" s="82"/>
      <c r="MKN949" s="82"/>
      <c r="MKO949" s="82"/>
      <c r="MKP949" s="82"/>
      <c r="MKQ949" s="82"/>
      <c r="MKR949" s="82"/>
      <c r="MKS949" s="82"/>
      <c r="MKT949" s="82"/>
      <c r="MKU949" s="82"/>
      <c r="MKV949" s="82"/>
      <c r="MKW949" s="82"/>
      <c r="MKX949" s="82"/>
      <c r="MKY949" s="82"/>
      <c r="MKZ949" s="82"/>
      <c r="MLA949" s="82"/>
      <c r="MLB949" s="82"/>
      <c r="MLC949" s="82"/>
      <c r="MLD949" s="82"/>
      <c r="MLE949" s="82"/>
      <c r="MLF949" s="82"/>
      <c r="MLG949" s="82"/>
      <c r="MLH949" s="82"/>
      <c r="MLI949" s="82"/>
      <c r="MLJ949" s="82"/>
      <c r="MLK949" s="82"/>
      <c r="MLL949" s="82"/>
      <c r="MLM949" s="82"/>
      <c r="MLN949" s="82"/>
      <c r="MLO949" s="82"/>
      <c r="MLP949" s="82"/>
      <c r="MLQ949" s="82"/>
      <c r="MLR949" s="82"/>
      <c r="MLS949" s="82"/>
      <c r="MLT949" s="82"/>
      <c r="MLU949" s="82"/>
      <c r="MLV949" s="82"/>
      <c r="MLW949" s="82"/>
      <c r="MLX949" s="82"/>
      <c r="MLY949" s="82"/>
      <c r="MLZ949" s="82"/>
      <c r="MMA949" s="82"/>
      <c r="MMB949" s="82"/>
      <c r="MMC949" s="82"/>
      <c r="MMD949" s="82"/>
      <c r="MME949" s="82"/>
      <c r="MMF949" s="82"/>
      <c r="MMG949" s="82"/>
      <c r="MMH949" s="82"/>
      <c r="MMI949" s="82"/>
      <c r="MMJ949" s="82"/>
      <c r="MMK949" s="82"/>
      <c r="MML949" s="82"/>
      <c r="MMM949" s="82"/>
      <c r="MMN949" s="82"/>
      <c r="MMO949" s="82"/>
      <c r="MMP949" s="82"/>
      <c r="MMQ949" s="82"/>
      <c r="MMR949" s="82"/>
      <c r="MMS949" s="82"/>
      <c r="MMT949" s="82"/>
      <c r="MMU949" s="82"/>
      <c r="MMV949" s="82"/>
      <c r="MMW949" s="82"/>
      <c r="MMX949" s="82"/>
      <c r="MMY949" s="82"/>
      <c r="MMZ949" s="82"/>
      <c r="MNA949" s="82"/>
      <c r="MNB949" s="82"/>
      <c r="MNC949" s="82"/>
      <c r="MND949" s="82"/>
      <c r="MNE949" s="82"/>
      <c r="MNF949" s="82"/>
      <c r="MNG949" s="82"/>
      <c r="MNH949" s="82"/>
      <c r="MNI949" s="82"/>
      <c r="MNJ949" s="82"/>
      <c r="MNK949" s="82"/>
      <c r="MNL949" s="82"/>
      <c r="MNM949" s="82"/>
      <c r="MNN949" s="82"/>
      <c r="MNO949" s="82"/>
      <c r="MNP949" s="82"/>
      <c r="MNQ949" s="82"/>
      <c r="MNR949" s="82"/>
      <c r="MNS949" s="82"/>
      <c r="MNT949" s="82"/>
      <c r="MNU949" s="82"/>
      <c r="MNV949" s="82"/>
      <c r="MNW949" s="82"/>
      <c r="MNX949" s="82"/>
      <c r="MNY949" s="82"/>
      <c r="MNZ949" s="82"/>
      <c r="MOA949" s="82"/>
      <c r="MOB949" s="82"/>
      <c r="MOC949" s="82"/>
      <c r="MOD949" s="82"/>
      <c r="MOE949" s="82"/>
      <c r="MOF949" s="82"/>
      <c r="MOG949" s="82"/>
      <c r="MOH949" s="82"/>
      <c r="MOI949" s="82"/>
      <c r="MOJ949" s="82"/>
      <c r="MOK949" s="82"/>
      <c r="MOL949" s="82"/>
      <c r="MOM949" s="82"/>
      <c r="MON949" s="82"/>
      <c r="MOO949" s="82"/>
      <c r="MOP949" s="82"/>
      <c r="MOQ949" s="82"/>
      <c r="MOR949" s="82"/>
      <c r="MOS949" s="82"/>
      <c r="MOT949" s="82"/>
      <c r="MOU949" s="82"/>
      <c r="MOV949" s="82"/>
      <c r="MOW949" s="82"/>
      <c r="MOX949" s="82"/>
      <c r="MOY949" s="82"/>
      <c r="MOZ949" s="82"/>
      <c r="MPA949" s="82"/>
      <c r="MPB949" s="82"/>
      <c r="MPC949" s="82"/>
      <c r="MPD949" s="82"/>
      <c r="MPE949" s="82"/>
      <c r="MPF949" s="82"/>
      <c r="MPG949" s="82"/>
      <c r="MPH949" s="82"/>
      <c r="MPI949" s="82"/>
      <c r="MPJ949" s="82"/>
      <c r="MPK949" s="82"/>
      <c r="MPL949" s="82"/>
      <c r="MPM949" s="82"/>
      <c r="MPN949" s="82"/>
      <c r="MPO949" s="82"/>
      <c r="MPP949" s="82"/>
      <c r="MPQ949" s="82"/>
      <c r="MPR949" s="82"/>
      <c r="MPS949" s="82"/>
      <c r="MPT949" s="82"/>
      <c r="MPU949" s="82"/>
      <c r="MPV949" s="82"/>
      <c r="MPW949" s="82"/>
      <c r="MPX949" s="82"/>
      <c r="MPY949" s="82"/>
      <c r="MPZ949" s="82"/>
      <c r="MQA949" s="82"/>
      <c r="MQB949" s="82"/>
      <c r="MQC949" s="82"/>
      <c r="MQD949" s="82"/>
      <c r="MQE949" s="82"/>
      <c r="MQF949" s="82"/>
      <c r="MQG949" s="82"/>
      <c r="MQH949" s="82"/>
      <c r="MQI949" s="82"/>
      <c r="MQJ949" s="82"/>
      <c r="MQK949" s="82"/>
      <c r="MQL949" s="82"/>
      <c r="MQM949" s="82"/>
      <c r="MQN949" s="82"/>
      <c r="MQO949" s="82"/>
      <c r="MQP949" s="82"/>
      <c r="MQQ949" s="82"/>
      <c r="MQR949" s="82"/>
      <c r="MQS949" s="82"/>
      <c r="MQT949" s="82"/>
      <c r="MQU949" s="82"/>
      <c r="MQV949" s="82"/>
      <c r="MQW949" s="82"/>
      <c r="MQX949" s="82"/>
      <c r="MQY949" s="82"/>
      <c r="MQZ949" s="82"/>
      <c r="MRA949" s="82"/>
      <c r="MRB949" s="82"/>
      <c r="MRC949" s="82"/>
      <c r="MRD949" s="82"/>
      <c r="MRE949" s="82"/>
      <c r="MRF949" s="82"/>
      <c r="MRG949" s="82"/>
      <c r="MRH949" s="82"/>
      <c r="MRI949" s="82"/>
      <c r="MRJ949" s="82"/>
      <c r="MRK949" s="82"/>
      <c r="MRL949" s="82"/>
      <c r="MRM949" s="82"/>
      <c r="MRN949" s="82"/>
      <c r="MRO949" s="82"/>
      <c r="MRP949" s="82"/>
      <c r="MRQ949" s="82"/>
      <c r="MRR949" s="82"/>
      <c r="MRS949" s="82"/>
      <c r="MRT949" s="82"/>
      <c r="MRU949" s="82"/>
      <c r="MRV949" s="82"/>
      <c r="MRW949" s="82"/>
      <c r="MRX949" s="82"/>
      <c r="MRY949" s="82"/>
      <c r="MRZ949" s="82"/>
      <c r="MSA949" s="82"/>
      <c r="MSB949" s="82"/>
      <c r="MSC949" s="82"/>
      <c r="MSD949" s="82"/>
      <c r="MSE949" s="82"/>
      <c r="MSF949" s="82"/>
      <c r="MSG949" s="82"/>
      <c r="MSH949" s="82"/>
      <c r="MSI949" s="82"/>
      <c r="MSJ949" s="82"/>
      <c r="MSK949" s="82"/>
      <c r="MSL949" s="82"/>
      <c r="MSM949" s="82"/>
      <c r="MSN949" s="82"/>
      <c r="MSO949" s="82"/>
      <c r="MSP949" s="82"/>
      <c r="MSQ949" s="82"/>
      <c r="MSR949" s="82"/>
      <c r="MSS949" s="82"/>
      <c r="MST949" s="82"/>
      <c r="MSU949" s="82"/>
      <c r="MSV949" s="82"/>
      <c r="MSW949" s="82"/>
      <c r="MSX949" s="82"/>
      <c r="MSY949" s="82"/>
      <c r="MSZ949" s="82"/>
      <c r="MTA949" s="82"/>
      <c r="MTB949" s="82"/>
      <c r="MTC949" s="82"/>
      <c r="MTD949" s="82"/>
      <c r="MTE949" s="82"/>
      <c r="MTF949" s="82"/>
      <c r="MTG949" s="82"/>
      <c r="MTH949" s="82"/>
      <c r="MTI949" s="82"/>
      <c r="MTJ949" s="82"/>
      <c r="MTK949" s="82"/>
      <c r="MTL949" s="82"/>
      <c r="MTM949" s="82"/>
      <c r="MTN949" s="82"/>
      <c r="MTO949" s="82"/>
      <c r="MTP949" s="82"/>
      <c r="MTQ949" s="82"/>
      <c r="MTR949" s="82"/>
      <c r="MTS949" s="82"/>
      <c r="MTT949" s="82"/>
      <c r="MTU949" s="82"/>
      <c r="MTV949" s="82"/>
      <c r="MTW949" s="82"/>
      <c r="MTX949" s="82"/>
      <c r="MTY949" s="82"/>
      <c r="MTZ949" s="82"/>
      <c r="MUA949" s="82"/>
      <c r="MUB949" s="82"/>
      <c r="MUC949" s="82"/>
      <c r="MUD949" s="82"/>
      <c r="MUE949" s="82"/>
      <c r="MUF949" s="82"/>
      <c r="MUG949" s="82"/>
      <c r="MUH949" s="82"/>
      <c r="MUI949" s="82"/>
      <c r="MUJ949" s="82"/>
      <c r="MUK949" s="82"/>
      <c r="MUL949" s="82"/>
      <c r="MUM949" s="82"/>
      <c r="MUN949" s="82"/>
      <c r="MUO949" s="82"/>
      <c r="MUP949" s="82"/>
      <c r="MUQ949" s="82"/>
      <c r="MUR949" s="82"/>
      <c r="MUS949" s="82"/>
      <c r="MUT949" s="82"/>
      <c r="MUU949" s="82"/>
      <c r="MUV949" s="82"/>
      <c r="MUW949" s="82"/>
      <c r="MUX949" s="82"/>
      <c r="MUY949" s="82"/>
      <c r="MUZ949" s="82"/>
      <c r="MVA949" s="82"/>
      <c r="MVB949" s="82"/>
      <c r="MVC949" s="82"/>
      <c r="MVD949" s="82"/>
      <c r="MVE949" s="82"/>
      <c r="MVF949" s="82"/>
      <c r="MVG949" s="82"/>
      <c r="MVH949" s="82"/>
      <c r="MVI949" s="82"/>
      <c r="MVJ949" s="82"/>
      <c r="MVK949" s="82"/>
      <c r="MVL949" s="82"/>
      <c r="MVM949" s="82"/>
      <c r="MVN949" s="82"/>
      <c r="MVO949" s="82"/>
      <c r="MVP949" s="82"/>
      <c r="MVQ949" s="82"/>
      <c r="MVR949" s="82"/>
      <c r="MVS949" s="82"/>
      <c r="MVT949" s="82"/>
      <c r="MVU949" s="82"/>
      <c r="MVV949" s="82"/>
      <c r="MVW949" s="82"/>
      <c r="MVX949" s="82"/>
      <c r="MVY949" s="82"/>
      <c r="MVZ949" s="82"/>
      <c r="MWA949" s="82"/>
      <c r="MWB949" s="82"/>
      <c r="MWC949" s="82"/>
      <c r="MWD949" s="82"/>
      <c r="MWE949" s="82"/>
      <c r="MWF949" s="82"/>
      <c r="MWG949" s="82"/>
      <c r="MWH949" s="82"/>
      <c r="MWI949" s="82"/>
      <c r="MWJ949" s="82"/>
      <c r="MWK949" s="82"/>
      <c r="MWL949" s="82"/>
      <c r="MWM949" s="82"/>
      <c r="MWN949" s="82"/>
      <c r="MWO949" s="82"/>
      <c r="MWP949" s="82"/>
      <c r="MWQ949" s="82"/>
      <c r="MWR949" s="82"/>
      <c r="MWS949" s="82"/>
      <c r="MWT949" s="82"/>
      <c r="MWU949" s="82"/>
      <c r="MWV949" s="82"/>
      <c r="MWW949" s="82"/>
      <c r="MWX949" s="82"/>
      <c r="MWY949" s="82"/>
      <c r="MWZ949" s="82"/>
      <c r="MXA949" s="82"/>
      <c r="MXB949" s="82"/>
      <c r="MXC949" s="82"/>
      <c r="MXD949" s="82"/>
      <c r="MXE949" s="82"/>
      <c r="MXF949" s="82"/>
      <c r="MXG949" s="82"/>
      <c r="MXH949" s="82"/>
      <c r="MXI949" s="82"/>
      <c r="MXJ949" s="82"/>
      <c r="MXK949" s="82"/>
      <c r="MXL949" s="82"/>
      <c r="MXM949" s="82"/>
      <c r="MXN949" s="82"/>
      <c r="MXO949" s="82"/>
      <c r="MXP949" s="82"/>
      <c r="MXQ949" s="82"/>
      <c r="MXR949" s="82"/>
      <c r="MXS949" s="82"/>
      <c r="MXT949" s="82"/>
      <c r="MXU949" s="82"/>
      <c r="MXV949" s="82"/>
      <c r="MXW949" s="82"/>
      <c r="MXX949" s="82"/>
      <c r="MXY949" s="82"/>
      <c r="MXZ949" s="82"/>
      <c r="MYA949" s="82"/>
      <c r="MYB949" s="82"/>
      <c r="MYC949" s="82"/>
      <c r="MYD949" s="82"/>
      <c r="MYE949" s="82"/>
      <c r="MYF949" s="82"/>
      <c r="MYG949" s="82"/>
      <c r="MYH949" s="82"/>
      <c r="MYI949" s="82"/>
      <c r="MYJ949" s="82"/>
      <c r="MYK949" s="82"/>
      <c r="MYL949" s="82"/>
      <c r="MYM949" s="82"/>
      <c r="MYN949" s="82"/>
      <c r="MYO949" s="82"/>
      <c r="MYP949" s="82"/>
      <c r="MYQ949" s="82"/>
      <c r="MYR949" s="82"/>
      <c r="MYS949" s="82"/>
      <c r="MYT949" s="82"/>
      <c r="MYU949" s="82"/>
      <c r="MYV949" s="82"/>
      <c r="MYW949" s="82"/>
      <c r="MYX949" s="82"/>
      <c r="MYY949" s="82"/>
      <c r="MYZ949" s="82"/>
      <c r="MZA949" s="82"/>
      <c r="MZB949" s="82"/>
      <c r="MZC949" s="82"/>
      <c r="MZD949" s="82"/>
      <c r="MZE949" s="82"/>
      <c r="MZF949" s="82"/>
      <c r="MZG949" s="82"/>
      <c r="MZH949" s="82"/>
      <c r="MZI949" s="82"/>
      <c r="MZJ949" s="82"/>
      <c r="MZK949" s="82"/>
      <c r="MZL949" s="82"/>
      <c r="MZM949" s="82"/>
      <c r="MZN949" s="82"/>
      <c r="MZO949" s="82"/>
      <c r="MZP949" s="82"/>
      <c r="MZQ949" s="82"/>
      <c r="MZR949" s="82"/>
      <c r="MZS949" s="82"/>
      <c r="MZT949" s="82"/>
      <c r="MZU949" s="82"/>
      <c r="MZV949" s="82"/>
      <c r="MZW949" s="82"/>
      <c r="MZX949" s="82"/>
      <c r="MZY949" s="82"/>
      <c r="MZZ949" s="82"/>
      <c r="NAA949" s="82"/>
      <c r="NAB949" s="82"/>
      <c r="NAC949" s="82"/>
      <c r="NAD949" s="82"/>
      <c r="NAE949" s="82"/>
      <c r="NAF949" s="82"/>
      <c r="NAG949" s="82"/>
      <c r="NAH949" s="82"/>
      <c r="NAI949" s="82"/>
      <c r="NAJ949" s="82"/>
      <c r="NAK949" s="82"/>
      <c r="NAL949" s="82"/>
      <c r="NAM949" s="82"/>
      <c r="NAN949" s="82"/>
      <c r="NAO949" s="82"/>
      <c r="NAP949" s="82"/>
      <c r="NAQ949" s="82"/>
      <c r="NAR949" s="82"/>
      <c r="NAS949" s="82"/>
      <c r="NAT949" s="82"/>
      <c r="NAU949" s="82"/>
      <c r="NAV949" s="82"/>
      <c r="NAW949" s="82"/>
      <c r="NAX949" s="82"/>
      <c r="NAY949" s="82"/>
      <c r="NAZ949" s="82"/>
      <c r="NBA949" s="82"/>
      <c r="NBB949" s="82"/>
      <c r="NBC949" s="82"/>
      <c r="NBD949" s="82"/>
      <c r="NBE949" s="82"/>
      <c r="NBF949" s="82"/>
      <c r="NBG949" s="82"/>
      <c r="NBH949" s="82"/>
      <c r="NBI949" s="82"/>
      <c r="NBJ949" s="82"/>
      <c r="NBK949" s="82"/>
      <c r="NBL949" s="82"/>
      <c r="NBM949" s="82"/>
      <c r="NBN949" s="82"/>
      <c r="NBO949" s="82"/>
      <c r="NBP949" s="82"/>
      <c r="NBQ949" s="82"/>
      <c r="NBR949" s="82"/>
      <c r="NBS949" s="82"/>
      <c r="NBT949" s="82"/>
      <c r="NBU949" s="82"/>
      <c r="NBV949" s="82"/>
      <c r="NBW949" s="82"/>
      <c r="NBX949" s="82"/>
      <c r="NBY949" s="82"/>
      <c r="NBZ949" s="82"/>
      <c r="NCA949" s="82"/>
      <c r="NCB949" s="82"/>
      <c r="NCC949" s="82"/>
      <c r="NCD949" s="82"/>
      <c r="NCE949" s="82"/>
      <c r="NCF949" s="82"/>
      <c r="NCG949" s="82"/>
      <c r="NCH949" s="82"/>
      <c r="NCI949" s="82"/>
      <c r="NCJ949" s="82"/>
      <c r="NCK949" s="82"/>
      <c r="NCL949" s="82"/>
      <c r="NCM949" s="82"/>
      <c r="NCN949" s="82"/>
      <c r="NCO949" s="82"/>
      <c r="NCP949" s="82"/>
      <c r="NCQ949" s="82"/>
      <c r="NCR949" s="82"/>
      <c r="NCS949" s="82"/>
      <c r="NCT949" s="82"/>
      <c r="NCU949" s="82"/>
      <c r="NCV949" s="82"/>
      <c r="NCW949" s="82"/>
      <c r="NCX949" s="82"/>
      <c r="NCY949" s="82"/>
      <c r="NCZ949" s="82"/>
      <c r="NDA949" s="82"/>
      <c r="NDB949" s="82"/>
      <c r="NDC949" s="82"/>
      <c r="NDD949" s="82"/>
      <c r="NDE949" s="82"/>
      <c r="NDF949" s="82"/>
      <c r="NDG949" s="82"/>
      <c r="NDH949" s="82"/>
      <c r="NDI949" s="82"/>
      <c r="NDJ949" s="82"/>
      <c r="NDK949" s="82"/>
      <c r="NDL949" s="82"/>
      <c r="NDM949" s="82"/>
      <c r="NDN949" s="82"/>
      <c r="NDO949" s="82"/>
      <c r="NDP949" s="82"/>
      <c r="NDQ949" s="82"/>
      <c r="NDR949" s="82"/>
      <c r="NDS949" s="82"/>
      <c r="NDT949" s="82"/>
      <c r="NDU949" s="82"/>
      <c r="NDV949" s="82"/>
      <c r="NDW949" s="82"/>
      <c r="NDX949" s="82"/>
      <c r="NDY949" s="82"/>
      <c r="NDZ949" s="82"/>
      <c r="NEA949" s="82"/>
      <c r="NEB949" s="82"/>
      <c r="NEC949" s="82"/>
      <c r="NED949" s="82"/>
      <c r="NEE949" s="82"/>
      <c r="NEF949" s="82"/>
      <c r="NEG949" s="82"/>
      <c r="NEH949" s="82"/>
      <c r="NEI949" s="82"/>
      <c r="NEJ949" s="82"/>
      <c r="NEK949" s="82"/>
      <c r="NEL949" s="82"/>
      <c r="NEM949" s="82"/>
      <c r="NEN949" s="82"/>
      <c r="NEO949" s="82"/>
      <c r="NEP949" s="82"/>
      <c r="NEQ949" s="82"/>
      <c r="NER949" s="82"/>
      <c r="NES949" s="82"/>
      <c r="NET949" s="82"/>
      <c r="NEU949" s="82"/>
      <c r="NEV949" s="82"/>
      <c r="NEW949" s="82"/>
      <c r="NEX949" s="82"/>
      <c r="NEY949" s="82"/>
      <c r="NEZ949" s="82"/>
      <c r="NFA949" s="82"/>
      <c r="NFB949" s="82"/>
      <c r="NFC949" s="82"/>
      <c r="NFD949" s="82"/>
      <c r="NFE949" s="82"/>
      <c r="NFF949" s="82"/>
      <c r="NFG949" s="82"/>
      <c r="NFH949" s="82"/>
      <c r="NFI949" s="82"/>
      <c r="NFJ949" s="82"/>
      <c r="NFK949" s="82"/>
      <c r="NFL949" s="82"/>
      <c r="NFM949" s="82"/>
      <c r="NFN949" s="82"/>
      <c r="NFO949" s="82"/>
      <c r="NFP949" s="82"/>
      <c r="NFQ949" s="82"/>
      <c r="NFR949" s="82"/>
      <c r="NFS949" s="82"/>
      <c r="NFT949" s="82"/>
      <c r="NFU949" s="82"/>
      <c r="NFV949" s="82"/>
      <c r="NFW949" s="82"/>
      <c r="NFX949" s="82"/>
      <c r="NFY949" s="82"/>
      <c r="NFZ949" s="82"/>
      <c r="NGA949" s="82"/>
      <c r="NGB949" s="82"/>
      <c r="NGC949" s="82"/>
      <c r="NGD949" s="82"/>
      <c r="NGE949" s="82"/>
      <c r="NGF949" s="82"/>
      <c r="NGG949" s="82"/>
      <c r="NGH949" s="82"/>
      <c r="NGI949" s="82"/>
      <c r="NGJ949" s="82"/>
      <c r="NGK949" s="82"/>
      <c r="NGL949" s="82"/>
      <c r="NGM949" s="82"/>
      <c r="NGN949" s="82"/>
      <c r="NGO949" s="82"/>
      <c r="NGP949" s="82"/>
      <c r="NGQ949" s="82"/>
      <c r="NGR949" s="82"/>
      <c r="NGS949" s="82"/>
      <c r="NGT949" s="82"/>
      <c r="NGU949" s="82"/>
      <c r="NGV949" s="82"/>
      <c r="NGW949" s="82"/>
      <c r="NGX949" s="82"/>
      <c r="NGY949" s="82"/>
      <c r="NGZ949" s="82"/>
      <c r="NHA949" s="82"/>
      <c r="NHB949" s="82"/>
      <c r="NHC949" s="82"/>
      <c r="NHD949" s="82"/>
      <c r="NHE949" s="82"/>
      <c r="NHF949" s="82"/>
      <c r="NHG949" s="82"/>
      <c r="NHH949" s="82"/>
      <c r="NHI949" s="82"/>
      <c r="NHJ949" s="82"/>
      <c r="NHK949" s="82"/>
      <c r="NHL949" s="82"/>
      <c r="NHM949" s="82"/>
      <c r="NHN949" s="82"/>
      <c r="NHO949" s="82"/>
      <c r="NHP949" s="82"/>
      <c r="NHQ949" s="82"/>
      <c r="NHR949" s="82"/>
      <c r="NHS949" s="82"/>
      <c r="NHT949" s="82"/>
      <c r="NHU949" s="82"/>
      <c r="NHV949" s="82"/>
      <c r="NHW949" s="82"/>
      <c r="NHX949" s="82"/>
      <c r="NHY949" s="82"/>
      <c r="NHZ949" s="82"/>
      <c r="NIA949" s="82"/>
      <c r="NIB949" s="82"/>
      <c r="NIC949" s="82"/>
      <c r="NID949" s="82"/>
      <c r="NIE949" s="82"/>
      <c r="NIF949" s="82"/>
      <c r="NIG949" s="82"/>
      <c r="NIH949" s="82"/>
      <c r="NII949" s="82"/>
      <c r="NIJ949" s="82"/>
      <c r="NIK949" s="82"/>
      <c r="NIL949" s="82"/>
      <c r="NIM949" s="82"/>
      <c r="NIN949" s="82"/>
      <c r="NIO949" s="82"/>
      <c r="NIP949" s="82"/>
      <c r="NIQ949" s="82"/>
      <c r="NIR949" s="82"/>
      <c r="NIS949" s="82"/>
      <c r="NIT949" s="82"/>
      <c r="NIU949" s="82"/>
      <c r="NIV949" s="82"/>
      <c r="NIW949" s="82"/>
      <c r="NIX949" s="82"/>
      <c r="NIY949" s="82"/>
      <c r="NIZ949" s="82"/>
      <c r="NJA949" s="82"/>
      <c r="NJB949" s="82"/>
      <c r="NJC949" s="82"/>
      <c r="NJD949" s="82"/>
      <c r="NJE949" s="82"/>
      <c r="NJF949" s="82"/>
      <c r="NJG949" s="82"/>
      <c r="NJH949" s="82"/>
      <c r="NJI949" s="82"/>
      <c r="NJJ949" s="82"/>
      <c r="NJK949" s="82"/>
      <c r="NJL949" s="82"/>
      <c r="NJM949" s="82"/>
      <c r="NJN949" s="82"/>
      <c r="NJO949" s="82"/>
      <c r="NJP949" s="82"/>
      <c r="NJQ949" s="82"/>
      <c r="NJR949" s="82"/>
      <c r="NJS949" s="82"/>
      <c r="NJT949" s="82"/>
      <c r="NJU949" s="82"/>
      <c r="NJV949" s="82"/>
      <c r="NJW949" s="82"/>
      <c r="NJX949" s="82"/>
      <c r="NJY949" s="82"/>
      <c r="NJZ949" s="82"/>
      <c r="NKA949" s="82"/>
      <c r="NKB949" s="82"/>
      <c r="NKC949" s="82"/>
      <c r="NKD949" s="82"/>
      <c r="NKE949" s="82"/>
      <c r="NKF949" s="82"/>
      <c r="NKG949" s="82"/>
      <c r="NKH949" s="82"/>
      <c r="NKI949" s="82"/>
      <c r="NKJ949" s="82"/>
      <c r="NKK949" s="82"/>
      <c r="NKL949" s="82"/>
      <c r="NKM949" s="82"/>
      <c r="NKN949" s="82"/>
      <c r="NKO949" s="82"/>
      <c r="NKP949" s="82"/>
      <c r="NKQ949" s="82"/>
      <c r="NKR949" s="82"/>
      <c r="NKS949" s="82"/>
      <c r="NKT949" s="82"/>
      <c r="NKU949" s="82"/>
      <c r="NKV949" s="82"/>
      <c r="NKW949" s="82"/>
      <c r="NKX949" s="82"/>
      <c r="NKY949" s="82"/>
      <c r="NKZ949" s="82"/>
      <c r="NLA949" s="82"/>
      <c r="NLB949" s="82"/>
      <c r="NLC949" s="82"/>
      <c r="NLD949" s="82"/>
      <c r="NLE949" s="82"/>
      <c r="NLF949" s="82"/>
      <c r="NLG949" s="82"/>
      <c r="NLH949" s="82"/>
      <c r="NLI949" s="82"/>
      <c r="NLJ949" s="82"/>
      <c r="NLK949" s="82"/>
      <c r="NLL949" s="82"/>
      <c r="NLM949" s="82"/>
      <c r="NLN949" s="82"/>
      <c r="NLO949" s="82"/>
      <c r="NLP949" s="82"/>
      <c r="NLQ949" s="82"/>
      <c r="NLR949" s="82"/>
      <c r="NLS949" s="82"/>
      <c r="NLT949" s="82"/>
      <c r="NLU949" s="82"/>
      <c r="NLV949" s="82"/>
      <c r="NLW949" s="82"/>
      <c r="NLX949" s="82"/>
      <c r="NLY949" s="82"/>
      <c r="NLZ949" s="82"/>
      <c r="NMA949" s="82"/>
      <c r="NMB949" s="82"/>
      <c r="NMC949" s="82"/>
      <c r="NMD949" s="82"/>
      <c r="NME949" s="82"/>
      <c r="NMF949" s="82"/>
      <c r="NMG949" s="82"/>
      <c r="NMH949" s="82"/>
      <c r="NMI949" s="82"/>
      <c r="NMJ949" s="82"/>
      <c r="NMK949" s="82"/>
      <c r="NML949" s="82"/>
      <c r="NMM949" s="82"/>
      <c r="NMN949" s="82"/>
      <c r="NMO949" s="82"/>
      <c r="NMP949" s="82"/>
      <c r="NMQ949" s="82"/>
      <c r="NMR949" s="82"/>
      <c r="NMS949" s="82"/>
      <c r="NMT949" s="82"/>
      <c r="NMU949" s="82"/>
      <c r="NMV949" s="82"/>
      <c r="NMW949" s="82"/>
      <c r="NMX949" s="82"/>
      <c r="NMY949" s="82"/>
      <c r="NMZ949" s="82"/>
      <c r="NNA949" s="82"/>
      <c r="NNB949" s="82"/>
      <c r="NNC949" s="82"/>
      <c r="NND949" s="82"/>
      <c r="NNE949" s="82"/>
      <c r="NNF949" s="82"/>
      <c r="NNG949" s="82"/>
      <c r="NNH949" s="82"/>
      <c r="NNI949" s="82"/>
      <c r="NNJ949" s="82"/>
      <c r="NNK949" s="82"/>
      <c r="NNL949" s="82"/>
      <c r="NNM949" s="82"/>
      <c r="NNN949" s="82"/>
      <c r="NNO949" s="82"/>
      <c r="NNP949" s="82"/>
      <c r="NNQ949" s="82"/>
      <c r="NNR949" s="82"/>
      <c r="NNS949" s="82"/>
      <c r="NNT949" s="82"/>
      <c r="NNU949" s="82"/>
      <c r="NNV949" s="82"/>
      <c r="NNW949" s="82"/>
      <c r="NNX949" s="82"/>
      <c r="NNY949" s="82"/>
      <c r="NNZ949" s="82"/>
      <c r="NOA949" s="82"/>
      <c r="NOB949" s="82"/>
      <c r="NOC949" s="82"/>
      <c r="NOD949" s="82"/>
      <c r="NOE949" s="82"/>
      <c r="NOF949" s="82"/>
      <c r="NOG949" s="82"/>
      <c r="NOH949" s="82"/>
      <c r="NOI949" s="82"/>
      <c r="NOJ949" s="82"/>
      <c r="NOK949" s="82"/>
      <c r="NOL949" s="82"/>
      <c r="NOM949" s="82"/>
      <c r="NON949" s="82"/>
      <c r="NOO949" s="82"/>
      <c r="NOP949" s="82"/>
      <c r="NOQ949" s="82"/>
      <c r="NOR949" s="82"/>
      <c r="NOS949" s="82"/>
      <c r="NOT949" s="82"/>
      <c r="NOU949" s="82"/>
      <c r="NOV949" s="82"/>
      <c r="NOW949" s="82"/>
      <c r="NOX949" s="82"/>
      <c r="NOY949" s="82"/>
      <c r="NOZ949" s="82"/>
      <c r="NPA949" s="82"/>
      <c r="NPB949" s="82"/>
      <c r="NPC949" s="82"/>
      <c r="NPD949" s="82"/>
      <c r="NPE949" s="82"/>
      <c r="NPF949" s="82"/>
      <c r="NPG949" s="82"/>
      <c r="NPH949" s="82"/>
      <c r="NPI949" s="82"/>
      <c r="NPJ949" s="82"/>
      <c r="NPK949" s="82"/>
      <c r="NPL949" s="82"/>
      <c r="NPM949" s="82"/>
      <c r="NPN949" s="82"/>
      <c r="NPO949" s="82"/>
      <c r="NPP949" s="82"/>
      <c r="NPQ949" s="82"/>
      <c r="NPR949" s="82"/>
      <c r="NPS949" s="82"/>
      <c r="NPT949" s="82"/>
      <c r="NPU949" s="82"/>
      <c r="NPV949" s="82"/>
      <c r="NPW949" s="82"/>
      <c r="NPX949" s="82"/>
      <c r="NPY949" s="82"/>
      <c r="NPZ949" s="82"/>
      <c r="NQA949" s="82"/>
      <c r="NQB949" s="82"/>
      <c r="NQC949" s="82"/>
      <c r="NQD949" s="82"/>
      <c r="NQE949" s="82"/>
      <c r="NQF949" s="82"/>
      <c r="NQG949" s="82"/>
      <c r="NQH949" s="82"/>
      <c r="NQI949" s="82"/>
      <c r="NQJ949" s="82"/>
      <c r="NQK949" s="82"/>
      <c r="NQL949" s="82"/>
      <c r="NQM949" s="82"/>
      <c r="NQN949" s="82"/>
      <c r="NQO949" s="82"/>
      <c r="NQP949" s="82"/>
      <c r="NQQ949" s="82"/>
      <c r="NQR949" s="82"/>
      <c r="NQS949" s="82"/>
      <c r="NQT949" s="82"/>
      <c r="NQU949" s="82"/>
      <c r="NQV949" s="82"/>
      <c r="NQW949" s="82"/>
      <c r="NQX949" s="82"/>
      <c r="NQY949" s="82"/>
      <c r="NQZ949" s="82"/>
      <c r="NRA949" s="82"/>
      <c r="NRB949" s="82"/>
      <c r="NRC949" s="82"/>
      <c r="NRD949" s="82"/>
      <c r="NRE949" s="82"/>
      <c r="NRF949" s="82"/>
      <c r="NRG949" s="82"/>
      <c r="NRH949" s="82"/>
      <c r="NRI949" s="82"/>
      <c r="NRJ949" s="82"/>
      <c r="NRK949" s="82"/>
      <c r="NRL949" s="82"/>
      <c r="NRM949" s="82"/>
      <c r="NRN949" s="82"/>
      <c r="NRO949" s="82"/>
      <c r="NRP949" s="82"/>
      <c r="NRQ949" s="82"/>
      <c r="NRR949" s="82"/>
      <c r="NRS949" s="82"/>
      <c r="NRT949" s="82"/>
      <c r="NRU949" s="82"/>
      <c r="NRV949" s="82"/>
      <c r="NRW949" s="82"/>
      <c r="NRX949" s="82"/>
      <c r="NRY949" s="82"/>
      <c r="NRZ949" s="82"/>
      <c r="NSA949" s="82"/>
      <c r="NSB949" s="82"/>
      <c r="NSC949" s="82"/>
      <c r="NSD949" s="82"/>
      <c r="NSE949" s="82"/>
      <c r="NSF949" s="82"/>
      <c r="NSG949" s="82"/>
      <c r="NSH949" s="82"/>
      <c r="NSI949" s="82"/>
      <c r="NSJ949" s="82"/>
      <c r="NSK949" s="82"/>
      <c r="NSL949" s="82"/>
      <c r="NSM949" s="82"/>
      <c r="NSN949" s="82"/>
      <c r="NSO949" s="82"/>
      <c r="NSP949" s="82"/>
      <c r="NSQ949" s="82"/>
      <c r="NSR949" s="82"/>
      <c r="NSS949" s="82"/>
      <c r="NST949" s="82"/>
      <c r="NSU949" s="82"/>
      <c r="NSV949" s="82"/>
      <c r="NSW949" s="82"/>
      <c r="NSX949" s="82"/>
      <c r="NSY949" s="82"/>
      <c r="NSZ949" s="82"/>
      <c r="NTA949" s="82"/>
      <c r="NTB949" s="82"/>
      <c r="NTC949" s="82"/>
      <c r="NTD949" s="82"/>
      <c r="NTE949" s="82"/>
      <c r="NTF949" s="82"/>
      <c r="NTG949" s="82"/>
      <c r="NTH949" s="82"/>
      <c r="NTI949" s="82"/>
      <c r="NTJ949" s="82"/>
      <c r="NTK949" s="82"/>
      <c r="NTL949" s="82"/>
      <c r="NTM949" s="82"/>
      <c r="NTN949" s="82"/>
      <c r="NTO949" s="82"/>
      <c r="NTP949" s="82"/>
      <c r="NTQ949" s="82"/>
      <c r="NTR949" s="82"/>
      <c r="NTS949" s="82"/>
      <c r="NTT949" s="82"/>
      <c r="NTU949" s="82"/>
      <c r="NTV949" s="82"/>
      <c r="NTW949" s="82"/>
      <c r="NTX949" s="82"/>
      <c r="NTY949" s="82"/>
      <c r="NTZ949" s="82"/>
      <c r="NUA949" s="82"/>
      <c r="NUB949" s="82"/>
      <c r="NUC949" s="82"/>
      <c r="NUD949" s="82"/>
      <c r="NUE949" s="82"/>
      <c r="NUF949" s="82"/>
      <c r="NUG949" s="82"/>
      <c r="NUH949" s="82"/>
      <c r="NUI949" s="82"/>
      <c r="NUJ949" s="82"/>
      <c r="NUK949" s="82"/>
      <c r="NUL949" s="82"/>
      <c r="NUM949" s="82"/>
      <c r="NUN949" s="82"/>
      <c r="NUO949" s="82"/>
      <c r="NUP949" s="82"/>
      <c r="NUQ949" s="82"/>
      <c r="NUR949" s="82"/>
      <c r="NUS949" s="82"/>
      <c r="NUT949" s="82"/>
      <c r="NUU949" s="82"/>
      <c r="NUV949" s="82"/>
      <c r="NUW949" s="82"/>
      <c r="NUX949" s="82"/>
      <c r="NUY949" s="82"/>
      <c r="NUZ949" s="82"/>
      <c r="NVA949" s="82"/>
      <c r="NVB949" s="82"/>
      <c r="NVC949" s="82"/>
      <c r="NVD949" s="82"/>
      <c r="NVE949" s="82"/>
      <c r="NVF949" s="82"/>
      <c r="NVG949" s="82"/>
      <c r="NVH949" s="82"/>
      <c r="NVI949" s="82"/>
      <c r="NVJ949" s="82"/>
      <c r="NVK949" s="82"/>
      <c r="NVL949" s="82"/>
      <c r="NVM949" s="82"/>
      <c r="NVN949" s="82"/>
      <c r="NVO949" s="82"/>
      <c r="NVP949" s="82"/>
      <c r="NVQ949" s="82"/>
      <c r="NVR949" s="82"/>
      <c r="NVS949" s="82"/>
      <c r="NVT949" s="82"/>
      <c r="NVU949" s="82"/>
      <c r="NVV949" s="82"/>
      <c r="NVW949" s="82"/>
      <c r="NVX949" s="82"/>
      <c r="NVY949" s="82"/>
      <c r="NVZ949" s="82"/>
      <c r="NWA949" s="82"/>
      <c r="NWB949" s="82"/>
      <c r="NWC949" s="82"/>
      <c r="NWD949" s="82"/>
      <c r="NWE949" s="82"/>
      <c r="NWF949" s="82"/>
      <c r="NWG949" s="82"/>
      <c r="NWH949" s="82"/>
      <c r="NWI949" s="82"/>
      <c r="NWJ949" s="82"/>
      <c r="NWK949" s="82"/>
      <c r="NWL949" s="82"/>
      <c r="NWM949" s="82"/>
      <c r="NWN949" s="82"/>
      <c r="NWO949" s="82"/>
      <c r="NWP949" s="82"/>
      <c r="NWQ949" s="82"/>
      <c r="NWR949" s="82"/>
      <c r="NWS949" s="82"/>
      <c r="NWT949" s="82"/>
      <c r="NWU949" s="82"/>
      <c r="NWV949" s="82"/>
      <c r="NWW949" s="82"/>
      <c r="NWX949" s="82"/>
      <c r="NWY949" s="82"/>
      <c r="NWZ949" s="82"/>
      <c r="NXA949" s="82"/>
      <c r="NXB949" s="82"/>
      <c r="NXC949" s="82"/>
      <c r="NXD949" s="82"/>
      <c r="NXE949" s="82"/>
      <c r="NXF949" s="82"/>
      <c r="NXG949" s="82"/>
      <c r="NXH949" s="82"/>
      <c r="NXI949" s="82"/>
      <c r="NXJ949" s="82"/>
      <c r="NXK949" s="82"/>
      <c r="NXL949" s="82"/>
      <c r="NXM949" s="82"/>
      <c r="NXN949" s="82"/>
      <c r="NXO949" s="82"/>
      <c r="NXP949" s="82"/>
      <c r="NXQ949" s="82"/>
      <c r="NXR949" s="82"/>
      <c r="NXS949" s="82"/>
      <c r="NXT949" s="82"/>
      <c r="NXU949" s="82"/>
      <c r="NXV949" s="82"/>
      <c r="NXW949" s="82"/>
      <c r="NXX949" s="82"/>
      <c r="NXY949" s="82"/>
      <c r="NXZ949" s="82"/>
      <c r="NYA949" s="82"/>
      <c r="NYB949" s="82"/>
      <c r="NYC949" s="82"/>
      <c r="NYD949" s="82"/>
      <c r="NYE949" s="82"/>
      <c r="NYF949" s="82"/>
      <c r="NYG949" s="82"/>
      <c r="NYH949" s="82"/>
      <c r="NYI949" s="82"/>
      <c r="NYJ949" s="82"/>
      <c r="NYK949" s="82"/>
      <c r="NYL949" s="82"/>
      <c r="NYM949" s="82"/>
      <c r="NYN949" s="82"/>
      <c r="NYO949" s="82"/>
      <c r="NYP949" s="82"/>
      <c r="NYQ949" s="82"/>
      <c r="NYR949" s="82"/>
      <c r="NYS949" s="82"/>
      <c r="NYT949" s="82"/>
      <c r="NYU949" s="82"/>
      <c r="NYV949" s="82"/>
      <c r="NYW949" s="82"/>
      <c r="NYX949" s="82"/>
      <c r="NYY949" s="82"/>
      <c r="NYZ949" s="82"/>
      <c r="NZA949" s="82"/>
      <c r="NZB949" s="82"/>
      <c r="NZC949" s="82"/>
      <c r="NZD949" s="82"/>
      <c r="NZE949" s="82"/>
      <c r="NZF949" s="82"/>
      <c r="NZG949" s="82"/>
      <c r="NZH949" s="82"/>
      <c r="NZI949" s="82"/>
      <c r="NZJ949" s="82"/>
      <c r="NZK949" s="82"/>
      <c r="NZL949" s="82"/>
      <c r="NZM949" s="82"/>
      <c r="NZN949" s="82"/>
      <c r="NZO949" s="82"/>
      <c r="NZP949" s="82"/>
      <c r="NZQ949" s="82"/>
      <c r="NZR949" s="82"/>
      <c r="NZS949" s="82"/>
      <c r="NZT949" s="82"/>
      <c r="NZU949" s="82"/>
      <c r="NZV949" s="82"/>
      <c r="NZW949" s="82"/>
      <c r="NZX949" s="82"/>
      <c r="NZY949" s="82"/>
      <c r="NZZ949" s="82"/>
      <c r="OAA949" s="82"/>
      <c r="OAB949" s="82"/>
      <c r="OAC949" s="82"/>
      <c r="OAD949" s="82"/>
      <c r="OAE949" s="82"/>
      <c r="OAF949" s="82"/>
      <c r="OAG949" s="82"/>
      <c r="OAH949" s="82"/>
      <c r="OAI949" s="82"/>
      <c r="OAJ949" s="82"/>
      <c r="OAK949" s="82"/>
      <c r="OAL949" s="82"/>
      <c r="OAM949" s="82"/>
      <c r="OAN949" s="82"/>
      <c r="OAO949" s="82"/>
      <c r="OAP949" s="82"/>
      <c r="OAQ949" s="82"/>
      <c r="OAR949" s="82"/>
      <c r="OAS949" s="82"/>
      <c r="OAT949" s="82"/>
      <c r="OAU949" s="82"/>
      <c r="OAV949" s="82"/>
      <c r="OAW949" s="82"/>
      <c r="OAX949" s="82"/>
      <c r="OAY949" s="82"/>
      <c r="OAZ949" s="82"/>
      <c r="OBA949" s="82"/>
      <c r="OBB949" s="82"/>
      <c r="OBC949" s="82"/>
      <c r="OBD949" s="82"/>
      <c r="OBE949" s="82"/>
      <c r="OBF949" s="82"/>
      <c r="OBG949" s="82"/>
      <c r="OBH949" s="82"/>
      <c r="OBI949" s="82"/>
      <c r="OBJ949" s="82"/>
      <c r="OBK949" s="82"/>
      <c r="OBL949" s="82"/>
      <c r="OBM949" s="82"/>
      <c r="OBN949" s="82"/>
      <c r="OBO949" s="82"/>
      <c r="OBP949" s="82"/>
      <c r="OBQ949" s="82"/>
      <c r="OBR949" s="82"/>
      <c r="OBS949" s="82"/>
      <c r="OBT949" s="82"/>
      <c r="OBU949" s="82"/>
      <c r="OBV949" s="82"/>
      <c r="OBW949" s="82"/>
      <c r="OBX949" s="82"/>
      <c r="OBY949" s="82"/>
      <c r="OBZ949" s="82"/>
      <c r="OCA949" s="82"/>
      <c r="OCB949" s="82"/>
      <c r="OCC949" s="82"/>
      <c r="OCD949" s="82"/>
      <c r="OCE949" s="82"/>
      <c r="OCF949" s="82"/>
      <c r="OCG949" s="82"/>
      <c r="OCH949" s="82"/>
      <c r="OCI949" s="82"/>
      <c r="OCJ949" s="82"/>
      <c r="OCK949" s="82"/>
      <c r="OCL949" s="82"/>
      <c r="OCM949" s="82"/>
      <c r="OCN949" s="82"/>
      <c r="OCO949" s="82"/>
      <c r="OCP949" s="82"/>
      <c r="OCQ949" s="82"/>
      <c r="OCR949" s="82"/>
      <c r="OCS949" s="82"/>
      <c r="OCT949" s="82"/>
      <c r="OCU949" s="82"/>
      <c r="OCV949" s="82"/>
      <c r="OCW949" s="82"/>
      <c r="OCX949" s="82"/>
      <c r="OCY949" s="82"/>
      <c r="OCZ949" s="82"/>
      <c r="ODA949" s="82"/>
      <c r="ODB949" s="82"/>
      <c r="ODC949" s="82"/>
      <c r="ODD949" s="82"/>
      <c r="ODE949" s="82"/>
      <c r="ODF949" s="82"/>
      <c r="ODG949" s="82"/>
      <c r="ODH949" s="82"/>
      <c r="ODI949" s="82"/>
      <c r="ODJ949" s="82"/>
      <c r="ODK949" s="82"/>
      <c r="ODL949" s="82"/>
      <c r="ODM949" s="82"/>
      <c r="ODN949" s="82"/>
      <c r="ODO949" s="82"/>
      <c r="ODP949" s="82"/>
      <c r="ODQ949" s="82"/>
      <c r="ODR949" s="82"/>
      <c r="ODS949" s="82"/>
      <c r="ODT949" s="82"/>
      <c r="ODU949" s="82"/>
      <c r="ODV949" s="82"/>
      <c r="ODW949" s="82"/>
      <c r="ODX949" s="82"/>
      <c r="ODY949" s="82"/>
      <c r="ODZ949" s="82"/>
      <c r="OEA949" s="82"/>
      <c r="OEB949" s="82"/>
      <c r="OEC949" s="82"/>
      <c r="OED949" s="82"/>
      <c r="OEE949" s="82"/>
      <c r="OEF949" s="82"/>
      <c r="OEG949" s="82"/>
      <c r="OEH949" s="82"/>
      <c r="OEI949" s="82"/>
      <c r="OEJ949" s="82"/>
      <c r="OEK949" s="82"/>
      <c r="OEL949" s="82"/>
      <c r="OEM949" s="82"/>
      <c r="OEN949" s="82"/>
      <c r="OEO949" s="82"/>
      <c r="OEP949" s="82"/>
      <c r="OEQ949" s="82"/>
      <c r="OER949" s="82"/>
      <c r="OES949" s="82"/>
      <c r="OET949" s="82"/>
      <c r="OEU949" s="82"/>
      <c r="OEV949" s="82"/>
      <c r="OEW949" s="82"/>
      <c r="OEX949" s="82"/>
      <c r="OEY949" s="82"/>
      <c r="OEZ949" s="82"/>
      <c r="OFA949" s="82"/>
      <c r="OFB949" s="82"/>
      <c r="OFC949" s="82"/>
      <c r="OFD949" s="82"/>
      <c r="OFE949" s="82"/>
      <c r="OFF949" s="82"/>
      <c r="OFG949" s="82"/>
      <c r="OFH949" s="82"/>
      <c r="OFI949" s="82"/>
      <c r="OFJ949" s="82"/>
      <c r="OFK949" s="82"/>
      <c r="OFL949" s="82"/>
      <c r="OFM949" s="82"/>
      <c r="OFN949" s="82"/>
      <c r="OFO949" s="82"/>
      <c r="OFP949" s="82"/>
      <c r="OFQ949" s="82"/>
      <c r="OFR949" s="82"/>
      <c r="OFS949" s="82"/>
      <c r="OFT949" s="82"/>
      <c r="OFU949" s="82"/>
      <c r="OFV949" s="82"/>
      <c r="OFW949" s="82"/>
      <c r="OFX949" s="82"/>
      <c r="OFY949" s="82"/>
      <c r="OFZ949" s="82"/>
      <c r="OGA949" s="82"/>
      <c r="OGB949" s="82"/>
      <c r="OGC949" s="82"/>
      <c r="OGD949" s="82"/>
      <c r="OGE949" s="82"/>
      <c r="OGF949" s="82"/>
      <c r="OGG949" s="82"/>
      <c r="OGH949" s="82"/>
      <c r="OGI949" s="82"/>
      <c r="OGJ949" s="82"/>
      <c r="OGK949" s="82"/>
      <c r="OGL949" s="82"/>
      <c r="OGM949" s="82"/>
      <c r="OGN949" s="82"/>
      <c r="OGO949" s="82"/>
      <c r="OGP949" s="82"/>
      <c r="OGQ949" s="82"/>
      <c r="OGR949" s="82"/>
      <c r="OGS949" s="82"/>
      <c r="OGT949" s="82"/>
      <c r="OGU949" s="82"/>
      <c r="OGV949" s="82"/>
      <c r="OGW949" s="82"/>
      <c r="OGX949" s="82"/>
      <c r="OGY949" s="82"/>
      <c r="OGZ949" s="82"/>
      <c r="OHA949" s="82"/>
      <c r="OHB949" s="82"/>
      <c r="OHC949" s="82"/>
      <c r="OHD949" s="82"/>
      <c r="OHE949" s="82"/>
      <c r="OHF949" s="82"/>
      <c r="OHG949" s="82"/>
      <c r="OHH949" s="82"/>
      <c r="OHI949" s="82"/>
      <c r="OHJ949" s="82"/>
      <c r="OHK949" s="82"/>
      <c r="OHL949" s="82"/>
      <c r="OHM949" s="82"/>
      <c r="OHN949" s="82"/>
      <c r="OHO949" s="82"/>
      <c r="OHP949" s="82"/>
      <c r="OHQ949" s="82"/>
      <c r="OHR949" s="82"/>
      <c r="OHS949" s="82"/>
      <c r="OHT949" s="82"/>
      <c r="OHU949" s="82"/>
      <c r="OHV949" s="82"/>
      <c r="OHW949" s="82"/>
      <c r="OHX949" s="82"/>
      <c r="OHY949" s="82"/>
      <c r="OHZ949" s="82"/>
      <c r="OIA949" s="82"/>
      <c r="OIB949" s="82"/>
      <c r="OIC949" s="82"/>
      <c r="OID949" s="82"/>
      <c r="OIE949" s="82"/>
      <c r="OIF949" s="82"/>
      <c r="OIG949" s="82"/>
      <c r="OIH949" s="82"/>
      <c r="OII949" s="82"/>
      <c r="OIJ949" s="82"/>
      <c r="OIK949" s="82"/>
      <c r="OIL949" s="82"/>
      <c r="OIM949" s="82"/>
      <c r="OIN949" s="82"/>
      <c r="OIO949" s="82"/>
      <c r="OIP949" s="82"/>
      <c r="OIQ949" s="82"/>
      <c r="OIR949" s="82"/>
      <c r="OIS949" s="82"/>
      <c r="OIT949" s="82"/>
      <c r="OIU949" s="82"/>
      <c r="OIV949" s="82"/>
      <c r="OIW949" s="82"/>
      <c r="OIX949" s="82"/>
      <c r="OIY949" s="82"/>
      <c r="OIZ949" s="82"/>
      <c r="OJA949" s="82"/>
      <c r="OJB949" s="82"/>
      <c r="OJC949" s="82"/>
      <c r="OJD949" s="82"/>
      <c r="OJE949" s="82"/>
      <c r="OJF949" s="82"/>
      <c r="OJG949" s="82"/>
      <c r="OJH949" s="82"/>
      <c r="OJI949" s="82"/>
      <c r="OJJ949" s="82"/>
      <c r="OJK949" s="82"/>
      <c r="OJL949" s="82"/>
      <c r="OJM949" s="82"/>
      <c r="OJN949" s="82"/>
      <c r="OJO949" s="82"/>
      <c r="OJP949" s="82"/>
      <c r="OJQ949" s="82"/>
      <c r="OJR949" s="82"/>
      <c r="OJS949" s="82"/>
      <c r="OJT949" s="82"/>
      <c r="OJU949" s="82"/>
      <c r="OJV949" s="82"/>
      <c r="OJW949" s="82"/>
      <c r="OJX949" s="82"/>
      <c r="OJY949" s="82"/>
      <c r="OJZ949" s="82"/>
      <c r="OKA949" s="82"/>
      <c r="OKB949" s="82"/>
      <c r="OKC949" s="82"/>
      <c r="OKD949" s="82"/>
      <c r="OKE949" s="82"/>
      <c r="OKF949" s="82"/>
      <c r="OKG949" s="82"/>
      <c r="OKH949" s="82"/>
      <c r="OKI949" s="82"/>
      <c r="OKJ949" s="82"/>
      <c r="OKK949" s="82"/>
      <c r="OKL949" s="82"/>
      <c r="OKM949" s="82"/>
      <c r="OKN949" s="82"/>
      <c r="OKO949" s="82"/>
      <c r="OKP949" s="82"/>
      <c r="OKQ949" s="82"/>
      <c r="OKR949" s="82"/>
      <c r="OKS949" s="82"/>
      <c r="OKT949" s="82"/>
      <c r="OKU949" s="82"/>
      <c r="OKV949" s="82"/>
      <c r="OKW949" s="82"/>
      <c r="OKX949" s="82"/>
      <c r="OKY949" s="82"/>
      <c r="OKZ949" s="82"/>
      <c r="OLA949" s="82"/>
      <c r="OLB949" s="82"/>
      <c r="OLC949" s="82"/>
      <c r="OLD949" s="82"/>
      <c r="OLE949" s="82"/>
      <c r="OLF949" s="82"/>
      <c r="OLG949" s="82"/>
      <c r="OLH949" s="82"/>
      <c r="OLI949" s="82"/>
      <c r="OLJ949" s="82"/>
      <c r="OLK949" s="82"/>
      <c r="OLL949" s="82"/>
      <c r="OLM949" s="82"/>
      <c r="OLN949" s="82"/>
      <c r="OLO949" s="82"/>
      <c r="OLP949" s="82"/>
      <c r="OLQ949" s="82"/>
      <c r="OLR949" s="82"/>
      <c r="OLS949" s="82"/>
      <c r="OLT949" s="82"/>
      <c r="OLU949" s="82"/>
      <c r="OLV949" s="82"/>
      <c r="OLW949" s="82"/>
      <c r="OLX949" s="82"/>
      <c r="OLY949" s="82"/>
      <c r="OLZ949" s="82"/>
      <c r="OMA949" s="82"/>
      <c r="OMB949" s="82"/>
      <c r="OMC949" s="82"/>
      <c r="OMD949" s="82"/>
      <c r="OME949" s="82"/>
      <c r="OMF949" s="82"/>
      <c r="OMG949" s="82"/>
      <c r="OMH949" s="82"/>
      <c r="OMI949" s="82"/>
      <c r="OMJ949" s="82"/>
      <c r="OMK949" s="82"/>
      <c r="OML949" s="82"/>
      <c r="OMM949" s="82"/>
      <c r="OMN949" s="82"/>
      <c r="OMO949" s="82"/>
      <c r="OMP949" s="82"/>
      <c r="OMQ949" s="82"/>
      <c r="OMR949" s="82"/>
      <c r="OMS949" s="82"/>
      <c r="OMT949" s="82"/>
      <c r="OMU949" s="82"/>
      <c r="OMV949" s="82"/>
      <c r="OMW949" s="82"/>
      <c r="OMX949" s="82"/>
      <c r="OMY949" s="82"/>
      <c r="OMZ949" s="82"/>
      <c r="ONA949" s="82"/>
      <c r="ONB949" s="82"/>
      <c r="ONC949" s="82"/>
      <c r="OND949" s="82"/>
      <c r="ONE949" s="82"/>
      <c r="ONF949" s="82"/>
      <c r="ONG949" s="82"/>
      <c r="ONH949" s="82"/>
      <c r="ONI949" s="82"/>
      <c r="ONJ949" s="82"/>
      <c r="ONK949" s="82"/>
      <c r="ONL949" s="82"/>
      <c r="ONM949" s="82"/>
      <c r="ONN949" s="82"/>
      <c r="ONO949" s="82"/>
      <c r="ONP949" s="82"/>
      <c r="ONQ949" s="82"/>
      <c r="ONR949" s="82"/>
      <c r="ONS949" s="82"/>
      <c r="ONT949" s="82"/>
      <c r="ONU949" s="82"/>
      <c r="ONV949" s="82"/>
      <c r="ONW949" s="82"/>
      <c r="ONX949" s="82"/>
      <c r="ONY949" s="82"/>
      <c r="ONZ949" s="82"/>
      <c r="OOA949" s="82"/>
      <c r="OOB949" s="82"/>
      <c r="OOC949" s="82"/>
      <c r="OOD949" s="82"/>
      <c r="OOE949" s="82"/>
      <c r="OOF949" s="82"/>
      <c r="OOG949" s="82"/>
      <c r="OOH949" s="82"/>
      <c r="OOI949" s="82"/>
      <c r="OOJ949" s="82"/>
      <c r="OOK949" s="82"/>
      <c r="OOL949" s="82"/>
      <c r="OOM949" s="82"/>
      <c r="OON949" s="82"/>
      <c r="OOO949" s="82"/>
      <c r="OOP949" s="82"/>
      <c r="OOQ949" s="82"/>
      <c r="OOR949" s="82"/>
      <c r="OOS949" s="82"/>
      <c r="OOT949" s="82"/>
      <c r="OOU949" s="82"/>
      <c r="OOV949" s="82"/>
      <c r="OOW949" s="82"/>
      <c r="OOX949" s="82"/>
      <c r="OOY949" s="82"/>
      <c r="OOZ949" s="82"/>
      <c r="OPA949" s="82"/>
      <c r="OPB949" s="82"/>
      <c r="OPC949" s="82"/>
      <c r="OPD949" s="82"/>
      <c r="OPE949" s="82"/>
      <c r="OPF949" s="82"/>
      <c r="OPG949" s="82"/>
      <c r="OPH949" s="82"/>
      <c r="OPI949" s="82"/>
      <c r="OPJ949" s="82"/>
      <c r="OPK949" s="82"/>
      <c r="OPL949" s="82"/>
      <c r="OPM949" s="82"/>
      <c r="OPN949" s="82"/>
      <c r="OPO949" s="82"/>
      <c r="OPP949" s="82"/>
      <c r="OPQ949" s="82"/>
      <c r="OPR949" s="82"/>
      <c r="OPS949" s="82"/>
      <c r="OPT949" s="82"/>
      <c r="OPU949" s="82"/>
      <c r="OPV949" s="82"/>
      <c r="OPW949" s="82"/>
      <c r="OPX949" s="82"/>
      <c r="OPY949" s="82"/>
      <c r="OPZ949" s="82"/>
      <c r="OQA949" s="82"/>
      <c r="OQB949" s="82"/>
      <c r="OQC949" s="82"/>
      <c r="OQD949" s="82"/>
      <c r="OQE949" s="82"/>
      <c r="OQF949" s="82"/>
      <c r="OQG949" s="82"/>
      <c r="OQH949" s="82"/>
      <c r="OQI949" s="82"/>
      <c r="OQJ949" s="82"/>
      <c r="OQK949" s="82"/>
      <c r="OQL949" s="82"/>
      <c r="OQM949" s="82"/>
      <c r="OQN949" s="82"/>
      <c r="OQO949" s="82"/>
      <c r="OQP949" s="82"/>
      <c r="OQQ949" s="82"/>
      <c r="OQR949" s="82"/>
      <c r="OQS949" s="82"/>
      <c r="OQT949" s="82"/>
      <c r="OQU949" s="82"/>
      <c r="OQV949" s="82"/>
      <c r="OQW949" s="82"/>
      <c r="OQX949" s="82"/>
      <c r="OQY949" s="82"/>
      <c r="OQZ949" s="82"/>
      <c r="ORA949" s="82"/>
      <c r="ORB949" s="82"/>
      <c r="ORC949" s="82"/>
      <c r="ORD949" s="82"/>
      <c r="ORE949" s="82"/>
      <c r="ORF949" s="82"/>
      <c r="ORG949" s="82"/>
      <c r="ORH949" s="82"/>
      <c r="ORI949" s="82"/>
      <c r="ORJ949" s="82"/>
      <c r="ORK949" s="82"/>
      <c r="ORL949" s="82"/>
      <c r="ORM949" s="82"/>
      <c r="ORN949" s="82"/>
      <c r="ORO949" s="82"/>
      <c r="ORP949" s="82"/>
      <c r="ORQ949" s="82"/>
      <c r="ORR949" s="82"/>
      <c r="ORS949" s="82"/>
      <c r="ORT949" s="82"/>
      <c r="ORU949" s="82"/>
      <c r="ORV949" s="82"/>
      <c r="ORW949" s="82"/>
      <c r="ORX949" s="82"/>
      <c r="ORY949" s="82"/>
      <c r="ORZ949" s="82"/>
      <c r="OSA949" s="82"/>
      <c r="OSB949" s="82"/>
      <c r="OSC949" s="82"/>
      <c r="OSD949" s="82"/>
      <c r="OSE949" s="82"/>
      <c r="OSF949" s="82"/>
      <c r="OSG949" s="82"/>
      <c r="OSH949" s="82"/>
      <c r="OSI949" s="82"/>
      <c r="OSJ949" s="82"/>
      <c r="OSK949" s="82"/>
      <c r="OSL949" s="82"/>
      <c r="OSM949" s="82"/>
      <c r="OSN949" s="82"/>
      <c r="OSO949" s="82"/>
      <c r="OSP949" s="82"/>
      <c r="OSQ949" s="82"/>
      <c r="OSR949" s="82"/>
      <c r="OSS949" s="82"/>
      <c r="OST949" s="82"/>
      <c r="OSU949" s="82"/>
      <c r="OSV949" s="82"/>
      <c r="OSW949" s="82"/>
      <c r="OSX949" s="82"/>
      <c r="OSY949" s="82"/>
      <c r="OSZ949" s="82"/>
      <c r="OTA949" s="82"/>
      <c r="OTB949" s="82"/>
      <c r="OTC949" s="82"/>
      <c r="OTD949" s="82"/>
      <c r="OTE949" s="82"/>
      <c r="OTF949" s="82"/>
      <c r="OTG949" s="82"/>
      <c r="OTH949" s="82"/>
      <c r="OTI949" s="82"/>
      <c r="OTJ949" s="82"/>
      <c r="OTK949" s="82"/>
      <c r="OTL949" s="82"/>
      <c r="OTM949" s="82"/>
      <c r="OTN949" s="82"/>
      <c r="OTO949" s="82"/>
      <c r="OTP949" s="82"/>
      <c r="OTQ949" s="82"/>
      <c r="OTR949" s="82"/>
      <c r="OTS949" s="82"/>
      <c r="OTT949" s="82"/>
      <c r="OTU949" s="82"/>
      <c r="OTV949" s="82"/>
      <c r="OTW949" s="82"/>
      <c r="OTX949" s="82"/>
      <c r="OTY949" s="82"/>
      <c r="OTZ949" s="82"/>
      <c r="OUA949" s="82"/>
      <c r="OUB949" s="82"/>
      <c r="OUC949" s="82"/>
      <c r="OUD949" s="82"/>
      <c r="OUE949" s="82"/>
      <c r="OUF949" s="82"/>
      <c r="OUG949" s="82"/>
      <c r="OUH949" s="82"/>
      <c r="OUI949" s="82"/>
      <c r="OUJ949" s="82"/>
      <c r="OUK949" s="82"/>
      <c r="OUL949" s="82"/>
      <c r="OUM949" s="82"/>
      <c r="OUN949" s="82"/>
      <c r="OUO949" s="82"/>
      <c r="OUP949" s="82"/>
      <c r="OUQ949" s="82"/>
      <c r="OUR949" s="82"/>
      <c r="OUS949" s="82"/>
      <c r="OUT949" s="82"/>
      <c r="OUU949" s="82"/>
      <c r="OUV949" s="82"/>
      <c r="OUW949" s="82"/>
      <c r="OUX949" s="82"/>
      <c r="OUY949" s="82"/>
      <c r="OUZ949" s="82"/>
      <c r="OVA949" s="82"/>
      <c r="OVB949" s="82"/>
      <c r="OVC949" s="82"/>
      <c r="OVD949" s="82"/>
      <c r="OVE949" s="82"/>
      <c r="OVF949" s="82"/>
      <c r="OVG949" s="82"/>
      <c r="OVH949" s="82"/>
      <c r="OVI949" s="82"/>
      <c r="OVJ949" s="82"/>
      <c r="OVK949" s="82"/>
      <c r="OVL949" s="82"/>
      <c r="OVM949" s="82"/>
      <c r="OVN949" s="82"/>
      <c r="OVO949" s="82"/>
      <c r="OVP949" s="82"/>
      <c r="OVQ949" s="82"/>
      <c r="OVR949" s="82"/>
      <c r="OVS949" s="82"/>
      <c r="OVT949" s="82"/>
      <c r="OVU949" s="82"/>
      <c r="OVV949" s="82"/>
      <c r="OVW949" s="82"/>
      <c r="OVX949" s="82"/>
      <c r="OVY949" s="82"/>
      <c r="OVZ949" s="82"/>
      <c r="OWA949" s="82"/>
      <c r="OWB949" s="82"/>
      <c r="OWC949" s="82"/>
      <c r="OWD949" s="82"/>
      <c r="OWE949" s="82"/>
      <c r="OWF949" s="82"/>
      <c r="OWG949" s="82"/>
      <c r="OWH949" s="82"/>
      <c r="OWI949" s="82"/>
      <c r="OWJ949" s="82"/>
      <c r="OWK949" s="82"/>
      <c r="OWL949" s="82"/>
      <c r="OWM949" s="82"/>
      <c r="OWN949" s="82"/>
      <c r="OWO949" s="82"/>
      <c r="OWP949" s="82"/>
      <c r="OWQ949" s="82"/>
      <c r="OWR949" s="82"/>
      <c r="OWS949" s="82"/>
      <c r="OWT949" s="82"/>
      <c r="OWU949" s="82"/>
      <c r="OWV949" s="82"/>
      <c r="OWW949" s="82"/>
      <c r="OWX949" s="82"/>
      <c r="OWY949" s="82"/>
      <c r="OWZ949" s="82"/>
      <c r="OXA949" s="82"/>
      <c r="OXB949" s="82"/>
      <c r="OXC949" s="82"/>
      <c r="OXD949" s="82"/>
      <c r="OXE949" s="82"/>
      <c r="OXF949" s="82"/>
      <c r="OXG949" s="82"/>
      <c r="OXH949" s="82"/>
      <c r="OXI949" s="82"/>
      <c r="OXJ949" s="82"/>
      <c r="OXK949" s="82"/>
      <c r="OXL949" s="82"/>
      <c r="OXM949" s="82"/>
      <c r="OXN949" s="82"/>
      <c r="OXO949" s="82"/>
      <c r="OXP949" s="82"/>
      <c r="OXQ949" s="82"/>
      <c r="OXR949" s="82"/>
      <c r="OXS949" s="82"/>
      <c r="OXT949" s="82"/>
      <c r="OXU949" s="82"/>
      <c r="OXV949" s="82"/>
      <c r="OXW949" s="82"/>
      <c r="OXX949" s="82"/>
      <c r="OXY949" s="82"/>
      <c r="OXZ949" s="82"/>
      <c r="OYA949" s="82"/>
      <c r="OYB949" s="82"/>
      <c r="OYC949" s="82"/>
      <c r="OYD949" s="82"/>
      <c r="OYE949" s="82"/>
      <c r="OYF949" s="82"/>
      <c r="OYG949" s="82"/>
      <c r="OYH949" s="82"/>
      <c r="OYI949" s="82"/>
      <c r="OYJ949" s="82"/>
      <c r="OYK949" s="82"/>
      <c r="OYL949" s="82"/>
      <c r="OYM949" s="82"/>
      <c r="OYN949" s="82"/>
      <c r="OYO949" s="82"/>
      <c r="OYP949" s="82"/>
      <c r="OYQ949" s="82"/>
      <c r="OYR949" s="82"/>
      <c r="OYS949" s="82"/>
      <c r="OYT949" s="82"/>
      <c r="OYU949" s="82"/>
      <c r="OYV949" s="82"/>
      <c r="OYW949" s="82"/>
      <c r="OYX949" s="82"/>
      <c r="OYY949" s="82"/>
      <c r="OYZ949" s="82"/>
      <c r="OZA949" s="82"/>
      <c r="OZB949" s="82"/>
      <c r="OZC949" s="82"/>
      <c r="OZD949" s="82"/>
      <c r="OZE949" s="82"/>
      <c r="OZF949" s="82"/>
      <c r="OZG949" s="82"/>
      <c r="OZH949" s="82"/>
      <c r="OZI949" s="82"/>
      <c r="OZJ949" s="82"/>
      <c r="OZK949" s="82"/>
      <c r="OZL949" s="82"/>
      <c r="OZM949" s="82"/>
      <c r="OZN949" s="82"/>
      <c r="OZO949" s="82"/>
      <c r="OZP949" s="82"/>
      <c r="OZQ949" s="82"/>
      <c r="OZR949" s="82"/>
      <c r="OZS949" s="82"/>
      <c r="OZT949" s="82"/>
      <c r="OZU949" s="82"/>
      <c r="OZV949" s="82"/>
      <c r="OZW949" s="82"/>
      <c r="OZX949" s="82"/>
      <c r="OZY949" s="82"/>
      <c r="OZZ949" s="82"/>
      <c r="PAA949" s="82"/>
      <c r="PAB949" s="82"/>
      <c r="PAC949" s="82"/>
      <c r="PAD949" s="82"/>
      <c r="PAE949" s="82"/>
      <c r="PAF949" s="82"/>
      <c r="PAG949" s="82"/>
      <c r="PAH949" s="82"/>
      <c r="PAI949" s="82"/>
      <c r="PAJ949" s="82"/>
      <c r="PAK949" s="82"/>
      <c r="PAL949" s="82"/>
      <c r="PAM949" s="82"/>
      <c r="PAN949" s="82"/>
      <c r="PAO949" s="82"/>
      <c r="PAP949" s="82"/>
      <c r="PAQ949" s="82"/>
      <c r="PAR949" s="82"/>
      <c r="PAS949" s="82"/>
      <c r="PAT949" s="82"/>
      <c r="PAU949" s="82"/>
      <c r="PAV949" s="82"/>
      <c r="PAW949" s="82"/>
      <c r="PAX949" s="82"/>
      <c r="PAY949" s="82"/>
      <c r="PAZ949" s="82"/>
      <c r="PBA949" s="82"/>
      <c r="PBB949" s="82"/>
      <c r="PBC949" s="82"/>
      <c r="PBD949" s="82"/>
      <c r="PBE949" s="82"/>
      <c r="PBF949" s="82"/>
      <c r="PBG949" s="82"/>
      <c r="PBH949" s="82"/>
      <c r="PBI949" s="82"/>
      <c r="PBJ949" s="82"/>
      <c r="PBK949" s="82"/>
      <c r="PBL949" s="82"/>
      <c r="PBM949" s="82"/>
      <c r="PBN949" s="82"/>
      <c r="PBO949" s="82"/>
      <c r="PBP949" s="82"/>
      <c r="PBQ949" s="82"/>
      <c r="PBR949" s="82"/>
      <c r="PBS949" s="82"/>
      <c r="PBT949" s="82"/>
      <c r="PBU949" s="82"/>
      <c r="PBV949" s="82"/>
      <c r="PBW949" s="82"/>
      <c r="PBX949" s="82"/>
      <c r="PBY949" s="82"/>
      <c r="PBZ949" s="82"/>
      <c r="PCA949" s="82"/>
      <c r="PCB949" s="82"/>
      <c r="PCC949" s="82"/>
      <c r="PCD949" s="82"/>
      <c r="PCE949" s="82"/>
      <c r="PCF949" s="82"/>
      <c r="PCG949" s="82"/>
      <c r="PCH949" s="82"/>
      <c r="PCI949" s="82"/>
      <c r="PCJ949" s="82"/>
      <c r="PCK949" s="82"/>
      <c r="PCL949" s="82"/>
      <c r="PCM949" s="82"/>
      <c r="PCN949" s="82"/>
      <c r="PCO949" s="82"/>
      <c r="PCP949" s="82"/>
      <c r="PCQ949" s="82"/>
      <c r="PCR949" s="82"/>
      <c r="PCS949" s="82"/>
      <c r="PCT949" s="82"/>
      <c r="PCU949" s="82"/>
      <c r="PCV949" s="82"/>
      <c r="PCW949" s="82"/>
      <c r="PCX949" s="82"/>
      <c r="PCY949" s="82"/>
      <c r="PCZ949" s="82"/>
      <c r="PDA949" s="82"/>
      <c r="PDB949" s="82"/>
      <c r="PDC949" s="82"/>
      <c r="PDD949" s="82"/>
      <c r="PDE949" s="82"/>
      <c r="PDF949" s="82"/>
      <c r="PDG949" s="82"/>
      <c r="PDH949" s="82"/>
      <c r="PDI949" s="82"/>
      <c r="PDJ949" s="82"/>
      <c r="PDK949" s="82"/>
      <c r="PDL949" s="82"/>
      <c r="PDM949" s="82"/>
      <c r="PDN949" s="82"/>
      <c r="PDO949" s="82"/>
      <c r="PDP949" s="82"/>
      <c r="PDQ949" s="82"/>
      <c r="PDR949" s="82"/>
      <c r="PDS949" s="82"/>
      <c r="PDT949" s="82"/>
      <c r="PDU949" s="82"/>
      <c r="PDV949" s="82"/>
      <c r="PDW949" s="82"/>
      <c r="PDX949" s="82"/>
      <c r="PDY949" s="82"/>
      <c r="PDZ949" s="82"/>
      <c r="PEA949" s="82"/>
      <c r="PEB949" s="82"/>
      <c r="PEC949" s="82"/>
      <c r="PED949" s="82"/>
      <c r="PEE949" s="82"/>
      <c r="PEF949" s="82"/>
      <c r="PEG949" s="82"/>
      <c r="PEH949" s="82"/>
      <c r="PEI949" s="82"/>
      <c r="PEJ949" s="82"/>
      <c r="PEK949" s="82"/>
      <c r="PEL949" s="82"/>
      <c r="PEM949" s="82"/>
      <c r="PEN949" s="82"/>
      <c r="PEO949" s="82"/>
      <c r="PEP949" s="82"/>
      <c r="PEQ949" s="82"/>
      <c r="PER949" s="82"/>
      <c r="PES949" s="82"/>
      <c r="PET949" s="82"/>
      <c r="PEU949" s="82"/>
      <c r="PEV949" s="82"/>
      <c r="PEW949" s="82"/>
      <c r="PEX949" s="82"/>
      <c r="PEY949" s="82"/>
      <c r="PEZ949" s="82"/>
      <c r="PFA949" s="82"/>
      <c r="PFB949" s="82"/>
      <c r="PFC949" s="82"/>
      <c r="PFD949" s="82"/>
      <c r="PFE949" s="82"/>
      <c r="PFF949" s="82"/>
      <c r="PFG949" s="82"/>
      <c r="PFH949" s="82"/>
      <c r="PFI949" s="82"/>
      <c r="PFJ949" s="82"/>
      <c r="PFK949" s="82"/>
      <c r="PFL949" s="82"/>
      <c r="PFM949" s="82"/>
      <c r="PFN949" s="82"/>
      <c r="PFO949" s="82"/>
      <c r="PFP949" s="82"/>
      <c r="PFQ949" s="82"/>
      <c r="PFR949" s="82"/>
      <c r="PFS949" s="82"/>
      <c r="PFT949" s="82"/>
      <c r="PFU949" s="82"/>
      <c r="PFV949" s="82"/>
      <c r="PFW949" s="82"/>
      <c r="PFX949" s="82"/>
      <c r="PFY949" s="82"/>
      <c r="PFZ949" s="82"/>
      <c r="PGA949" s="82"/>
      <c r="PGB949" s="82"/>
      <c r="PGC949" s="82"/>
      <c r="PGD949" s="82"/>
      <c r="PGE949" s="82"/>
      <c r="PGF949" s="82"/>
      <c r="PGG949" s="82"/>
      <c r="PGH949" s="82"/>
      <c r="PGI949" s="82"/>
      <c r="PGJ949" s="82"/>
      <c r="PGK949" s="82"/>
      <c r="PGL949" s="82"/>
      <c r="PGM949" s="82"/>
      <c r="PGN949" s="82"/>
      <c r="PGO949" s="82"/>
      <c r="PGP949" s="82"/>
      <c r="PGQ949" s="82"/>
      <c r="PGR949" s="82"/>
      <c r="PGS949" s="82"/>
      <c r="PGT949" s="82"/>
      <c r="PGU949" s="82"/>
      <c r="PGV949" s="82"/>
      <c r="PGW949" s="82"/>
      <c r="PGX949" s="82"/>
      <c r="PGY949" s="82"/>
      <c r="PGZ949" s="82"/>
      <c r="PHA949" s="82"/>
      <c r="PHB949" s="82"/>
      <c r="PHC949" s="82"/>
      <c r="PHD949" s="82"/>
      <c r="PHE949" s="82"/>
      <c r="PHF949" s="82"/>
      <c r="PHG949" s="82"/>
      <c r="PHH949" s="82"/>
      <c r="PHI949" s="82"/>
      <c r="PHJ949" s="82"/>
      <c r="PHK949" s="82"/>
      <c r="PHL949" s="82"/>
      <c r="PHM949" s="82"/>
      <c r="PHN949" s="82"/>
      <c r="PHO949" s="82"/>
      <c r="PHP949" s="82"/>
      <c r="PHQ949" s="82"/>
      <c r="PHR949" s="82"/>
      <c r="PHS949" s="82"/>
      <c r="PHT949" s="82"/>
      <c r="PHU949" s="82"/>
      <c r="PHV949" s="82"/>
      <c r="PHW949" s="82"/>
      <c r="PHX949" s="82"/>
      <c r="PHY949" s="82"/>
      <c r="PHZ949" s="82"/>
      <c r="PIA949" s="82"/>
      <c r="PIB949" s="82"/>
      <c r="PIC949" s="82"/>
      <c r="PID949" s="82"/>
      <c r="PIE949" s="82"/>
      <c r="PIF949" s="82"/>
      <c r="PIG949" s="82"/>
      <c r="PIH949" s="82"/>
      <c r="PII949" s="82"/>
      <c r="PIJ949" s="82"/>
      <c r="PIK949" s="82"/>
      <c r="PIL949" s="82"/>
      <c r="PIM949" s="82"/>
      <c r="PIN949" s="82"/>
      <c r="PIO949" s="82"/>
      <c r="PIP949" s="82"/>
      <c r="PIQ949" s="82"/>
      <c r="PIR949" s="82"/>
      <c r="PIS949" s="82"/>
      <c r="PIT949" s="82"/>
      <c r="PIU949" s="82"/>
      <c r="PIV949" s="82"/>
      <c r="PIW949" s="82"/>
      <c r="PIX949" s="82"/>
      <c r="PIY949" s="82"/>
      <c r="PIZ949" s="82"/>
      <c r="PJA949" s="82"/>
      <c r="PJB949" s="82"/>
      <c r="PJC949" s="82"/>
      <c r="PJD949" s="82"/>
      <c r="PJE949" s="82"/>
      <c r="PJF949" s="82"/>
      <c r="PJG949" s="82"/>
      <c r="PJH949" s="82"/>
      <c r="PJI949" s="82"/>
      <c r="PJJ949" s="82"/>
      <c r="PJK949" s="82"/>
      <c r="PJL949" s="82"/>
      <c r="PJM949" s="82"/>
      <c r="PJN949" s="82"/>
      <c r="PJO949" s="82"/>
      <c r="PJP949" s="82"/>
      <c r="PJQ949" s="82"/>
      <c r="PJR949" s="82"/>
      <c r="PJS949" s="82"/>
      <c r="PJT949" s="82"/>
      <c r="PJU949" s="82"/>
      <c r="PJV949" s="82"/>
      <c r="PJW949" s="82"/>
      <c r="PJX949" s="82"/>
      <c r="PJY949" s="82"/>
      <c r="PJZ949" s="82"/>
      <c r="PKA949" s="82"/>
      <c r="PKB949" s="82"/>
      <c r="PKC949" s="82"/>
      <c r="PKD949" s="82"/>
      <c r="PKE949" s="82"/>
      <c r="PKF949" s="82"/>
      <c r="PKG949" s="82"/>
      <c r="PKH949" s="82"/>
      <c r="PKI949" s="82"/>
      <c r="PKJ949" s="82"/>
      <c r="PKK949" s="82"/>
      <c r="PKL949" s="82"/>
      <c r="PKM949" s="82"/>
      <c r="PKN949" s="82"/>
      <c r="PKO949" s="82"/>
      <c r="PKP949" s="82"/>
      <c r="PKQ949" s="82"/>
      <c r="PKR949" s="82"/>
      <c r="PKS949" s="82"/>
      <c r="PKT949" s="82"/>
      <c r="PKU949" s="82"/>
      <c r="PKV949" s="82"/>
      <c r="PKW949" s="82"/>
      <c r="PKX949" s="82"/>
      <c r="PKY949" s="82"/>
      <c r="PKZ949" s="82"/>
      <c r="PLA949" s="82"/>
      <c r="PLB949" s="82"/>
      <c r="PLC949" s="82"/>
      <c r="PLD949" s="82"/>
      <c r="PLE949" s="82"/>
      <c r="PLF949" s="82"/>
      <c r="PLG949" s="82"/>
      <c r="PLH949" s="82"/>
      <c r="PLI949" s="82"/>
      <c r="PLJ949" s="82"/>
      <c r="PLK949" s="82"/>
      <c r="PLL949" s="82"/>
      <c r="PLM949" s="82"/>
      <c r="PLN949" s="82"/>
      <c r="PLO949" s="82"/>
      <c r="PLP949" s="82"/>
      <c r="PLQ949" s="82"/>
      <c r="PLR949" s="82"/>
      <c r="PLS949" s="82"/>
      <c r="PLT949" s="82"/>
      <c r="PLU949" s="82"/>
      <c r="PLV949" s="82"/>
      <c r="PLW949" s="82"/>
      <c r="PLX949" s="82"/>
      <c r="PLY949" s="82"/>
      <c r="PLZ949" s="82"/>
      <c r="PMA949" s="82"/>
      <c r="PMB949" s="82"/>
      <c r="PMC949" s="82"/>
      <c r="PMD949" s="82"/>
      <c r="PME949" s="82"/>
      <c r="PMF949" s="82"/>
      <c r="PMG949" s="82"/>
      <c r="PMH949" s="82"/>
      <c r="PMI949" s="82"/>
      <c r="PMJ949" s="82"/>
      <c r="PMK949" s="82"/>
      <c r="PML949" s="82"/>
      <c r="PMM949" s="82"/>
      <c r="PMN949" s="82"/>
      <c r="PMO949" s="82"/>
      <c r="PMP949" s="82"/>
      <c r="PMQ949" s="82"/>
      <c r="PMR949" s="82"/>
      <c r="PMS949" s="82"/>
      <c r="PMT949" s="82"/>
      <c r="PMU949" s="82"/>
      <c r="PMV949" s="82"/>
      <c r="PMW949" s="82"/>
      <c r="PMX949" s="82"/>
      <c r="PMY949" s="82"/>
      <c r="PMZ949" s="82"/>
      <c r="PNA949" s="82"/>
      <c r="PNB949" s="82"/>
      <c r="PNC949" s="82"/>
      <c r="PND949" s="82"/>
      <c r="PNE949" s="82"/>
      <c r="PNF949" s="82"/>
      <c r="PNG949" s="82"/>
      <c r="PNH949" s="82"/>
      <c r="PNI949" s="82"/>
      <c r="PNJ949" s="82"/>
      <c r="PNK949" s="82"/>
      <c r="PNL949" s="82"/>
      <c r="PNM949" s="82"/>
      <c r="PNN949" s="82"/>
      <c r="PNO949" s="82"/>
      <c r="PNP949" s="82"/>
      <c r="PNQ949" s="82"/>
      <c r="PNR949" s="82"/>
      <c r="PNS949" s="82"/>
      <c r="PNT949" s="82"/>
      <c r="PNU949" s="82"/>
      <c r="PNV949" s="82"/>
      <c r="PNW949" s="82"/>
      <c r="PNX949" s="82"/>
      <c r="PNY949" s="82"/>
      <c r="PNZ949" s="82"/>
      <c r="POA949" s="82"/>
      <c r="POB949" s="82"/>
      <c r="POC949" s="82"/>
      <c r="POD949" s="82"/>
      <c r="POE949" s="82"/>
      <c r="POF949" s="82"/>
      <c r="POG949" s="82"/>
      <c r="POH949" s="82"/>
      <c r="POI949" s="82"/>
      <c r="POJ949" s="82"/>
      <c r="POK949" s="82"/>
      <c r="POL949" s="82"/>
      <c r="POM949" s="82"/>
      <c r="PON949" s="82"/>
      <c r="POO949" s="82"/>
      <c r="POP949" s="82"/>
      <c r="POQ949" s="82"/>
      <c r="POR949" s="82"/>
      <c r="POS949" s="82"/>
      <c r="POT949" s="82"/>
      <c r="POU949" s="82"/>
      <c r="POV949" s="82"/>
      <c r="POW949" s="82"/>
      <c r="POX949" s="82"/>
      <c r="POY949" s="82"/>
      <c r="POZ949" s="82"/>
      <c r="PPA949" s="82"/>
      <c r="PPB949" s="82"/>
      <c r="PPC949" s="82"/>
      <c r="PPD949" s="82"/>
      <c r="PPE949" s="82"/>
      <c r="PPF949" s="82"/>
      <c r="PPG949" s="82"/>
      <c r="PPH949" s="82"/>
      <c r="PPI949" s="82"/>
      <c r="PPJ949" s="82"/>
      <c r="PPK949" s="82"/>
      <c r="PPL949" s="82"/>
      <c r="PPM949" s="82"/>
      <c r="PPN949" s="82"/>
      <c r="PPO949" s="82"/>
      <c r="PPP949" s="82"/>
      <c r="PPQ949" s="82"/>
      <c r="PPR949" s="82"/>
      <c r="PPS949" s="82"/>
      <c r="PPT949" s="82"/>
      <c r="PPU949" s="82"/>
      <c r="PPV949" s="82"/>
      <c r="PPW949" s="82"/>
      <c r="PPX949" s="82"/>
      <c r="PPY949" s="82"/>
      <c r="PPZ949" s="82"/>
      <c r="PQA949" s="82"/>
      <c r="PQB949" s="82"/>
      <c r="PQC949" s="82"/>
      <c r="PQD949" s="82"/>
      <c r="PQE949" s="82"/>
      <c r="PQF949" s="82"/>
      <c r="PQG949" s="82"/>
      <c r="PQH949" s="82"/>
      <c r="PQI949" s="82"/>
      <c r="PQJ949" s="82"/>
      <c r="PQK949" s="82"/>
      <c r="PQL949" s="82"/>
      <c r="PQM949" s="82"/>
      <c r="PQN949" s="82"/>
      <c r="PQO949" s="82"/>
      <c r="PQP949" s="82"/>
      <c r="PQQ949" s="82"/>
      <c r="PQR949" s="82"/>
      <c r="PQS949" s="82"/>
      <c r="PQT949" s="82"/>
      <c r="PQU949" s="82"/>
      <c r="PQV949" s="82"/>
      <c r="PQW949" s="82"/>
      <c r="PQX949" s="82"/>
      <c r="PQY949" s="82"/>
      <c r="PQZ949" s="82"/>
      <c r="PRA949" s="82"/>
      <c r="PRB949" s="82"/>
      <c r="PRC949" s="82"/>
      <c r="PRD949" s="82"/>
      <c r="PRE949" s="82"/>
      <c r="PRF949" s="82"/>
      <c r="PRG949" s="82"/>
      <c r="PRH949" s="82"/>
      <c r="PRI949" s="82"/>
      <c r="PRJ949" s="82"/>
      <c r="PRK949" s="82"/>
      <c r="PRL949" s="82"/>
      <c r="PRM949" s="82"/>
      <c r="PRN949" s="82"/>
      <c r="PRO949" s="82"/>
      <c r="PRP949" s="82"/>
      <c r="PRQ949" s="82"/>
      <c r="PRR949" s="82"/>
      <c r="PRS949" s="82"/>
      <c r="PRT949" s="82"/>
      <c r="PRU949" s="82"/>
      <c r="PRV949" s="82"/>
      <c r="PRW949" s="82"/>
      <c r="PRX949" s="82"/>
      <c r="PRY949" s="82"/>
      <c r="PRZ949" s="82"/>
      <c r="PSA949" s="82"/>
      <c r="PSB949" s="82"/>
      <c r="PSC949" s="82"/>
      <c r="PSD949" s="82"/>
      <c r="PSE949" s="82"/>
      <c r="PSF949" s="82"/>
      <c r="PSG949" s="82"/>
      <c r="PSH949" s="82"/>
      <c r="PSI949" s="82"/>
      <c r="PSJ949" s="82"/>
      <c r="PSK949" s="82"/>
      <c r="PSL949" s="82"/>
      <c r="PSM949" s="82"/>
      <c r="PSN949" s="82"/>
      <c r="PSO949" s="82"/>
      <c r="PSP949" s="82"/>
      <c r="PSQ949" s="82"/>
      <c r="PSR949" s="82"/>
      <c r="PSS949" s="82"/>
      <c r="PST949" s="82"/>
      <c r="PSU949" s="82"/>
      <c r="PSV949" s="82"/>
      <c r="PSW949" s="82"/>
      <c r="PSX949" s="82"/>
      <c r="PSY949" s="82"/>
      <c r="PSZ949" s="82"/>
      <c r="PTA949" s="82"/>
      <c r="PTB949" s="82"/>
      <c r="PTC949" s="82"/>
      <c r="PTD949" s="82"/>
      <c r="PTE949" s="82"/>
      <c r="PTF949" s="82"/>
      <c r="PTG949" s="82"/>
      <c r="PTH949" s="82"/>
      <c r="PTI949" s="82"/>
      <c r="PTJ949" s="82"/>
      <c r="PTK949" s="82"/>
      <c r="PTL949" s="82"/>
      <c r="PTM949" s="82"/>
      <c r="PTN949" s="82"/>
      <c r="PTO949" s="82"/>
      <c r="PTP949" s="82"/>
      <c r="PTQ949" s="82"/>
      <c r="PTR949" s="82"/>
      <c r="PTS949" s="82"/>
      <c r="PTT949" s="82"/>
      <c r="PTU949" s="82"/>
      <c r="PTV949" s="82"/>
      <c r="PTW949" s="82"/>
      <c r="PTX949" s="82"/>
      <c r="PTY949" s="82"/>
      <c r="PTZ949" s="82"/>
      <c r="PUA949" s="82"/>
      <c r="PUB949" s="82"/>
      <c r="PUC949" s="82"/>
      <c r="PUD949" s="82"/>
      <c r="PUE949" s="82"/>
      <c r="PUF949" s="82"/>
      <c r="PUG949" s="82"/>
      <c r="PUH949" s="82"/>
      <c r="PUI949" s="82"/>
      <c r="PUJ949" s="82"/>
      <c r="PUK949" s="82"/>
      <c r="PUL949" s="82"/>
      <c r="PUM949" s="82"/>
      <c r="PUN949" s="82"/>
      <c r="PUO949" s="82"/>
      <c r="PUP949" s="82"/>
      <c r="PUQ949" s="82"/>
      <c r="PUR949" s="82"/>
      <c r="PUS949" s="82"/>
      <c r="PUT949" s="82"/>
      <c r="PUU949" s="82"/>
      <c r="PUV949" s="82"/>
      <c r="PUW949" s="82"/>
      <c r="PUX949" s="82"/>
      <c r="PUY949" s="82"/>
      <c r="PUZ949" s="82"/>
      <c r="PVA949" s="82"/>
      <c r="PVB949" s="82"/>
      <c r="PVC949" s="82"/>
      <c r="PVD949" s="82"/>
      <c r="PVE949" s="82"/>
      <c r="PVF949" s="82"/>
      <c r="PVG949" s="82"/>
      <c r="PVH949" s="82"/>
      <c r="PVI949" s="82"/>
      <c r="PVJ949" s="82"/>
      <c r="PVK949" s="82"/>
      <c r="PVL949" s="82"/>
      <c r="PVM949" s="82"/>
      <c r="PVN949" s="82"/>
      <c r="PVO949" s="82"/>
      <c r="PVP949" s="82"/>
      <c r="PVQ949" s="82"/>
      <c r="PVR949" s="82"/>
      <c r="PVS949" s="82"/>
      <c r="PVT949" s="82"/>
      <c r="PVU949" s="82"/>
      <c r="PVV949" s="82"/>
      <c r="PVW949" s="82"/>
      <c r="PVX949" s="82"/>
      <c r="PVY949" s="82"/>
      <c r="PVZ949" s="82"/>
      <c r="PWA949" s="82"/>
      <c r="PWB949" s="82"/>
      <c r="PWC949" s="82"/>
      <c r="PWD949" s="82"/>
      <c r="PWE949" s="82"/>
      <c r="PWF949" s="82"/>
      <c r="PWG949" s="82"/>
      <c r="PWH949" s="82"/>
      <c r="PWI949" s="82"/>
      <c r="PWJ949" s="82"/>
      <c r="PWK949" s="82"/>
      <c r="PWL949" s="82"/>
      <c r="PWM949" s="82"/>
      <c r="PWN949" s="82"/>
      <c r="PWO949" s="82"/>
      <c r="PWP949" s="82"/>
      <c r="PWQ949" s="82"/>
      <c r="PWR949" s="82"/>
      <c r="PWS949" s="82"/>
      <c r="PWT949" s="82"/>
      <c r="PWU949" s="82"/>
      <c r="PWV949" s="82"/>
      <c r="PWW949" s="82"/>
      <c r="PWX949" s="82"/>
      <c r="PWY949" s="82"/>
      <c r="PWZ949" s="82"/>
      <c r="PXA949" s="82"/>
      <c r="PXB949" s="82"/>
      <c r="PXC949" s="82"/>
      <c r="PXD949" s="82"/>
      <c r="PXE949" s="82"/>
      <c r="PXF949" s="82"/>
      <c r="PXG949" s="82"/>
      <c r="PXH949" s="82"/>
      <c r="PXI949" s="82"/>
      <c r="PXJ949" s="82"/>
      <c r="PXK949" s="82"/>
      <c r="PXL949" s="82"/>
      <c r="PXM949" s="82"/>
      <c r="PXN949" s="82"/>
      <c r="PXO949" s="82"/>
      <c r="PXP949" s="82"/>
      <c r="PXQ949" s="82"/>
      <c r="PXR949" s="82"/>
      <c r="PXS949" s="82"/>
      <c r="PXT949" s="82"/>
      <c r="PXU949" s="82"/>
      <c r="PXV949" s="82"/>
      <c r="PXW949" s="82"/>
      <c r="PXX949" s="82"/>
      <c r="PXY949" s="82"/>
      <c r="PXZ949" s="82"/>
      <c r="PYA949" s="82"/>
      <c r="PYB949" s="82"/>
      <c r="PYC949" s="82"/>
      <c r="PYD949" s="82"/>
      <c r="PYE949" s="82"/>
      <c r="PYF949" s="82"/>
      <c r="PYG949" s="82"/>
      <c r="PYH949" s="82"/>
      <c r="PYI949" s="82"/>
      <c r="PYJ949" s="82"/>
      <c r="PYK949" s="82"/>
      <c r="PYL949" s="82"/>
      <c r="PYM949" s="82"/>
      <c r="PYN949" s="82"/>
      <c r="PYO949" s="82"/>
      <c r="PYP949" s="82"/>
      <c r="PYQ949" s="82"/>
      <c r="PYR949" s="82"/>
      <c r="PYS949" s="82"/>
      <c r="PYT949" s="82"/>
      <c r="PYU949" s="82"/>
      <c r="PYV949" s="82"/>
      <c r="PYW949" s="82"/>
      <c r="PYX949" s="82"/>
      <c r="PYY949" s="82"/>
      <c r="PYZ949" s="82"/>
      <c r="PZA949" s="82"/>
      <c r="PZB949" s="82"/>
      <c r="PZC949" s="82"/>
      <c r="PZD949" s="82"/>
      <c r="PZE949" s="82"/>
      <c r="PZF949" s="82"/>
      <c r="PZG949" s="82"/>
      <c r="PZH949" s="82"/>
      <c r="PZI949" s="82"/>
      <c r="PZJ949" s="82"/>
      <c r="PZK949" s="82"/>
      <c r="PZL949" s="82"/>
      <c r="PZM949" s="82"/>
      <c r="PZN949" s="82"/>
      <c r="PZO949" s="82"/>
      <c r="PZP949" s="82"/>
      <c r="PZQ949" s="82"/>
      <c r="PZR949" s="82"/>
      <c r="PZS949" s="82"/>
      <c r="PZT949" s="82"/>
      <c r="PZU949" s="82"/>
      <c r="PZV949" s="82"/>
      <c r="PZW949" s="82"/>
      <c r="PZX949" s="82"/>
      <c r="PZY949" s="82"/>
      <c r="PZZ949" s="82"/>
      <c r="QAA949" s="82"/>
      <c r="QAB949" s="82"/>
      <c r="QAC949" s="82"/>
      <c r="QAD949" s="82"/>
      <c r="QAE949" s="82"/>
      <c r="QAF949" s="82"/>
      <c r="QAG949" s="82"/>
      <c r="QAH949" s="82"/>
      <c r="QAI949" s="82"/>
      <c r="QAJ949" s="82"/>
      <c r="QAK949" s="82"/>
      <c r="QAL949" s="82"/>
      <c r="QAM949" s="82"/>
      <c r="QAN949" s="82"/>
      <c r="QAO949" s="82"/>
      <c r="QAP949" s="82"/>
      <c r="QAQ949" s="82"/>
      <c r="QAR949" s="82"/>
      <c r="QAS949" s="82"/>
      <c r="QAT949" s="82"/>
      <c r="QAU949" s="82"/>
      <c r="QAV949" s="82"/>
      <c r="QAW949" s="82"/>
      <c r="QAX949" s="82"/>
      <c r="QAY949" s="82"/>
      <c r="QAZ949" s="82"/>
      <c r="QBA949" s="82"/>
      <c r="QBB949" s="82"/>
      <c r="QBC949" s="82"/>
      <c r="QBD949" s="82"/>
      <c r="QBE949" s="82"/>
      <c r="QBF949" s="82"/>
      <c r="QBG949" s="82"/>
      <c r="QBH949" s="82"/>
      <c r="QBI949" s="82"/>
      <c r="QBJ949" s="82"/>
      <c r="QBK949" s="82"/>
      <c r="QBL949" s="82"/>
      <c r="QBM949" s="82"/>
      <c r="QBN949" s="82"/>
      <c r="QBO949" s="82"/>
      <c r="QBP949" s="82"/>
      <c r="QBQ949" s="82"/>
      <c r="QBR949" s="82"/>
      <c r="QBS949" s="82"/>
      <c r="QBT949" s="82"/>
      <c r="QBU949" s="82"/>
      <c r="QBV949" s="82"/>
      <c r="QBW949" s="82"/>
      <c r="QBX949" s="82"/>
      <c r="QBY949" s="82"/>
      <c r="QBZ949" s="82"/>
      <c r="QCA949" s="82"/>
      <c r="QCB949" s="82"/>
      <c r="QCC949" s="82"/>
      <c r="QCD949" s="82"/>
      <c r="QCE949" s="82"/>
      <c r="QCF949" s="82"/>
      <c r="QCG949" s="82"/>
      <c r="QCH949" s="82"/>
      <c r="QCI949" s="82"/>
      <c r="QCJ949" s="82"/>
      <c r="QCK949" s="82"/>
      <c r="QCL949" s="82"/>
      <c r="QCM949" s="82"/>
      <c r="QCN949" s="82"/>
      <c r="QCO949" s="82"/>
      <c r="QCP949" s="82"/>
      <c r="QCQ949" s="82"/>
      <c r="QCR949" s="82"/>
      <c r="QCS949" s="82"/>
      <c r="QCT949" s="82"/>
      <c r="QCU949" s="82"/>
      <c r="QCV949" s="82"/>
      <c r="QCW949" s="82"/>
      <c r="QCX949" s="82"/>
      <c r="QCY949" s="82"/>
      <c r="QCZ949" s="82"/>
      <c r="QDA949" s="82"/>
      <c r="QDB949" s="82"/>
      <c r="QDC949" s="82"/>
      <c r="QDD949" s="82"/>
      <c r="QDE949" s="82"/>
      <c r="QDF949" s="82"/>
      <c r="QDG949" s="82"/>
      <c r="QDH949" s="82"/>
      <c r="QDI949" s="82"/>
      <c r="QDJ949" s="82"/>
      <c r="QDK949" s="82"/>
      <c r="QDL949" s="82"/>
      <c r="QDM949" s="82"/>
      <c r="QDN949" s="82"/>
      <c r="QDO949" s="82"/>
      <c r="QDP949" s="82"/>
      <c r="QDQ949" s="82"/>
      <c r="QDR949" s="82"/>
      <c r="QDS949" s="82"/>
      <c r="QDT949" s="82"/>
      <c r="QDU949" s="82"/>
      <c r="QDV949" s="82"/>
      <c r="QDW949" s="82"/>
      <c r="QDX949" s="82"/>
      <c r="QDY949" s="82"/>
      <c r="QDZ949" s="82"/>
      <c r="QEA949" s="82"/>
      <c r="QEB949" s="82"/>
      <c r="QEC949" s="82"/>
      <c r="QED949" s="82"/>
      <c r="QEE949" s="82"/>
      <c r="QEF949" s="82"/>
      <c r="QEG949" s="82"/>
      <c r="QEH949" s="82"/>
      <c r="QEI949" s="82"/>
      <c r="QEJ949" s="82"/>
      <c r="QEK949" s="82"/>
      <c r="QEL949" s="82"/>
      <c r="QEM949" s="82"/>
      <c r="QEN949" s="82"/>
      <c r="QEO949" s="82"/>
      <c r="QEP949" s="82"/>
      <c r="QEQ949" s="82"/>
      <c r="QER949" s="82"/>
      <c r="QES949" s="82"/>
      <c r="QET949" s="82"/>
      <c r="QEU949" s="82"/>
      <c r="QEV949" s="82"/>
      <c r="QEW949" s="82"/>
      <c r="QEX949" s="82"/>
      <c r="QEY949" s="82"/>
      <c r="QEZ949" s="82"/>
      <c r="QFA949" s="82"/>
      <c r="QFB949" s="82"/>
      <c r="QFC949" s="82"/>
      <c r="QFD949" s="82"/>
      <c r="QFE949" s="82"/>
      <c r="QFF949" s="82"/>
      <c r="QFG949" s="82"/>
      <c r="QFH949" s="82"/>
      <c r="QFI949" s="82"/>
      <c r="QFJ949" s="82"/>
      <c r="QFK949" s="82"/>
      <c r="QFL949" s="82"/>
      <c r="QFM949" s="82"/>
      <c r="QFN949" s="82"/>
      <c r="QFO949" s="82"/>
      <c r="QFP949" s="82"/>
      <c r="QFQ949" s="82"/>
      <c r="QFR949" s="82"/>
      <c r="QFS949" s="82"/>
      <c r="QFT949" s="82"/>
      <c r="QFU949" s="82"/>
      <c r="QFV949" s="82"/>
      <c r="QFW949" s="82"/>
      <c r="QFX949" s="82"/>
      <c r="QFY949" s="82"/>
      <c r="QFZ949" s="82"/>
      <c r="QGA949" s="82"/>
      <c r="QGB949" s="82"/>
      <c r="QGC949" s="82"/>
      <c r="QGD949" s="82"/>
      <c r="QGE949" s="82"/>
      <c r="QGF949" s="82"/>
      <c r="QGG949" s="82"/>
      <c r="QGH949" s="82"/>
      <c r="QGI949" s="82"/>
      <c r="QGJ949" s="82"/>
      <c r="QGK949" s="82"/>
      <c r="QGL949" s="82"/>
      <c r="QGM949" s="82"/>
      <c r="QGN949" s="82"/>
      <c r="QGO949" s="82"/>
      <c r="QGP949" s="82"/>
      <c r="QGQ949" s="82"/>
      <c r="QGR949" s="82"/>
      <c r="QGS949" s="82"/>
      <c r="QGT949" s="82"/>
      <c r="QGU949" s="82"/>
      <c r="QGV949" s="82"/>
      <c r="QGW949" s="82"/>
      <c r="QGX949" s="82"/>
      <c r="QGY949" s="82"/>
      <c r="QGZ949" s="82"/>
      <c r="QHA949" s="82"/>
      <c r="QHB949" s="82"/>
      <c r="QHC949" s="82"/>
      <c r="QHD949" s="82"/>
      <c r="QHE949" s="82"/>
      <c r="QHF949" s="82"/>
      <c r="QHG949" s="82"/>
      <c r="QHH949" s="82"/>
      <c r="QHI949" s="82"/>
      <c r="QHJ949" s="82"/>
      <c r="QHK949" s="82"/>
      <c r="QHL949" s="82"/>
      <c r="QHM949" s="82"/>
      <c r="QHN949" s="82"/>
      <c r="QHO949" s="82"/>
      <c r="QHP949" s="82"/>
      <c r="QHQ949" s="82"/>
      <c r="QHR949" s="82"/>
      <c r="QHS949" s="82"/>
      <c r="QHT949" s="82"/>
      <c r="QHU949" s="82"/>
      <c r="QHV949" s="82"/>
      <c r="QHW949" s="82"/>
      <c r="QHX949" s="82"/>
      <c r="QHY949" s="82"/>
      <c r="QHZ949" s="82"/>
      <c r="QIA949" s="82"/>
      <c r="QIB949" s="82"/>
      <c r="QIC949" s="82"/>
      <c r="QID949" s="82"/>
      <c r="QIE949" s="82"/>
      <c r="QIF949" s="82"/>
      <c r="QIG949" s="82"/>
      <c r="QIH949" s="82"/>
      <c r="QII949" s="82"/>
      <c r="QIJ949" s="82"/>
      <c r="QIK949" s="82"/>
      <c r="QIL949" s="82"/>
      <c r="QIM949" s="82"/>
      <c r="QIN949" s="82"/>
      <c r="QIO949" s="82"/>
      <c r="QIP949" s="82"/>
      <c r="QIQ949" s="82"/>
      <c r="QIR949" s="82"/>
      <c r="QIS949" s="82"/>
      <c r="QIT949" s="82"/>
      <c r="QIU949" s="82"/>
      <c r="QIV949" s="82"/>
      <c r="QIW949" s="82"/>
      <c r="QIX949" s="82"/>
      <c r="QIY949" s="82"/>
      <c r="QIZ949" s="82"/>
      <c r="QJA949" s="82"/>
      <c r="QJB949" s="82"/>
      <c r="QJC949" s="82"/>
      <c r="QJD949" s="82"/>
      <c r="QJE949" s="82"/>
      <c r="QJF949" s="82"/>
      <c r="QJG949" s="82"/>
      <c r="QJH949" s="82"/>
      <c r="QJI949" s="82"/>
      <c r="QJJ949" s="82"/>
      <c r="QJK949" s="82"/>
      <c r="QJL949" s="82"/>
      <c r="QJM949" s="82"/>
      <c r="QJN949" s="82"/>
      <c r="QJO949" s="82"/>
      <c r="QJP949" s="82"/>
      <c r="QJQ949" s="82"/>
      <c r="QJR949" s="82"/>
      <c r="QJS949" s="82"/>
      <c r="QJT949" s="82"/>
      <c r="QJU949" s="82"/>
      <c r="QJV949" s="82"/>
      <c r="QJW949" s="82"/>
      <c r="QJX949" s="82"/>
      <c r="QJY949" s="82"/>
      <c r="QJZ949" s="82"/>
      <c r="QKA949" s="82"/>
      <c r="QKB949" s="82"/>
      <c r="QKC949" s="82"/>
      <c r="QKD949" s="82"/>
      <c r="QKE949" s="82"/>
      <c r="QKF949" s="82"/>
      <c r="QKG949" s="82"/>
      <c r="QKH949" s="82"/>
      <c r="QKI949" s="82"/>
      <c r="QKJ949" s="82"/>
      <c r="QKK949" s="82"/>
      <c r="QKL949" s="82"/>
      <c r="QKM949" s="82"/>
      <c r="QKN949" s="82"/>
      <c r="QKO949" s="82"/>
      <c r="QKP949" s="82"/>
      <c r="QKQ949" s="82"/>
      <c r="QKR949" s="82"/>
      <c r="QKS949" s="82"/>
      <c r="QKT949" s="82"/>
      <c r="QKU949" s="82"/>
      <c r="QKV949" s="82"/>
      <c r="QKW949" s="82"/>
      <c r="QKX949" s="82"/>
      <c r="QKY949" s="82"/>
      <c r="QKZ949" s="82"/>
      <c r="QLA949" s="82"/>
      <c r="QLB949" s="82"/>
      <c r="QLC949" s="82"/>
      <c r="QLD949" s="82"/>
      <c r="QLE949" s="82"/>
      <c r="QLF949" s="82"/>
      <c r="QLG949" s="82"/>
      <c r="QLH949" s="82"/>
      <c r="QLI949" s="82"/>
      <c r="QLJ949" s="82"/>
      <c r="QLK949" s="82"/>
      <c r="QLL949" s="82"/>
      <c r="QLM949" s="82"/>
      <c r="QLN949" s="82"/>
      <c r="QLO949" s="82"/>
      <c r="QLP949" s="82"/>
      <c r="QLQ949" s="82"/>
      <c r="QLR949" s="82"/>
      <c r="QLS949" s="82"/>
      <c r="QLT949" s="82"/>
      <c r="QLU949" s="82"/>
      <c r="QLV949" s="82"/>
      <c r="QLW949" s="82"/>
      <c r="QLX949" s="82"/>
      <c r="QLY949" s="82"/>
      <c r="QLZ949" s="82"/>
      <c r="QMA949" s="82"/>
      <c r="QMB949" s="82"/>
      <c r="QMC949" s="82"/>
      <c r="QMD949" s="82"/>
      <c r="QME949" s="82"/>
      <c r="QMF949" s="82"/>
      <c r="QMG949" s="82"/>
      <c r="QMH949" s="82"/>
      <c r="QMI949" s="82"/>
      <c r="QMJ949" s="82"/>
      <c r="QMK949" s="82"/>
      <c r="QML949" s="82"/>
      <c r="QMM949" s="82"/>
      <c r="QMN949" s="82"/>
      <c r="QMO949" s="82"/>
      <c r="QMP949" s="82"/>
      <c r="QMQ949" s="82"/>
      <c r="QMR949" s="82"/>
      <c r="QMS949" s="82"/>
      <c r="QMT949" s="82"/>
      <c r="QMU949" s="82"/>
      <c r="QMV949" s="82"/>
      <c r="QMW949" s="82"/>
      <c r="QMX949" s="82"/>
      <c r="QMY949" s="82"/>
      <c r="QMZ949" s="82"/>
      <c r="QNA949" s="82"/>
      <c r="QNB949" s="82"/>
      <c r="QNC949" s="82"/>
      <c r="QND949" s="82"/>
      <c r="QNE949" s="82"/>
      <c r="QNF949" s="82"/>
      <c r="QNG949" s="82"/>
      <c r="QNH949" s="82"/>
      <c r="QNI949" s="82"/>
      <c r="QNJ949" s="82"/>
      <c r="QNK949" s="82"/>
      <c r="QNL949" s="82"/>
      <c r="QNM949" s="82"/>
      <c r="QNN949" s="82"/>
      <c r="QNO949" s="82"/>
      <c r="QNP949" s="82"/>
      <c r="QNQ949" s="82"/>
      <c r="QNR949" s="82"/>
      <c r="QNS949" s="82"/>
      <c r="QNT949" s="82"/>
      <c r="QNU949" s="82"/>
      <c r="QNV949" s="82"/>
      <c r="QNW949" s="82"/>
      <c r="QNX949" s="82"/>
      <c r="QNY949" s="82"/>
      <c r="QNZ949" s="82"/>
      <c r="QOA949" s="82"/>
      <c r="QOB949" s="82"/>
      <c r="QOC949" s="82"/>
      <c r="QOD949" s="82"/>
      <c r="QOE949" s="82"/>
      <c r="QOF949" s="82"/>
      <c r="QOG949" s="82"/>
      <c r="QOH949" s="82"/>
      <c r="QOI949" s="82"/>
      <c r="QOJ949" s="82"/>
      <c r="QOK949" s="82"/>
      <c r="QOL949" s="82"/>
      <c r="QOM949" s="82"/>
      <c r="QON949" s="82"/>
      <c r="QOO949" s="82"/>
      <c r="QOP949" s="82"/>
      <c r="QOQ949" s="82"/>
      <c r="QOR949" s="82"/>
      <c r="QOS949" s="82"/>
      <c r="QOT949" s="82"/>
      <c r="QOU949" s="82"/>
      <c r="QOV949" s="82"/>
      <c r="QOW949" s="82"/>
      <c r="QOX949" s="82"/>
      <c r="QOY949" s="82"/>
      <c r="QOZ949" s="82"/>
      <c r="QPA949" s="82"/>
      <c r="QPB949" s="82"/>
      <c r="QPC949" s="82"/>
      <c r="QPD949" s="82"/>
      <c r="QPE949" s="82"/>
      <c r="QPF949" s="82"/>
      <c r="QPG949" s="82"/>
      <c r="QPH949" s="82"/>
      <c r="QPI949" s="82"/>
      <c r="QPJ949" s="82"/>
      <c r="QPK949" s="82"/>
      <c r="QPL949" s="82"/>
      <c r="QPM949" s="82"/>
      <c r="QPN949" s="82"/>
      <c r="QPO949" s="82"/>
      <c r="QPP949" s="82"/>
      <c r="QPQ949" s="82"/>
      <c r="QPR949" s="82"/>
      <c r="QPS949" s="82"/>
      <c r="QPT949" s="82"/>
      <c r="QPU949" s="82"/>
      <c r="QPV949" s="82"/>
      <c r="QPW949" s="82"/>
      <c r="QPX949" s="82"/>
      <c r="QPY949" s="82"/>
      <c r="QPZ949" s="82"/>
      <c r="QQA949" s="82"/>
      <c r="QQB949" s="82"/>
      <c r="QQC949" s="82"/>
      <c r="QQD949" s="82"/>
      <c r="QQE949" s="82"/>
      <c r="QQF949" s="82"/>
      <c r="QQG949" s="82"/>
      <c r="QQH949" s="82"/>
      <c r="QQI949" s="82"/>
      <c r="QQJ949" s="82"/>
      <c r="QQK949" s="82"/>
      <c r="QQL949" s="82"/>
      <c r="QQM949" s="82"/>
      <c r="QQN949" s="82"/>
      <c r="QQO949" s="82"/>
      <c r="QQP949" s="82"/>
      <c r="QQQ949" s="82"/>
      <c r="QQR949" s="82"/>
      <c r="QQS949" s="82"/>
      <c r="QQT949" s="82"/>
      <c r="QQU949" s="82"/>
      <c r="QQV949" s="82"/>
      <c r="QQW949" s="82"/>
      <c r="QQX949" s="82"/>
      <c r="QQY949" s="82"/>
      <c r="QQZ949" s="82"/>
      <c r="QRA949" s="82"/>
      <c r="QRB949" s="82"/>
      <c r="QRC949" s="82"/>
      <c r="QRD949" s="82"/>
      <c r="QRE949" s="82"/>
      <c r="QRF949" s="82"/>
      <c r="QRG949" s="82"/>
      <c r="QRH949" s="82"/>
      <c r="QRI949" s="82"/>
      <c r="QRJ949" s="82"/>
      <c r="QRK949" s="82"/>
      <c r="QRL949" s="82"/>
      <c r="QRM949" s="82"/>
      <c r="QRN949" s="82"/>
      <c r="QRO949" s="82"/>
      <c r="QRP949" s="82"/>
      <c r="QRQ949" s="82"/>
      <c r="QRR949" s="82"/>
      <c r="QRS949" s="82"/>
      <c r="QRT949" s="82"/>
      <c r="QRU949" s="82"/>
      <c r="QRV949" s="82"/>
      <c r="QRW949" s="82"/>
      <c r="QRX949" s="82"/>
      <c r="QRY949" s="82"/>
      <c r="QRZ949" s="82"/>
      <c r="QSA949" s="82"/>
      <c r="QSB949" s="82"/>
      <c r="QSC949" s="82"/>
      <c r="QSD949" s="82"/>
      <c r="QSE949" s="82"/>
      <c r="QSF949" s="82"/>
      <c r="QSG949" s="82"/>
      <c r="QSH949" s="82"/>
      <c r="QSI949" s="82"/>
      <c r="QSJ949" s="82"/>
      <c r="QSK949" s="82"/>
      <c r="QSL949" s="82"/>
      <c r="QSM949" s="82"/>
      <c r="QSN949" s="82"/>
      <c r="QSO949" s="82"/>
      <c r="QSP949" s="82"/>
      <c r="QSQ949" s="82"/>
      <c r="QSR949" s="82"/>
      <c r="QSS949" s="82"/>
      <c r="QST949" s="82"/>
      <c r="QSU949" s="82"/>
      <c r="QSV949" s="82"/>
      <c r="QSW949" s="82"/>
      <c r="QSX949" s="82"/>
      <c r="QSY949" s="82"/>
      <c r="QSZ949" s="82"/>
      <c r="QTA949" s="82"/>
      <c r="QTB949" s="82"/>
      <c r="QTC949" s="82"/>
      <c r="QTD949" s="82"/>
      <c r="QTE949" s="82"/>
      <c r="QTF949" s="82"/>
      <c r="QTG949" s="82"/>
      <c r="QTH949" s="82"/>
      <c r="QTI949" s="82"/>
      <c r="QTJ949" s="82"/>
      <c r="QTK949" s="82"/>
      <c r="QTL949" s="82"/>
      <c r="QTM949" s="82"/>
      <c r="QTN949" s="82"/>
      <c r="QTO949" s="82"/>
      <c r="QTP949" s="82"/>
      <c r="QTQ949" s="82"/>
      <c r="QTR949" s="82"/>
      <c r="QTS949" s="82"/>
      <c r="QTT949" s="82"/>
      <c r="QTU949" s="82"/>
      <c r="QTV949" s="82"/>
      <c r="QTW949" s="82"/>
      <c r="QTX949" s="82"/>
      <c r="QTY949" s="82"/>
      <c r="QTZ949" s="82"/>
      <c r="QUA949" s="82"/>
      <c r="QUB949" s="82"/>
      <c r="QUC949" s="82"/>
      <c r="QUD949" s="82"/>
      <c r="QUE949" s="82"/>
      <c r="QUF949" s="82"/>
      <c r="QUG949" s="82"/>
      <c r="QUH949" s="82"/>
      <c r="QUI949" s="82"/>
      <c r="QUJ949" s="82"/>
      <c r="QUK949" s="82"/>
      <c r="QUL949" s="82"/>
      <c r="QUM949" s="82"/>
      <c r="QUN949" s="82"/>
      <c r="QUO949" s="82"/>
      <c r="QUP949" s="82"/>
      <c r="QUQ949" s="82"/>
      <c r="QUR949" s="82"/>
      <c r="QUS949" s="82"/>
      <c r="QUT949" s="82"/>
      <c r="QUU949" s="82"/>
      <c r="QUV949" s="82"/>
      <c r="QUW949" s="82"/>
      <c r="QUX949" s="82"/>
      <c r="QUY949" s="82"/>
      <c r="QUZ949" s="82"/>
      <c r="QVA949" s="82"/>
      <c r="QVB949" s="82"/>
      <c r="QVC949" s="82"/>
      <c r="QVD949" s="82"/>
      <c r="QVE949" s="82"/>
      <c r="QVF949" s="82"/>
      <c r="QVG949" s="82"/>
      <c r="QVH949" s="82"/>
      <c r="QVI949" s="82"/>
      <c r="QVJ949" s="82"/>
      <c r="QVK949" s="82"/>
      <c r="QVL949" s="82"/>
      <c r="QVM949" s="82"/>
      <c r="QVN949" s="82"/>
      <c r="QVO949" s="82"/>
      <c r="QVP949" s="82"/>
      <c r="QVQ949" s="82"/>
      <c r="QVR949" s="82"/>
      <c r="QVS949" s="82"/>
      <c r="QVT949" s="82"/>
      <c r="QVU949" s="82"/>
      <c r="QVV949" s="82"/>
      <c r="QVW949" s="82"/>
      <c r="QVX949" s="82"/>
      <c r="QVY949" s="82"/>
      <c r="QVZ949" s="82"/>
      <c r="QWA949" s="82"/>
      <c r="QWB949" s="82"/>
      <c r="QWC949" s="82"/>
      <c r="QWD949" s="82"/>
      <c r="QWE949" s="82"/>
      <c r="QWF949" s="82"/>
      <c r="QWG949" s="82"/>
      <c r="QWH949" s="82"/>
      <c r="QWI949" s="82"/>
      <c r="QWJ949" s="82"/>
      <c r="QWK949" s="82"/>
      <c r="QWL949" s="82"/>
      <c r="QWM949" s="82"/>
      <c r="QWN949" s="82"/>
      <c r="QWO949" s="82"/>
      <c r="QWP949" s="82"/>
      <c r="QWQ949" s="82"/>
      <c r="QWR949" s="82"/>
      <c r="QWS949" s="82"/>
      <c r="QWT949" s="82"/>
      <c r="QWU949" s="82"/>
      <c r="QWV949" s="82"/>
      <c r="QWW949" s="82"/>
      <c r="QWX949" s="82"/>
      <c r="QWY949" s="82"/>
      <c r="QWZ949" s="82"/>
      <c r="QXA949" s="82"/>
      <c r="QXB949" s="82"/>
      <c r="QXC949" s="82"/>
      <c r="QXD949" s="82"/>
      <c r="QXE949" s="82"/>
      <c r="QXF949" s="82"/>
      <c r="QXG949" s="82"/>
      <c r="QXH949" s="82"/>
      <c r="QXI949" s="82"/>
      <c r="QXJ949" s="82"/>
      <c r="QXK949" s="82"/>
      <c r="QXL949" s="82"/>
      <c r="QXM949" s="82"/>
      <c r="QXN949" s="82"/>
      <c r="QXO949" s="82"/>
      <c r="QXP949" s="82"/>
      <c r="QXQ949" s="82"/>
      <c r="QXR949" s="82"/>
      <c r="QXS949" s="82"/>
      <c r="QXT949" s="82"/>
      <c r="QXU949" s="82"/>
      <c r="QXV949" s="82"/>
      <c r="QXW949" s="82"/>
      <c r="QXX949" s="82"/>
      <c r="QXY949" s="82"/>
      <c r="QXZ949" s="82"/>
      <c r="QYA949" s="82"/>
      <c r="QYB949" s="82"/>
      <c r="QYC949" s="82"/>
      <c r="QYD949" s="82"/>
      <c r="QYE949" s="82"/>
      <c r="QYF949" s="82"/>
      <c r="QYG949" s="82"/>
      <c r="QYH949" s="82"/>
      <c r="QYI949" s="82"/>
      <c r="QYJ949" s="82"/>
      <c r="QYK949" s="82"/>
      <c r="QYL949" s="82"/>
      <c r="QYM949" s="82"/>
      <c r="QYN949" s="82"/>
      <c r="QYO949" s="82"/>
      <c r="QYP949" s="82"/>
      <c r="QYQ949" s="82"/>
      <c r="QYR949" s="82"/>
      <c r="QYS949" s="82"/>
      <c r="QYT949" s="82"/>
      <c r="QYU949" s="82"/>
      <c r="QYV949" s="82"/>
      <c r="QYW949" s="82"/>
      <c r="QYX949" s="82"/>
      <c r="QYY949" s="82"/>
      <c r="QYZ949" s="82"/>
      <c r="QZA949" s="82"/>
      <c r="QZB949" s="82"/>
      <c r="QZC949" s="82"/>
      <c r="QZD949" s="82"/>
      <c r="QZE949" s="82"/>
      <c r="QZF949" s="82"/>
      <c r="QZG949" s="82"/>
      <c r="QZH949" s="82"/>
      <c r="QZI949" s="82"/>
      <c r="QZJ949" s="82"/>
      <c r="QZK949" s="82"/>
      <c r="QZL949" s="82"/>
      <c r="QZM949" s="82"/>
      <c r="QZN949" s="82"/>
      <c r="QZO949" s="82"/>
      <c r="QZP949" s="82"/>
      <c r="QZQ949" s="82"/>
      <c r="QZR949" s="82"/>
      <c r="QZS949" s="82"/>
      <c r="QZT949" s="82"/>
      <c r="QZU949" s="82"/>
      <c r="QZV949" s="82"/>
      <c r="QZW949" s="82"/>
      <c r="QZX949" s="82"/>
      <c r="QZY949" s="82"/>
      <c r="QZZ949" s="82"/>
      <c r="RAA949" s="82"/>
      <c r="RAB949" s="82"/>
      <c r="RAC949" s="82"/>
      <c r="RAD949" s="82"/>
      <c r="RAE949" s="82"/>
      <c r="RAF949" s="82"/>
      <c r="RAG949" s="82"/>
      <c r="RAH949" s="82"/>
      <c r="RAI949" s="82"/>
      <c r="RAJ949" s="82"/>
      <c r="RAK949" s="82"/>
      <c r="RAL949" s="82"/>
      <c r="RAM949" s="82"/>
      <c r="RAN949" s="82"/>
      <c r="RAO949" s="82"/>
      <c r="RAP949" s="82"/>
      <c r="RAQ949" s="82"/>
      <c r="RAR949" s="82"/>
      <c r="RAS949" s="82"/>
      <c r="RAT949" s="82"/>
      <c r="RAU949" s="82"/>
      <c r="RAV949" s="82"/>
      <c r="RAW949" s="82"/>
      <c r="RAX949" s="82"/>
      <c r="RAY949" s="82"/>
      <c r="RAZ949" s="82"/>
      <c r="RBA949" s="82"/>
      <c r="RBB949" s="82"/>
      <c r="RBC949" s="82"/>
      <c r="RBD949" s="82"/>
      <c r="RBE949" s="82"/>
      <c r="RBF949" s="82"/>
      <c r="RBG949" s="82"/>
      <c r="RBH949" s="82"/>
      <c r="RBI949" s="82"/>
      <c r="RBJ949" s="82"/>
      <c r="RBK949" s="82"/>
      <c r="RBL949" s="82"/>
      <c r="RBM949" s="82"/>
      <c r="RBN949" s="82"/>
      <c r="RBO949" s="82"/>
      <c r="RBP949" s="82"/>
      <c r="RBQ949" s="82"/>
      <c r="RBR949" s="82"/>
      <c r="RBS949" s="82"/>
      <c r="RBT949" s="82"/>
      <c r="RBU949" s="82"/>
      <c r="RBV949" s="82"/>
      <c r="RBW949" s="82"/>
      <c r="RBX949" s="82"/>
      <c r="RBY949" s="82"/>
      <c r="RBZ949" s="82"/>
      <c r="RCA949" s="82"/>
      <c r="RCB949" s="82"/>
      <c r="RCC949" s="82"/>
      <c r="RCD949" s="82"/>
      <c r="RCE949" s="82"/>
      <c r="RCF949" s="82"/>
      <c r="RCG949" s="82"/>
      <c r="RCH949" s="82"/>
      <c r="RCI949" s="82"/>
      <c r="RCJ949" s="82"/>
      <c r="RCK949" s="82"/>
      <c r="RCL949" s="82"/>
      <c r="RCM949" s="82"/>
      <c r="RCN949" s="82"/>
      <c r="RCO949" s="82"/>
      <c r="RCP949" s="82"/>
      <c r="RCQ949" s="82"/>
      <c r="RCR949" s="82"/>
      <c r="RCS949" s="82"/>
      <c r="RCT949" s="82"/>
      <c r="RCU949" s="82"/>
      <c r="RCV949" s="82"/>
      <c r="RCW949" s="82"/>
      <c r="RCX949" s="82"/>
      <c r="RCY949" s="82"/>
      <c r="RCZ949" s="82"/>
      <c r="RDA949" s="82"/>
      <c r="RDB949" s="82"/>
      <c r="RDC949" s="82"/>
      <c r="RDD949" s="82"/>
      <c r="RDE949" s="82"/>
      <c r="RDF949" s="82"/>
      <c r="RDG949" s="82"/>
      <c r="RDH949" s="82"/>
      <c r="RDI949" s="82"/>
      <c r="RDJ949" s="82"/>
      <c r="RDK949" s="82"/>
      <c r="RDL949" s="82"/>
      <c r="RDM949" s="82"/>
      <c r="RDN949" s="82"/>
      <c r="RDO949" s="82"/>
      <c r="RDP949" s="82"/>
      <c r="RDQ949" s="82"/>
      <c r="RDR949" s="82"/>
      <c r="RDS949" s="82"/>
      <c r="RDT949" s="82"/>
      <c r="RDU949" s="82"/>
      <c r="RDV949" s="82"/>
      <c r="RDW949" s="82"/>
      <c r="RDX949" s="82"/>
      <c r="RDY949" s="82"/>
      <c r="RDZ949" s="82"/>
      <c r="REA949" s="82"/>
      <c r="REB949" s="82"/>
      <c r="REC949" s="82"/>
      <c r="RED949" s="82"/>
      <c r="REE949" s="82"/>
      <c r="REF949" s="82"/>
      <c r="REG949" s="82"/>
      <c r="REH949" s="82"/>
      <c r="REI949" s="82"/>
      <c r="REJ949" s="82"/>
      <c r="REK949" s="82"/>
      <c r="REL949" s="82"/>
      <c r="REM949" s="82"/>
      <c r="REN949" s="82"/>
      <c r="REO949" s="82"/>
      <c r="REP949" s="82"/>
      <c r="REQ949" s="82"/>
      <c r="RER949" s="82"/>
      <c r="RES949" s="82"/>
      <c r="RET949" s="82"/>
      <c r="REU949" s="82"/>
      <c r="REV949" s="82"/>
      <c r="REW949" s="82"/>
      <c r="REX949" s="82"/>
      <c r="REY949" s="82"/>
      <c r="REZ949" s="82"/>
      <c r="RFA949" s="82"/>
      <c r="RFB949" s="82"/>
      <c r="RFC949" s="82"/>
      <c r="RFD949" s="82"/>
      <c r="RFE949" s="82"/>
      <c r="RFF949" s="82"/>
      <c r="RFG949" s="82"/>
      <c r="RFH949" s="82"/>
      <c r="RFI949" s="82"/>
      <c r="RFJ949" s="82"/>
      <c r="RFK949" s="82"/>
      <c r="RFL949" s="82"/>
      <c r="RFM949" s="82"/>
      <c r="RFN949" s="82"/>
      <c r="RFO949" s="82"/>
      <c r="RFP949" s="82"/>
      <c r="RFQ949" s="82"/>
      <c r="RFR949" s="82"/>
      <c r="RFS949" s="82"/>
      <c r="RFT949" s="82"/>
      <c r="RFU949" s="82"/>
      <c r="RFV949" s="82"/>
      <c r="RFW949" s="82"/>
      <c r="RFX949" s="82"/>
      <c r="RFY949" s="82"/>
      <c r="RFZ949" s="82"/>
      <c r="RGA949" s="82"/>
      <c r="RGB949" s="82"/>
      <c r="RGC949" s="82"/>
      <c r="RGD949" s="82"/>
      <c r="RGE949" s="82"/>
      <c r="RGF949" s="82"/>
      <c r="RGG949" s="82"/>
      <c r="RGH949" s="82"/>
      <c r="RGI949" s="82"/>
      <c r="RGJ949" s="82"/>
      <c r="RGK949" s="82"/>
      <c r="RGL949" s="82"/>
      <c r="RGM949" s="82"/>
      <c r="RGN949" s="82"/>
      <c r="RGO949" s="82"/>
      <c r="RGP949" s="82"/>
      <c r="RGQ949" s="82"/>
      <c r="RGR949" s="82"/>
      <c r="RGS949" s="82"/>
      <c r="RGT949" s="82"/>
      <c r="RGU949" s="82"/>
      <c r="RGV949" s="82"/>
      <c r="RGW949" s="82"/>
      <c r="RGX949" s="82"/>
      <c r="RGY949" s="82"/>
      <c r="RGZ949" s="82"/>
      <c r="RHA949" s="82"/>
      <c r="RHB949" s="82"/>
      <c r="RHC949" s="82"/>
      <c r="RHD949" s="82"/>
      <c r="RHE949" s="82"/>
      <c r="RHF949" s="82"/>
      <c r="RHG949" s="82"/>
      <c r="RHH949" s="82"/>
      <c r="RHI949" s="82"/>
      <c r="RHJ949" s="82"/>
      <c r="RHK949" s="82"/>
      <c r="RHL949" s="82"/>
      <c r="RHM949" s="82"/>
      <c r="RHN949" s="82"/>
      <c r="RHO949" s="82"/>
      <c r="RHP949" s="82"/>
      <c r="RHQ949" s="82"/>
      <c r="RHR949" s="82"/>
      <c r="RHS949" s="82"/>
      <c r="RHT949" s="82"/>
      <c r="RHU949" s="82"/>
      <c r="RHV949" s="82"/>
      <c r="RHW949" s="82"/>
      <c r="RHX949" s="82"/>
      <c r="RHY949" s="82"/>
      <c r="RHZ949" s="82"/>
      <c r="RIA949" s="82"/>
      <c r="RIB949" s="82"/>
      <c r="RIC949" s="82"/>
      <c r="RID949" s="82"/>
      <c r="RIE949" s="82"/>
      <c r="RIF949" s="82"/>
      <c r="RIG949" s="82"/>
      <c r="RIH949" s="82"/>
      <c r="RII949" s="82"/>
      <c r="RIJ949" s="82"/>
      <c r="RIK949" s="82"/>
      <c r="RIL949" s="82"/>
      <c r="RIM949" s="82"/>
      <c r="RIN949" s="82"/>
      <c r="RIO949" s="82"/>
      <c r="RIP949" s="82"/>
      <c r="RIQ949" s="82"/>
      <c r="RIR949" s="82"/>
      <c r="RIS949" s="82"/>
      <c r="RIT949" s="82"/>
      <c r="RIU949" s="82"/>
      <c r="RIV949" s="82"/>
      <c r="RIW949" s="82"/>
      <c r="RIX949" s="82"/>
      <c r="RIY949" s="82"/>
      <c r="RIZ949" s="82"/>
      <c r="RJA949" s="82"/>
      <c r="RJB949" s="82"/>
      <c r="RJC949" s="82"/>
      <c r="RJD949" s="82"/>
      <c r="RJE949" s="82"/>
      <c r="RJF949" s="82"/>
      <c r="RJG949" s="82"/>
      <c r="RJH949" s="82"/>
      <c r="RJI949" s="82"/>
      <c r="RJJ949" s="82"/>
      <c r="RJK949" s="82"/>
      <c r="RJL949" s="82"/>
      <c r="RJM949" s="82"/>
      <c r="RJN949" s="82"/>
      <c r="RJO949" s="82"/>
      <c r="RJP949" s="82"/>
      <c r="RJQ949" s="82"/>
      <c r="RJR949" s="82"/>
      <c r="RJS949" s="82"/>
      <c r="RJT949" s="82"/>
      <c r="RJU949" s="82"/>
      <c r="RJV949" s="82"/>
      <c r="RJW949" s="82"/>
      <c r="RJX949" s="82"/>
      <c r="RJY949" s="82"/>
      <c r="RJZ949" s="82"/>
      <c r="RKA949" s="82"/>
      <c r="RKB949" s="82"/>
      <c r="RKC949" s="82"/>
      <c r="RKD949" s="82"/>
      <c r="RKE949" s="82"/>
      <c r="RKF949" s="82"/>
      <c r="RKG949" s="82"/>
      <c r="RKH949" s="82"/>
      <c r="RKI949" s="82"/>
      <c r="RKJ949" s="82"/>
      <c r="RKK949" s="82"/>
      <c r="RKL949" s="82"/>
      <c r="RKM949" s="82"/>
      <c r="RKN949" s="82"/>
      <c r="RKO949" s="82"/>
      <c r="RKP949" s="82"/>
      <c r="RKQ949" s="82"/>
      <c r="RKR949" s="82"/>
      <c r="RKS949" s="82"/>
      <c r="RKT949" s="82"/>
      <c r="RKU949" s="82"/>
      <c r="RKV949" s="82"/>
      <c r="RKW949" s="82"/>
      <c r="RKX949" s="82"/>
      <c r="RKY949" s="82"/>
      <c r="RKZ949" s="82"/>
      <c r="RLA949" s="82"/>
      <c r="RLB949" s="82"/>
      <c r="RLC949" s="82"/>
      <c r="RLD949" s="82"/>
      <c r="RLE949" s="82"/>
      <c r="RLF949" s="82"/>
      <c r="RLG949" s="82"/>
      <c r="RLH949" s="82"/>
      <c r="RLI949" s="82"/>
      <c r="RLJ949" s="82"/>
      <c r="RLK949" s="82"/>
      <c r="RLL949" s="82"/>
      <c r="RLM949" s="82"/>
      <c r="RLN949" s="82"/>
      <c r="RLO949" s="82"/>
      <c r="RLP949" s="82"/>
      <c r="RLQ949" s="82"/>
      <c r="RLR949" s="82"/>
      <c r="RLS949" s="82"/>
      <c r="RLT949" s="82"/>
      <c r="RLU949" s="82"/>
      <c r="RLV949" s="82"/>
      <c r="RLW949" s="82"/>
      <c r="RLX949" s="82"/>
      <c r="RLY949" s="82"/>
      <c r="RLZ949" s="82"/>
      <c r="RMA949" s="82"/>
      <c r="RMB949" s="82"/>
      <c r="RMC949" s="82"/>
      <c r="RMD949" s="82"/>
      <c r="RME949" s="82"/>
      <c r="RMF949" s="82"/>
      <c r="RMG949" s="82"/>
      <c r="RMH949" s="82"/>
      <c r="RMI949" s="82"/>
      <c r="RMJ949" s="82"/>
      <c r="RMK949" s="82"/>
      <c r="RML949" s="82"/>
      <c r="RMM949" s="82"/>
      <c r="RMN949" s="82"/>
      <c r="RMO949" s="82"/>
      <c r="RMP949" s="82"/>
      <c r="RMQ949" s="82"/>
      <c r="RMR949" s="82"/>
      <c r="RMS949" s="82"/>
      <c r="RMT949" s="82"/>
      <c r="RMU949" s="82"/>
      <c r="RMV949" s="82"/>
      <c r="RMW949" s="82"/>
      <c r="RMX949" s="82"/>
      <c r="RMY949" s="82"/>
      <c r="RMZ949" s="82"/>
      <c r="RNA949" s="82"/>
      <c r="RNB949" s="82"/>
      <c r="RNC949" s="82"/>
      <c r="RND949" s="82"/>
      <c r="RNE949" s="82"/>
      <c r="RNF949" s="82"/>
      <c r="RNG949" s="82"/>
      <c r="RNH949" s="82"/>
      <c r="RNI949" s="82"/>
      <c r="RNJ949" s="82"/>
      <c r="RNK949" s="82"/>
      <c r="RNL949" s="82"/>
      <c r="RNM949" s="82"/>
      <c r="RNN949" s="82"/>
      <c r="RNO949" s="82"/>
      <c r="RNP949" s="82"/>
      <c r="RNQ949" s="82"/>
      <c r="RNR949" s="82"/>
      <c r="RNS949" s="82"/>
      <c r="RNT949" s="82"/>
      <c r="RNU949" s="82"/>
      <c r="RNV949" s="82"/>
      <c r="RNW949" s="82"/>
      <c r="RNX949" s="82"/>
      <c r="RNY949" s="82"/>
      <c r="RNZ949" s="82"/>
      <c r="ROA949" s="82"/>
      <c r="ROB949" s="82"/>
      <c r="ROC949" s="82"/>
      <c r="ROD949" s="82"/>
      <c r="ROE949" s="82"/>
      <c r="ROF949" s="82"/>
      <c r="ROG949" s="82"/>
      <c r="ROH949" s="82"/>
      <c r="ROI949" s="82"/>
      <c r="ROJ949" s="82"/>
      <c r="ROK949" s="82"/>
      <c r="ROL949" s="82"/>
      <c r="ROM949" s="82"/>
      <c r="RON949" s="82"/>
      <c r="ROO949" s="82"/>
      <c r="ROP949" s="82"/>
      <c r="ROQ949" s="82"/>
      <c r="ROR949" s="82"/>
      <c r="ROS949" s="82"/>
      <c r="ROT949" s="82"/>
      <c r="ROU949" s="82"/>
      <c r="ROV949" s="82"/>
      <c r="ROW949" s="82"/>
      <c r="ROX949" s="82"/>
      <c r="ROY949" s="82"/>
      <c r="ROZ949" s="82"/>
      <c r="RPA949" s="82"/>
      <c r="RPB949" s="82"/>
      <c r="RPC949" s="82"/>
      <c r="RPD949" s="82"/>
      <c r="RPE949" s="82"/>
      <c r="RPF949" s="82"/>
      <c r="RPG949" s="82"/>
      <c r="RPH949" s="82"/>
      <c r="RPI949" s="82"/>
      <c r="RPJ949" s="82"/>
      <c r="RPK949" s="82"/>
      <c r="RPL949" s="82"/>
      <c r="RPM949" s="82"/>
      <c r="RPN949" s="82"/>
      <c r="RPO949" s="82"/>
      <c r="RPP949" s="82"/>
      <c r="RPQ949" s="82"/>
      <c r="RPR949" s="82"/>
      <c r="RPS949" s="82"/>
      <c r="RPT949" s="82"/>
      <c r="RPU949" s="82"/>
      <c r="RPV949" s="82"/>
      <c r="RPW949" s="82"/>
      <c r="RPX949" s="82"/>
      <c r="RPY949" s="82"/>
      <c r="RPZ949" s="82"/>
      <c r="RQA949" s="82"/>
      <c r="RQB949" s="82"/>
      <c r="RQC949" s="82"/>
      <c r="RQD949" s="82"/>
      <c r="RQE949" s="82"/>
      <c r="RQF949" s="82"/>
      <c r="RQG949" s="82"/>
      <c r="RQH949" s="82"/>
      <c r="RQI949" s="82"/>
      <c r="RQJ949" s="82"/>
      <c r="RQK949" s="82"/>
      <c r="RQL949" s="82"/>
      <c r="RQM949" s="82"/>
      <c r="RQN949" s="82"/>
      <c r="RQO949" s="82"/>
      <c r="RQP949" s="82"/>
      <c r="RQQ949" s="82"/>
      <c r="RQR949" s="82"/>
      <c r="RQS949" s="82"/>
      <c r="RQT949" s="82"/>
      <c r="RQU949" s="82"/>
      <c r="RQV949" s="82"/>
      <c r="RQW949" s="82"/>
      <c r="RQX949" s="82"/>
      <c r="RQY949" s="82"/>
      <c r="RQZ949" s="82"/>
      <c r="RRA949" s="82"/>
      <c r="RRB949" s="82"/>
      <c r="RRC949" s="82"/>
      <c r="RRD949" s="82"/>
      <c r="RRE949" s="82"/>
      <c r="RRF949" s="82"/>
      <c r="RRG949" s="82"/>
      <c r="RRH949" s="82"/>
      <c r="RRI949" s="82"/>
      <c r="RRJ949" s="82"/>
      <c r="RRK949" s="82"/>
      <c r="RRL949" s="82"/>
      <c r="RRM949" s="82"/>
      <c r="RRN949" s="82"/>
      <c r="RRO949" s="82"/>
      <c r="RRP949" s="82"/>
      <c r="RRQ949" s="82"/>
      <c r="RRR949" s="82"/>
      <c r="RRS949" s="82"/>
      <c r="RRT949" s="82"/>
      <c r="RRU949" s="82"/>
      <c r="RRV949" s="82"/>
      <c r="RRW949" s="82"/>
      <c r="RRX949" s="82"/>
      <c r="RRY949" s="82"/>
      <c r="RRZ949" s="82"/>
      <c r="RSA949" s="82"/>
      <c r="RSB949" s="82"/>
      <c r="RSC949" s="82"/>
      <c r="RSD949" s="82"/>
      <c r="RSE949" s="82"/>
      <c r="RSF949" s="82"/>
      <c r="RSG949" s="82"/>
      <c r="RSH949" s="82"/>
      <c r="RSI949" s="82"/>
      <c r="RSJ949" s="82"/>
      <c r="RSK949" s="82"/>
      <c r="RSL949" s="82"/>
      <c r="RSM949" s="82"/>
      <c r="RSN949" s="82"/>
      <c r="RSO949" s="82"/>
      <c r="RSP949" s="82"/>
      <c r="RSQ949" s="82"/>
      <c r="RSR949" s="82"/>
      <c r="RSS949" s="82"/>
      <c r="RST949" s="82"/>
      <c r="RSU949" s="82"/>
      <c r="RSV949" s="82"/>
      <c r="RSW949" s="82"/>
      <c r="RSX949" s="82"/>
      <c r="RSY949" s="82"/>
      <c r="RSZ949" s="82"/>
      <c r="RTA949" s="82"/>
      <c r="RTB949" s="82"/>
      <c r="RTC949" s="82"/>
      <c r="RTD949" s="82"/>
      <c r="RTE949" s="82"/>
      <c r="RTF949" s="82"/>
      <c r="RTG949" s="82"/>
      <c r="RTH949" s="82"/>
      <c r="RTI949" s="82"/>
      <c r="RTJ949" s="82"/>
      <c r="RTK949" s="82"/>
      <c r="RTL949" s="82"/>
      <c r="RTM949" s="82"/>
      <c r="RTN949" s="82"/>
      <c r="RTO949" s="82"/>
      <c r="RTP949" s="82"/>
      <c r="RTQ949" s="82"/>
      <c r="RTR949" s="82"/>
      <c r="RTS949" s="82"/>
      <c r="RTT949" s="82"/>
      <c r="RTU949" s="82"/>
      <c r="RTV949" s="82"/>
      <c r="RTW949" s="82"/>
      <c r="RTX949" s="82"/>
      <c r="RTY949" s="82"/>
      <c r="RTZ949" s="82"/>
      <c r="RUA949" s="82"/>
      <c r="RUB949" s="82"/>
      <c r="RUC949" s="82"/>
      <c r="RUD949" s="82"/>
      <c r="RUE949" s="82"/>
      <c r="RUF949" s="82"/>
      <c r="RUG949" s="82"/>
      <c r="RUH949" s="82"/>
      <c r="RUI949" s="82"/>
      <c r="RUJ949" s="82"/>
      <c r="RUK949" s="82"/>
      <c r="RUL949" s="82"/>
      <c r="RUM949" s="82"/>
      <c r="RUN949" s="82"/>
      <c r="RUO949" s="82"/>
      <c r="RUP949" s="82"/>
      <c r="RUQ949" s="82"/>
      <c r="RUR949" s="82"/>
      <c r="RUS949" s="82"/>
      <c r="RUT949" s="82"/>
      <c r="RUU949" s="82"/>
      <c r="RUV949" s="82"/>
      <c r="RUW949" s="82"/>
      <c r="RUX949" s="82"/>
      <c r="RUY949" s="82"/>
      <c r="RUZ949" s="82"/>
      <c r="RVA949" s="82"/>
      <c r="RVB949" s="82"/>
      <c r="RVC949" s="82"/>
      <c r="RVD949" s="82"/>
      <c r="RVE949" s="82"/>
      <c r="RVF949" s="82"/>
      <c r="RVG949" s="82"/>
      <c r="RVH949" s="82"/>
      <c r="RVI949" s="82"/>
      <c r="RVJ949" s="82"/>
      <c r="RVK949" s="82"/>
      <c r="RVL949" s="82"/>
      <c r="RVM949" s="82"/>
      <c r="RVN949" s="82"/>
      <c r="RVO949" s="82"/>
      <c r="RVP949" s="82"/>
      <c r="RVQ949" s="82"/>
      <c r="RVR949" s="82"/>
      <c r="RVS949" s="82"/>
      <c r="RVT949" s="82"/>
      <c r="RVU949" s="82"/>
      <c r="RVV949" s="82"/>
      <c r="RVW949" s="82"/>
      <c r="RVX949" s="82"/>
      <c r="RVY949" s="82"/>
      <c r="RVZ949" s="82"/>
      <c r="RWA949" s="82"/>
      <c r="RWB949" s="82"/>
      <c r="RWC949" s="82"/>
      <c r="RWD949" s="82"/>
      <c r="RWE949" s="82"/>
      <c r="RWF949" s="82"/>
      <c r="RWG949" s="82"/>
      <c r="RWH949" s="82"/>
      <c r="RWI949" s="82"/>
      <c r="RWJ949" s="82"/>
      <c r="RWK949" s="82"/>
      <c r="RWL949" s="82"/>
      <c r="RWM949" s="82"/>
      <c r="RWN949" s="82"/>
      <c r="RWO949" s="82"/>
      <c r="RWP949" s="82"/>
      <c r="RWQ949" s="82"/>
      <c r="RWR949" s="82"/>
      <c r="RWS949" s="82"/>
      <c r="RWT949" s="82"/>
      <c r="RWU949" s="82"/>
      <c r="RWV949" s="82"/>
      <c r="RWW949" s="82"/>
      <c r="RWX949" s="82"/>
      <c r="RWY949" s="82"/>
      <c r="RWZ949" s="82"/>
      <c r="RXA949" s="82"/>
      <c r="RXB949" s="82"/>
      <c r="RXC949" s="82"/>
      <c r="RXD949" s="82"/>
      <c r="RXE949" s="82"/>
      <c r="RXF949" s="82"/>
      <c r="RXG949" s="82"/>
      <c r="RXH949" s="82"/>
      <c r="RXI949" s="82"/>
      <c r="RXJ949" s="82"/>
      <c r="RXK949" s="82"/>
      <c r="RXL949" s="82"/>
      <c r="RXM949" s="82"/>
      <c r="RXN949" s="82"/>
      <c r="RXO949" s="82"/>
      <c r="RXP949" s="82"/>
      <c r="RXQ949" s="82"/>
      <c r="RXR949" s="82"/>
      <c r="RXS949" s="82"/>
      <c r="RXT949" s="82"/>
      <c r="RXU949" s="82"/>
      <c r="RXV949" s="82"/>
      <c r="RXW949" s="82"/>
      <c r="RXX949" s="82"/>
      <c r="RXY949" s="82"/>
      <c r="RXZ949" s="82"/>
      <c r="RYA949" s="82"/>
      <c r="RYB949" s="82"/>
      <c r="RYC949" s="82"/>
      <c r="RYD949" s="82"/>
      <c r="RYE949" s="82"/>
      <c r="RYF949" s="82"/>
      <c r="RYG949" s="82"/>
      <c r="RYH949" s="82"/>
      <c r="RYI949" s="82"/>
      <c r="RYJ949" s="82"/>
      <c r="RYK949" s="82"/>
      <c r="RYL949" s="82"/>
      <c r="RYM949" s="82"/>
      <c r="RYN949" s="82"/>
      <c r="RYO949" s="82"/>
      <c r="RYP949" s="82"/>
      <c r="RYQ949" s="82"/>
      <c r="RYR949" s="82"/>
      <c r="RYS949" s="82"/>
      <c r="RYT949" s="82"/>
      <c r="RYU949" s="82"/>
      <c r="RYV949" s="82"/>
      <c r="RYW949" s="82"/>
      <c r="RYX949" s="82"/>
      <c r="RYY949" s="82"/>
      <c r="RYZ949" s="82"/>
      <c r="RZA949" s="82"/>
      <c r="RZB949" s="82"/>
      <c r="RZC949" s="82"/>
      <c r="RZD949" s="82"/>
      <c r="RZE949" s="82"/>
      <c r="RZF949" s="82"/>
      <c r="RZG949" s="82"/>
      <c r="RZH949" s="82"/>
      <c r="RZI949" s="82"/>
      <c r="RZJ949" s="82"/>
      <c r="RZK949" s="82"/>
      <c r="RZL949" s="82"/>
      <c r="RZM949" s="82"/>
      <c r="RZN949" s="82"/>
      <c r="RZO949" s="82"/>
      <c r="RZP949" s="82"/>
      <c r="RZQ949" s="82"/>
      <c r="RZR949" s="82"/>
      <c r="RZS949" s="82"/>
      <c r="RZT949" s="82"/>
      <c r="RZU949" s="82"/>
      <c r="RZV949" s="82"/>
      <c r="RZW949" s="82"/>
      <c r="RZX949" s="82"/>
      <c r="RZY949" s="82"/>
      <c r="RZZ949" s="82"/>
      <c r="SAA949" s="82"/>
      <c r="SAB949" s="82"/>
      <c r="SAC949" s="82"/>
      <c r="SAD949" s="82"/>
      <c r="SAE949" s="82"/>
      <c r="SAF949" s="82"/>
      <c r="SAG949" s="82"/>
      <c r="SAH949" s="82"/>
      <c r="SAI949" s="82"/>
      <c r="SAJ949" s="82"/>
      <c r="SAK949" s="82"/>
      <c r="SAL949" s="82"/>
      <c r="SAM949" s="82"/>
      <c r="SAN949" s="82"/>
      <c r="SAO949" s="82"/>
      <c r="SAP949" s="82"/>
      <c r="SAQ949" s="82"/>
      <c r="SAR949" s="82"/>
      <c r="SAS949" s="82"/>
      <c r="SAT949" s="82"/>
      <c r="SAU949" s="82"/>
      <c r="SAV949" s="82"/>
      <c r="SAW949" s="82"/>
      <c r="SAX949" s="82"/>
      <c r="SAY949" s="82"/>
      <c r="SAZ949" s="82"/>
      <c r="SBA949" s="82"/>
      <c r="SBB949" s="82"/>
      <c r="SBC949" s="82"/>
      <c r="SBD949" s="82"/>
      <c r="SBE949" s="82"/>
      <c r="SBF949" s="82"/>
      <c r="SBG949" s="82"/>
      <c r="SBH949" s="82"/>
      <c r="SBI949" s="82"/>
      <c r="SBJ949" s="82"/>
      <c r="SBK949" s="82"/>
      <c r="SBL949" s="82"/>
      <c r="SBM949" s="82"/>
      <c r="SBN949" s="82"/>
      <c r="SBO949" s="82"/>
      <c r="SBP949" s="82"/>
      <c r="SBQ949" s="82"/>
      <c r="SBR949" s="82"/>
      <c r="SBS949" s="82"/>
      <c r="SBT949" s="82"/>
      <c r="SBU949" s="82"/>
      <c r="SBV949" s="82"/>
      <c r="SBW949" s="82"/>
      <c r="SBX949" s="82"/>
      <c r="SBY949" s="82"/>
      <c r="SBZ949" s="82"/>
      <c r="SCA949" s="82"/>
      <c r="SCB949" s="82"/>
      <c r="SCC949" s="82"/>
      <c r="SCD949" s="82"/>
      <c r="SCE949" s="82"/>
      <c r="SCF949" s="82"/>
      <c r="SCG949" s="82"/>
      <c r="SCH949" s="82"/>
      <c r="SCI949" s="82"/>
      <c r="SCJ949" s="82"/>
      <c r="SCK949" s="82"/>
      <c r="SCL949" s="82"/>
      <c r="SCM949" s="82"/>
      <c r="SCN949" s="82"/>
      <c r="SCO949" s="82"/>
      <c r="SCP949" s="82"/>
      <c r="SCQ949" s="82"/>
      <c r="SCR949" s="82"/>
      <c r="SCS949" s="82"/>
      <c r="SCT949" s="82"/>
      <c r="SCU949" s="82"/>
      <c r="SCV949" s="82"/>
      <c r="SCW949" s="82"/>
      <c r="SCX949" s="82"/>
      <c r="SCY949" s="82"/>
      <c r="SCZ949" s="82"/>
      <c r="SDA949" s="82"/>
      <c r="SDB949" s="82"/>
      <c r="SDC949" s="82"/>
      <c r="SDD949" s="82"/>
      <c r="SDE949" s="82"/>
      <c r="SDF949" s="82"/>
      <c r="SDG949" s="82"/>
      <c r="SDH949" s="82"/>
      <c r="SDI949" s="82"/>
      <c r="SDJ949" s="82"/>
      <c r="SDK949" s="82"/>
      <c r="SDL949" s="82"/>
      <c r="SDM949" s="82"/>
      <c r="SDN949" s="82"/>
      <c r="SDO949" s="82"/>
      <c r="SDP949" s="82"/>
      <c r="SDQ949" s="82"/>
      <c r="SDR949" s="82"/>
      <c r="SDS949" s="82"/>
      <c r="SDT949" s="82"/>
      <c r="SDU949" s="82"/>
      <c r="SDV949" s="82"/>
      <c r="SDW949" s="82"/>
      <c r="SDX949" s="82"/>
      <c r="SDY949" s="82"/>
      <c r="SDZ949" s="82"/>
      <c r="SEA949" s="82"/>
      <c r="SEB949" s="82"/>
      <c r="SEC949" s="82"/>
      <c r="SED949" s="82"/>
      <c r="SEE949" s="82"/>
      <c r="SEF949" s="82"/>
      <c r="SEG949" s="82"/>
      <c r="SEH949" s="82"/>
      <c r="SEI949" s="82"/>
      <c r="SEJ949" s="82"/>
      <c r="SEK949" s="82"/>
      <c r="SEL949" s="82"/>
      <c r="SEM949" s="82"/>
      <c r="SEN949" s="82"/>
      <c r="SEO949" s="82"/>
      <c r="SEP949" s="82"/>
      <c r="SEQ949" s="82"/>
      <c r="SER949" s="82"/>
      <c r="SES949" s="82"/>
      <c r="SET949" s="82"/>
      <c r="SEU949" s="82"/>
      <c r="SEV949" s="82"/>
      <c r="SEW949" s="82"/>
      <c r="SEX949" s="82"/>
      <c r="SEY949" s="82"/>
      <c r="SEZ949" s="82"/>
      <c r="SFA949" s="82"/>
      <c r="SFB949" s="82"/>
      <c r="SFC949" s="82"/>
      <c r="SFD949" s="82"/>
      <c r="SFE949" s="82"/>
      <c r="SFF949" s="82"/>
      <c r="SFG949" s="82"/>
      <c r="SFH949" s="82"/>
      <c r="SFI949" s="82"/>
      <c r="SFJ949" s="82"/>
      <c r="SFK949" s="82"/>
      <c r="SFL949" s="82"/>
      <c r="SFM949" s="82"/>
      <c r="SFN949" s="82"/>
      <c r="SFO949" s="82"/>
      <c r="SFP949" s="82"/>
      <c r="SFQ949" s="82"/>
      <c r="SFR949" s="82"/>
      <c r="SFS949" s="82"/>
      <c r="SFT949" s="82"/>
      <c r="SFU949" s="82"/>
      <c r="SFV949" s="82"/>
      <c r="SFW949" s="82"/>
      <c r="SFX949" s="82"/>
      <c r="SFY949" s="82"/>
      <c r="SFZ949" s="82"/>
      <c r="SGA949" s="82"/>
      <c r="SGB949" s="82"/>
      <c r="SGC949" s="82"/>
      <c r="SGD949" s="82"/>
      <c r="SGE949" s="82"/>
      <c r="SGF949" s="82"/>
      <c r="SGG949" s="82"/>
      <c r="SGH949" s="82"/>
      <c r="SGI949" s="82"/>
      <c r="SGJ949" s="82"/>
      <c r="SGK949" s="82"/>
      <c r="SGL949" s="82"/>
      <c r="SGM949" s="82"/>
      <c r="SGN949" s="82"/>
      <c r="SGO949" s="82"/>
      <c r="SGP949" s="82"/>
      <c r="SGQ949" s="82"/>
      <c r="SGR949" s="82"/>
      <c r="SGS949" s="82"/>
      <c r="SGT949" s="82"/>
      <c r="SGU949" s="82"/>
      <c r="SGV949" s="82"/>
      <c r="SGW949" s="82"/>
      <c r="SGX949" s="82"/>
      <c r="SGY949" s="82"/>
      <c r="SGZ949" s="82"/>
      <c r="SHA949" s="82"/>
      <c r="SHB949" s="82"/>
      <c r="SHC949" s="82"/>
      <c r="SHD949" s="82"/>
      <c r="SHE949" s="82"/>
      <c r="SHF949" s="82"/>
      <c r="SHG949" s="82"/>
      <c r="SHH949" s="82"/>
      <c r="SHI949" s="82"/>
      <c r="SHJ949" s="82"/>
      <c r="SHK949" s="82"/>
      <c r="SHL949" s="82"/>
      <c r="SHM949" s="82"/>
      <c r="SHN949" s="82"/>
      <c r="SHO949" s="82"/>
      <c r="SHP949" s="82"/>
      <c r="SHQ949" s="82"/>
      <c r="SHR949" s="82"/>
      <c r="SHS949" s="82"/>
      <c r="SHT949" s="82"/>
      <c r="SHU949" s="82"/>
      <c r="SHV949" s="82"/>
      <c r="SHW949" s="82"/>
      <c r="SHX949" s="82"/>
      <c r="SHY949" s="82"/>
      <c r="SHZ949" s="82"/>
      <c r="SIA949" s="82"/>
      <c r="SIB949" s="82"/>
      <c r="SIC949" s="82"/>
      <c r="SID949" s="82"/>
      <c r="SIE949" s="82"/>
      <c r="SIF949" s="82"/>
      <c r="SIG949" s="82"/>
      <c r="SIH949" s="82"/>
      <c r="SII949" s="82"/>
      <c r="SIJ949" s="82"/>
      <c r="SIK949" s="82"/>
      <c r="SIL949" s="82"/>
      <c r="SIM949" s="82"/>
      <c r="SIN949" s="82"/>
      <c r="SIO949" s="82"/>
      <c r="SIP949" s="82"/>
      <c r="SIQ949" s="82"/>
      <c r="SIR949" s="82"/>
      <c r="SIS949" s="82"/>
      <c r="SIT949" s="82"/>
      <c r="SIU949" s="82"/>
      <c r="SIV949" s="82"/>
      <c r="SIW949" s="82"/>
      <c r="SIX949" s="82"/>
      <c r="SIY949" s="82"/>
      <c r="SIZ949" s="82"/>
      <c r="SJA949" s="82"/>
      <c r="SJB949" s="82"/>
      <c r="SJC949" s="82"/>
      <c r="SJD949" s="82"/>
      <c r="SJE949" s="82"/>
      <c r="SJF949" s="82"/>
      <c r="SJG949" s="82"/>
      <c r="SJH949" s="82"/>
      <c r="SJI949" s="82"/>
      <c r="SJJ949" s="82"/>
      <c r="SJK949" s="82"/>
      <c r="SJL949" s="82"/>
      <c r="SJM949" s="82"/>
      <c r="SJN949" s="82"/>
      <c r="SJO949" s="82"/>
      <c r="SJP949" s="82"/>
      <c r="SJQ949" s="82"/>
      <c r="SJR949" s="82"/>
      <c r="SJS949" s="82"/>
      <c r="SJT949" s="82"/>
      <c r="SJU949" s="82"/>
      <c r="SJV949" s="82"/>
      <c r="SJW949" s="82"/>
      <c r="SJX949" s="82"/>
      <c r="SJY949" s="82"/>
      <c r="SJZ949" s="82"/>
      <c r="SKA949" s="82"/>
      <c r="SKB949" s="82"/>
      <c r="SKC949" s="82"/>
      <c r="SKD949" s="82"/>
      <c r="SKE949" s="82"/>
      <c r="SKF949" s="82"/>
      <c r="SKG949" s="82"/>
      <c r="SKH949" s="82"/>
      <c r="SKI949" s="82"/>
      <c r="SKJ949" s="82"/>
      <c r="SKK949" s="82"/>
      <c r="SKL949" s="82"/>
      <c r="SKM949" s="82"/>
      <c r="SKN949" s="82"/>
      <c r="SKO949" s="82"/>
      <c r="SKP949" s="82"/>
      <c r="SKQ949" s="82"/>
      <c r="SKR949" s="82"/>
      <c r="SKS949" s="82"/>
      <c r="SKT949" s="82"/>
      <c r="SKU949" s="82"/>
      <c r="SKV949" s="82"/>
      <c r="SKW949" s="82"/>
      <c r="SKX949" s="82"/>
      <c r="SKY949" s="82"/>
      <c r="SKZ949" s="82"/>
      <c r="SLA949" s="82"/>
      <c r="SLB949" s="82"/>
      <c r="SLC949" s="82"/>
      <c r="SLD949" s="82"/>
      <c r="SLE949" s="82"/>
      <c r="SLF949" s="82"/>
      <c r="SLG949" s="82"/>
      <c r="SLH949" s="82"/>
      <c r="SLI949" s="82"/>
      <c r="SLJ949" s="82"/>
      <c r="SLK949" s="82"/>
      <c r="SLL949" s="82"/>
      <c r="SLM949" s="82"/>
      <c r="SLN949" s="82"/>
      <c r="SLO949" s="82"/>
      <c r="SLP949" s="82"/>
      <c r="SLQ949" s="82"/>
      <c r="SLR949" s="82"/>
      <c r="SLS949" s="82"/>
      <c r="SLT949" s="82"/>
      <c r="SLU949" s="82"/>
      <c r="SLV949" s="82"/>
      <c r="SLW949" s="82"/>
      <c r="SLX949" s="82"/>
      <c r="SLY949" s="82"/>
      <c r="SLZ949" s="82"/>
      <c r="SMA949" s="82"/>
      <c r="SMB949" s="82"/>
      <c r="SMC949" s="82"/>
      <c r="SMD949" s="82"/>
      <c r="SME949" s="82"/>
      <c r="SMF949" s="82"/>
      <c r="SMG949" s="82"/>
      <c r="SMH949" s="82"/>
      <c r="SMI949" s="82"/>
      <c r="SMJ949" s="82"/>
      <c r="SMK949" s="82"/>
      <c r="SML949" s="82"/>
      <c r="SMM949" s="82"/>
      <c r="SMN949" s="82"/>
      <c r="SMO949" s="82"/>
      <c r="SMP949" s="82"/>
      <c r="SMQ949" s="82"/>
      <c r="SMR949" s="82"/>
      <c r="SMS949" s="82"/>
      <c r="SMT949" s="82"/>
      <c r="SMU949" s="82"/>
      <c r="SMV949" s="82"/>
      <c r="SMW949" s="82"/>
      <c r="SMX949" s="82"/>
      <c r="SMY949" s="82"/>
      <c r="SMZ949" s="82"/>
      <c r="SNA949" s="82"/>
      <c r="SNB949" s="82"/>
      <c r="SNC949" s="82"/>
      <c r="SND949" s="82"/>
      <c r="SNE949" s="82"/>
      <c r="SNF949" s="82"/>
      <c r="SNG949" s="82"/>
      <c r="SNH949" s="82"/>
      <c r="SNI949" s="82"/>
      <c r="SNJ949" s="82"/>
      <c r="SNK949" s="82"/>
      <c r="SNL949" s="82"/>
      <c r="SNM949" s="82"/>
      <c r="SNN949" s="82"/>
      <c r="SNO949" s="82"/>
      <c r="SNP949" s="82"/>
      <c r="SNQ949" s="82"/>
      <c r="SNR949" s="82"/>
      <c r="SNS949" s="82"/>
      <c r="SNT949" s="82"/>
      <c r="SNU949" s="82"/>
      <c r="SNV949" s="82"/>
      <c r="SNW949" s="82"/>
      <c r="SNX949" s="82"/>
      <c r="SNY949" s="82"/>
      <c r="SNZ949" s="82"/>
      <c r="SOA949" s="82"/>
      <c r="SOB949" s="82"/>
      <c r="SOC949" s="82"/>
      <c r="SOD949" s="82"/>
      <c r="SOE949" s="82"/>
      <c r="SOF949" s="82"/>
      <c r="SOG949" s="82"/>
      <c r="SOH949" s="82"/>
      <c r="SOI949" s="82"/>
      <c r="SOJ949" s="82"/>
      <c r="SOK949" s="82"/>
      <c r="SOL949" s="82"/>
      <c r="SOM949" s="82"/>
      <c r="SON949" s="82"/>
      <c r="SOO949" s="82"/>
      <c r="SOP949" s="82"/>
      <c r="SOQ949" s="82"/>
      <c r="SOR949" s="82"/>
      <c r="SOS949" s="82"/>
      <c r="SOT949" s="82"/>
      <c r="SOU949" s="82"/>
      <c r="SOV949" s="82"/>
      <c r="SOW949" s="82"/>
      <c r="SOX949" s="82"/>
      <c r="SOY949" s="82"/>
      <c r="SOZ949" s="82"/>
      <c r="SPA949" s="82"/>
      <c r="SPB949" s="82"/>
      <c r="SPC949" s="82"/>
      <c r="SPD949" s="82"/>
      <c r="SPE949" s="82"/>
      <c r="SPF949" s="82"/>
      <c r="SPG949" s="82"/>
      <c r="SPH949" s="82"/>
      <c r="SPI949" s="82"/>
      <c r="SPJ949" s="82"/>
      <c r="SPK949" s="82"/>
      <c r="SPL949" s="82"/>
      <c r="SPM949" s="82"/>
      <c r="SPN949" s="82"/>
      <c r="SPO949" s="82"/>
      <c r="SPP949" s="82"/>
      <c r="SPQ949" s="82"/>
      <c r="SPR949" s="82"/>
      <c r="SPS949" s="82"/>
      <c r="SPT949" s="82"/>
      <c r="SPU949" s="82"/>
      <c r="SPV949" s="82"/>
      <c r="SPW949" s="82"/>
      <c r="SPX949" s="82"/>
      <c r="SPY949" s="82"/>
      <c r="SPZ949" s="82"/>
      <c r="SQA949" s="82"/>
      <c r="SQB949" s="82"/>
      <c r="SQC949" s="82"/>
      <c r="SQD949" s="82"/>
      <c r="SQE949" s="82"/>
      <c r="SQF949" s="82"/>
      <c r="SQG949" s="82"/>
      <c r="SQH949" s="82"/>
      <c r="SQI949" s="82"/>
      <c r="SQJ949" s="82"/>
      <c r="SQK949" s="82"/>
      <c r="SQL949" s="82"/>
      <c r="SQM949" s="82"/>
      <c r="SQN949" s="82"/>
      <c r="SQO949" s="82"/>
      <c r="SQP949" s="82"/>
      <c r="SQQ949" s="82"/>
      <c r="SQR949" s="82"/>
      <c r="SQS949" s="82"/>
      <c r="SQT949" s="82"/>
      <c r="SQU949" s="82"/>
      <c r="SQV949" s="82"/>
      <c r="SQW949" s="82"/>
      <c r="SQX949" s="82"/>
      <c r="SQY949" s="82"/>
      <c r="SQZ949" s="82"/>
      <c r="SRA949" s="82"/>
      <c r="SRB949" s="82"/>
      <c r="SRC949" s="82"/>
      <c r="SRD949" s="82"/>
      <c r="SRE949" s="82"/>
      <c r="SRF949" s="82"/>
      <c r="SRG949" s="82"/>
      <c r="SRH949" s="82"/>
      <c r="SRI949" s="82"/>
      <c r="SRJ949" s="82"/>
      <c r="SRK949" s="82"/>
      <c r="SRL949" s="82"/>
      <c r="SRM949" s="82"/>
      <c r="SRN949" s="82"/>
      <c r="SRO949" s="82"/>
      <c r="SRP949" s="82"/>
      <c r="SRQ949" s="82"/>
      <c r="SRR949" s="82"/>
      <c r="SRS949" s="82"/>
      <c r="SRT949" s="82"/>
      <c r="SRU949" s="82"/>
      <c r="SRV949" s="82"/>
      <c r="SRW949" s="82"/>
      <c r="SRX949" s="82"/>
      <c r="SRY949" s="82"/>
      <c r="SRZ949" s="82"/>
      <c r="SSA949" s="82"/>
      <c r="SSB949" s="82"/>
      <c r="SSC949" s="82"/>
      <c r="SSD949" s="82"/>
      <c r="SSE949" s="82"/>
      <c r="SSF949" s="82"/>
      <c r="SSG949" s="82"/>
      <c r="SSH949" s="82"/>
      <c r="SSI949" s="82"/>
      <c r="SSJ949" s="82"/>
      <c r="SSK949" s="82"/>
      <c r="SSL949" s="82"/>
      <c r="SSM949" s="82"/>
      <c r="SSN949" s="82"/>
      <c r="SSO949" s="82"/>
      <c r="SSP949" s="82"/>
      <c r="SSQ949" s="82"/>
      <c r="SSR949" s="82"/>
      <c r="SSS949" s="82"/>
      <c r="SST949" s="82"/>
      <c r="SSU949" s="82"/>
      <c r="SSV949" s="82"/>
      <c r="SSW949" s="82"/>
      <c r="SSX949" s="82"/>
      <c r="SSY949" s="82"/>
      <c r="SSZ949" s="82"/>
      <c r="STA949" s="82"/>
      <c r="STB949" s="82"/>
      <c r="STC949" s="82"/>
      <c r="STD949" s="82"/>
      <c r="STE949" s="82"/>
      <c r="STF949" s="82"/>
      <c r="STG949" s="82"/>
      <c r="STH949" s="82"/>
      <c r="STI949" s="82"/>
      <c r="STJ949" s="82"/>
      <c r="STK949" s="82"/>
      <c r="STL949" s="82"/>
      <c r="STM949" s="82"/>
      <c r="STN949" s="82"/>
      <c r="STO949" s="82"/>
      <c r="STP949" s="82"/>
      <c r="STQ949" s="82"/>
      <c r="STR949" s="82"/>
      <c r="STS949" s="82"/>
      <c r="STT949" s="82"/>
      <c r="STU949" s="82"/>
      <c r="STV949" s="82"/>
      <c r="STW949" s="82"/>
      <c r="STX949" s="82"/>
      <c r="STY949" s="82"/>
      <c r="STZ949" s="82"/>
      <c r="SUA949" s="82"/>
      <c r="SUB949" s="82"/>
      <c r="SUC949" s="82"/>
      <c r="SUD949" s="82"/>
      <c r="SUE949" s="82"/>
      <c r="SUF949" s="82"/>
      <c r="SUG949" s="82"/>
      <c r="SUH949" s="82"/>
      <c r="SUI949" s="82"/>
      <c r="SUJ949" s="82"/>
      <c r="SUK949" s="82"/>
      <c r="SUL949" s="82"/>
      <c r="SUM949" s="82"/>
      <c r="SUN949" s="82"/>
      <c r="SUO949" s="82"/>
      <c r="SUP949" s="82"/>
      <c r="SUQ949" s="82"/>
      <c r="SUR949" s="82"/>
      <c r="SUS949" s="82"/>
      <c r="SUT949" s="82"/>
      <c r="SUU949" s="82"/>
      <c r="SUV949" s="82"/>
      <c r="SUW949" s="82"/>
      <c r="SUX949" s="82"/>
      <c r="SUY949" s="82"/>
      <c r="SUZ949" s="82"/>
      <c r="SVA949" s="82"/>
      <c r="SVB949" s="82"/>
      <c r="SVC949" s="82"/>
      <c r="SVD949" s="82"/>
      <c r="SVE949" s="82"/>
      <c r="SVF949" s="82"/>
      <c r="SVG949" s="82"/>
      <c r="SVH949" s="82"/>
      <c r="SVI949" s="82"/>
      <c r="SVJ949" s="82"/>
      <c r="SVK949" s="82"/>
      <c r="SVL949" s="82"/>
      <c r="SVM949" s="82"/>
      <c r="SVN949" s="82"/>
      <c r="SVO949" s="82"/>
      <c r="SVP949" s="82"/>
      <c r="SVQ949" s="82"/>
      <c r="SVR949" s="82"/>
      <c r="SVS949" s="82"/>
      <c r="SVT949" s="82"/>
      <c r="SVU949" s="82"/>
      <c r="SVV949" s="82"/>
      <c r="SVW949" s="82"/>
      <c r="SVX949" s="82"/>
      <c r="SVY949" s="82"/>
      <c r="SVZ949" s="82"/>
      <c r="SWA949" s="82"/>
      <c r="SWB949" s="82"/>
      <c r="SWC949" s="82"/>
      <c r="SWD949" s="82"/>
      <c r="SWE949" s="82"/>
      <c r="SWF949" s="82"/>
      <c r="SWG949" s="82"/>
      <c r="SWH949" s="82"/>
      <c r="SWI949" s="82"/>
      <c r="SWJ949" s="82"/>
      <c r="SWK949" s="82"/>
      <c r="SWL949" s="82"/>
      <c r="SWM949" s="82"/>
      <c r="SWN949" s="82"/>
      <c r="SWO949" s="82"/>
      <c r="SWP949" s="82"/>
      <c r="SWQ949" s="82"/>
      <c r="SWR949" s="82"/>
      <c r="SWS949" s="82"/>
      <c r="SWT949" s="82"/>
      <c r="SWU949" s="82"/>
      <c r="SWV949" s="82"/>
      <c r="SWW949" s="82"/>
      <c r="SWX949" s="82"/>
      <c r="SWY949" s="82"/>
      <c r="SWZ949" s="82"/>
      <c r="SXA949" s="82"/>
      <c r="SXB949" s="82"/>
      <c r="SXC949" s="82"/>
      <c r="SXD949" s="82"/>
      <c r="SXE949" s="82"/>
      <c r="SXF949" s="82"/>
      <c r="SXG949" s="82"/>
      <c r="SXH949" s="82"/>
      <c r="SXI949" s="82"/>
      <c r="SXJ949" s="82"/>
      <c r="SXK949" s="82"/>
      <c r="SXL949" s="82"/>
      <c r="SXM949" s="82"/>
      <c r="SXN949" s="82"/>
      <c r="SXO949" s="82"/>
      <c r="SXP949" s="82"/>
      <c r="SXQ949" s="82"/>
      <c r="SXR949" s="82"/>
      <c r="SXS949" s="82"/>
      <c r="SXT949" s="82"/>
      <c r="SXU949" s="82"/>
      <c r="SXV949" s="82"/>
      <c r="SXW949" s="82"/>
      <c r="SXX949" s="82"/>
      <c r="SXY949" s="82"/>
      <c r="SXZ949" s="82"/>
      <c r="SYA949" s="82"/>
      <c r="SYB949" s="82"/>
      <c r="SYC949" s="82"/>
      <c r="SYD949" s="82"/>
      <c r="SYE949" s="82"/>
      <c r="SYF949" s="82"/>
      <c r="SYG949" s="82"/>
      <c r="SYH949" s="82"/>
      <c r="SYI949" s="82"/>
      <c r="SYJ949" s="82"/>
      <c r="SYK949" s="82"/>
      <c r="SYL949" s="82"/>
      <c r="SYM949" s="82"/>
      <c r="SYN949" s="82"/>
      <c r="SYO949" s="82"/>
      <c r="SYP949" s="82"/>
      <c r="SYQ949" s="82"/>
      <c r="SYR949" s="82"/>
      <c r="SYS949" s="82"/>
      <c r="SYT949" s="82"/>
      <c r="SYU949" s="82"/>
      <c r="SYV949" s="82"/>
      <c r="SYW949" s="82"/>
      <c r="SYX949" s="82"/>
      <c r="SYY949" s="82"/>
      <c r="SYZ949" s="82"/>
      <c r="SZA949" s="82"/>
      <c r="SZB949" s="82"/>
      <c r="SZC949" s="82"/>
      <c r="SZD949" s="82"/>
      <c r="SZE949" s="82"/>
      <c r="SZF949" s="82"/>
      <c r="SZG949" s="82"/>
      <c r="SZH949" s="82"/>
      <c r="SZI949" s="82"/>
      <c r="SZJ949" s="82"/>
      <c r="SZK949" s="82"/>
      <c r="SZL949" s="82"/>
      <c r="SZM949" s="82"/>
      <c r="SZN949" s="82"/>
      <c r="SZO949" s="82"/>
      <c r="SZP949" s="82"/>
      <c r="SZQ949" s="82"/>
      <c r="SZR949" s="82"/>
      <c r="SZS949" s="82"/>
      <c r="SZT949" s="82"/>
      <c r="SZU949" s="82"/>
      <c r="SZV949" s="82"/>
      <c r="SZW949" s="82"/>
      <c r="SZX949" s="82"/>
      <c r="SZY949" s="82"/>
      <c r="SZZ949" s="82"/>
      <c r="TAA949" s="82"/>
      <c r="TAB949" s="82"/>
      <c r="TAC949" s="82"/>
      <c r="TAD949" s="82"/>
      <c r="TAE949" s="82"/>
      <c r="TAF949" s="82"/>
      <c r="TAG949" s="82"/>
      <c r="TAH949" s="82"/>
      <c r="TAI949" s="82"/>
      <c r="TAJ949" s="82"/>
      <c r="TAK949" s="82"/>
      <c r="TAL949" s="82"/>
      <c r="TAM949" s="82"/>
      <c r="TAN949" s="82"/>
      <c r="TAO949" s="82"/>
      <c r="TAP949" s="82"/>
      <c r="TAQ949" s="82"/>
      <c r="TAR949" s="82"/>
      <c r="TAS949" s="82"/>
      <c r="TAT949" s="82"/>
      <c r="TAU949" s="82"/>
      <c r="TAV949" s="82"/>
      <c r="TAW949" s="82"/>
      <c r="TAX949" s="82"/>
      <c r="TAY949" s="82"/>
      <c r="TAZ949" s="82"/>
      <c r="TBA949" s="82"/>
      <c r="TBB949" s="82"/>
      <c r="TBC949" s="82"/>
      <c r="TBD949" s="82"/>
      <c r="TBE949" s="82"/>
      <c r="TBF949" s="82"/>
      <c r="TBG949" s="82"/>
      <c r="TBH949" s="82"/>
      <c r="TBI949" s="82"/>
      <c r="TBJ949" s="82"/>
      <c r="TBK949" s="82"/>
      <c r="TBL949" s="82"/>
      <c r="TBM949" s="82"/>
      <c r="TBN949" s="82"/>
      <c r="TBO949" s="82"/>
      <c r="TBP949" s="82"/>
      <c r="TBQ949" s="82"/>
      <c r="TBR949" s="82"/>
      <c r="TBS949" s="82"/>
      <c r="TBT949" s="82"/>
      <c r="TBU949" s="82"/>
      <c r="TBV949" s="82"/>
      <c r="TBW949" s="82"/>
      <c r="TBX949" s="82"/>
      <c r="TBY949" s="82"/>
      <c r="TBZ949" s="82"/>
      <c r="TCA949" s="82"/>
      <c r="TCB949" s="82"/>
      <c r="TCC949" s="82"/>
      <c r="TCD949" s="82"/>
      <c r="TCE949" s="82"/>
      <c r="TCF949" s="82"/>
      <c r="TCG949" s="82"/>
      <c r="TCH949" s="82"/>
      <c r="TCI949" s="82"/>
      <c r="TCJ949" s="82"/>
      <c r="TCK949" s="82"/>
      <c r="TCL949" s="82"/>
      <c r="TCM949" s="82"/>
      <c r="TCN949" s="82"/>
      <c r="TCO949" s="82"/>
      <c r="TCP949" s="82"/>
      <c r="TCQ949" s="82"/>
      <c r="TCR949" s="82"/>
      <c r="TCS949" s="82"/>
      <c r="TCT949" s="82"/>
      <c r="TCU949" s="82"/>
      <c r="TCV949" s="82"/>
      <c r="TCW949" s="82"/>
      <c r="TCX949" s="82"/>
      <c r="TCY949" s="82"/>
      <c r="TCZ949" s="82"/>
      <c r="TDA949" s="82"/>
      <c r="TDB949" s="82"/>
      <c r="TDC949" s="82"/>
      <c r="TDD949" s="82"/>
      <c r="TDE949" s="82"/>
      <c r="TDF949" s="82"/>
      <c r="TDG949" s="82"/>
      <c r="TDH949" s="82"/>
      <c r="TDI949" s="82"/>
      <c r="TDJ949" s="82"/>
      <c r="TDK949" s="82"/>
      <c r="TDL949" s="82"/>
      <c r="TDM949" s="82"/>
      <c r="TDN949" s="82"/>
      <c r="TDO949" s="82"/>
      <c r="TDP949" s="82"/>
      <c r="TDQ949" s="82"/>
      <c r="TDR949" s="82"/>
      <c r="TDS949" s="82"/>
      <c r="TDT949" s="82"/>
      <c r="TDU949" s="82"/>
      <c r="TDV949" s="82"/>
      <c r="TDW949" s="82"/>
      <c r="TDX949" s="82"/>
      <c r="TDY949" s="82"/>
      <c r="TDZ949" s="82"/>
      <c r="TEA949" s="82"/>
      <c r="TEB949" s="82"/>
      <c r="TEC949" s="82"/>
      <c r="TED949" s="82"/>
      <c r="TEE949" s="82"/>
      <c r="TEF949" s="82"/>
      <c r="TEG949" s="82"/>
      <c r="TEH949" s="82"/>
      <c r="TEI949" s="82"/>
      <c r="TEJ949" s="82"/>
      <c r="TEK949" s="82"/>
      <c r="TEL949" s="82"/>
      <c r="TEM949" s="82"/>
      <c r="TEN949" s="82"/>
      <c r="TEO949" s="82"/>
      <c r="TEP949" s="82"/>
      <c r="TEQ949" s="82"/>
      <c r="TER949" s="82"/>
      <c r="TES949" s="82"/>
      <c r="TET949" s="82"/>
      <c r="TEU949" s="82"/>
      <c r="TEV949" s="82"/>
      <c r="TEW949" s="82"/>
      <c r="TEX949" s="82"/>
      <c r="TEY949" s="82"/>
      <c r="TEZ949" s="82"/>
      <c r="TFA949" s="82"/>
      <c r="TFB949" s="82"/>
      <c r="TFC949" s="82"/>
      <c r="TFD949" s="82"/>
      <c r="TFE949" s="82"/>
      <c r="TFF949" s="82"/>
      <c r="TFG949" s="82"/>
      <c r="TFH949" s="82"/>
      <c r="TFI949" s="82"/>
      <c r="TFJ949" s="82"/>
      <c r="TFK949" s="82"/>
      <c r="TFL949" s="82"/>
      <c r="TFM949" s="82"/>
      <c r="TFN949" s="82"/>
      <c r="TFO949" s="82"/>
      <c r="TFP949" s="82"/>
      <c r="TFQ949" s="82"/>
      <c r="TFR949" s="82"/>
      <c r="TFS949" s="82"/>
      <c r="TFT949" s="82"/>
      <c r="TFU949" s="82"/>
      <c r="TFV949" s="82"/>
      <c r="TFW949" s="82"/>
      <c r="TFX949" s="82"/>
      <c r="TFY949" s="82"/>
      <c r="TFZ949" s="82"/>
      <c r="TGA949" s="82"/>
      <c r="TGB949" s="82"/>
      <c r="TGC949" s="82"/>
      <c r="TGD949" s="82"/>
      <c r="TGE949" s="82"/>
      <c r="TGF949" s="82"/>
      <c r="TGG949" s="82"/>
      <c r="TGH949" s="82"/>
      <c r="TGI949" s="82"/>
      <c r="TGJ949" s="82"/>
      <c r="TGK949" s="82"/>
      <c r="TGL949" s="82"/>
      <c r="TGM949" s="82"/>
      <c r="TGN949" s="82"/>
      <c r="TGO949" s="82"/>
      <c r="TGP949" s="82"/>
      <c r="TGQ949" s="82"/>
      <c r="TGR949" s="82"/>
      <c r="TGS949" s="82"/>
      <c r="TGT949" s="82"/>
      <c r="TGU949" s="82"/>
      <c r="TGV949" s="82"/>
      <c r="TGW949" s="82"/>
      <c r="TGX949" s="82"/>
      <c r="TGY949" s="82"/>
      <c r="TGZ949" s="82"/>
      <c r="THA949" s="82"/>
      <c r="THB949" s="82"/>
      <c r="THC949" s="82"/>
      <c r="THD949" s="82"/>
      <c r="THE949" s="82"/>
      <c r="THF949" s="82"/>
      <c r="THG949" s="82"/>
      <c r="THH949" s="82"/>
      <c r="THI949" s="82"/>
      <c r="THJ949" s="82"/>
      <c r="THK949" s="82"/>
      <c r="THL949" s="82"/>
      <c r="THM949" s="82"/>
      <c r="THN949" s="82"/>
      <c r="THO949" s="82"/>
      <c r="THP949" s="82"/>
      <c r="THQ949" s="82"/>
      <c r="THR949" s="82"/>
      <c r="THS949" s="82"/>
      <c r="THT949" s="82"/>
      <c r="THU949" s="82"/>
      <c r="THV949" s="82"/>
      <c r="THW949" s="82"/>
      <c r="THX949" s="82"/>
      <c r="THY949" s="82"/>
      <c r="THZ949" s="82"/>
      <c r="TIA949" s="82"/>
      <c r="TIB949" s="82"/>
      <c r="TIC949" s="82"/>
      <c r="TID949" s="82"/>
      <c r="TIE949" s="82"/>
      <c r="TIF949" s="82"/>
      <c r="TIG949" s="82"/>
      <c r="TIH949" s="82"/>
      <c r="TII949" s="82"/>
      <c r="TIJ949" s="82"/>
      <c r="TIK949" s="82"/>
      <c r="TIL949" s="82"/>
      <c r="TIM949" s="82"/>
      <c r="TIN949" s="82"/>
      <c r="TIO949" s="82"/>
      <c r="TIP949" s="82"/>
      <c r="TIQ949" s="82"/>
      <c r="TIR949" s="82"/>
      <c r="TIS949" s="82"/>
      <c r="TIT949" s="82"/>
      <c r="TIU949" s="82"/>
      <c r="TIV949" s="82"/>
      <c r="TIW949" s="82"/>
      <c r="TIX949" s="82"/>
      <c r="TIY949" s="82"/>
      <c r="TIZ949" s="82"/>
      <c r="TJA949" s="82"/>
      <c r="TJB949" s="82"/>
      <c r="TJC949" s="82"/>
      <c r="TJD949" s="82"/>
      <c r="TJE949" s="82"/>
      <c r="TJF949" s="82"/>
      <c r="TJG949" s="82"/>
      <c r="TJH949" s="82"/>
      <c r="TJI949" s="82"/>
      <c r="TJJ949" s="82"/>
      <c r="TJK949" s="82"/>
      <c r="TJL949" s="82"/>
      <c r="TJM949" s="82"/>
      <c r="TJN949" s="82"/>
      <c r="TJO949" s="82"/>
      <c r="TJP949" s="82"/>
      <c r="TJQ949" s="82"/>
      <c r="TJR949" s="82"/>
      <c r="TJS949" s="82"/>
      <c r="TJT949" s="82"/>
      <c r="TJU949" s="82"/>
      <c r="TJV949" s="82"/>
      <c r="TJW949" s="82"/>
      <c r="TJX949" s="82"/>
      <c r="TJY949" s="82"/>
      <c r="TJZ949" s="82"/>
      <c r="TKA949" s="82"/>
      <c r="TKB949" s="82"/>
      <c r="TKC949" s="82"/>
      <c r="TKD949" s="82"/>
      <c r="TKE949" s="82"/>
      <c r="TKF949" s="82"/>
      <c r="TKG949" s="82"/>
      <c r="TKH949" s="82"/>
      <c r="TKI949" s="82"/>
      <c r="TKJ949" s="82"/>
      <c r="TKK949" s="82"/>
      <c r="TKL949" s="82"/>
      <c r="TKM949" s="82"/>
      <c r="TKN949" s="82"/>
      <c r="TKO949" s="82"/>
      <c r="TKP949" s="82"/>
      <c r="TKQ949" s="82"/>
      <c r="TKR949" s="82"/>
      <c r="TKS949" s="82"/>
      <c r="TKT949" s="82"/>
      <c r="TKU949" s="82"/>
      <c r="TKV949" s="82"/>
      <c r="TKW949" s="82"/>
      <c r="TKX949" s="82"/>
      <c r="TKY949" s="82"/>
      <c r="TKZ949" s="82"/>
      <c r="TLA949" s="82"/>
      <c r="TLB949" s="82"/>
      <c r="TLC949" s="82"/>
      <c r="TLD949" s="82"/>
      <c r="TLE949" s="82"/>
      <c r="TLF949" s="82"/>
      <c r="TLG949" s="82"/>
      <c r="TLH949" s="82"/>
      <c r="TLI949" s="82"/>
      <c r="TLJ949" s="82"/>
      <c r="TLK949" s="82"/>
      <c r="TLL949" s="82"/>
      <c r="TLM949" s="82"/>
      <c r="TLN949" s="82"/>
      <c r="TLO949" s="82"/>
      <c r="TLP949" s="82"/>
      <c r="TLQ949" s="82"/>
      <c r="TLR949" s="82"/>
      <c r="TLS949" s="82"/>
      <c r="TLT949" s="82"/>
      <c r="TLU949" s="82"/>
      <c r="TLV949" s="82"/>
      <c r="TLW949" s="82"/>
      <c r="TLX949" s="82"/>
      <c r="TLY949" s="82"/>
      <c r="TLZ949" s="82"/>
      <c r="TMA949" s="82"/>
      <c r="TMB949" s="82"/>
      <c r="TMC949" s="82"/>
      <c r="TMD949" s="82"/>
      <c r="TME949" s="82"/>
      <c r="TMF949" s="82"/>
      <c r="TMG949" s="82"/>
      <c r="TMH949" s="82"/>
      <c r="TMI949" s="82"/>
      <c r="TMJ949" s="82"/>
      <c r="TMK949" s="82"/>
      <c r="TML949" s="82"/>
      <c r="TMM949" s="82"/>
      <c r="TMN949" s="82"/>
      <c r="TMO949" s="82"/>
      <c r="TMP949" s="82"/>
      <c r="TMQ949" s="82"/>
      <c r="TMR949" s="82"/>
      <c r="TMS949" s="82"/>
      <c r="TMT949" s="82"/>
      <c r="TMU949" s="82"/>
      <c r="TMV949" s="82"/>
      <c r="TMW949" s="82"/>
      <c r="TMX949" s="82"/>
      <c r="TMY949" s="82"/>
      <c r="TMZ949" s="82"/>
      <c r="TNA949" s="82"/>
      <c r="TNB949" s="82"/>
      <c r="TNC949" s="82"/>
      <c r="TND949" s="82"/>
      <c r="TNE949" s="82"/>
      <c r="TNF949" s="82"/>
      <c r="TNG949" s="82"/>
      <c r="TNH949" s="82"/>
      <c r="TNI949" s="82"/>
      <c r="TNJ949" s="82"/>
      <c r="TNK949" s="82"/>
      <c r="TNL949" s="82"/>
      <c r="TNM949" s="82"/>
      <c r="TNN949" s="82"/>
      <c r="TNO949" s="82"/>
      <c r="TNP949" s="82"/>
      <c r="TNQ949" s="82"/>
      <c r="TNR949" s="82"/>
      <c r="TNS949" s="82"/>
      <c r="TNT949" s="82"/>
      <c r="TNU949" s="82"/>
      <c r="TNV949" s="82"/>
      <c r="TNW949" s="82"/>
      <c r="TNX949" s="82"/>
      <c r="TNY949" s="82"/>
      <c r="TNZ949" s="82"/>
      <c r="TOA949" s="82"/>
      <c r="TOB949" s="82"/>
      <c r="TOC949" s="82"/>
      <c r="TOD949" s="82"/>
      <c r="TOE949" s="82"/>
      <c r="TOF949" s="82"/>
      <c r="TOG949" s="82"/>
      <c r="TOH949" s="82"/>
      <c r="TOI949" s="82"/>
      <c r="TOJ949" s="82"/>
      <c r="TOK949" s="82"/>
      <c r="TOL949" s="82"/>
      <c r="TOM949" s="82"/>
      <c r="TON949" s="82"/>
      <c r="TOO949" s="82"/>
      <c r="TOP949" s="82"/>
      <c r="TOQ949" s="82"/>
      <c r="TOR949" s="82"/>
      <c r="TOS949" s="82"/>
      <c r="TOT949" s="82"/>
      <c r="TOU949" s="82"/>
      <c r="TOV949" s="82"/>
      <c r="TOW949" s="82"/>
      <c r="TOX949" s="82"/>
      <c r="TOY949" s="82"/>
      <c r="TOZ949" s="82"/>
      <c r="TPA949" s="82"/>
      <c r="TPB949" s="82"/>
      <c r="TPC949" s="82"/>
      <c r="TPD949" s="82"/>
      <c r="TPE949" s="82"/>
      <c r="TPF949" s="82"/>
      <c r="TPG949" s="82"/>
      <c r="TPH949" s="82"/>
      <c r="TPI949" s="82"/>
      <c r="TPJ949" s="82"/>
      <c r="TPK949" s="82"/>
      <c r="TPL949" s="82"/>
      <c r="TPM949" s="82"/>
      <c r="TPN949" s="82"/>
      <c r="TPO949" s="82"/>
      <c r="TPP949" s="82"/>
      <c r="TPQ949" s="82"/>
      <c r="TPR949" s="82"/>
      <c r="TPS949" s="82"/>
      <c r="TPT949" s="82"/>
      <c r="TPU949" s="82"/>
      <c r="TPV949" s="82"/>
      <c r="TPW949" s="82"/>
      <c r="TPX949" s="82"/>
      <c r="TPY949" s="82"/>
      <c r="TPZ949" s="82"/>
      <c r="TQA949" s="82"/>
      <c r="TQB949" s="82"/>
      <c r="TQC949" s="82"/>
      <c r="TQD949" s="82"/>
      <c r="TQE949" s="82"/>
      <c r="TQF949" s="82"/>
      <c r="TQG949" s="82"/>
      <c r="TQH949" s="82"/>
      <c r="TQI949" s="82"/>
      <c r="TQJ949" s="82"/>
      <c r="TQK949" s="82"/>
      <c r="TQL949" s="82"/>
      <c r="TQM949" s="82"/>
      <c r="TQN949" s="82"/>
      <c r="TQO949" s="82"/>
      <c r="TQP949" s="82"/>
      <c r="TQQ949" s="82"/>
      <c r="TQR949" s="82"/>
      <c r="TQS949" s="82"/>
      <c r="TQT949" s="82"/>
      <c r="TQU949" s="82"/>
      <c r="TQV949" s="82"/>
      <c r="TQW949" s="82"/>
      <c r="TQX949" s="82"/>
      <c r="TQY949" s="82"/>
      <c r="TQZ949" s="82"/>
      <c r="TRA949" s="82"/>
      <c r="TRB949" s="82"/>
      <c r="TRC949" s="82"/>
      <c r="TRD949" s="82"/>
      <c r="TRE949" s="82"/>
      <c r="TRF949" s="82"/>
      <c r="TRG949" s="82"/>
      <c r="TRH949" s="82"/>
      <c r="TRI949" s="82"/>
      <c r="TRJ949" s="82"/>
      <c r="TRK949" s="82"/>
      <c r="TRL949" s="82"/>
      <c r="TRM949" s="82"/>
      <c r="TRN949" s="82"/>
      <c r="TRO949" s="82"/>
      <c r="TRP949" s="82"/>
      <c r="TRQ949" s="82"/>
      <c r="TRR949" s="82"/>
      <c r="TRS949" s="82"/>
      <c r="TRT949" s="82"/>
      <c r="TRU949" s="82"/>
      <c r="TRV949" s="82"/>
      <c r="TRW949" s="82"/>
      <c r="TRX949" s="82"/>
      <c r="TRY949" s="82"/>
      <c r="TRZ949" s="82"/>
      <c r="TSA949" s="82"/>
      <c r="TSB949" s="82"/>
      <c r="TSC949" s="82"/>
      <c r="TSD949" s="82"/>
      <c r="TSE949" s="82"/>
      <c r="TSF949" s="82"/>
      <c r="TSG949" s="82"/>
      <c r="TSH949" s="82"/>
      <c r="TSI949" s="82"/>
      <c r="TSJ949" s="82"/>
      <c r="TSK949" s="82"/>
      <c r="TSL949" s="82"/>
      <c r="TSM949" s="82"/>
      <c r="TSN949" s="82"/>
      <c r="TSO949" s="82"/>
      <c r="TSP949" s="82"/>
      <c r="TSQ949" s="82"/>
      <c r="TSR949" s="82"/>
      <c r="TSS949" s="82"/>
      <c r="TST949" s="82"/>
      <c r="TSU949" s="82"/>
      <c r="TSV949" s="82"/>
      <c r="TSW949" s="82"/>
      <c r="TSX949" s="82"/>
      <c r="TSY949" s="82"/>
      <c r="TSZ949" s="82"/>
      <c r="TTA949" s="82"/>
      <c r="TTB949" s="82"/>
      <c r="TTC949" s="82"/>
      <c r="TTD949" s="82"/>
      <c r="TTE949" s="82"/>
      <c r="TTF949" s="82"/>
      <c r="TTG949" s="82"/>
      <c r="TTH949" s="82"/>
      <c r="TTI949" s="82"/>
      <c r="TTJ949" s="82"/>
      <c r="TTK949" s="82"/>
      <c r="TTL949" s="82"/>
      <c r="TTM949" s="82"/>
      <c r="TTN949" s="82"/>
      <c r="TTO949" s="82"/>
      <c r="TTP949" s="82"/>
      <c r="TTQ949" s="82"/>
      <c r="TTR949" s="82"/>
      <c r="TTS949" s="82"/>
      <c r="TTT949" s="82"/>
      <c r="TTU949" s="82"/>
      <c r="TTV949" s="82"/>
      <c r="TTW949" s="82"/>
      <c r="TTX949" s="82"/>
      <c r="TTY949" s="82"/>
      <c r="TTZ949" s="82"/>
      <c r="TUA949" s="82"/>
      <c r="TUB949" s="82"/>
      <c r="TUC949" s="82"/>
      <c r="TUD949" s="82"/>
      <c r="TUE949" s="82"/>
      <c r="TUF949" s="82"/>
      <c r="TUG949" s="82"/>
      <c r="TUH949" s="82"/>
      <c r="TUI949" s="82"/>
      <c r="TUJ949" s="82"/>
      <c r="TUK949" s="82"/>
      <c r="TUL949" s="82"/>
      <c r="TUM949" s="82"/>
      <c r="TUN949" s="82"/>
      <c r="TUO949" s="82"/>
      <c r="TUP949" s="82"/>
      <c r="TUQ949" s="82"/>
      <c r="TUR949" s="82"/>
      <c r="TUS949" s="82"/>
      <c r="TUT949" s="82"/>
      <c r="TUU949" s="82"/>
      <c r="TUV949" s="82"/>
      <c r="TUW949" s="82"/>
      <c r="TUX949" s="82"/>
      <c r="TUY949" s="82"/>
      <c r="TUZ949" s="82"/>
      <c r="TVA949" s="82"/>
      <c r="TVB949" s="82"/>
      <c r="TVC949" s="82"/>
      <c r="TVD949" s="82"/>
      <c r="TVE949" s="82"/>
      <c r="TVF949" s="82"/>
      <c r="TVG949" s="82"/>
      <c r="TVH949" s="82"/>
      <c r="TVI949" s="82"/>
      <c r="TVJ949" s="82"/>
      <c r="TVK949" s="82"/>
      <c r="TVL949" s="82"/>
      <c r="TVM949" s="82"/>
      <c r="TVN949" s="82"/>
      <c r="TVO949" s="82"/>
      <c r="TVP949" s="82"/>
      <c r="TVQ949" s="82"/>
      <c r="TVR949" s="82"/>
      <c r="TVS949" s="82"/>
      <c r="TVT949" s="82"/>
      <c r="TVU949" s="82"/>
      <c r="TVV949" s="82"/>
      <c r="TVW949" s="82"/>
      <c r="TVX949" s="82"/>
      <c r="TVY949" s="82"/>
      <c r="TVZ949" s="82"/>
      <c r="TWA949" s="82"/>
      <c r="TWB949" s="82"/>
      <c r="TWC949" s="82"/>
      <c r="TWD949" s="82"/>
      <c r="TWE949" s="82"/>
      <c r="TWF949" s="82"/>
      <c r="TWG949" s="82"/>
      <c r="TWH949" s="82"/>
      <c r="TWI949" s="82"/>
      <c r="TWJ949" s="82"/>
      <c r="TWK949" s="82"/>
      <c r="TWL949" s="82"/>
      <c r="TWM949" s="82"/>
      <c r="TWN949" s="82"/>
      <c r="TWO949" s="82"/>
      <c r="TWP949" s="82"/>
      <c r="TWQ949" s="82"/>
      <c r="TWR949" s="82"/>
      <c r="TWS949" s="82"/>
      <c r="TWT949" s="82"/>
      <c r="TWU949" s="82"/>
      <c r="TWV949" s="82"/>
      <c r="TWW949" s="82"/>
      <c r="TWX949" s="82"/>
      <c r="TWY949" s="82"/>
      <c r="TWZ949" s="82"/>
      <c r="TXA949" s="82"/>
      <c r="TXB949" s="82"/>
      <c r="TXC949" s="82"/>
      <c r="TXD949" s="82"/>
      <c r="TXE949" s="82"/>
      <c r="TXF949" s="82"/>
      <c r="TXG949" s="82"/>
      <c r="TXH949" s="82"/>
      <c r="TXI949" s="82"/>
      <c r="TXJ949" s="82"/>
      <c r="TXK949" s="82"/>
      <c r="TXL949" s="82"/>
      <c r="TXM949" s="82"/>
      <c r="TXN949" s="82"/>
      <c r="TXO949" s="82"/>
      <c r="TXP949" s="82"/>
      <c r="TXQ949" s="82"/>
      <c r="TXR949" s="82"/>
      <c r="TXS949" s="82"/>
      <c r="TXT949" s="82"/>
      <c r="TXU949" s="82"/>
      <c r="TXV949" s="82"/>
      <c r="TXW949" s="82"/>
      <c r="TXX949" s="82"/>
      <c r="TXY949" s="82"/>
      <c r="TXZ949" s="82"/>
      <c r="TYA949" s="82"/>
      <c r="TYB949" s="82"/>
      <c r="TYC949" s="82"/>
      <c r="TYD949" s="82"/>
      <c r="TYE949" s="82"/>
      <c r="TYF949" s="82"/>
      <c r="TYG949" s="82"/>
      <c r="TYH949" s="82"/>
      <c r="TYI949" s="82"/>
      <c r="TYJ949" s="82"/>
      <c r="TYK949" s="82"/>
      <c r="TYL949" s="82"/>
      <c r="TYM949" s="82"/>
      <c r="TYN949" s="82"/>
      <c r="TYO949" s="82"/>
      <c r="TYP949" s="82"/>
      <c r="TYQ949" s="82"/>
      <c r="TYR949" s="82"/>
      <c r="TYS949" s="82"/>
      <c r="TYT949" s="82"/>
      <c r="TYU949" s="82"/>
      <c r="TYV949" s="82"/>
      <c r="TYW949" s="82"/>
      <c r="TYX949" s="82"/>
      <c r="TYY949" s="82"/>
      <c r="TYZ949" s="82"/>
      <c r="TZA949" s="82"/>
      <c r="TZB949" s="82"/>
      <c r="TZC949" s="82"/>
      <c r="TZD949" s="82"/>
      <c r="TZE949" s="82"/>
      <c r="TZF949" s="82"/>
      <c r="TZG949" s="82"/>
      <c r="TZH949" s="82"/>
      <c r="TZI949" s="82"/>
      <c r="TZJ949" s="82"/>
      <c r="TZK949" s="82"/>
      <c r="TZL949" s="82"/>
      <c r="TZM949" s="82"/>
      <c r="TZN949" s="82"/>
      <c r="TZO949" s="82"/>
      <c r="TZP949" s="82"/>
      <c r="TZQ949" s="82"/>
      <c r="TZR949" s="82"/>
      <c r="TZS949" s="82"/>
      <c r="TZT949" s="82"/>
      <c r="TZU949" s="82"/>
      <c r="TZV949" s="82"/>
      <c r="TZW949" s="82"/>
      <c r="TZX949" s="82"/>
      <c r="TZY949" s="82"/>
      <c r="TZZ949" s="82"/>
      <c r="UAA949" s="82"/>
      <c r="UAB949" s="82"/>
      <c r="UAC949" s="82"/>
      <c r="UAD949" s="82"/>
      <c r="UAE949" s="82"/>
      <c r="UAF949" s="82"/>
      <c r="UAG949" s="82"/>
      <c r="UAH949" s="82"/>
      <c r="UAI949" s="82"/>
      <c r="UAJ949" s="82"/>
      <c r="UAK949" s="82"/>
      <c r="UAL949" s="82"/>
      <c r="UAM949" s="82"/>
      <c r="UAN949" s="82"/>
      <c r="UAO949" s="82"/>
      <c r="UAP949" s="82"/>
      <c r="UAQ949" s="82"/>
      <c r="UAR949" s="82"/>
      <c r="UAS949" s="82"/>
      <c r="UAT949" s="82"/>
      <c r="UAU949" s="82"/>
      <c r="UAV949" s="82"/>
      <c r="UAW949" s="82"/>
      <c r="UAX949" s="82"/>
      <c r="UAY949" s="82"/>
      <c r="UAZ949" s="82"/>
      <c r="UBA949" s="82"/>
      <c r="UBB949" s="82"/>
      <c r="UBC949" s="82"/>
      <c r="UBD949" s="82"/>
      <c r="UBE949" s="82"/>
      <c r="UBF949" s="82"/>
      <c r="UBG949" s="82"/>
      <c r="UBH949" s="82"/>
      <c r="UBI949" s="82"/>
      <c r="UBJ949" s="82"/>
      <c r="UBK949" s="82"/>
      <c r="UBL949" s="82"/>
      <c r="UBM949" s="82"/>
      <c r="UBN949" s="82"/>
      <c r="UBO949" s="82"/>
      <c r="UBP949" s="82"/>
      <c r="UBQ949" s="82"/>
      <c r="UBR949" s="82"/>
      <c r="UBS949" s="82"/>
      <c r="UBT949" s="82"/>
      <c r="UBU949" s="82"/>
      <c r="UBV949" s="82"/>
      <c r="UBW949" s="82"/>
      <c r="UBX949" s="82"/>
      <c r="UBY949" s="82"/>
      <c r="UBZ949" s="82"/>
      <c r="UCA949" s="82"/>
      <c r="UCB949" s="82"/>
      <c r="UCC949" s="82"/>
      <c r="UCD949" s="82"/>
      <c r="UCE949" s="82"/>
      <c r="UCF949" s="82"/>
      <c r="UCG949" s="82"/>
      <c r="UCH949" s="82"/>
      <c r="UCI949" s="82"/>
      <c r="UCJ949" s="82"/>
      <c r="UCK949" s="82"/>
      <c r="UCL949" s="82"/>
      <c r="UCM949" s="82"/>
      <c r="UCN949" s="82"/>
      <c r="UCO949" s="82"/>
      <c r="UCP949" s="82"/>
      <c r="UCQ949" s="82"/>
      <c r="UCR949" s="82"/>
      <c r="UCS949" s="82"/>
      <c r="UCT949" s="82"/>
      <c r="UCU949" s="82"/>
      <c r="UCV949" s="82"/>
      <c r="UCW949" s="82"/>
      <c r="UCX949" s="82"/>
      <c r="UCY949" s="82"/>
      <c r="UCZ949" s="82"/>
      <c r="UDA949" s="82"/>
      <c r="UDB949" s="82"/>
      <c r="UDC949" s="82"/>
      <c r="UDD949" s="82"/>
      <c r="UDE949" s="82"/>
      <c r="UDF949" s="82"/>
      <c r="UDG949" s="82"/>
      <c r="UDH949" s="82"/>
      <c r="UDI949" s="82"/>
      <c r="UDJ949" s="82"/>
      <c r="UDK949" s="82"/>
      <c r="UDL949" s="82"/>
      <c r="UDM949" s="82"/>
      <c r="UDN949" s="82"/>
      <c r="UDO949" s="82"/>
      <c r="UDP949" s="82"/>
      <c r="UDQ949" s="82"/>
      <c r="UDR949" s="82"/>
      <c r="UDS949" s="82"/>
      <c r="UDT949" s="82"/>
      <c r="UDU949" s="82"/>
      <c r="UDV949" s="82"/>
      <c r="UDW949" s="82"/>
      <c r="UDX949" s="82"/>
      <c r="UDY949" s="82"/>
      <c r="UDZ949" s="82"/>
      <c r="UEA949" s="82"/>
      <c r="UEB949" s="82"/>
      <c r="UEC949" s="82"/>
      <c r="UED949" s="82"/>
      <c r="UEE949" s="82"/>
      <c r="UEF949" s="82"/>
      <c r="UEG949" s="82"/>
      <c r="UEH949" s="82"/>
      <c r="UEI949" s="82"/>
      <c r="UEJ949" s="82"/>
      <c r="UEK949" s="82"/>
      <c r="UEL949" s="82"/>
      <c r="UEM949" s="82"/>
      <c r="UEN949" s="82"/>
      <c r="UEO949" s="82"/>
      <c r="UEP949" s="82"/>
      <c r="UEQ949" s="82"/>
      <c r="UER949" s="82"/>
      <c r="UES949" s="82"/>
      <c r="UET949" s="82"/>
      <c r="UEU949" s="82"/>
      <c r="UEV949" s="82"/>
      <c r="UEW949" s="82"/>
      <c r="UEX949" s="82"/>
      <c r="UEY949" s="82"/>
      <c r="UEZ949" s="82"/>
      <c r="UFA949" s="82"/>
      <c r="UFB949" s="82"/>
      <c r="UFC949" s="82"/>
      <c r="UFD949" s="82"/>
      <c r="UFE949" s="82"/>
      <c r="UFF949" s="82"/>
      <c r="UFG949" s="82"/>
      <c r="UFH949" s="82"/>
      <c r="UFI949" s="82"/>
      <c r="UFJ949" s="82"/>
      <c r="UFK949" s="82"/>
      <c r="UFL949" s="82"/>
      <c r="UFM949" s="82"/>
      <c r="UFN949" s="82"/>
      <c r="UFO949" s="82"/>
      <c r="UFP949" s="82"/>
      <c r="UFQ949" s="82"/>
      <c r="UFR949" s="82"/>
      <c r="UFS949" s="82"/>
      <c r="UFT949" s="82"/>
      <c r="UFU949" s="82"/>
      <c r="UFV949" s="82"/>
      <c r="UFW949" s="82"/>
      <c r="UFX949" s="82"/>
      <c r="UFY949" s="82"/>
      <c r="UFZ949" s="82"/>
      <c r="UGA949" s="82"/>
      <c r="UGB949" s="82"/>
      <c r="UGC949" s="82"/>
      <c r="UGD949" s="82"/>
      <c r="UGE949" s="82"/>
      <c r="UGF949" s="82"/>
      <c r="UGG949" s="82"/>
      <c r="UGH949" s="82"/>
      <c r="UGI949" s="82"/>
      <c r="UGJ949" s="82"/>
      <c r="UGK949" s="82"/>
      <c r="UGL949" s="82"/>
      <c r="UGM949" s="82"/>
      <c r="UGN949" s="82"/>
      <c r="UGO949" s="82"/>
      <c r="UGP949" s="82"/>
      <c r="UGQ949" s="82"/>
      <c r="UGR949" s="82"/>
      <c r="UGS949" s="82"/>
      <c r="UGT949" s="82"/>
      <c r="UGU949" s="82"/>
      <c r="UGV949" s="82"/>
      <c r="UGW949" s="82"/>
      <c r="UGX949" s="82"/>
      <c r="UGY949" s="82"/>
      <c r="UGZ949" s="82"/>
      <c r="UHA949" s="82"/>
      <c r="UHB949" s="82"/>
      <c r="UHC949" s="82"/>
      <c r="UHD949" s="82"/>
      <c r="UHE949" s="82"/>
      <c r="UHF949" s="82"/>
      <c r="UHG949" s="82"/>
      <c r="UHH949" s="82"/>
      <c r="UHI949" s="82"/>
      <c r="UHJ949" s="82"/>
      <c r="UHK949" s="82"/>
      <c r="UHL949" s="82"/>
      <c r="UHM949" s="82"/>
      <c r="UHN949" s="82"/>
      <c r="UHO949" s="82"/>
      <c r="UHP949" s="82"/>
      <c r="UHQ949" s="82"/>
      <c r="UHR949" s="82"/>
      <c r="UHS949" s="82"/>
      <c r="UHT949" s="82"/>
      <c r="UHU949" s="82"/>
      <c r="UHV949" s="82"/>
      <c r="UHW949" s="82"/>
      <c r="UHX949" s="82"/>
      <c r="UHY949" s="82"/>
      <c r="UHZ949" s="82"/>
      <c r="UIA949" s="82"/>
      <c r="UIB949" s="82"/>
      <c r="UIC949" s="82"/>
      <c r="UID949" s="82"/>
      <c r="UIE949" s="82"/>
      <c r="UIF949" s="82"/>
      <c r="UIG949" s="82"/>
      <c r="UIH949" s="82"/>
      <c r="UII949" s="82"/>
      <c r="UIJ949" s="82"/>
      <c r="UIK949" s="82"/>
      <c r="UIL949" s="82"/>
      <c r="UIM949" s="82"/>
      <c r="UIN949" s="82"/>
      <c r="UIO949" s="82"/>
      <c r="UIP949" s="82"/>
      <c r="UIQ949" s="82"/>
      <c r="UIR949" s="82"/>
      <c r="UIS949" s="82"/>
      <c r="UIT949" s="82"/>
      <c r="UIU949" s="82"/>
      <c r="UIV949" s="82"/>
      <c r="UIW949" s="82"/>
      <c r="UIX949" s="82"/>
      <c r="UIY949" s="82"/>
      <c r="UIZ949" s="82"/>
      <c r="UJA949" s="82"/>
      <c r="UJB949" s="82"/>
      <c r="UJC949" s="82"/>
      <c r="UJD949" s="82"/>
      <c r="UJE949" s="82"/>
      <c r="UJF949" s="82"/>
      <c r="UJG949" s="82"/>
      <c r="UJH949" s="82"/>
      <c r="UJI949" s="82"/>
      <c r="UJJ949" s="82"/>
      <c r="UJK949" s="82"/>
      <c r="UJL949" s="82"/>
      <c r="UJM949" s="82"/>
      <c r="UJN949" s="82"/>
      <c r="UJO949" s="82"/>
      <c r="UJP949" s="82"/>
      <c r="UJQ949" s="82"/>
      <c r="UJR949" s="82"/>
      <c r="UJS949" s="82"/>
      <c r="UJT949" s="82"/>
      <c r="UJU949" s="82"/>
      <c r="UJV949" s="82"/>
      <c r="UJW949" s="82"/>
      <c r="UJX949" s="82"/>
      <c r="UJY949" s="82"/>
      <c r="UJZ949" s="82"/>
      <c r="UKA949" s="82"/>
      <c r="UKB949" s="82"/>
      <c r="UKC949" s="82"/>
      <c r="UKD949" s="82"/>
      <c r="UKE949" s="82"/>
      <c r="UKF949" s="82"/>
      <c r="UKG949" s="82"/>
      <c r="UKH949" s="82"/>
      <c r="UKI949" s="82"/>
      <c r="UKJ949" s="82"/>
      <c r="UKK949" s="82"/>
      <c r="UKL949" s="82"/>
      <c r="UKM949" s="82"/>
      <c r="UKN949" s="82"/>
      <c r="UKO949" s="82"/>
      <c r="UKP949" s="82"/>
      <c r="UKQ949" s="82"/>
      <c r="UKR949" s="82"/>
      <c r="UKS949" s="82"/>
      <c r="UKT949" s="82"/>
      <c r="UKU949" s="82"/>
      <c r="UKV949" s="82"/>
      <c r="UKW949" s="82"/>
      <c r="UKX949" s="82"/>
      <c r="UKY949" s="82"/>
      <c r="UKZ949" s="82"/>
      <c r="ULA949" s="82"/>
      <c r="ULB949" s="82"/>
      <c r="ULC949" s="82"/>
      <c r="ULD949" s="82"/>
      <c r="ULE949" s="82"/>
      <c r="ULF949" s="82"/>
      <c r="ULG949" s="82"/>
      <c r="ULH949" s="82"/>
      <c r="ULI949" s="82"/>
      <c r="ULJ949" s="82"/>
      <c r="ULK949" s="82"/>
      <c r="ULL949" s="82"/>
      <c r="ULM949" s="82"/>
      <c r="ULN949" s="82"/>
      <c r="ULO949" s="82"/>
      <c r="ULP949" s="82"/>
      <c r="ULQ949" s="82"/>
      <c r="ULR949" s="82"/>
      <c r="ULS949" s="82"/>
      <c r="ULT949" s="82"/>
      <c r="ULU949" s="82"/>
      <c r="ULV949" s="82"/>
      <c r="ULW949" s="82"/>
      <c r="ULX949" s="82"/>
      <c r="ULY949" s="82"/>
      <c r="ULZ949" s="82"/>
      <c r="UMA949" s="82"/>
      <c r="UMB949" s="82"/>
      <c r="UMC949" s="82"/>
      <c r="UMD949" s="82"/>
      <c r="UME949" s="82"/>
      <c r="UMF949" s="82"/>
      <c r="UMG949" s="82"/>
      <c r="UMH949" s="82"/>
      <c r="UMI949" s="82"/>
      <c r="UMJ949" s="82"/>
      <c r="UMK949" s="82"/>
      <c r="UML949" s="82"/>
      <c r="UMM949" s="82"/>
      <c r="UMN949" s="82"/>
      <c r="UMO949" s="82"/>
      <c r="UMP949" s="82"/>
      <c r="UMQ949" s="82"/>
      <c r="UMR949" s="82"/>
      <c r="UMS949" s="82"/>
      <c r="UMT949" s="82"/>
      <c r="UMU949" s="82"/>
      <c r="UMV949" s="82"/>
      <c r="UMW949" s="82"/>
      <c r="UMX949" s="82"/>
      <c r="UMY949" s="82"/>
      <c r="UMZ949" s="82"/>
      <c r="UNA949" s="82"/>
      <c r="UNB949" s="82"/>
      <c r="UNC949" s="82"/>
      <c r="UND949" s="82"/>
      <c r="UNE949" s="82"/>
      <c r="UNF949" s="82"/>
      <c r="UNG949" s="82"/>
      <c r="UNH949" s="82"/>
      <c r="UNI949" s="82"/>
      <c r="UNJ949" s="82"/>
      <c r="UNK949" s="82"/>
      <c r="UNL949" s="82"/>
      <c r="UNM949" s="82"/>
      <c r="UNN949" s="82"/>
      <c r="UNO949" s="82"/>
      <c r="UNP949" s="82"/>
      <c r="UNQ949" s="82"/>
      <c r="UNR949" s="82"/>
      <c r="UNS949" s="82"/>
      <c r="UNT949" s="82"/>
      <c r="UNU949" s="82"/>
      <c r="UNV949" s="82"/>
      <c r="UNW949" s="82"/>
      <c r="UNX949" s="82"/>
      <c r="UNY949" s="82"/>
      <c r="UNZ949" s="82"/>
      <c r="UOA949" s="82"/>
      <c r="UOB949" s="82"/>
      <c r="UOC949" s="82"/>
      <c r="UOD949" s="82"/>
      <c r="UOE949" s="82"/>
      <c r="UOF949" s="82"/>
      <c r="UOG949" s="82"/>
      <c r="UOH949" s="82"/>
      <c r="UOI949" s="82"/>
      <c r="UOJ949" s="82"/>
      <c r="UOK949" s="82"/>
      <c r="UOL949" s="82"/>
      <c r="UOM949" s="82"/>
      <c r="UON949" s="82"/>
      <c r="UOO949" s="82"/>
      <c r="UOP949" s="82"/>
      <c r="UOQ949" s="82"/>
      <c r="UOR949" s="82"/>
      <c r="UOS949" s="82"/>
      <c r="UOT949" s="82"/>
      <c r="UOU949" s="82"/>
      <c r="UOV949" s="82"/>
      <c r="UOW949" s="82"/>
      <c r="UOX949" s="82"/>
      <c r="UOY949" s="82"/>
      <c r="UOZ949" s="82"/>
      <c r="UPA949" s="82"/>
      <c r="UPB949" s="82"/>
      <c r="UPC949" s="82"/>
      <c r="UPD949" s="82"/>
      <c r="UPE949" s="82"/>
      <c r="UPF949" s="82"/>
      <c r="UPG949" s="82"/>
      <c r="UPH949" s="82"/>
      <c r="UPI949" s="82"/>
      <c r="UPJ949" s="82"/>
      <c r="UPK949" s="82"/>
      <c r="UPL949" s="82"/>
      <c r="UPM949" s="82"/>
      <c r="UPN949" s="82"/>
      <c r="UPO949" s="82"/>
      <c r="UPP949" s="82"/>
      <c r="UPQ949" s="82"/>
      <c r="UPR949" s="82"/>
      <c r="UPS949" s="82"/>
      <c r="UPT949" s="82"/>
      <c r="UPU949" s="82"/>
      <c r="UPV949" s="82"/>
      <c r="UPW949" s="82"/>
      <c r="UPX949" s="82"/>
      <c r="UPY949" s="82"/>
      <c r="UPZ949" s="82"/>
      <c r="UQA949" s="82"/>
      <c r="UQB949" s="82"/>
      <c r="UQC949" s="82"/>
      <c r="UQD949" s="82"/>
      <c r="UQE949" s="82"/>
      <c r="UQF949" s="82"/>
      <c r="UQG949" s="82"/>
      <c r="UQH949" s="82"/>
      <c r="UQI949" s="82"/>
      <c r="UQJ949" s="82"/>
      <c r="UQK949" s="82"/>
      <c r="UQL949" s="82"/>
      <c r="UQM949" s="82"/>
      <c r="UQN949" s="82"/>
      <c r="UQO949" s="82"/>
      <c r="UQP949" s="82"/>
      <c r="UQQ949" s="82"/>
      <c r="UQR949" s="82"/>
      <c r="UQS949" s="82"/>
      <c r="UQT949" s="82"/>
      <c r="UQU949" s="82"/>
      <c r="UQV949" s="82"/>
      <c r="UQW949" s="82"/>
      <c r="UQX949" s="82"/>
      <c r="UQY949" s="82"/>
      <c r="UQZ949" s="82"/>
      <c r="URA949" s="82"/>
      <c r="URB949" s="82"/>
      <c r="URC949" s="82"/>
      <c r="URD949" s="82"/>
      <c r="URE949" s="82"/>
      <c r="URF949" s="82"/>
      <c r="URG949" s="82"/>
      <c r="URH949" s="82"/>
      <c r="URI949" s="82"/>
      <c r="URJ949" s="82"/>
      <c r="URK949" s="82"/>
      <c r="URL949" s="82"/>
      <c r="URM949" s="82"/>
      <c r="URN949" s="82"/>
      <c r="URO949" s="82"/>
      <c r="URP949" s="82"/>
      <c r="URQ949" s="82"/>
      <c r="URR949" s="82"/>
      <c r="URS949" s="82"/>
      <c r="URT949" s="82"/>
      <c r="URU949" s="82"/>
      <c r="URV949" s="82"/>
      <c r="URW949" s="82"/>
      <c r="URX949" s="82"/>
      <c r="URY949" s="82"/>
      <c r="URZ949" s="82"/>
      <c r="USA949" s="82"/>
      <c r="USB949" s="82"/>
      <c r="USC949" s="82"/>
      <c r="USD949" s="82"/>
      <c r="USE949" s="82"/>
      <c r="USF949" s="82"/>
      <c r="USG949" s="82"/>
      <c r="USH949" s="82"/>
      <c r="USI949" s="82"/>
      <c r="USJ949" s="82"/>
      <c r="USK949" s="82"/>
      <c r="USL949" s="82"/>
      <c r="USM949" s="82"/>
      <c r="USN949" s="82"/>
      <c r="USO949" s="82"/>
      <c r="USP949" s="82"/>
      <c r="USQ949" s="82"/>
      <c r="USR949" s="82"/>
      <c r="USS949" s="82"/>
      <c r="UST949" s="82"/>
      <c r="USU949" s="82"/>
      <c r="USV949" s="82"/>
      <c r="USW949" s="82"/>
      <c r="USX949" s="82"/>
      <c r="USY949" s="82"/>
      <c r="USZ949" s="82"/>
      <c r="UTA949" s="82"/>
      <c r="UTB949" s="82"/>
      <c r="UTC949" s="82"/>
      <c r="UTD949" s="82"/>
      <c r="UTE949" s="82"/>
      <c r="UTF949" s="82"/>
      <c r="UTG949" s="82"/>
      <c r="UTH949" s="82"/>
      <c r="UTI949" s="82"/>
      <c r="UTJ949" s="82"/>
      <c r="UTK949" s="82"/>
      <c r="UTL949" s="82"/>
      <c r="UTM949" s="82"/>
      <c r="UTN949" s="82"/>
      <c r="UTO949" s="82"/>
      <c r="UTP949" s="82"/>
      <c r="UTQ949" s="82"/>
      <c r="UTR949" s="82"/>
      <c r="UTS949" s="82"/>
      <c r="UTT949" s="82"/>
      <c r="UTU949" s="82"/>
      <c r="UTV949" s="82"/>
      <c r="UTW949" s="82"/>
      <c r="UTX949" s="82"/>
      <c r="UTY949" s="82"/>
      <c r="UTZ949" s="82"/>
      <c r="UUA949" s="82"/>
      <c r="UUB949" s="82"/>
      <c r="UUC949" s="82"/>
      <c r="UUD949" s="82"/>
      <c r="UUE949" s="82"/>
      <c r="UUF949" s="82"/>
      <c r="UUG949" s="82"/>
      <c r="UUH949" s="82"/>
      <c r="UUI949" s="82"/>
      <c r="UUJ949" s="82"/>
      <c r="UUK949" s="82"/>
      <c r="UUL949" s="82"/>
      <c r="UUM949" s="82"/>
      <c r="UUN949" s="82"/>
      <c r="UUO949" s="82"/>
      <c r="UUP949" s="82"/>
      <c r="UUQ949" s="82"/>
      <c r="UUR949" s="82"/>
      <c r="UUS949" s="82"/>
      <c r="UUT949" s="82"/>
      <c r="UUU949" s="82"/>
      <c r="UUV949" s="82"/>
      <c r="UUW949" s="82"/>
      <c r="UUX949" s="82"/>
      <c r="UUY949" s="82"/>
      <c r="UUZ949" s="82"/>
      <c r="UVA949" s="82"/>
      <c r="UVB949" s="82"/>
      <c r="UVC949" s="82"/>
      <c r="UVD949" s="82"/>
      <c r="UVE949" s="82"/>
      <c r="UVF949" s="82"/>
      <c r="UVG949" s="82"/>
      <c r="UVH949" s="82"/>
      <c r="UVI949" s="82"/>
      <c r="UVJ949" s="82"/>
      <c r="UVK949" s="82"/>
      <c r="UVL949" s="82"/>
      <c r="UVM949" s="82"/>
      <c r="UVN949" s="82"/>
      <c r="UVO949" s="82"/>
      <c r="UVP949" s="82"/>
      <c r="UVQ949" s="82"/>
      <c r="UVR949" s="82"/>
      <c r="UVS949" s="82"/>
      <c r="UVT949" s="82"/>
      <c r="UVU949" s="82"/>
      <c r="UVV949" s="82"/>
      <c r="UVW949" s="82"/>
      <c r="UVX949" s="82"/>
      <c r="UVY949" s="82"/>
      <c r="UVZ949" s="82"/>
      <c r="UWA949" s="82"/>
      <c r="UWB949" s="82"/>
      <c r="UWC949" s="82"/>
      <c r="UWD949" s="82"/>
      <c r="UWE949" s="82"/>
      <c r="UWF949" s="82"/>
      <c r="UWG949" s="82"/>
      <c r="UWH949" s="82"/>
      <c r="UWI949" s="82"/>
      <c r="UWJ949" s="82"/>
      <c r="UWK949" s="82"/>
      <c r="UWL949" s="82"/>
      <c r="UWM949" s="82"/>
      <c r="UWN949" s="82"/>
      <c r="UWO949" s="82"/>
      <c r="UWP949" s="82"/>
      <c r="UWQ949" s="82"/>
      <c r="UWR949" s="82"/>
      <c r="UWS949" s="82"/>
      <c r="UWT949" s="82"/>
      <c r="UWU949" s="82"/>
      <c r="UWV949" s="82"/>
      <c r="UWW949" s="82"/>
      <c r="UWX949" s="82"/>
      <c r="UWY949" s="82"/>
      <c r="UWZ949" s="82"/>
      <c r="UXA949" s="82"/>
      <c r="UXB949" s="82"/>
      <c r="UXC949" s="82"/>
      <c r="UXD949" s="82"/>
      <c r="UXE949" s="82"/>
      <c r="UXF949" s="82"/>
      <c r="UXG949" s="82"/>
      <c r="UXH949" s="82"/>
      <c r="UXI949" s="82"/>
      <c r="UXJ949" s="82"/>
      <c r="UXK949" s="82"/>
      <c r="UXL949" s="82"/>
      <c r="UXM949" s="82"/>
      <c r="UXN949" s="82"/>
      <c r="UXO949" s="82"/>
      <c r="UXP949" s="82"/>
      <c r="UXQ949" s="82"/>
      <c r="UXR949" s="82"/>
      <c r="UXS949" s="82"/>
      <c r="UXT949" s="82"/>
      <c r="UXU949" s="82"/>
      <c r="UXV949" s="82"/>
      <c r="UXW949" s="82"/>
      <c r="UXX949" s="82"/>
      <c r="UXY949" s="82"/>
      <c r="UXZ949" s="82"/>
      <c r="UYA949" s="82"/>
      <c r="UYB949" s="82"/>
      <c r="UYC949" s="82"/>
      <c r="UYD949" s="82"/>
      <c r="UYE949" s="82"/>
      <c r="UYF949" s="82"/>
      <c r="UYG949" s="82"/>
      <c r="UYH949" s="82"/>
      <c r="UYI949" s="82"/>
      <c r="UYJ949" s="82"/>
      <c r="UYK949" s="82"/>
      <c r="UYL949" s="82"/>
      <c r="UYM949" s="82"/>
      <c r="UYN949" s="82"/>
      <c r="UYO949" s="82"/>
      <c r="UYP949" s="82"/>
      <c r="UYQ949" s="82"/>
      <c r="UYR949" s="82"/>
      <c r="UYS949" s="82"/>
      <c r="UYT949" s="82"/>
      <c r="UYU949" s="82"/>
      <c r="UYV949" s="82"/>
      <c r="UYW949" s="82"/>
      <c r="UYX949" s="82"/>
      <c r="UYY949" s="82"/>
      <c r="UYZ949" s="82"/>
      <c r="UZA949" s="82"/>
      <c r="UZB949" s="82"/>
      <c r="UZC949" s="82"/>
      <c r="UZD949" s="82"/>
      <c r="UZE949" s="82"/>
      <c r="UZF949" s="82"/>
      <c r="UZG949" s="82"/>
      <c r="UZH949" s="82"/>
      <c r="UZI949" s="82"/>
      <c r="UZJ949" s="82"/>
      <c r="UZK949" s="82"/>
      <c r="UZL949" s="82"/>
      <c r="UZM949" s="82"/>
      <c r="UZN949" s="82"/>
      <c r="UZO949" s="82"/>
      <c r="UZP949" s="82"/>
      <c r="UZQ949" s="82"/>
      <c r="UZR949" s="82"/>
      <c r="UZS949" s="82"/>
      <c r="UZT949" s="82"/>
      <c r="UZU949" s="82"/>
      <c r="UZV949" s="82"/>
      <c r="UZW949" s="82"/>
      <c r="UZX949" s="82"/>
      <c r="UZY949" s="82"/>
      <c r="UZZ949" s="82"/>
      <c r="VAA949" s="82"/>
      <c r="VAB949" s="82"/>
      <c r="VAC949" s="82"/>
      <c r="VAD949" s="82"/>
      <c r="VAE949" s="82"/>
      <c r="VAF949" s="82"/>
      <c r="VAG949" s="82"/>
      <c r="VAH949" s="82"/>
      <c r="VAI949" s="82"/>
      <c r="VAJ949" s="82"/>
      <c r="VAK949" s="82"/>
      <c r="VAL949" s="82"/>
      <c r="VAM949" s="82"/>
      <c r="VAN949" s="82"/>
      <c r="VAO949" s="82"/>
      <c r="VAP949" s="82"/>
      <c r="VAQ949" s="82"/>
      <c r="VAR949" s="82"/>
      <c r="VAS949" s="82"/>
      <c r="VAT949" s="82"/>
      <c r="VAU949" s="82"/>
      <c r="VAV949" s="82"/>
      <c r="VAW949" s="82"/>
      <c r="VAX949" s="82"/>
      <c r="VAY949" s="82"/>
      <c r="VAZ949" s="82"/>
      <c r="VBA949" s="82"/>
      <c r="VBB949" s="82"/>
      <c r="VBC949" s="82"/>
      <c r="VBD949" s="82"/>
      <c r="VBE949" s="82"/>
      <c r="VBF949" s="82"/>
      <c r="VBG949" s="82"/>
      <c r="VBH949" s="82"/>
      <c r="VBI949" s="82"/>
      <c r="VBJ949" s="82"/>
      <c r="VBK949" s="82"/>
      <c r="VBL949" s="82"/>
      <c r="VBM949" s="82"/>
      <c r="VBN949" s="82"/>
      <c r="VBO949" s="82"/>
      <c r="VBP949" s="82"/>
      <c r="VBQ949" s="82"/>
      <c r="VBR949" s="82"/>
      <c r="VBS949" s="82"/>
      <c r="VBT949" s="82"/>
      <c r="VBU949" s="82"/>
      <c r="VBV949" s="82"/>
      <c r="VBW949" s="82"/>
      <c r="VBX949" s="82"/>
      <c r="VBY949" s="82"/>
      <c r="VBZ949" s="82"/>
      <c r="VCA949" s="82"/>
      <c r="VCB949" s="82"/>
      <c r="VCC949" s="82"/>
      <c r="VCD949" s="82"/>
      <c r="VCE949" s="82"/>
      <c r="VCF949" s="82"/>
      <c r="VCG949" s="82"/>
      <c r="VCH949" s="82"/>
      <c r="VCI949" s="82"/>
      <c r="VCJ949" s="82"/>
      <c r="VCK949" s="82"/>
      <c r="VCL949" s="82"/>
      <c r="VCM949" s="82"/>
      <c r="VCN949" s="82"/>
      <c r="VCO949" s="82"/>
      <c r="VCP949" s="82"/>
      <c r="VCQ949" s="82"/>
      <c r="VCR949" s="82"/>
      <c r="VCS949" s="82"/>
      <c r="VCT949" s="82"/>
      <c r="VCU949" s="82"/>
      <c r="VCV949" s="82"/>
      <c r="VCW949" s="82"/>
      <c r="VCX949" s="82"/>
      <c r="VCY949" s="82"/>
      <c r="VCZ949" s="82"/>
      <c r="VDA949" s="82"/>
      <c r="VDB949" s="82"/>
      <c r="VDC949" s="82"/>
      <c r="VDD949" s="82"/>
      <c r="VDE949" s="82"/>
      <c r="VDF949" s="82"/>
      <c r="VDG949" s="82"/>
      <c r="VDH949" s="82"/>
      <c r="VDI949" s="82"/>
      <c r="VDJ949" s="82"/>
      <c r="VDK949" s="82"/>
      <c r="VDL949" s="82"/>
      <c r="VDM949" s="82"/>
      <c r="VDN949" s="82"/>
      <c r="VDO949" s="82"/>
      <c r="VDP949" s="82"/>
      <c r="VDQ949" s="82"/>
      <c r="VDR949" s="82"/>
      <c r="VDS949" s="82"/>
      <c r="VDT949" s="82"/>
      <c r="VDU949" s="82"/>
      <c r="VDV949" s="82"/>
      <c r="VDW949" s="82"/>
      <c r="VDX949" s="82"/>
      <c r="VDY949" s="82"/>
      <c r="VDZ949" s="82"/>
      <c r="VEA949" s="82"/>
      <c r="VEB949" s="82"/>
      <c r="VEC949" s="82"/>
      <c r="VED949" s="82"/>
      <c r="VEE949" s="82"/>
      <c r="VEF949" s="82"/>
      <c r="VEG949" s="82"/>
      <c r="VEH949" s="82"/>
      <c r="VEI949" s="82"/>
      <c r="VEJ949" s="82"/>
      <c r="VEK949" s="82"/>
      <c r="VEL949" s="82"/>
      <c r="VEM949" s="82"/>
      <c r="VEN949" s="82"/>
      <c r="VEO949" s="82"/>
      <c r="VEP949" s="82"/>
      <c r="VEQ949" s="82"/>
      <c r="VER949" s="82"/>
      <c r="VES949" s="82"/>
      <c r="VET949" s="82"/>
      <c r="VEU949" s="82"/>
      <c r="VEV949" s="82"/>
      <c r="VEW949" s="82"/>
      <c r="VEX949" s="82"/>
      <c r="VEY949" s="82"/>
      <c r="VEZ949" s="82"/>
      <c r="VFA949" s="82"/>
      <c r="VFB949" s="82"/>
      <c r="VFC949" s="82"/>
      <c r="VFD949" s="82"/>
      <c r="VFE949" s="82"/>
      <c r="VFF949" s="82"/>
      <c r="VFG949" s="82"/>
      <c r="VFH949" s="82"/>
      <c r="VFI949" s="82"/>
      <c r="VFJ949" s="82"/>
      <c r="VFK949" s="82"/>
      <c r="VFL949" s="82"/>
      <c r="VFM949" s="82"/>
      <c r="VFN949" s="82"/>
      <c r="VFO949" s="82"/>
      <c r="VFP949" s="82"/>
      <c r="VFQ949" s="82"/>
      <c r="VFR949" s="82"/>
      <c r="VFS949" s="82"/>
      <c r="VFT949" s="82"/>
      <c r="VFU949" s="82"/>
      <c r="VFV949" s="82"/>
      <c r="VFW949" s="82"/>
      <c r="VFX949" s="82"/>
      <c r="VFY949" s="82"/>
      <c r="VFZ949" s="82"/>
      <c r="VGA949" s="82"/>
      <c r="VGB949" s="82"/>
      <c r="VGC949" s="82"/>
      <c r="VGD949" s="82"/>
      <c r="VGE949" s="82"/>
      <c r="VGF949" s="82"/>
      <c r="VGG949" s="82"/>
      <c r="VGH949" s="82"/>
      <c r="VGI949" s="82"/>
      <c r="VGJ949" s="82"/>
      <c r="VGK949" s="82"/>
      <c r="VGL949" s="82"/>
      <c r="VGM949" s="82"/>
      <c r="VGN949" s="82"/>
      <c r="VGO949" s="82"/>
      <c r="VGP949" s="82"/>
      <c r="VGQ949" s="82"/>
      <c r="VGR949" s="82"/>
      <c r="VGS949" s="82"/>
      <c r="VGT949" s="82"/>
      <c r="VGU949" s="82"/>
      <c r="VGV949" s="82"/>
      <c r="VGW949" s="82"/>
      <c r="VGX949" s="82"/>
      <c r="VGY949" s="82"/>
      <c r="VGZ949" s="82"/>
      <c r="VHA949" s="82"/>
      <c r="VHB949" s="82"/>
      <c r="VHC949" s="82"/>
      <c r="VHD949" s="82"/>
      <c r="VHE949" s="82"/>
      <c r="VHF949" s="82"/>
      <c r="VHG949" s="82"/>
      <c r="VHH949" s="82"/>
      <c r="VHI949" s="82"/>
      <c r="VHJ949" s="82"/>
      <c r="VHK949" s="82"/>
      <c r="VHL949" s="82"/>
      <c r="VHM949" s="82"/>
      <c r="VHN949" s="82"/>
      <c r="VHO949" s="82"/>
      <c r="VHP949" s="82"/>
      <c r="VHQ949" s="82"/>
      <c r="VHR949" s="82"/>
      <c r="VHS949" s="82"/>
      <c r="VHT949" s="82"/>
      <c r="VHU949" s="82"/>
      <c r="VHV949" s="82"/>
      <c r="VHW949" s="82"/>
      <c r="VHX949" s="82"/>
      <c r="VHY949" s="82"/>
      <c r="VHZ949" s="82"/>
      <c r="VIA949" s="82"/>
      <c r="VIB949" s="82"/>
      <c r="VIC949" s="82"/>
      <c r="VID949" s="82"/>
      <c r="VIE949" s="82"/>
      <c r="VIF949" s="82"/>
      <c r="VIG949" s="82"/>
      <c r="VIH949" s="82"/>
      <c r="VII949" s="82"/>
      <c r="VIJ949" s="82"/>
      <c r="VIK949" s="82"/>
      <c r="VIL949" s="82"/>
      <c r="VIM949" s="82"/>
      <c r="VIN949" s="82"/>
      <c r="VIO949" s="82"/>
      <c r="VIP949" s="82"/>
      <c r="VIQ949" s="82"/>
      <c r="VIR949" s="82"/>
      <c r="VIS949" s="82"/>
      <c r="VIT949" s="82"/>
      <c r="VIU949" s="82"/>
      <c r="VIV949" s="82"/>
      <c r="VIW949" s="82"/>
      <c r="VIX949" s="82"/>
      <c r="VIY949" s="82"/>
      <c r="VIZ949" s="82"/>
      <c r="VJA949" s="82"/>
      <c r="VJB949" s="82"/>
      <c r="VJC949" s="82"/>
      <c r="VJD949" s="82"/>
      <c r="VJE949" s="82"/>
      <c r="VJF949" s="82"/>
      <c r="VJG949" s="82"/>
      <c r="VJH949" s="82"/>
      <c r="VJI949" s="82"/>
      <c r="VJJ949" s="82"/>
      <c r="VJK949" s="82"/>
      <c r="VJL949" s="82"/>
      <c r="VJM949" s="82"/>
      <c r="VJN949" s="82"/>
      <c r="VJO949" s="82"/>
      <c r="VJP949" s="82"/>
      <c r="VJQ949" s="82"/>
      <c r="VJR949" s="82"/>
      <c r="VJS949" s="82"/>
      <c r="VJT949" s="82"/>
      <c r="VJU949" s="82"/>
      <c r="VJV949" s="82"/>
      <c r="VJW949" s="82"/>
      <c r="VJX949" s="82"/>
      <c r="VJY949" s="82"/>
      <c r="VJZ949" s="82"/>
      <c r="VKA949" s="82"/>
      <c r="VKB949" s="82"/>
      <c r="VKC949" s="82"/>
      <c r="VKD949" s="82"/>
      <c r="VKE949" s="82"/>
      <c r="VKF949" s="82"/>
      <c r="VKG949" s="82"/>
      <c r="VKH949" s="82"/>
      <c r="VKI949" s="82"/>
      <c r="VKJ949" s="82"/>
      <c r="VKK949" s="82"/>
      <c r="VKL949" s="82"/>
      <c r="VKM949" s="82"/>
      <c r="VKN949" s="82"/>
      <c r="VKO949" s="82"/>
      <c r="VKP949" s="82"/>
      <c r="VKQ949" s="82"/>
      <c r="VKR949" s="82"/>
      <c r="VKS949" s="82"/>
      <c r="VKT949" s="82"/>
      <c r="VKU949" s="82"/>
      <c r="VKV949" s="82"/>
      <c r="VKW949" s="82"/>
      <c r="VKX949" s="82"/>
      <c r="VKY949" s="82"/>
      <c r="VKZ949" s="82"/>
      <c r="VLA949" s="82"/>
      <c r="VLB949" s="82"/>
      <c r="VLC949" s="82"/>
      <c r="VLD949" s="82"/>
      <c r="VLE949" s="82"/>
      <c r="VLF949" s="82"/>
      <c r="VLG949" s="82"/>
      <c r="VLH949" s="82"/>
      <c r="VLI949" s="82"/>
      <c r="VLJ949" s="82"/>
      <c r="VLK949" s="82"/>
      <c r="VLL949" s="82"/>
      <c r="VLM949" s="82"/>
      <c r="VLN949" s="82"/>
      <c r="VLO949" s="82"/>
      <c r="VLP949" s="82"/>
      <c r="VLQ949" s="82"/>
      <c r="VLR949" s="82"/>
      <c r="VLS949" s="82"/>
      <c r="VLT949" s="82"/>
      <c r="VLU949" s="82"/>
      <c r="VLV949" s="82"/>
      <c r="VLW949" s="82"/>
      <c r="VLX949" s="82"/>
      <c r="VLY949" s="82"/>
      <c r="VLZ949" s="82"/>
      <c r="VMA949" s="82"/>
      <c r="VMB949" s="82"/>
      <c r="VMC949" s="82"/>
      <c r="VMD949" s="82"/>
      <c r="VME949" s="82"/>
      <c r="VMF949" s="82"/>
      <c r="VMG949" s="82"/>
      <c r="VMH949" s="82"/>
      <c r="VMI949" s="82"/>
      <c r="VMJ949" s="82"/>
      <c r="VMK949" s="82"/>
      <c r="VML949" s="82"/>
      <c r="VMM949" s="82"/>
      <c r="VMN949" s="82"/>
      <c r="VMO949" s="82"/>
      <c r="VMP949" s="82"/>
      <c r="VMQ949" s="82"/>
      <c r="VMR949" s="82"/>
      <c r="VMS949" s="82"/>
      <c r="VMT949" s="82"/>
      <c r="VMU949" s="82"/>
      <c r="VMV949" s="82"/>
      <c r="VMW949" s="82"/>
      <c r="VMX949" s="82"/>
      <c r="VMY949" s="82"/>
      <c r="VMZ949" s="82"/>
      <c r="VNA949" s="82"/>
      <c r="VNB949" s="82"/>
      <c r="VNC949" s="82"/>
      <c r="VND949" s="82"/>
      <c r="VNE949" s="82"/>
      <c r="VNF949" s="82"/>
      <c r="VNG949" s="82"/>
      <c r="VNH949" s="82"/>
      <c r="VNI949" s="82"/>
      <c r="VNJ949" s="82"/>
      <c r="VNK949" s="82"/>
      <c r="VNL949" s="82"/>
      <c r="VNM949" s="82"/>
      <c r="VNN949" s="82"/>
      <c r="VNO949" s="82"/>
      <c r="VNP949" s="82"/>
      <c r="VNQ949" s="82"/>
      <c r="VNR949" s="82"/>
      <c r="VNS949" s="82"/>
      <c r="VNT949" s="82"/>
      <c r="VNU949" s="82"/>
      <c r="VNV949" s="82"/>
      <c r="VNW949" s="82"/>
      <c r="VNX949" s="82"/>
      <c r="VNY949" s="82"/>
      <c r="VNZ949" s="82"/>
      <c r="VOA949" s="82"/>
      <c r="VOB949" s="82"/>
      <c r="VOC949" s="82"/>
      <c r="VOD949" s="82"/>
      <c r="VOE949" s="82"/>
      <c r="VOF949" s="82"/>
      <c r="VOG949" s="82"/>
      <c r="VOH949" s="82"/>
      <c r="VOI949" s="82"/>
      <c r="VOJ949" s="82"/>
      <c r="VOK949" s="82"/>
      <c r="VOL949" s="82"/>
      <c r="VOM949" s="82"/>
      <c r="VON949" s="82"/>
      <c r="VOO949" s="82"/>
      <c r="VOP949" s="82"/>
      <c r="VOQ949" s="82"/>
      <c r="VOR949" s="82"/>
      <c r="VOS949" s="82"/>
      <c r="VOT949" s="82"/>
      <c r="VOU949" s="82"/>
      <c r="VOV949" s="82"/>
      <c r="VOW949" s="82"/>
      <c r="VOX949" s="82"/>
      <c r="VOY949" s="82"/>
      <c r="VOZ949" s="82"/>
      <c r="VPA949" s="82"/>
      <c r="VPB949" s="82"/>
      <c r="VPC949" s="82"/>
      <c r="VPD949" s="82"/>
      <c r="VPE949" s="82"/>
      <c r="VPF949" s="82"/>
      <c r="VPG949" s="82"/>
      <c r="VPH949" s="82"/>
      <c r="VPI949" s="82"/>
      <c r="VPJ949" s="82"/>
      <c r="VPK949" s="82"/>
      <c r="VPL949" s="82"/>
      <c r="VPM949" s="82"/>
      <c r="VPN949" s="82"/>
      <c r="VPO949" s="82"/>
      <c r="VPP949" s="82"/>
      <c r="VPQ949" s="82"/>
      <c r="VPR949" s="82"/>
      <c r="VPS949" s="82"/>
      <c r="VPT949" s="82"/>
      <c r="VPU949" s="82"/>
      <c r="VPV949" s="82"/>
      <c r="VPW949" s="82"/>
      <c r="VPX949" s="82"/>
      <c r="VPY949" s="82"/>
      <c r="VPZ949" s="82"/>
      <c r="VQA949" s="82"/>
      <c r="VQB949" s="82"/>
      <c r="VQC949" s="82"/>
      <c r="VQD949" s="82"/>
      <c r="VQE949" s="82"/>
      <c r="VQF949" s="82"/>
      <c r="VQG949" s="82"/>
      <c r="VQH949" s="82"/>
      <c r="VQI949" s="82"/>
      <c r="VQJ949" s="82"/>
      <c r="VQK949" s="82"/>
      <c r="VQL949" s="82"/>
      <c r="VQM949" s="82"/>
      <c r="VQN949" s="82"/>
      <c r="VQO949" s="82"/>
      <c r="VQP949" s="82"/>
      <c r="VQQ949" s="82"/>
      <c r="VQR949" s="82"/>
      <c r="VQS949" s="82"/>
      <c r="VQT949" s="82"/>
      <c r="VQU949" s="82"/>
      <c r="VQV949" s="82"/>
      <c r="VQW949" s="82"/>
      <c r="VQX949" s="82"/>
      <c r="VQY949" s="82"/>
      <c r="VQZ949" s="82"/>
      <c r="VRA949" s="82"/>
      <c r="VRB949" s="82"/>
      <c r="VRC949" s="82"/>
      <c r="VRD949" s="82"/>
      <c r="VRE949" s="82"/>
      <c r="VRF949" s="82"/>
      <c r="VRG949" s="82"/>
      <c r="VRH949" s="82"/>
      <c r="VRI949" s="82"/>
      <c r="VRJ949" s="82"/>
      <c r="VRK949" s="82"/>
      <c r="VRL949" s="82"/>
      <c r="VRM949" s="82"/>
      <c r="VRN949" s="82"/>
      <c r="VRO949" s="82"/>
      <c r="VRP949" s="82"/>
      <c r="VRQ949" s="82"/>
      <c r="VRR949" s="82"/>
      <c r="VRS949" s="82"/>
      <c r="VRT949" s="82"/>
      <c r="VRU949" s="82"/>
      <c r="VRV949" s="82"/>
      <c r="VRW949" s="82"/>
      <c r="VRX949" s="82"/>
      <c r="VRY949" s="82"/>
      <c r="VRZ949" s="82"/>
      <c r="VSA949" s="82"/>
      <c r="VSB949" s="82"/>
      <c r="VSC949" s="82"/>
      <c r="VSD949" s="82"/>
      <c r="VSE949" s="82"/>
      <c r="VSF949" s="82"/>
      <c r="VSG949" s="82"/>
      <c r="VSH949" s="82"/>
      <c r="VSI949" s="82"/>
      <c r="VSJ949" s="82"/>
      <c r="VSK949" s="82"/>
      <c r="VSL949" s="82"/>
      <c r="VSM949" s="82"/>
      <c r="VSN949" s="82"/>
      <c r="VSO949" s="82"/>
      <c r="VSP949" s="82"/>
      <c r="VSQ949" s="82"/>
      <c r="VSR949" s="82"/>
      <c r="VSS949" s="82"/>
      <c r="VST949" s="82"/>
      <c r="VSU949" s="82"/>
      <c r="VSV949" s="82"/>
      <c r="VSW949" s="82"/>
      <c r="VSX949" s="82"/>
      <c r="VSY949" s="82"/>
      <c r="VSZ949" s="82"/>
      <c r="VTA949" s="82"/>
      <c r="VTB949" s="82"/>
      <c r="VTC949" s="82"/>
      <c r="VTD949" s="82"/>
      <c r="VTE949" s="82"/>
      <c r="VTF949" s="82"/>
      <c r="VTG949" s="82"/>
      <c r="VTH949" s="82"/>
      <c r="VTI949" s="82"/>
      <c r="VTJ949" s="82"/>
      <c r="VTK949" s="82"/>
      <c r="VTL949" s="82"/>
      <c r="VTM949" s="82"/>
      <c r="VTN949" s="82"/>
      <c r="VTO949" s="82"/>
      <c r="VTP949" s="82"/>
      <c r="VTQ949" s="82"/>
      <c r="VTR949" s="82"/>
      <c r="VTS949" s="82"/>
      <c r="VTT949" s="82"/>
      <c r="VTU949" s="82"/>
      <c r="VTV949" s="82"/>
      <c r="VTW949" s="82"/>
      <c r="VTX949" s="82"/>
      <c r="VTY949" s="82"/>
      <c r="VTZ949" s="82"/>
      <c r="VUA949" s="82"/>
      <c r="VUB949" s="82"/>
      <c r="VUC949" s="82"/>
      <c r="VUD949" s="82"/>
      <c r="VUE949" s="82"/>
      <c r="VUF949" s="82"/>
      <c r="VUG949" s="82"/>
      <c r="VUH949" s="82"/>
      <c r="VUI949" s="82"/>
      <c r="VUJ949" s="82"/>
      <c r="VUK949" s="82"/>
      <c r="VUL949" s="82"/>
      <c r="VUM949" s="82"/>
      <c r="VUN949" s="82"/>
      <c r="VUO949" s="82"/>
      <c r="VUP949" s="82"/>
      <c r="VUQ949" s="82"/>
      <c r="VUR949" s="82"/>
      <c r="VUS949" s="82"/>
      <c r="VUT949" s="82"/>
      <c r="VUU949" s="82"/>
      <c r="VUV949" s="82"/>
      <c r="VUW949" s="82"/>
      <c r="VUX949" s="82"/>
      <c r="VUY949" s="82"/>
      <c r="VUZ949" s="82"/>
      <c r="VVA949" s="82"/>
      <c r="VVB949" s="82"/>
      <c r="VVC949" s="82"/>
      <c r="VVD949" s="82"/>
      <c r="VVE949" s="82"/>
      <c r="VVF949" s="82"/>
      <c r="VVG949" s="82"/>
      <c r="VVH949" s="82"/>
      <c r="VVI949" s="82"/>
      <c r="VVJ949" s="82"/>
      <c r="VVK949" s="82"/>
      <c r="VVL949" s="82"/>
      <c r="VVM949" s="82"/>
      <c r="VVN949" s="82"/>
      <c r="VVO949" s="82"/>
      <c r="VVP949" s="82"/>
      <c r="VVQ949" s="82"/>
      <c r="VVR949" s="82"/>
      <c r="VVS949" s="82"/>
      <c r="VVT949" s="82"/>
      <c r="VVU949" s="82"/>
      <c r="VVV949" s="82"/>
      <c r="VVW949" s="82"/>
      <c r="VVX949" s="82"/>
      <c r="VVY949" s="82"/>
      <c r="VVZ949" s="82"/>
      <c r="VWA949" s="82"/>
      <c r="VWB949" s="82"/>
      <c r="VWC949" s="82"/>
      <c r="VWD949" s="82"/>
      <c r="VWE949" s="82"/>
      <c r="VWF949" s="82"/>
      <c r="VWG949" s="82"/>
      <c r="VWH949" s="82"/>
      <c r="VWI949" s="82"/>
      <c r="VWJ949" s="82"/>
      <c r="VWK949" s="82"/>
      <c r="VWL949" s="82"/>
      <c r="VWM949" s="82"/>
      <c r="VWN949" s="82"/>
      <c r="VWO949" s="82"/>
      <c r="VWP949" s="82"/>
      <c r="VWQ949" s="82"/>
      <c r="VWR949" s="82"/>
      <c r="VWS949" s="82"/>
      <c r="VWT949" s="82"/>
      <c r="VWU949" s="82"/>
      <c r="VWV949" s="82"/>
      <c r="VWW949" s="82"/>
      <c r="VWX949" s="82"/>
      <c r="VWY949" s="82"/>
      <c r="VWZ949" s="82"/>
      <c r="VXA949" s="82"/>
      <c r="VXB949" s="82"/>
      <c r="VXC949" s="82"/>
      <c r="VXD949" s="82"/>
      <c r="VXE949" s="82"/>
      <c r="VXF949" s="82"/>
      <c r="VXG949" s="82"/>
      <c r="VXH949" s="82"/>
      <c r="VXI949" s="82"/>
      <c r="VXJ949" s="82"/>
      <c r="VXK949" s="82"/>
      <c r="VXL949" s="82"/>
      <c r="VXM949" s="82"/>
      <c r="VXN949" s="82"/>
      <c r="VXO949" s="82"/>
      <c r="VXP949" s="82"/>
      <c r="VXQ949" s="82"/>
      <c r="VXR949" s="82"/>
      <c r="VXS949" s="82"/>
      <c r="VXT949" s="82"/>
      <c r="VXU949" s="82"/>
      <c r="VXV949" s="82"/>
      <c r="VXW949" s="82"/>
      <c r="VXX949" s="82"/>
      <c r="VXY949" s="82"/>
      <c r="VXZ949" s="82"/>
      <c r="VYA949" s="82"/>
      <c r="VYB949" s="82"/>
      <c r="VYC949" s="82"/>
      <c r="VYD949" s="82"/>
      <c r="VYE949" s="82"/>
      <c r="VYF949" s="82"/>
      <c r="VYG949" s="82"/>
      <c r="VYH949" s="82"/>
      <c r="VYI949" s="82"/>
      <c r="VYJ949" s="82"/>
      <c r="VYK949" s="82"/>
      <c r="VYL949" s="82"/>
      <c r="VYM949" s="82"/>
      <c r="VYN949" s="82"/>
      <c r="VYO949" s="82"/>
      <c r="VYP949" s="82"/>
      <c r="VYQ949" s="82"/>
      <c r="VYR949" s="82"/>
      <c r="VYS949" s="82"/>
      <c r="VYT949" s="82"/>
      <c r="VYU949" s="82"/>
      <c r="VYV949" s="82"/>
      <c r="VYW949" s="82"/>
      <c r="VYX949" s="82"/>
      <c r="VYY949" s="82"/>
      <c r="VYZ949" s="82"/>
      <c r="VZA949" s="82"/>
      <c r="VZB949" s="82"/>
      <c r="VZC949" s="82"/>
      <c r="VZD949" s="82"/>
      <c r="VZE949" s="82"/>
      <c r="VZF949" s="82"/>
      <c r="VZG949" s="82"/>
      <c r="VZH949" s="82"/>
      <c r="VZI949" s="82"/>
      <c r="VZJ949" s="82"/>
      <c r="VZK949" s="82"/>
      <c r="VZL949" s="82"/>
      <c r="VZM949" s="82"/>
      <c r="VZN949" s="82"/>
      <c r="VZO949" s="82"/>
      <c r="VZP949" s="82"/>
      <c r="VZQ949" s="82"/>
      <c r="VZR949" s="82"/>
      <c r="VZS949" s="82"/>
      <c r="VZT949" s="82"/>
      <c r="VZU949" s="82"/>
      <c r="VZV949" s="82"/>
      <c r="VZW949" s="82"/>
      <c r="VZX949" s="82"/>
      <c r="VZY949" s="82"/>
      <c r="VZZ949" s="82"/>
      <c r="WAA949" s="82"/>
      <c r="WAB949" s="82"/>
      <c r="WAC949" s="82"/>
      <c r="WAD949" s="82"/>
      <c r="WAE949" s="82"/>
      <c r="WAF949" s="82"/>
      <c r="WAG949" s="82"/>
      <c r="WAH949" s="82"/>
      <c r="WAI949" s="82"/>
      <c r="WAJ949" s="82"/>
      <c r="WAK949" s="82"/>
      <c r="WAL949" s="82"/>
      <c r="WAM949" s="82"/>
      <c r="WAN949" s="82"/>
      <c r="WAO949" s="82"/>
      <c r="WAP949" s="82"/>
      <c r="WAQ949" s="82"/>
      <c r="WAR949" s="82"/>
      <c r="WAS949" s="82"/>
      <c r="WAT949" s="82"/>
      <c r="WAU949" s="82"/>
      <c r="WAV949" s="82"/>
      <c r="WAW949" s="82"/>
      <c r="WAX949" s="82"/>
      <c r="WAY949" s="82"/>
      <c r="WAZ949" s="82"/>
      <c r="WBA949" s="82"/>
      <c r="WBB949" s="82"/>
      <c r="WBC949" s="82"/>
      <c r="WBD949" s="82"/>
      <c r="WBE949" s="82"/>
      <c r="WBF949" s="82"/>
      <c r="WBG949" s="82"/>
      <c r="WBH949" s="82"/>
      <c r="WBI949" s="82"/>
      <c r="WBJ949" s="82"/>
      <c r="WBK949" s="82"/>
      <c r="WBL949" s="82"/>
      <c r="WBM949" s="82"/>
      <c r="WBN949" s="82"/>
      <c r="WBO949" s="82"/>
      <c r="WBP949" s="82"/>
      <c r="WBQ949" s="82"/>
      <c r="WBR949" s="82"/>
      <c r="WBS949" s="82"/>
      <c r="WBT949" s="82"/>
      <c r="WBU949" s="82"/>
      <c r="WBV949" s="82"/>
      <c r="WBW949" s="82"/>
      <c r="WBX949" s="82"/>
      <c r="WBY949" s="82"/>
      <c r="WBZ949" s="82"/>
      <c r="WCA949" s="82"/>
      <c r="WCB949" s="82"/>
      <c r="WCC949" s="82"/>
      <c r="WCD949" s="82"/>
      <c r="WCE949" s="82"/>
      <c r="WCF949" s="82"/>
      <c r="WCG949" s="82"/>
      <c r="WCH949" s="82"/>
      <c r="WCI949" s="82"/>
      <c r="WCJ949" s="82"/>
      <c r="WCK949" s="82"/>
      <c r="WCL949" s="82"/>
      <c r="WCM949" s="82"/>
      <c r="WCN949" s="82"/>
      <c r="WCO949" s="82"/>
      <c r="WCP949" s="82"/>
      <c r="WCQ949" s="82"/>
      <c r="WCR949" s="82"/>
      <c r="WCS949" s="82"/>
      <c r="WCT949" s="82"/>
      <c r="WCU949" s="82"/>
      <c r="WCV949" s="82"/>
      <c r="WCW949" s="82"/>
      <c r="WCX949" s="82"/>
      <c r="WCY949" s="82"/>
      <c r="WCZ949" s="82"/>
      <c r="WDA949" s="82"/>
      <c r="WDB949" s="82"/>
      <c r="WDC949" s="82"/>
      <c r="WDD949" s="82"/>
      <c r="WDE949" s="82"/>
      <c r="WDF949" s="82"/>
      <c r="WDG949" s="82"/>
      <c r="WDH949" s="82"/>
      <c r="WDI949" s="82"/>
      <c r="WDJ949" s="82"/>
      <c r="WDK949" s="82"/>
      <c r="WDL949" s="82"/>
      <c r="WDM949" s="82"/>
      <c r="WDN949" s="82"/>
      <c r="WDO949" s="82"/>
      <c r="WDP949" s="82"/>
      <c r="WDQ949" s="82"/>
      <c r="WDR949" s="82"/>
      <c r="WDS949" s="82"/>
      <c r="WDT949" s="82"/>
      <c r="WDU949" s="82"/>
      <c r="WDV949" s="82"/>
      <c r="WDW949" s="82"/>
      <c r="WDX949" s="82"/>
      <c r="WDY949" s="82"/>
      <c r="WDZ949" s="82"/>
      <c r="WEA949" s="82"/>
      <c r="WEB949" s="82"/>
      <c r="WEC949" s="82"/>
      <c r="WED949" s="82"/>
      <c r="WEE949" s="82"/>
      <c r="WEF949" s="82"/>
      <c r="WEG949" s="82"/>
      <c r="WEH949" s="82"/>
      <c r="WEI949" s="82"/>
      <c r="WEJ949" s="82"/>
      <c r="WEK949" s="82"/>
      <c r="WEL949" s="82"/>
      <c r="WEM949" s="82"/>
      <c r="WEN949" s="82"/>
      <c r="WEO949" s="82"/>
      <c r="WEP949" s="82"/>
      <c r="WEQ949" s="82"/>
      <c r="WER949" s="82"/>
      <c r="WES949" s="82"/>
      <c r="WET949" s="82"/>
      <c r="WEU949" s="82"/>
      <c r="WEV949" s="82"/>
      <c r="WEW949" s="82"/>
      <c r="WEX949" s="82"/>
      <c r="WEY949" s="82"/>
      <c r="WEZ949" s="82"/>
      <c r="WFA949" s="82"/>
      <c r="WFB949" s="82"/>
      <c r="WFC949" s="82"/>
      <c r="WFD949" s="82"/>
      <c r="WFE949" s="82"/>
      <c r="WFF949" s="82"/>
      <c r="WFG949" s="82"/>
      <c r="WFH949" s="82"/>
      <c r="WFI949" s="82"/>
      <c r="WFJ949" s="82"/>
      <c r="WFK949" s="82"/>
      <c r="WFL949" s="82"/>
      <c r="WFM949" s="82"/>
      <c r="WFN949" s="82"/>
      <c r="WFO949" s="82"/>
      <c r="WFP949" s="82"/>
      <c r="WFQ949" s="82"/>
      <c r="WFR949" s="82"/>
      <c r="WFS949" s="82"/>
      <c r="WFT949" s="82"/>
      <c r="WFU949" s="82"/>
      <c r="WFV949" s="82"/>
      <c r="WFW949" s="82"/>
      <c r="WFX949" s="82"/>
      <c r="WFY949" s="82"/>
      <c r="WFZ949" s="82"/>
      <c r="WGA949" s="82"/>
      <c r="WGB949" s="82"/>
      <c r="WGC949" s="82"/>
      <c r="WGD949" s="82"/>
      <c r="WGE949" s="82"/>
      <c r="WGF949" s="82"/>
      <c r="WGG949" s="82"/>
      <c r="WGH949" s="82"/>
      <c r="WGI949" s="82"/>
      <c r="WGJ949" s="82"/>
      <c r="WGK949" s="82"/>
      <c r="WGL949" s="82"/>
      <c r="WGM949" s="82"/>
      <c r="WGN949" s="82"/>
      <c r="WGO949" s="82"/>
      <c r="WGP949" s="82"/>
      <c r="WGQ949" s="82"/>
      <c r="WGR949" s="82"/>
      <c r="WGS949" s="82"/>
      <c r="WGT949" s="82"/>
      <c r="WGU949" s="82"/>
      <c r="WGV949" s="82"/>
      <c r="WGW949" s="82"/>
      <c r="WGX949" s="82"/>
      <c r="WGY949" s="82"/>
      <c r="WGZ949" s="82"/>
      <c r="WHA949" s="82"/>
      <c r="WHB949" s="82"/>
      <c r="WHC949" s="82"/>
      <c r="WHD949" s="82"/>
      <c r="WHE949" s="82"/>
      <c r="WHF949" s="82"/>
      <c r="WHG949" s="82"/>
      <c r="WHH949" s="82"/>
      <c r="WHI949" s="82"/>
      <c r="WHJ949" s="82"/>
      <c r="WHK949" s="82"/>
      <c r="WHL949" s="82"/>
      <c r="WHM949" s="82"/>
      <c r="WHN949" s="82"/>
      <c r="WHO949" s="82"/>
      <c r="WHP949" s="82"/>
      <c r="WHQ949" s="82"/>
      <c r="WHR949" s="82"/>
      <c r="WHS949" s="82"/>
      <c r="WHT949" s="82"/>
      <c r="WHU949" s="82"/>
      <c r="WHV949" s="82"/>
      <c r="WHW949" s="82"/>
      <c r="WHX949" s="82"/>
      <c r="WHY949" s="82"/>
      <c r="WHZ949" s="82"/>
      <c r="WIA949" s="82"/>
      <c r="WIB949" s="82"/>
      <c r="WIC949" s="82"/>
      <c r="WID949" s="82"/>
      <c r="WIE949" s="82"/>
      <c r="WIF949" s="82"/>
      <c r="WIG949" s="82"/>
      <c r="WIH949" s="82"/>
      <c r="WII949" s="82"/>
      <c r="WIJ949" s="82"/>
      <c r="WIK949" s="82"/>
      <c r="WIL949" s="82"/>
      <c r="WIM949" s="82"/>
      <c r="WIN949" s="82"/>
      <c r="WIO949" s="82"/>
      <c r="WIP949" s="82"/>
      <c r="WIQ949" s="82"/>
      <c r="WIR949" s="82"/>
      <c r="WIS949" s="82"/>
      <c r="WIT949" s="82"/>
      <c r="WIU949" s="82"/>
      <c r="WIV949" s="82"/>
      <c r="WIW949" s="82"/>
      <c r="WIX949" s="82"/>
      <c r="WIY949" s="82"/>
      <c r="WIZ949" s="82"/>
      <c r="WJA949" s="82"/>
      <c r="WJB949" s="82"/>
      <c r="WJC949" s="82"/>
      <c r="WJD949" s="82"/>
      <c r="WJE949" s="82"/>
      <c r="WJF949" s="82"/>
      <c r="WJG949" s="82"/>
      <c r="WJH949" s="82"/>
      <c r="WJI949" s="82"/>
      <c r="WJJ949" s="82"/>
      <c r="WJK949" s="82"/>
      <c r="WJL949" s="82"/>
      <c r="WJM949" s="82"/>
      <c r="WJN949" s="82"/>
      <c r="WJO949" s="82"/>
      <c r="WJP949" s="82"/>
      <c r="WJQ949" s="82"/>
      <c r="WJR949" s="82"/>
      <c r="WJS949" s="82"/>
      <c r="WJT949" s="82"/>
      <c r="WJU949" s="82"/>
      <c r="WJV949" s="82"/>
      <c r="WJW949" s="82"/>
      <c r="WJX949" s="82"/>
      <c r="WJY949" s="82"/>
      <c r="WJZ949" s="82"/>
      <c r="WKA949" s="82"/>
      <c r="WKB949" s="82"/>
      <c r="WKC949" s="82"/>
      <c r="WKD949" s="82"/>
      <c r="WKE949" s="82"/>
      <c r="WKF949" s="82"/>
      <c r="WKG949" s="82"/>
      <c r="WKH949" s="82"/>
      <c r="WKI949" s="82"/>
      <c r="WKJ949" s="82"/>
      <c r="WKK949" s="82"/>
      <c r="WKL949" s="82"/>
      <c r="WKM949" s="82"/>
      <c r="WKN949" s="82"/>
      <c r="WKO949" s="82"/>
      <c r="WKP949" s="82"/>
      <c r="WKQ949" s="82"/>
      <c r="WKR949" s="82"/>
      <c r="WKS949" s="82"/>
      <c r="WKT949" s="82"/>
      <c r="WKU949" s="82"/>
      <c r="WKV949" s="82"/>
      <c r="WKW949" s="82"/>
      <c r="WKX949" s="82"/>
      <c r="WKY949" s="82"/>
      <c r="WKZ949" s="82"/>
      <c r="WLA949" s="82"/>
      <c r="WLB949" s="82"/>
      <c r="WLC949" s="82"/>
      <c r="WLD949" s="82"/>
      <c r="WLE949" s="82"/>
      <c r="WLF949" s="82"/>
      <c r="WLG949" s="82"/>
      <c r="WLH949" s="82"/>
      <c r="WLI949" s="82"/>
      <c r="WLJ949" s="82"/>
      <c r="WLK949" s="82"/>
      <c r="WLL949" s="82"/>
      <c r="WLM949" s="82"/>
      <c r="WLN949" s="82"/>
      <c r="WLO949" s="82"/>
      <c r="WLP949" s="82"/>
      <c r="WLQ949" s="82"/>
      <c r="WLR949" s="82"/>
      <c r="WLS949" s="82"/>
      <c r="WLT949" s="82"/>
      <c r="WLU949" s="82"/>
      <c r="WLV949" s="82"/>
      <c r="WLW949" s="82"/>
      <c r="WLX949" s="82"/>
      <c r="WLY949" s="82"/>
      <c r="WLZ949" s="82"/>
      <c r="WMA949" s="82"/>
      <c r="WMB949" s="82"/>
      <c r="WMC949" s="82"/>
      <c r="WMD949" s="82"/>
      <c r="WME949" s="82"/>
      <c r="WMF949" s="82"/>
      <c r="WMG949" s="82"/>
      <c r="WMH949" s="82"/>
      <c r="WMI949" s="82"/>
      <c r="WMJ949" s="82"/>
      <c r="WMK949" s="82"/>
      <c r="WML949" s="82"/>
      <c r="WMM949" s="82"/>
      <c r="WMN949" s="82"/>
      <c r="WMO949" s="82"/>
      <c r="WMP949" s="82"/>
      <c r="WMQ949" s="82"/>
      <c r="WMR949" s="82"/>
      <c r="WMS949" s="82"/>
      <c r="WMT949" s="82"/>
      <c r="WMU949" s="82"/>
      <c r="WMV949" s="82"/>
      <c r="WMW949" s="82"/>
      <c r="WMX949" s="82"/>
      <c r="WMY949" s="82"/>
      <c r="WMZ949" s="82"/>
      <c r="WNA949" s="82"/>
      <c r="WNB949" s="82"/>
      <c r="WNC949" s="82"/>
      <c r="WND949" s="82"/>
      <c r="WNE949" s="82"/>
      <c r="WNF949" s="82"/>
      <c r="WNG949" s="82"/>
      <c r="WNH949" s="82"/>
      <c r="WNI949" s="82"/>
      <c r="WNJ949" s="82"/>
      <c r="WNK949" s="82"/>
      <c r="WNL949" s="82"/>
      <c r="WNM949" s="82"/>
      <c r="WNN949" s="82"/>
      <c r="WNO949" s="82"/>
      <c r="WNP949" s="82"/>
      <c r="WNQ949" s="82"/>
      <c r="WNR949" s="82"/>
      <c r="WNS949" s="82"/>
      <c r="WNT949" s="82"/>
      <c r="WNU949" s="82"/>
      <c r="WNV949" s="82"/>
      <c r="WNW949" s="82"/>
      <c r="WNX949" s="82"/>
      <c r="WNY949" s="82"/>
      <c r="WNZ949" s="82"/>
      <c r="WOA949" s="82"/>
      <c r="WOB949" s="82"/>
      <c r="WOC949" s="82"/>
      <c r="WOD949" s="82"/>
      <c r="WOE949" s="82"/>
      <c r="WOF949" s="82"/>
      <c r="WOG949" s="82"/>
      <c r="WOH949" s="82"/>
      <c r="WOI949" s="82"/>
      <c r="WOJ949" s="82"/>
      <c r="WOK949" s="82"/>
      <c r="WOL949" s="82"/>
      <c r="WOM949" s="82"/>
      <c r="WON949" s="82"/>
      <c r="WOO949" s="82"/>
      <c r="WOP949" s="82"/>
      <c r="WOQ949" s="82"/>
      <c r="WOR949" s="82"/>
      <c r="WOS949" s="82"/>
      <c r="WOT949" s="82"/>
      <c r="WOU949" s="82"/>
      <c r="WOV949" s="82"/>
      <c r="WOW949" s="82"/>
      <c r="WOX949" s="82"/>
      <c r="WOY949" s="82"/>
      <c r="WOZ949" s="82"/>
      <c r="WPA949" s="82"/>
      <c r="WPB949" s="82"/>
      <c r="WPC949" s="82"/>
      <c r="WPD949" s="82"/>
      <c r="WPE949" s="82"/>
      <c r="WPF949" s="82"/>
      <c r="WPG949" s="82"/>
      <c r="WPH949" s="82"/>
      <c r="WPI949" s="82"/>
      <c r="WPJ949" s="82"/>
      <c r="WPK949" s="82"/>
      <c r="WPL949" s="82"/>
      <c r="WPM949" s="82"/>
      <c r="WPN949" s="82"/>
      <c r="WPO949" s="82"/>
      <c r="WPP949" s="82"/>
      <c r="WPQ949" s="82"/>
      <c r="WPR949" s="82"/>
      <c r="WPS949" s="82"/>
      <c r="WPT949" s="82"/>
      <c r="WPU949" s="82"/>
      <c r="WPV949" s="82"/>
      <c r="WPW949" s="82"/>
      <c r="WPX949" s="82"/>
      <c r="WPY949" s="82"/>
      <c r="WPZ949" s="82"/>
      <c r="WQA949" s="82"/>
      <c r="WQB949" s="82"/>
      <c r="WQC949" s="82"/>
      <c r="WQD949" s="82"/>
      <c r="WQE949" s="82"/>
      <c r="WQF949" s="82"/>
      <c r="WQG949" s="82"/>
      <c r="WQH949" s="82"/>
      <c r="WQI949" s="82"/>
      <c r="WQJ949" s="82"/>
      <c r="WQK949" s="82"/>
      <c r="WQL949" s="82"/>
      <c r="WQM949" s="82"/>
      <c r="WQN949" s="82"/>
      <c r="WQO949" s="82"/>
      <c r="WQP949" s="82"/>
      <c r="WQQ949" s="82"/>
      <c r="WQR949" s="82"/>
      <c r="WQS949" s="82"/>
      <c r="WQT949" s="82"/>
      <c r="WQU949" s="82"/>
      <c r="WQV949" s="82"/>
      <c r="WQW949" s="82"/>
      <c r="WQX949" s="82"/>
      <c r="WQY949" s="82"/>
      <c r="WQZ949" s="82"/>
      <c r="WRA949" s="82"/>
      <c r="WRB949" s="82"/>
      <c r="WRC949" s="82"/>
      <c r="WRD949" s="82"/>
      <c r="WRE949" s="82"/>
      <c r="WRF949" s="82"/>
      <c r="WRG949" s="82"/>
      <c r="WRH949" s="82"/>
      <c r="WRI949" s="82"/>
      <c r="WRJ949" s="82"/>
      <c r="WRK949" s="82"/>
      <c r="WRL949" s="82"/>
      <c r="WRM949" s="82"/>
      <c r="WRN949" s="82"/>
      <c r="WRO949" s="82"/>
      <c r="WRP949" s="82"/>
      <c r="WRQ949" s="82"/>
      <c r="WRR949" s="82"/>
      <c r="WRS949" s="82"/>
      <c r="WRT949" s="82"/>
      <c r="WRU949" s="82"/>
      <c r="WRV949" s="82"/>
      <c r="WRW949" s="82"/>
      <c r="WRX949" s="82"/>
      <c r="WRY949" s="82"/>
      <c r="WRZ949" s="82"/>
      <c r="WSA949" s="82"/>
      <c r="WSB949" s="82"/>
      <c r="WSC949" s="82"/>
      <c r="WSD949" s="82"/>
      <c r="WSE949" s="82"/>
      <c r="WSF949" s="82"/>
      <c r="WSG949" s="82"/>
      <c r="WSH949" s="82"/>
      <c r="WSI949" s="82"/>
      <c r="WSJ949" s="82"/>
      <c r="WSK949" s="82"/>
      <c r="WSL949" s="82"/>
      <c r="WSM949" s="82"/>
      <c r="WSN949" s="82"/>
      <c r="WSO949" s="82"/>
      <c r="WSP949" s="82"/>
      <c r="WSQ949" s="82"/>
      <c r="WSR949" s="82"/>
      <c r="WSS949" s="82"/>
      <c r="WST949" s="82"/>
      <c r="WSU949" s="82"/>
      <c r="WSV949" s="82"/>
      <c r="WSW949" s="82"/>
      <c r="WSX949" s="82"/>
      <c r="WSY949" s="82"/>
      <c r="WSZ949" s="82"/>
      <c r="WTA949" s="82"/>
      <c r="WTB949" s="82"/>
      <c r="WTC949" s="82"/>
      <c r="WTD949" s="82"/>
      <c r="WTE949" s="82"/>
      <c r="WTF949" s="82"/>
      <c r="WTG949" s="82"/>
      <c r="WTH949" s="82"/>
      <c r="WTI949" s="82"/>
      <c r="WTJ949" s="82"/>
      <c r="WTK949" s="82"/>
      <c r="WTL949" s="82"/>
      <c r="WTM949" s="82"/>
      <c r="WTN949" s="82"/>
      <c r="WTO949" s="82"/>
      <c r="WTP949" s="82"/>
      <c r="WTQ949" s="82"/>
      <c r="WTR949" s="82"/>
      <c r="WTS949" s="82"/>
      <c r="WTT949" s="82"/>
      <c r="WTU949" s="82"/>
      <c r="WTV949" s="82"/>
      <c r="WTW949" s="82"/>
      <c r="WTX949" s="82"/>
      <c r="WTY949" s="82"/>
      <c r="WTZ949" s="82"/>
      <c r="WUA949" s="82"/>
      <c r="WUB949" s="82"/>
      <c r="WUC949" s="82"/>
      <c r="WUD949" s="82"/>
      <c r="WUE949" s="82"/>
      <c r="WUF949" s="82"/>
      <c r="WUG949" s="82"/>
      <c r="WUH949" s="82"/>
      <c r="WUI949" s="82"/>
      <c r="WUJ949" s="82"/>
      <c r="WUK949" s="82"/>
      <c r="WUL949" s="82"/>
      <c r="WUM949" s="82"/>
      <c r="WUN949" s="82"/>
      <c r="WUO949" s="82"/>
      <c r="WUP949" s="82"/>
      <c r="WUQ949" s="82"/>
      <c r="WUR949" s="82"/>
      <c r="WUS949" s="82"/>
      <c r="WUT949" s="82"/>
      <c r="WUU949" s="82"/>
      <c r="WUV949" s="82"/>
      <c r="WUW949" s="82"/>
      <c r="WUX949" s="82"/>
      <c r="WUY949" s="82"/>
      <c r="WUZ949" s="82"/>
      <c r="WVA949" s="82"/>
      <c r="WVB949" s="82"/>
      <c r="WVC949" s="82"/>
      <c r="WVD949" s="82"/>
      <c r="WVE949" s="82"/>
      <c r="WVF949" s="82"/>
      <c r="WVG949" s="82"/>
      <c r="WVH949" s="82"/>
      <c r="WVI949" s="82"/>
      <c r="WVJ949" s="82"/>
      <c r="WVK949" s="82"/>
      <c r="WVL949" s="82"/>
      <c r="WVM949" s="82"/>
      <c r="WVN949" s="82"/>
      <c r="WVO949" s="82"/>
      <c r="WVP949" s="82"/>
      <c r="WVQ949" s="82"/>
      <c r="WVR949" s="82"/>
      <c r="WVS949" s="82"/>
      <c r="WVT949" s="82"/>
      <c r="WVU949" s="82"/>
      <c r="WVV949" s="82"/>
      <c r="WVW949" s="82"/>
      <c r="WVX949" s="82"/>
      <c r="WVY949" s="82"/>
      <c r="WVZ949" s="82"/>
      <c r="WWA949" s="82"/>
      <c r="WWB949" s="82"/>
      <c r="WWC949" s="82"/>
      <c r="WWD949" s="82"/>
      <c r="WWE949" s="82"/>
      <c r="WWF949" s="82"/>
      <c r="WWG949" s="82"/>
      <c r="WWH949" s="82"/>
      <c r="WWI949" s="82"/>
      <c r="WWJ949" s="82"/>
      <c r="WWK949" s="82"/>
      <c r="WWL949" s="82"/>
      <c r="WWM949" s="82"/>
      <c r="WWN949" s="82"/>
      <c r="WWO949" s="82"/>
      <c r="WWP949" s="82"/>
      <c r="WWQ949" s="82"/>
      <c r="WWR949" s="82"/>
      <c r="WWS949" s="82"/>
      <c r="WWT949" s="82"/>
      <c r="WWU949" s="82"/>
      <c r="WWV949" s="82"/>
      <c r="WWW949" s="82"/>
      <c r="WWX949" s="82"/>
      <c r="WWY949" s="82"/>
      <c r="WWZ949" s="82"/>
      <c r="WXA949" s="82"/>
      <c r="WXB949" s="82"/>
      <c r="WXC949" s="82"/>
      <c r="WXD949" s="82"/>
      <c r="WXE949" s="82"/>
      <c r="WXF949" s="82"/>
      <c r="WXG949" s="82"/>
      <c r="WXH949" s="82"/>
      <c r="WXI949" s="82"/>
      <c r="WXJ949" s="82"/>
      <c r="WXK949" s="82"/>
      <c r="WXL949" s="82"/>
      <c r="WXM949" s="82"/>
      <c r="WXN949" s="82"/>
      <c r="WXO949" s="82"/>
      <c r="WXP949" s="82"/>
      <c r="WXQ949" s="82"/>
      <c r="WXR949" s="82"/>
      <c r="WXS949" s="82"/>
      <c r="WXT949" s="82"/>
      <c r="WXU949" s="82"/>
      <c r="WXV949" s="82"/>
      <c r="WXW949" s="82"/>
      <c r="WXX949" s="82"/>
      <c r="WXY949" s="82"/>
      <c r="WXZ949" s="82"/>
      <c r="WYA949" s="82"/>
      <c r="WYB949" s="82"/>
      <c r="WYC949" s="82"/>
      <c r="WYD949" s="82"/>
      <c r="WYE949" s="82"/>
      <c r="WYF949" s="82"/>
      <c r="WYG949" s="82"/>
      <c r="WYH949" s="82"/>
      <c r="WYI949" s="82"/>
      <c r="WYJ949" s="82"/>
      <c r="WYK949" s="82"/>
      <c r="WYL949" s="82"/>
      <c r="WYM949" s="82"/>
      <c r="WYN949" s="82"/>
      <c r="WYO949" s="82"/>
      <c r="WYP949" s="82"/>
      <c r="WYQ949" s="82"/>
      <c r="WYR949" s="82"/>
      <c r="WYS949" s="82"/>
      <c r="WYT949" s="82"/>
      <c r="WYU949" s="82"/>
      <c r="WYV949" s="82"/>
      <c r="WYW949" s="82"/>
      <c r="WYX949" s="82"/>
      <c r="WYY949" s="82"/>
      <c r="WYZ949" s="82"/>
      <c r="WZA949" s="82"/>
      <c r="WZB949" s="82"/>
      <c r="WZC949" s="82"/>
      <c r="WZD949" s="82"/>
      <c r="WZE949" s="82"/>
      <c r="WZF949" s="82"/>
      <c r="WZG949" s="82"/>
      <c r="WZH949" s="82"/>
      <c r="WZI949" s="82"/>
      <c r="WZJ949" s="82"/>
      <c r="WZK949" s="82"/>
      <c r="WZL949" s="82"/>
      <c r="WZM949" s="82"/>
      <c r="WZN949" s="82"/>
      <c r="WZO949" s="82"/>
      <c r="WZP949" s="82"/>
      <c r="WZQ949" s="82"/>
      <c r="WZR949" s="82"/>
      <c r="WZS949" s="82"/>
      <c r="WZT949" s="82"/>
      <c r="WZU949" s="82"/>
      <c r="WZV949" s="82"/>
      <c r="WZW949" s="82"/>
      <c r="WZX949" s="82"/>
      <c r="WZY949" s="82"/>
      <c r="WZZ949" s="82"/>
      <c r="XAA949" s="82"/>
      <c r="XAB949" s="82"/>
      <c r="XAC949" s="82"/>
      <c r="XAD949" s="82"/>
      <c r="XAE949" s="82"/>
      <c r="XAF949" s="82"/>
      <c r="XAG949" s="82"/>
      <c r="XAH949" s="82"/>
      <c r="XAI949" s="82"/>
      <c r="XAJ949" s="82"/>
      <c r="XAK949" s="82"/>
      <c r="XAL949" s="82"/>
      <c r="XAM949" s="82"/>
      <c r="XAN949" s="82"/>
      <c r="XAO949" s="82"/>
      <c r="XAP949" s="82"/>
      <c r="XAQ949" s="82"/>
      <c r="XAR949" s="82"/>
      <c r="XAS949" s="82"/>
      <c r="XAT949" s="82"/>
      <c r="XAU949" s="82"/>
      <c r="XAV949" s="82"/>
      <c r="XAW949" s="82"/>
      <c r="XAX949" s="82"/>
      <c r="XAY949" s="82"/>
      <c r="XAZ949" s="82"/>
      <c r="XBA949" s="82"/>
      <c r="XBB949" s="82"/>
      <c r="XBC949" s="82"/>
      <c r="XBD949" s="82"/>
      <c r="XBE949" s="82"/>
      <c r="XBF949" s="82"/>
      <c r="XBG949" s="82"/>
      <c r="XBH949" s="82"/>
      <c r="XBI949" s="82"/>
      <c r="XBJ949" s="82"/>
      <c r="XBK949" s="82"/>
      <c r="XBL949" s="82"/>
      <c r="XBM949" s="82"/>
      <c r="XBN949" s="82"/>
      <c r="XBO949" s="82"/>
      <c r="XBP949" s="82"/>
      <c r="XBQ949" s="82"/>
      <c r="XBR949" s="82"/>
      <c r="XBS949" s="82"/>
      <c r="XBT949" s="82"/>
      <c r="XBU949" s="82"/>
      <c r="XBV949" s="82"/>
      <c r="XBW949" s="82"/>
      <c r="XBX949" s="82"/>
      <c r="XBY949" s="82"/>
      <c r="XBZ949" s="82"/>
      <c r="XCA949" s="82"/>
      <c r="XCB949" s="82"/>
      <c r="XCC949" s="82"/>
      <c r="XCD949" s="82"/>
      <c r="XCE949" s="82"/>
      <c r="XCF949" s="82"/>
      <c r="XCG949" s="82"/>
      <c r="XCH949" s="82"/>
      <c r="XCI949" s="82"/>
      <c r="XCJ949" s="82"/>
      <c r="XCK949" s="82"/>
      <c r="XCL949" s="82"/>
      <c r="XCM949" s="82"/>
      <c r="XCN949" s="82"/>
      <c r="XCO949" s="82"/>
      <c r="XCP949" s="82"/>
      <c r="XCQ949" s="82"/>
      <c r="XCR949" s="82"/>
      <c r="XCS949" s="82"/>
      <c r="XCT949" s="82"/>
      <c r="XCU949" s="82"/>
      <c r="XCV949" s="82"/>
      <c r="XCW949" s="82"/>
      <c r="XCX949" s="82"/>
      <c r="XCY949" s="82"/>
      <c r="XCZ949" s="82"/>
      <c r="XDA949" s="82"/>
      <c r="XDB949" s="82"/>
      <c r="XDC949" s="82"/>
      <c r="XDD949" s="82"/>
      <c r="XDE949" s="82"/>
      <c r="XDF949" s="82"/>
      <c r="XDG949" s="82"/>
      <c r="XDH949" s="82"/>
      <c r="XDI949" s="82"/>
      <c r="XDJ949" s="82"/>
      <c r="XDK949" s="82"/>
      <c r="XDL949" s="82"/>
      <c r="XDM949" s="82"/>
      <c r="XDN949" s="82"/>
      <c r="XDO949" s="82"/>
      <c r="XDP949" s="82"/>
    </row>
    <row r="950" spans="1:16344" s="87" customFormat="1" ht="21" customHeight="1">
      <c r="A950" s="183" t="s">
        <v>10</v>
      </c>
      <c r="B950" s="184"/>
      <c r="C950" s="185"/>
      <c r="D950" s="251"/>
    </row>
    <row r="951" spans="1:16344" s="28" customFormat="1" ht="30" customHeight="1">
      <c r="A951" s="131">
        <v>1</v>
      </c>
      <c r="B951" s="48" t="str">
        <f>МКД!A136</f>
        <v>Голованова Маршала ул. д.33</v>
      </c>
      <c r="C951" s="218" t="s">
        <v>541</v>
      </c>
      <c r="D951" s="66" t="s">
        <v>598</v>
      </c>
      <c r="E951" s="130"/>
    </row>
    <row r="952" spans="1:16344" s="28" customFormat="1" ht="45" customHeight="1">
      <c r="A952" s="131">
        <v>2</v>
      </c>
      <c r="B952" s="56" t="str">
        <f>МКД!A138</f>
        <v>Голованова Маршала ул. д.37</v>
      </c>
      <c r="C952" s="218" t="s">
        <v>541</v>
      </c>
      <c r="D952" s="66" t="s">
        <v>1154</v>
      </c>
      <c r="E952" s="130"/>
    </row>
    <row r="953" spans="1:16344" s="28" customFormat="1" ht="15.75" customHeight="1">
      <c r="A953" s="131">
        <v>3</v>
      </c>
      <c r="B953" s="51" t="str">
        <f>МКД!A345</f>
        <v>пос. Черепичный д.10</v>
      </c>
      <c r="C953" s="222" t="s">
        <v>541</v>
      </c>
      <c r="D953" s="67" t="s">
        <v>1163</v>
      </c>
      <c r="E953" s="130"/>
    </row>
    <row r="954" spans="1:16344" s="45" customFormat="1" ht="28.5" customHeight="1">
      <c r="A954" s="131">
        <v>4</v>
      </c>
      <c r="B954" s="51" t="str">
        <f>МКД!A150</f>
        <v>Голованова Маршала ул. д.69</v>
      </c>
      <c r="C954" s="218" t="s">
        <v>541</v>
      </c>
      <c r="D954" s="67" t="s">
        <v>603</v>
      </c>
      <c r="E954" s="186"/>
    </row>
    <row r="955" spans="1:16344" s="28" customFormat="1" ht="60" customHeight="1">
      <c r="A955" s="131">
        <v>5</v>
      </c>
      <c r="B955" s="51" t="str">
        <f>МКД!A152</f>
        <v>Голованова Маршала ул. д.71</v>
      </c>
      <c r="C955" s="218"/>
      <c r="D955" s="67" t="s">
        <v>1172</v>
      </c>
      <c r="E955" s="130"/>
    </row>
    <row r="956" spans="1:16344" s="28" customFormat="1" ht="60" customHeight="1">
      <c r="A956" s="131">
        <v>6</v>
      </c>
      <c r="B956" s="56" t="str">
        <f>МКД!A192</f>
        <v>Жукова Маршала ул. д.4</v>
      </c>
      <c r="C956" s="218" t="s">
        <v>541</v>
      </c>
      <c r="D956" s="66" t="s">
        <v>603</v>
      </c>
      <c r="E956" s="130"/>
    </row>
    <row r="957" spans="1:16344" s="28" customFormat="1" ht="30" customHeight="1">
      <c r="A957" s="131">
        <v>7</v>
      </c>
      <c r="B957" s="56" t="str">
        <f>МКД!A426</f>
        <v>Терешковой ул. д.2</v>
      </c>
      <c r="C957" s="218" t="s">
        <v>541</v>
      </c>
      <c r="D957" s="66" t="s">
        <v>716</v>
      </c>
      <c r="E957" s="130"/>
    </row>
    <row r="958" spans="1:16344" s="28" customFormat="1" ht="45" customHeight="1">
      <c r="A958" s="131">
        <v>8</v>
      </c>
      <c r="B958" s="56" t="str">
        <f>МКД!A74</f>
        <v>Гагарина пр-кт. д.146</v>
      </c>
      <c r="C958" s="218" t="s">
        <v>541</v>
      </c>
      <c r="D958" s="66" t="s">
        <v>603</v>
      </c>
      <c r="E958" s="130"/>
    </row>
    <row r="959" spans="1:16344" s="28" customFormat="1" ht="15.75" customHeight="1">
      <c r="A959" s="131">
        <v>9</v>
      </c>
      <c r="B959" s="56" t="str">
        <f>МКД!A354</f>
        <v>пос. Черепичный д.20</v>
      </c>
      <c r="C959" s="218" t="s">
        <v>541</v>
      </c>
      <c r="D959" s="66" t="s">
        <v>888</v>
      </c>
      <c r="E959" s="130"/>
    </row>
    <row r="960" spans="1:16344" s="87" customFormat="1" ht="21" customHeight="1">
      <c r="A960" s="131">
        <v>10</v>
      </c>
      <c r="B960" s="56" t="str">
        <f>МКД!A363</f>
        <v>Пятигорская ул. д.19</v>
      </c>
      <c r="C960" s="230" t="s">
        <v>541</v>
      </c>
      <c r="D960" s="68" t="s">
        <v>901</v>
      </c>
    </row>
    <row r="961" spans="1:5" s="28" customFormat="1" ht="30" customHeight="1">
      <c r="A961" s="131">
        <v>11</v>
      </c>
      <c r="B961" s="56" t="str">
        <f>МКД!A450</f>
        <v>Тропинина ул. д.55</v>
      </c>
      <c r="C961" s="218" t="s">
        <v>541</v>
      </c>
      <c r="D961" s="66" t="s">
        <v>1433</v>
      </c>
      <c r="E961" s="130"/>
    </row>
    <row r="962" spans="1:5" s="28" customFormat="1" ht="45" customHeight="1">
      <c r="A962" s="131">
        <v>12</v>
      </c>
      <c r="B962" s="56" t="str">
        <f>МКД!A417</f>
        <v>Сурикова ул. д.2</v>
      </c>
      <c r="C962" s="218" t="s">
        <v>541</v>
      </c>
      <c r="D962" s="66" t="s">
        <v>996</v>
      </c>
      <c r="E962" s="130"/>
    </row>
    <row r="963" spans="1:5" s="28" customFormat="1" ht="15.75" customHeight="1">
      <c r="A963" s="131">
        <v>13</v>
      </c>
      <c r="B963" s="56" t="str">
        <f>МКД!A483</f>
        <v>Щербинки-1 мкр. д.10</v>
      </c>
      <c r="C963" s="218" t="s">
        <v>541</v>
      </c>
      <c r="D963" s="66" t="s">
        <v>1012</v>
      </c>
      <c r="E963" s="130"/>
    </row>
    <row r="964" spans="1:5" s="28" customFormat="1" ht="30" customHeight="1">
      <c r="A964" s="131">
        <v>14</v>
      </c>
      <c r="B964" s="56" t="str">
        <f>МКД!A494</f>
        <v>Щербинки-1 мкр. д.27</v>
      </c>
      <c r="C964" s="218" t="s">
        <v>541</v>
      </c>
      <c r="D964" s="66" t="s">
        <v>1019</v>
      </c>
      <c r="E964" s="130"/>
    </row>
    <row r="965" spans="1:5" s="28" customFormat="1" ht="15.75" customHeight="1">
      <c r="A965" s="131">
        <v>15</v>
      </c>
      <c r="B965" s="51" t="str">
        <f>МКД!A453</f>
        <v>Тропинина ул. д.6</v>
      </c>
      <c r="C965" s="222" t="s">
        <v>541</v>
      </c>
      <c r="D965" s="67" t="s">
        <v>1228</v>
      </c>
      <c r="E965" s="130"/>
    </row>
    <row r="966" spans="1:5" s="28" customFormat="1" ht="30" customHeight="1">
      <c r="A966" s="131">
        <v>16</v>
      </c>
      <c r="B966" s="56" t="str">
        <f>МКД!A339</f>
        <v>Победы 40 лет ул. д.6</v>
      </c>
      <c r="C966" s="218" t="s">
        <v>541</v>
      </c>
      <c r="D966" s="66" t="s">
        <v>1484</v>
      </c>
      <c r="E966" s="130"/>
    </row>
    <row r="967" spans="1:5" s="28" customFormat="1" ht="45" customHeight="1">
      <c r="A967" s="131">
        <v>17</v>
      </c>
      <c r="B967" s="51" t="str">
        <f>МКД!A78</f>
        <v>Гагарина пр-кт. д.180</v>
      </c>
      <c r="C967" s="222" t="s">
        <v>541</v>
      </c>
      <c r="D967" s="67" t="s">
        <v>1206</v>
      </c>
      <c r="E967" s="130"/>
    </row>
    <row r="968" spans="1:5" s="28" customFormat="1" ht="30" customHeight="1">
      <c r="A968" s="131">
        <v>18</v>
      </c>
      <c r="B968" s="56" t="str">
        <f>МКД!A62</f>
        <v>Гагарина пр-кт. д.108</v>
      </c>
      <c r="C968" s="218" t="s">
        <v>541</v>
      </c>
      <c r="D968" s="66" t="s">
        <v>1098</v>
      </c>
      <c r="E968" s="130"/>
    </row>
    <row r="969" spans="1:5" s="28" customFormat="1" ht="60" customHeight="1">
      <c r="A969" s="131">
        <v>19</v>
      </c>
      <c r="B969" s="56" t="s">
        <v>79</v>
      </c>
      <c r="C969" s="218" t="s">
        <v>541</v>
      </c>
      <c r="D969" s="66" t="s">
        <v>1157</v>
      </c>
      <c r="E969" s="130"/>
    </row>
    <row r="970" spans="1:5" s="28" customFormat="1" ht="30" customHeight="1">
      <c r="A970" s="131">
        <v>20</v>
      </c>
      <c r="B970" s="56" t="s">
        <v>454</v>
      </c>
      <c r="C970" s="218" t="s">
        <v>541</v>
      </c>
      <c r="D970" s="66" t="s">
        <v>591</v>
      </c>
      <c r="E970" s="130"/>
    </row>
    <row r="971" spans="1:5" s="28" customFormat="1" ht="60" customHeight="1">
      <c r="A971" s="131">
        <v>21</v>
      </c>
      <c r="B971" s="56" t="s">
        <v>152</v>
      </c>
      <c r="C971" s="218" t="s">
        <v>541</v>
      </c>
      <c r="D971" s="66" t="s">
        <v>633</v>
      </c>
      <c r="E971" s="130"/>
    </row>
    <row r="972" spans="1:5" s="28" customFormat="1" ht="45" customHeight="1">
      <c r="A972" s="131">
        <v>22</v>
      </c>
      <c r="B972" s="56" t="s">
        <v>362</v>
      </c>
      <c r="C972" s="218" t="s">
        <v>541</v>
      </c>
      <c r="D972" s="66" t="s">
        <v>637</v>
      </c>
      <c r="E972" s="130"/>
    </row>
    <row r="973" spans="1:5" s="28" customFormat="1" ht="60" customHeight="1">
      <c r="A973" s="131">
        <v>23</v>
      </c>
      <c r="B973" s="56" t="s">
        <v>199</v>
      </c>
      <c r="C973" s="218" t="s">
        <v>541</v>
      </c>
      <c r="D973" s="66" t="s">
        <v>640</v>
      </c>
      <c r="E973" s="130"/>
    </row>
    <row r="974" spans="1:5" s="28" customFormat="1" ht="60" customHeight="1">
      <c r="A974" s="131">
        <v>24</v>
      </c>
      <c r="B974" s="56" t="s">
        <v>191</v>
      </c>
      <c r="C974" s="218" t="s">
        <v>541</v>
      </c>
      <c r="D974" s="66" t="s">
        <v>1184</v>
      </c>
      <c r="E974" s="130"/>
    </row>
    <row r="975" spans="1:5" s="28" customFormat="1" ht="30" customHeight="1">
      <c r="A975" s="131">
        <v>25</v>
      </c>
      <c r="B975" s="51" t="s">
        <v>504</v>
      </c>
      <c r="C975" s="222" t="s">
        <v>541</v>
      </c>
      <c r="D975" s="67" t="s">
        <v>1734</v>
      </c>
      <c r="E975" s="130"/>
    </row>
    <row r="976" spans="1:5" s="28" customFormat="1" ht="30" customHeight="1">
      <c r="A976" s="131">
        <v>26</v>
      </c>
      <c r="B976" s="56" t="s">
        <v>272</v>
      </c>
      <c r="C976" s="218" t="s">
        <v>541</v>
      </c>
      <c r="D976" s="66" t="s">
        <v>843</v>
      </c>
      <c r="E976" s="130"/>
    </row>
    <row r="977" spans="1:5" s="28" customFormat="1" ht="30" customHeight="1">
      <c r="A977" s="131">
        <v>27</v>
      </c>
      <c r="B977" s="56" t="s">
        <v>140</v>
      </c>
      <c r="C977" s="218" t="s">
        <v>541</v>
      </c>
      <c r="D977" s="66" t="s">
        <v>651</v>
      </c>
      <c r="E977" s="130"/>
    </row>
    <row r="978" spans="1:5" s="28" customFormat="1" ht="30" customHeight="1">
      <c r="A978" s="131">
        <v>28</v>
      </c>
      <c r="B978" s="56" t="s">
        <v>27</v>
      </c>
      <c r="C978" s="218" t="s">
        <v>541</v>
      </c>
      <c r="D978" s="66" t="s">
        <v>706</v>
      </c>
      <c r="E978" s="130"/>
    </row>
    <row r="979" spans="1:5" s="28" customFormat="1" ht="45" customHeight="1">
      <c r="A979" s="131">
        <v>29</v>
      </c>
      <c r="B979" s="56" t="s">
        <v>273</v>
      </c>
      <c r="C979" s="218" t="s">
        <v>541</v>
      </c>
      <c r="D979" s="66" t="s">
        <v>722</v>
      </c>
      <c r="E979" s="130"/>
    </row>
    <row r="980" spans="1:5" s="28" customFormat="1" ht="30" customHeight="1">
      <c r="A980" s="131">
        <v>30</v>
      </c>
      <c r="B980" s="56" t="s">
        <v>345</v>
      </c>
      <c r="C980" s="218" t="s">
        <v>541</v>
      </c>
      <c r="D980" s="66" t="s">
        <v>781</v>
      </c>
      <c r="E980" s="130"/>
    </row>
    <row r="981" spans="1:5" s="28" customFormat="1" ht="30" customHeight="1">
      <c r="A981" s="131">
        <v>31</v>
      </c>
      <c r="B981" s="56" t="s">
        <v>93</v>
      </c>
      <c r="C981" s="218" t="s">
        <v>541</v>
      </c>
      <c r="D981" s="66" t="s">
        <v>1192</v>
      </c>
      <c r="E981" s="130"/>
    </row>
    <row r="982" spans="1:5" s="28" customFormat="1" ht="30" customHeight="1">
      <c r="A982" s="131">
        <v>32</v>
      </c>
      <c r="B982" s="56" t="s">
        <v>206</v>
      </c>
      <c r="C982" s="218" t="s">
        <v>541</v>
      </c>
      <c r="D982" s="66" t="s">
        <v>771</v>
      </c>
      <c r="E982" s="130"/>
    </row>
    <row r="983" spans="1:5" s="28" customFormat="1" ht="30" customHeight="1">
      <c r="A983" s="131">
        <v>33</v>
      </c>
      <c r="B983" s="56" t="s">
        <v>493</v>
      </c>
      <c r="C983" s="218" t="s">
        <v>541</v>
      </c>
      <c r="D983" s="66" t="s">
        <v>597</v>
      </c>
      <c r="E983" s="130"/>
    </row>
    <row r="984" spans="1:5" s="28" customFormat="1" ht="15.75" customHeight="1">
      <c r="A984" s="131">
        <v>34</v>
      </c>
      <c r="B984" s="56" t="s">
        <v>52</v>
      </c>
      <c r="C984" s="218" t="s">
        <v>541</v>
      </c>
      <c r="D984" s="66" t="s">
        <v>654</v>
      </c>
      <c r="E984" s="130"/>
    </row>
    <row r="985" spans="1:5" s="28" customFormat="1" ht="15.75" customHeight="1">
      <c r="A985" s="131">
        <v>35</v>
      </c>
      <c r="B985" s="56" t="s">
        <v>458</v>
      </c>
      <c r="C985" s="218" t="s">
        <v>541</v>
      </c>
      <c r="D985" s="66" t="s">
        <v>851</v>
      </c>
      <c r="E985" s="130"/>
    </row>
    <row r="986" spans="1:5" s="28" customFormat="1" ht="15.75" customHeight="1">
      <c r="A986" s="131">
        <v>36</v>
      </c>
      <c r="B986" s="56" t="s">
        <v>367</v>
      </c>
      <c r="C986" s="218" t="s">
        <v>541</v>
      </c>
      <c r="D986" s="66" t="s">
        <v>1063</v>
      </c>
      <c r="E986" s="130"/>
    </row>
    <row r="987" spans="1:5" s="28" customFormat="1" ht="60" customHeight="1">
      <c r="A987" s="131">
        <v>37</v>
      </c>
      <c r="B987" s="56" t="str">
        <f>МКД!A344</f>
        <v>Полевая  ул. д.10</v>
      </c>
      <c r="C987" s="218" t="s">
        <v>541</v>
      </c>
      <c r="D987" s="66" t="s">
        <v>1087</v>
      </c>
      <c r="E987" s="130"/>
    </row>
    <row r="988" spans="1:5" s="28" customFormat="1" ht="30" customHeight="1">
      <c r="A988" s="131">
        <v>38</v>
      </c>
      <c r="B988" s="51" t="str">
        <f>МКД!A245</f>
        <v>Корейский пер. д.10</v>
      </c>
      <c r="C988" s="222" t="s">
        <v>541</v>
      </c>
      <c r="D988" s="67" t="s">
        <v>1558</v>
      </c>
      <c r="E988" s="130"/>
    </row>
    <row r="989" spans="1:5" s="28" customFormat="1" ht="60" customHeight="1">
      <c r="A989" s="131">
        <v>39</v>
      </c>
      <c r="B989" s="56" t="s">
        <v>279</v>
      </c>
      <c r="C989" s="218" t="s">
        <v>541</v>
      </c>
      <c r="D989" s="66" t="s">
        <v>905</v>
      </c>
      <c r="E989" s="130"/>
    </row>
    <row r="990" spans="1:5" s="28" customFormat="1" ht="15.75" customHeight="1">
      <c r="A990" s="131">
        <v>40</v>
      </c>
      <c r="B990" s="51" t="s">
        <v>166</v>
      </c>
      <c r="C990" s="222" t="s">
        <v>541</v>
      </c>
      <c r="D990" s="67" t="s">
        <v>1083</v>
      </c>
      <c r="E990" s="130"/>
    </row>
    <row r="991" spans="1:5" s="28" customFormat="1" ht="30" customHeight="1">
      <c r="A991" s="131">
        <v>41</v>
      </c>
      <c r="B991" s="51" t="s">
        <v>358</v>
      </c>
      <c r="C991" s="222" t="s">
        <v>541</v>
      </c>
      <c r="D991" s="67" t="s">
        <v>942</v>
      </c>
      <c r="E991" s="130"/>
    </row>
    <row r="992" spans="1:5" s="28" customFormat="1" ht="30" customHeight="1">
      <c r="A992" s="131">
        <v>42</v>
      </c>
      <c r="B992" s="56" t="str">
        <f>МКД!A183</f>
        <v>Жукова Маршала ул. д.11</v>
      </c>
      <c r="C992" s="218" t="s">
        <v>541</v>
      </c>
      <c r="D992" s="66" t="s">
        <v>1104</v>
      </c>
      <c r="E992" s="130"/>
    </row>
    <row r="993" spans="1:5" s="28" customFormat="1" ht="15.75" customHeight="1">
      <c r="A993" s="131">
        <v>43</v>
      </c>
      <c r="B993" s="56" t="str">
        <f>МКД!A177</f>
        <v>Елисеева Героя ул. д.7А</v>
      </c>
      <c r="C993" s="218" t="s">
        <v>541</v>
      </c>
      <c r="D993" s="66" t="s">
        <v>1238</v>
      </c>
      <c r="E993" s="130"/>
    </row>
    <row r="994" spans="1:5" s="28" customFormat="1" ht="30" customHeight="1">
      <c r="A994" s="131">
        <v>44</v>
      </c>
      <c r="B994" s="56" t="str">
        <f>МКД!A43</f>
        <v>Бонч-Бруевича ул. д.4</v>
      </c>
      <c r="C994" s="218" t="s">
        <v>541</v>
      </c>
      <c r="D994" s="66" t="s">
        <v>1141</v>
      </c>
      <c r="E994" s="130"/>
    </row>
    <row r="995" spans="1:5" s="28" customFormat="1" ht="30" customHeight="1">
      <c r="A995" s="131">
        <v>45</v>
      </c>
      <c r="B995" s="56" t="str">
        <f>МКД!A358</f>
        <v>Пятигорская ул. д.12</v>
      </c>
      <c r="C995" s="218" t="s">
        <v>541</v>
      </c>
      <c r="D995" s="66" t="s">
        <v>1679</v>
      </c>
      <c r="E995" s="130"/>
    </row>
    <row r="996" spans="1:5" s="28" customFormat="1" ht="30" customHeight="1">
      <c r="A996" s="131">
        <v>46</v>
      </c>
      <c r="B996" s="51" t="str">
        <f>МКД!A57</f>
        <v>Вологдина ул. д.8</v>
      </c>
      <c r="C996" s="222" t="s">
        <v>541</v>
      </c>
      <c r="D996" s="67" t="s">
        <v>1146</v>
      </c>
      <c r="E996" s="130"/>
    </row>
    <row r="997" spans="1:5" s="28" customFormat="1" ht="30" customHeight="1">
      <c r="A997" s="131">
        <v>47</v>
      </c>
      <c r="B997" s="56" t="str">
        <f>МКД!A91</f>
        <v>Гагарина пр-кт. д.226</v>
      </c>
      <c r="C997" s="218" t="s">
        <v>541</v>
      </c>
      <c r="D997" s="66" t="s">
        <v>942</v>
      </c>
      <c r="E997" s="130"/>
    </row>
    <row r="998" spans="1:5" s="28" customFormat="1" ht="30" customHeight="1">
      <c r="A998" s="131">
        <v>48</v>
      </c>
      <c r="B998" s="56" t="str">
        <f>МКД!A9</f>
        <v>Анкудиновское шоссе д.28</v>
      </c>
      <c r="C998" s="218" t="s">
        <v>541</v>
      </c>
      <c r="D998" s="66" t="s">
        <v>1010</v>
      </c>
      <c r="E998" s="130"/>
    </row>
    <row r="999" spans="1:5" s="28" customFormat="1" ht="30" customHeight="1">
      <c r="A999" s="131">
        <v>49</v>
      </c>
      <c r="B999" s="56" t="str">
        <f>МКД!A159</f>
        <v>Горная ул. д.20</v>
      </c>
      <c r="C999" s="218" t="s">
        <v>1270</v>
      </c>
      <c r="D999" s="66" t="s">
        <v>1271</v>
      </c>
      <c r="E999" s="130"/>
    </row>
    <row r="1000" spans="1:5" s="28" customFormat="1" ht="15.75" customHeight="1">
      <c r="A1000" s="131">
        <v>50</v>
      </c>
      <c r="B1000" s="56" t="str">
        <f>МКД!A415</f>
        <v>Сурикова ул. д.16А</v>
      </c>
      <c r="C1000" s="218" t="s">
        <v>541</v>
      </c>
      <c r="D1000" s="66" t="s">
        <v>1577</v>
      </c>
      <c r="E1000" s="130"/>
    </row>
    <row r="1001" spans="1:5" s="28" customFormat="1" ht="15.75" customHeight="1">
      <c r="A1001" s="131">
        <v>51</v>
      </c>
      <c r="B1001" s="56" t="str">
        <f>МКД!A484</f>
        <v>Щербинки-1 мкр. д.10Б</v>
      </c>
      <c r="C1001" s="218" t="s">
        <v>541</v>
      </c>
      <c r="D1001" s="66" t="s">
        <v>1693</v>
      </c>
      <c r="E1001" s="130"/>
    </row>
    <row r="1002" spans="1:5" s="28" customFormat="1" ht="15.75" customHeight="1">
      <c r="A1002" s="131">
        <v>52</v>
      </c>
      <c r="B1002" s="56" t="str">
        <f>МКД!A261</f>
        <v>Крылова ул. д.4</v>
      </c>
      <c r="C1002" s="218" t="s">
        <v>541</v>
      </c>
      <c r="D1002" s="66" t="s">
        <v>1298</v>
      </c>
      <c r="E1002" s="130"/>
    </row>
    <row r="1003" spans="1:5" s="28" customFormat="1" ht="15.75" customHeight="1">
      <c r="A1003" s="131">
        <v>53</v>
      </c>
      <c r="B1003" s="56" t="str">
        <f>МКД!A409</f>
        <v>Сурикова ул. д.10</v>
      </c>
      <c r="C1003" s="218" t="s">
        <v>541</v>
      </c>
      <c r="D1003" s="66" t="s">
        <v>1353</v>
      </c>
      <c r="E1003" s="130"/>
    </row>
    <row r="1004" spans="1:5" s="28" customFormat="1" ht="15.75" customHeight="1">
      <c r="A1004" s="131">
        <v>54</v>
      </c>
      <c r="B1004" s="56" t="str">
        <f>МКД!A152</f>
        <v>Голованова Маршала ул. д.71</v>
      </c>
      <c r="C1004" s="218" t="s">
        <v>541</v>
      </c>
      <c r="D1004" s="66" t="s">
        <v>656</v>
      </c>
      <c r="E1004" s="130"/>
    </row>
    <row r="1005" spans="1:5" s="28" customFormat="1" ht="15.75" customHeight="1">
      <c r="A1005" s="131">
        <v>55</v>
      </c>
      <c r="B1005" s="56" t="str">
        <f>МКД!A489</f>
        <v>Щербинки-1 мкр. д.16</v>
      </c>
      <c r="C1005" s="218" t="s">
        <v>541</v>
      </c>
      <c r="D1005" s="66" t="s">
        <v>1353</v>
      </c>
      <c r="E1005" s="130"/>
    </row>
    <row r="1006" spans="1:5" s="28" customFormat="1" ht="35.25" customHeight="1">
      <c r="A1006" s="131">
        <v>56</v>
      </c>
      <c r="B1006" s="56" t="str">
        <f>МКД!A498</f>
        <v>Щербинки-1 мкр. д.5</v>
      </c>
      <c r="C1006" s="218" t="s">
        <v>541</v>
      </c>
      <c r="D1006" s="66" t="s">
        <v>1457</v>
      </c>
      <c r="E1006" s="130"/>
    </row>
    <row r="1007" spans="1:5" s="28" customFormat="1" ht="35.25" customHeight="1">
      <c r="A1007" s="131">
        <v>57</v>
      </c>
      <c r="B1007" s="56" t="str">
        <f>МКД!A275</f>
        <v>Лебедева Академика ул. д.4</v>
      </c>
      <c r="C1007" s="218" t="s">
        <v>541</v>
      </c>
      <c r="D1007" s="66" t="s">
        <v>1522</v>
      </c>
      <c r="E1007" s="130"/>
    </row>
    <row r="1008" spans="1:5" s="28" customFormat="1" ht="33.75" customHeight="1">
      <c r="A1008" s="131">
        <v>58</v>
      </c>
      <c r="B1008" s="56" t="str">
        <f>МКД!A99</f>
        <v>Гагарина пр-кт. д.92</v>
      </c>
      <c r="C1008" s="218" t="s">
        <v>541</v>
      </c>
      <c r="D1008" s="66" t="s">
        <v>1467</v>
      </c>
      <c r="E1008" s="130"/>
    </row>
    <row r="1009" spans="1:5" s="28" customFormat="1" ht="33.75" customHeight="1">
      <c r="A1009" s="131">
        <v>59</v>
      </c>
      <c r="B1009" s="56" t="str">
        <f>МКД!A195</f>
        <v>Жукова Маршала ул. д.8</v>
      </c>
      <c r="C1009" s="218" t="s">
        <v>541</v>
      </c>
      <c r="D1009" s="66" t="s">
        <v>1524</v>
      </c>
      <c r="E1009" s="130"/>
    </row>
    <row r="1010" spans="1:5" s="28" customFormat="1" ht="33.75" customHeight="1">
      <c r="A1010" s="131">
        <v>60</v>
      </c>
      <c r="B1010" s="56" t="str">
        <f>МКД!A272</f>
        <v>Лебедева Академика ул. д.1</v>
      </c>
      <c r="C1010" s="218" t="s">
        <v>541</v>
      </c>
      <c r="D1010" s="66" t="s">
        <v>1574</v>
      </c>
      <c r="E1010" s="130"/>
    </row>
    <row r="1011" spans="1:5" s="28" customFormat="1" ht="33.75" customHeight="1">
      <c r="A1011" s="131">
        <v>61</v>
      </c>
      <c r="B1011" s="56" t="str">
        <f>МКД!A281</f>
        <v>Луганская ул. д.7</v>
      </c>
      <c r="C1011" s="218" t="s">
        <v>541</v>
      </c>
      <c r="D1011" s="66" t="s">
        <v>1623</v>
      </c>
      <c r="E1011" s="130"/>
    </row>
    <row r="1012" spans="1:5" s="28" customFormat="1" ht="33.75" customHeight="1">
      <c r="A1012" s="131">
        <v>62</v>
      </c>
      <c r="B1012" s="56" t="str">
        <f>МКД!A497</f>
        <v>Щербинки-1 мкр. д.4</v>
      </c>
      <c r="C1012" s="218" t="s">
        <v>541</v>
      </c>
      <c r="D1012" s="66" t="s">
        <v>1381</v>
      </c>
      <c r="E1012" s="130"/>
    </row>
    <row r="1013" spans="1:5" s="28" customFormat="1" ht="33.75" customHeight="1">
      <c r="A1013" s="131">
        <v>63</v>
      </c>
      <c r="B1013" s="56" t="str">
        <f>МКД!A271</f>
        <v>Ларина ул. д.5А</v>
      </c>
      <c r="C1013" s="218" t="s">
        <v>541</v>
      </c>
      <c r="D1013" s="66" t="s">
        <v>1711</v>
      </c>
      <c r="E1013" s="130"/>
    </row>
    <row r="1014" spans="1:5" s="87" customFormat="1" ht="21" customHeight="1">
      <c r="A1014" s="187" t="s">
        <v>542</v>
      </c>
      <c r="B1014" s="188"/>
      <c r="C1014" s="189"/>
      <c r="D1014" s="252"/>
    </row>
    <row r="1015" spans="1:5" s="28" customFormat="1" ht="45" customHeight="1">
      <c r="A1015" s="190">
        <v>1</v>
      </c>
      <c r="B1015" s="47" t="str">
        <f>МКД!A138</f>
        <v>Голованова Маршала ул. д.37</v>
      </c>
      <c r="C1015" s="218" t="s">
        <v>523</v>
      </c>
      <c r="D1015" s="66" t="s">
        <v>599</v>
      </c>
      <c r="E1015" s="130"/>
    </row>
    <row r="1016" spans="1:5" s="28" customFormat="1" ht="45" customHeight="1">
      <c r="A1016" s="190">
        <v>2</v>
      </c>
      <c r="B1016" s="47" t="str">
        <f>МКД!A187</f>
        <v>Жукова Маршала ул. д.20</v>
      </c>
      <c r="C1016" s="218" t="s">
        <v>523</v>
      </c>
      <c r="D1016" s="66" t="s">
        <v>1155</v>
      </c>
      <c r="E1016" s="130"/>
    </row>
    <row r="1017" spans="1:5" s="28" customFormat="1" ht="45" customHeight="1">
      <c r="A1017" s="190">
        <v>3</v>
      </c>
      <c r="B1017" s="48" t="str">
        <f>МКД!A191</f>
        <v>Жукова Маршала ул. д.3</v>
      </c>
      <c r="C1017" s="218" t="s">
        <v>523</v>
      </c>
      <c r="D1017" s="66" t="s">
        <v>876</v>
      </c>
      <c r="E1017" s="130"/>
    </row>
    <row r="1018" spans="1:5" s="28" customFormat="1" ht="54.75" customHeight="1">
      <c r="A1018" s="190">
        <v>4</v>
      </c>
      <c r="B1018" s="61" t="str">
        <f>МКД!A273</f>
        <v>Лебедева Академика ул. д.12</v>
      </c>
      <c r="C1018" s="231" t="s">
        <v>523</v>
      </c>
      <c r="D1018" s="66" t="s">
        <v>673</v>
      </c>
      <c r="E1018" s="130"/>
    </row>
    <row r="1019" spans="1:5" s="28" customFormat="1" ht="54.75" customHeight="1">
      <c r="A1019" s="190">
        <v>5</v>
      </c>
      <c r="B1019" s="61" t="str">
        <f>МКД!A312</f>
        <v>Октября 40 лет ул. д.5А</v>
      </c>
      <c r="C1019" s="231" t="s">
        <v>523</v>
      </c>
      <c r="D1019" s="66" t="s">
        <v>1167</v>
      </c>
      <c r="E1019" s="130"/>
    </row>
    <row r="1020" spans="1:5" s="28" customFormat="1" ht="73.5" customHeight="1">
      <c r="A1020" s="190">
        <v>6</v>
      </c>
      <c r="B1020" s="61" t="str">
        <f>МКД!A330</f>
        <v>Победы 40 лет ул. д.1</v>
      </c>
      <c r="C1020" s="231" t="s">
        <v>523</v>
      </c>
      <c r="D1020" s="66" t="s">
        <v>1164</v>
      </c>
      <c r="E1020" s="130"/>
    </row>
    <row r="1021" spans="1:5" s="28" customFormat="1" ht="15" customHeight="1">
      <c r="A1021" s="190">
        <v>7</v>
      </c>
      <c r="B1021" s="61" t="str">
        <f>МКД!A438</f>
        <v>Тропинина ул. д.12</v>
      </c>
      <c r="C1021" s="231" t="s">
        <v>523</v>
      </c>
      <c r="D1021" s="66" t="s">
        <v>817</v>
      </c>
      <c r="E1021" s="130"/>
    </row>
    <row r="1022" spans="1:5" s="28" customFormat="1" ht="30" customHeight="1">
      <c r="A1022" s="190">
        <v>8</v>
      </c>
      <c r="B1022" s="61" t="str">
        <f>МКД!A450</f>
        <v>Тропинина ул. д.55</v>
      </c>
      <c r="C1022" s="231" t="s">
        <v>523</v>
      </c>
      <c r="D1022" s="66" t="s">
        <v>1307</v>
      </c>
      <c r="E1022" s="130"/>
    </row>
    <row r="1023" spans="1:5" s="28" customFormat="1" ht="45" customHeight="1">
      <c r="A1023" s="190">
        <v>9</v>
      </c>
      <c r="B1023" s="61" t="str">
        <f>МКД!A136</f>
        <v>Голованова Маршала ул. д.33</v>
      </c>
      <c r="C1023" s="231" t="s">
        <v>523</v>
      </c>
      <c r="D1023" s="66" t="s">
        <v>877</v>
      </c>
      <c r="E1023" s="130"/>
    </row>
    <row r="1024" spans="1:5" s="28" customFormat="1" ht="15" customHeight="1">
      <c r="A1024" s="190">
        <v>10</v>
      </c>
      <c r="B1024" s="61" t="str">
        <f>МКД!A446</f>
        <v>Тропинина ул. д.4</v>
      </c>
      <c r="C1024" s="232" t="s">
        <v>523</v>
      </c>
      <c r="D1024" s="66" t="s">
        <v>998</v>
      </c>
      <c r="E1024" s="130"/>
    </row>
    <row r="1025" spans="1:5" s="28" customFormat="1" ht="45" customHeight="1">
      <c r="A1025" s="190">
        <v>11</v>
      </c>
      <c r="B1025" s="61" t="str">
        <f>МКД!A150</f>
        <v>Голованова Маршала ул. д.69</v>
      </c>
      <c r="C1025" s="232" t="s">
        <v>523</v>
      </c>
      <c r="D1025" s="66" t="s">
        <v>1406</v>
      </c>
      <c r="E1025" s="130"/>
    </row>
    <row r="1026" spans="1:5" s="28" customFormat="1" ht="45" customHeight="1">
      <c r="A1026" s="190">
        <v>12</v>
      </c>
      <c r="B1026" s="61" t="str">
        <f>МКД!A315</f>
        <v>Октября 40 лет ул. д.7А</v>
      </c>
      <c r="C1026" s="233" t="s">
        <v>523</v>
      </c>
      <c r="D1026" s="67" t="s">
        <v>1226</v>
      </c>
      <c r="E1026" s="130"/>
    </row>
    <row r="1027" spans="1:5" s="28" customFormat="1" ht="30" customHeight="1">
      <c r="A1027" s="190">
        <v>13</v>
      </c>
      <c r="B1027" s="61" t="s">
        <v>322</v>
      </c>
      <c r="C1027" s="232" t="s">
        <v>523</v>
      </c>
      <c r="D1027" s="66" t="s">
        <v>1258</v>
      </c>
      <c r="E1027" s="130"/>
    </row>
    <row r="1028" spans="1:5" s="28" customFormat="1" ht="60" customHeight="1">
      <c r="A1028" s="190">
        <v>14</v>
      </c>
      <c r="B1028" s="61" t="str">
        <f>МКД!A90</f>
        <v>Гагарина пр-кт. д.224</v>
      </c>
      <c r="C1028" s="232" t="s">
        <v>523</v>
      </c>
      <c r="D1028" s="66" t="s">
        <v>1003</v>
      </c>
      <c r="E1028" s="130"/>
    </row>
    <row r="1029" spans="1:5" s="28" customFormat="1" ht="30" customHeight="1">
      <c r="A1029" s="190">
        <v>15</v>
      </c>
      <c r="B1029" s="61" t="str">
        <f>МКД!A427</f>
        <v>Терешковой ул. д.2А</v>
      </c>
      <c r="C1029" s="232" t="s">
        <v>523</v>
      </c>
      <c r="D1029" s="67" t="s">
        <v>871</v>
      </c>
      <c r="E1029" s="130"/>
    </row>
    <row r="1030" spans="1:5" s="28" customFormat="1" ht="30" customHeight="1">
      <c r="A1030" s="190">
        <v>16</v>
      </c>
      <c r="B1030" s="61" t="str">
        <f>МКД!A50</f>
        <v>Военных Комиссаров ул. д.6</v>
      </c>
      <c r="C1030" s="232" t="s">
        <v>523</v>
      </c>
      <c r="D1030" s="162" t="s">
        <v>1492</v>
      </c>
      <c r="E1030" s="130"/>
    </row>
    <row r="1031" spans="1:5" s="28" customFormat="1" ht="30" customHeight="1">
      <c r="A1031" s="190">
        <v>17</v>
      </c>
      <c r="B1031" s="62" t="str">
        <f>МКД!A453</f>
        <v>Тропинина ул. д.6</v>
      </c>
      <c r="C1031" s="232" t="s">
        <v>523</v>
      </c>
      <c r="D1031" s="162" t="s">
        <v>1009</v>
      </c>
      <c r="E1031" s="130"/>
    </row>
    <row r="1032" spans="1:5" s="28" customFormat="1" ht="30" customHeight="1">
      <c r="A1032" s="190">
        <v>18</v>
      </c>
      <c r="B1032" s="61" t="str">
        <f>МКД!A449</f>
        <v>Тропинина ул. д.53</v>
      </c>
      <c r="C1032" s="232" t="s">
        <v>523</v>
      </c>
      <c r="D1032" s="162" t="s">
        <v>973</v>
      </c>
      <c r="E1032" s="130"/>
    </row>
    <row r="1033" spans="1:5" s="28" customFormat="1" ht="30" customHeight="1">
      <c r="A1033" s="190">
        <v>19</v>
      </c>
      <c r="B1033" s="61" t="str">
        <f>МКД!A337</f>
        <v>Победы 40 лет ул. д.2</v>
      </c>
      <c r="C1033" s="232" t="s">
        <v>523</v>
      </c>
      <c r="D1033" s="162" t="s">
        <v>1106</v>
      </c>
      <c r="E1033" s="130"/>
    </row>
    <row r="1034" spans="1:5" s="28" customFormat="1" ht="30" customHeight="1">
      <c r="A1034" s="190">
        <v>20</v>
      </c>
      <c r="B1034" s="61" t="str">
        <f>МКД!A159</f>
        <v>Горная ул. д.20</v>
      </c>
      <c r="C1034" s="231" t="s">
        <v>523</v>
      </c>
      <c r="D1034" s="162" t="s">
        <v>1452</v>
      </c>
      <c r="E1034" s="130"/>
    </row>
    <row r="1035" spans="1:5" s="28" customFormat="1" ht="30" customHeight="1">
      <c r="A1035" s="190">
        <v>21</v>
      </c>
      <c r="B1035" s="61" t="str">
        <f>МКД!A207</f>
        <v>Кащенко ул. д.21</v>
      </c>
      <c r="C1035" s="233" t="s">
        <v>523</v>
      </c>
      <c r="D1035" s="67" t="s">
        <v>1369</v>
      </c>
      <c r="E1035" s="130"/>
    </row>
    <row r="1036" spans="1:5" s="28" customFormat="1" ht="30" customHeight="1">
      <c r="A1036" s="190">
        <v>22</v>
      </c>
      <c r="B1036" s="63" t="str">
        <f>МКД!A275</f>
        <v>Лебедева Академика ул. д.4</v>
      </c>
      <c r="C1036" s="231" t="s">
        <v>523</v>
      </c>
      <c r="D1036" s="66" t="s">
        <v>1031</v>
      </c>
      <c r="E1036" s="130"/>
    </row>
    <row r="1037" spans="1:5" s="28" customFormat="1" ht="30" customHeight="1">
      <c r="A1037" s="190">
        <v>23</v>
      </c>
      <c r="B1037" s="63" t="str">
        <f>МКД!A188</f>
        <v>Жукова Маршала ул. д.22</v>
      </c>
      <c r="C1037" s="233" t="s">
        <v>523</v>
      </c>
      <c r="D1037" s="67" t="s">
        <v>1039</v>
      </c>
      <c r="E1037" s="130"/>
    </row>
    <row r="1038" spans="1:5" s="28" customFormat="1" ht="30" customHeight="1">
      <c r="A1038" s="190">
        <v>24</v>
      </c>
      <c r="B1038" s="63" t="str">
        <f>МКД!A153</f>
        <v>Голованова Маршала ул. д.73</v>
      </c>
      <c r="C1038" s="231" t="s">
        <v>523</v>
      </c>
      <c r="D1038" s="66" t="s">
        <v>1234</v>
      </c>
      <c r="E1038" s="130"/>
    </row>
    <row r="1039" spans="1:5" s="28" customFormat="1" ht="30" customHeight="1">
      <c r="A1039" s="190">
        <v>25</v>
      </c>
      <c r="B1039" s="47" t="str">
        <f>МКД!A445</f>
        <v>Тропинина ул. д.3А</v>
      </c>
      <c r="C1039" s="218" t="s">
        <v>523</v>
      </c>
      <c r="D1039" s="66" t="s">
        <v>1044</v>
      </c>
      <c r="E1039" s="130"/>
    </row>
    <row r="1040" spans="1:5" s="28" customFormat="1" ht="15" customHeight="1">
      <c r="A1040" s="190">
        <v>26</v>
      </c>
      <c r="B1040" s="63" t="str">
        <f>МКД!A129</f>
        <v>Голованова Маршала ул. д.13</v>
      </c>
      <c r="C1040" s="222" t="s">
        <v>523</v>
      </c>
      <c r="D1040" s="67" t="s">
        <v>866</v>
      </c>
      <c r="E1040" s="130"/>
    </row>
    <row r="1041" spans="1:5" s="28" customFormat="1" ht="30" customHeight="1">
      <c r="A1041" s="190">
        <v>27</v>
      </c>
      <c r="B1041" s="63" t="str">
        <f>МКД!A362</f>
        <v>Пятигорская ул. д.18А</v>
      </c>
      <c r="C1041" s="218" t="s">
        <v>523</v>
      </c>
      <c r="D1041" s="66" t="s">
        <v>1143</v>
      </c>
      <c r="E1041" s="130"/>
    </row>
    <row r="1042" spans="1:5" s="28" customFormat="1" ht="30" customHeight="1">
      <c r="A1042" s="190">
        <v>28</v>
      </c>
      <c r="B1042" s="63" t="str">
        <f>МКД!A323</f>
        <v>Петровского ул. д.15</v>
      </c>
      <c r="C1042" s="218" t="s">
        <v>523</v>
      </c>
      <c r="D1042" s="66" t="s">
        <v>1138</v>
      </c>
      <c r="E1042" s="130"/>
    </row>
    <row r="1043" spans="1:5" s="28" customFormat="1" ht="30" customHeight="1">
      <c r="A1043" s="190">
        <v>29</v>
      </c>
      <c r="B1043" s="63" t="str">
        <f>МКД!A161</f>
        <v>Горная ул. д.26</v>
      </c>
      <c r="C1043" s="222" t="s">
        <v>523</v>
      </c>
      <c r="D1043" s="67" t="s">
        <v>1213</v>
      </c>
      <c r="E1043" s="130"/>
    </row>
    <row r="1044" spans="1:5" s="28" customFormat="1" ht="30" customHeight="1">
      <c r="A1044" s="190">
        <v>30</v>
      </c>
      <c r="B1044" s="63" t="str">
        <f>МКД!A81</f>
        <v>Гагарина пр-кт. д.186</v>
      </c>
      <c r="C1044" s="218" t="s">
        <v>523</v>
      </c>
      <c r="D1044" s="66" t="s">
        <v>1137</v>
      </c>
      <c r="E1044" s="130"/>
    </row>
    <row r="1045" spans="1:5" s="28" customFormat="1" ht="15" customHeight="1">
      <c r="A1045" s="190">
        <v>31</v>
      </c>
      <c r="B1045" s="63" t="str">
        <f>МКД!A346</f>
        <v>пос. Черепичный д.11</v>
      </c>
      <c r="C1045" s="218" t="s">
        <v>523</v>
      </c>
      <c r="D1045" s="66" t="s">
        <v>1135</v>
      </c>
      <c r="E1045" s="130"/>
    </row>
    <row r="1046" spans="1:5" s="28" customFormat="1" ht="30" customHeight="1">
      <c r="A1046" s="190">
        <v>32</v>
      </c>
      <c r="B1046" s="63" t="str">
        <f>МКД!A430</f>
        <v>Терешковой ул. д.5</v>
      </c>
      <c r="C1046" s="222" t="s">
        <v>523</v>
      </c>
      <c r="D1046" s="67" t="s">
        <v>1152</v>
      </c>
      <c r="E1046" s="130"/>
    </row>
    <row r="1047" spans="1:5" s="28" customFormat="1" ht="30" customHeight="1">
      <c r="A1047" s="190">
        <v>33</v>
      </c>
      <c r="B1047" s="63" t="str">
        <f>МКД!A412</f>
        <v>Сурикова ул. д.14</v>
      </c>
      <c r="C1047" s="222" t="s">
        <v>523</v>
      </c>
      <c r="D1047" s="67" t="s">
        <v>1248</v>
      </c>
      <c r="E1047" s="130"/>
    </row>
    <row r="1048" spans="1:5" s="28" customFormat="1" ht="15" customHeight="1">
      <c r="A1048" s="190">
        <v>34</v>
      </c>
      <c r="B1048" s="63" t="str">
        <f>МКД!A356</f>
        <v>пос. Черепичный д.9</v>
      </c>
      <c r="C1048" s="218" t="s">
        <v>523</v>
      </c>
      <c r="D1048" s="66" t="s">
        <v>1161</v>
      </c>
      <c r="E1048" s="130"/>
    </row>
    <row r="1049" spans="1:5" s="28" customFormat="1" ht="60" customHeight="1">
      <c r="A1049" s="190">
        <v>35</v>
      </c>
      <c r="B1049" s="63" t="str">
        <f>МКД!A56</f>
        <v>Вологдина ул. д.5</v>
      </c>
      <c r="C1049" s="222" t="s">
        <v>523</v>
      </c>
      <c r="D1049" s="67" t="s">
        <v>1364</v>
      </c>
      <c r="E1049" s="130"/>
    </row>
    <row r="1050" spans="1:5" s="28" customFormat="1" ht="60" customHeight="1">
      <c r="A1050" s="190">
        <v>36</v>
      </c>
      <c r="B1050" s="63" t="str">
        <f>МКД!A439</f>
        <v>Тропинина ул. д.14</v>
      </c>
      <c r="C1050" s="218" t="s">
        <v>523</v>
      </c>
      <c r="D1050" s="66" t="s">
        <v>1352</v>
      </c>
      <c r="E1050" s="130"/>
    </row>
    <row r="1051" spans="1:5" s="28" customFormat="1" ht="30" customHeight="1">
      <c r="A1051" s="190">
        <v>37</v>
      </c>
      <c r="B1051" s="63" t="s">
        <v>80</v>
      </c>
      <c r="C1051" s="223" t="s">
        <v>523</v>
      </c>
      <c r="D1051" s="94" t="s">
        <v>1189</v>
      </c>
      <c r="E1051" s="130"/>
    </row>
    <row r="1052" spans="1:5" s="28" customFormat="1" ht="75" customHeight="1">
      <c r="A1052" s="190">
        <v>38</v>
      </c>
      <c r="B1052" s="63" t="str">
        <f>МКД!A158</f>
        <v>Горная ул. д.19</v>
      </c>
      <c r="C1052" s="234" t="s">
        <v>523</v>
      </c>
      <c r="D1052" s="66" t="s">
        <v>1471</v>
      </c>
      <c r="E1052" s="130"/>
    </row>
    <row r="1053" spans="1:5" s="45" customFormat="1" ht="60" customHeight="1">
      <c r="A1053" s="190">
        <v>39</v>
      </c>
      <c r="B1053" s="63" t="s">
        <v>142</v>
      </c>
      <c r="C1053" s="218" t="s">
        <v>523</v>
      </c>
      <c r="D1053" s="66" t="s">
        <v>848</v>
      </c>
      <c r="E1053" s="186"/>
    </row>
    <row r="1054" spans="1:5" s="45" customFormat="1" ht="30" customHeight="1">
      <c r="A1054" s="190">
        <v>40</v>
      </c>
      <c r="B1054" s="63" t="s">
        <v>458</v>
      </c>
      <c r="C1054" s="218" t="s">
        <v>523</v>
      </c>
      <c r="D1054" s="66" t="s">
        <v>759</v>
      </c>
      <c r="E1054" s="186"/>
    </row>
    <row r="1055" spans="1:5" s="45" customFormat="1" ht="15" customHeight="1">
      <c r="A1055" s="190">
        <v>41</v>
      </c>
      <c r="B1055" s="63" t="s">
        <v>213</v>
      </c>
      <c r="C1055" s="218" t="s">
        <v>523</v>
      </c>
      <c r="D1055" s="66" t="s">
        <v>639</v>
      </c>
      <c r="E1055" s="186"/>
    </row>
    <row r="1056" spans="1:5" s="45" customFormat="1" ht="60" customHeight="1">
      <c r="A1056" s="190">
        <v>42</v>
      </c>
      <c r="B1056" s="63" t="s">
        <v>144</v>
      </c>
      <c r="C1056" s="222" t="s">
        <v>523</v>
      </c>
      <c r="D1056" s="67" t="s">
        <v>1225</v>
      </c>
      <c r="E1056" s="186"/>
    </row>
    <row r="1057" spans="1:5" s="45" customFormat="1" ht="45" customHeight="1">
      <c r="A1057" s="190">
        <v>43</v>
      </c>
      <c r="B1057" s="63" t="s">
        <v>148</v>
      </c>
      <c r="C1057" s="218" t="s">
        <v>523</v>
      </c>
      <c r="D1057" s="66" t="s">
        <v>1182</v>
      </c>
      <c r="E1057" s="186"/>
    </row>
    <row r="1058" spans="1:5" s="45" customFormat="1" ht="60" customHeight="1">
      <c r="A1058" s="190">
        <v>44</v>
      </c>
      <c r="B1058" s="63" t="s">
        <v>151</v>
      </c>
      <c r="C1058" s="218" t="s">
        <v>523</v>
      </c>
      <c r="D1058" s="66" t="s">
        <v>780</v>
      </c>
      <c r="E1058" s="186"/>
    </row>
    <row r="1059" spans="1:5" s="45" customFormat="1" ht="30" customHeight="1">
      <c r="A1059" s="190">
        <v>45</v>
      </c>
      <c r="B1059" s="63" t="s">
        <v>289</v>
      </c>
      <c r="C1059" s="218" t="s">
        <v>523</v>
      </c>
      <c r="D1059" s="66" t="s">
        <v>585</v>
      </c>
      <c r="E1059" s="186"/>
    </row>
    <row r="1060" spans="1:5" s="45" customFormat="1" ht="30" customHeight="1">
      <c r="A1060" s="190">
        <v>46</v>
      </c>
      <c r="B1060" s="63" t="s">
        <v>157</v>
      </c>
      <c r="C1060" s="218" t="s">
        <v>523</v>
      </c>
      <c r="D1060" s="66" t="s">
        <v>908</v>
      </c>
      <c r="E1060" s="186"/>
    </row>
    <row r="1061" spans="1:5" s="45" customFormat="1" ht="60" customHeight="1">
      <c r="A1061" s="190">
        <v>47</v>
      </c>
      <c r="B1061" s="63" t="s">
        <v>443</v>
      </c>
      <c r="C1061" s="218" t="s">
        <v>523</v>
      </c>
      <c r="D1061" s="66" t="s">
        <v>1612</v>
      </c>
      <c r="E1061" s="186"/>
    </row>
    <row r="1062" spans="1:5" s="45" customFormat="1" ht="45" customHeight="1">
      <c r="A1062" s="190">
        <v>48</v>
      </c>
      <c r="B1062" s="63" t="s">
        <v>448</v>
      </c>
      <c r="C1062" s="218" t="s">
        <v>523</v>
      </c>
      <c r="D1062" s="66" t="s">
        <v>735</v>
      </c>
      <c r="E1062" s="186"/>
    </row>
    <row r="1063" spans="1:5" s="45" customFormat="1" ht="30" customHeight="1">
      <c r="A1063" s="190">
        <v>49</v>
      </c>
      <c r="B1063" s="63" t="s">
        <v>377</v>
      </c>
      <c r="C1063" s="218" t="s">
        <v>523</v>
      </c>
      <c r="D1063" s="66"/>
      <c r="E1063" s="186"/>
    </row>
    <row r="1064" spans="1:5" s="45" customFormat="1" ht="30" customHeight="1">
      <c r="A1064" s="190">
        <v>50</v>
      </c>
      <c r="B1064" s="63" t="s">
        <v>347</v>
      </c>
      <c r="C1064" s="218" t="s">
        <v>523</v>
      </c>
      <c r="D1064" s="66" t="s">
        <v>1392</v>
      </c>
      <c r="E1064" s="186"/>
    </row>
    <row r="1065" spans="1:5" s="45" customFormat="1" ht="30" customHeight="1">
      <c r="A1065" s="190">
        <v>51</v>
      </c>
      <c r="B1065" s="63" t="s">
        <v>509</v>
      </c>
      <c r="C1065" s="218" t="s">
        <v>523</v>
      </c>
      <c r="D1065" s="66" t="s">
        <v>1388</v>
      </c>
      <c r="E1065" s="186"/>
    </row>
    <row r="1066" spans="1:5" s="45" customFormat="1" ht="30" customHeight="1">
      <c r="A1066" s="190">
        <v>52</v>
      </c>
      <c r="B1066" s="63" t="s">
        <v>445</v>
      </c>
      <c r="C1066" s="222" t="s">
        <v>523</v>
      </c>
      <c r="D1066" s="67" t="s">
        <v>981</v>
      </c>
      <c r="E1066" s="186"/>
    </row>
    <row r="1067" spans="1:5" s="45" customFormat="1" ht="15" customHeight="1">
      <c r="A1067" s="190">
        <v>53</v>
      </c>
      <c r="B1067" s="63" t="s">
        <v>258</v>
      </c>
      <c r="C1067" s="218" t="s">
        <v>523</v>
      </c>
      <c r="D1067" s="66" t="s">
        <v>869</v>
      </c>
      <c r="E1067" s="186"/>
    </row>
    <row r="1068" spans="1:5" s="45" customFormat="1" ht="15" customHeight="1">
      <c r="A1068" s="190">
        <v>54</v>
      </c>
      <c r="B1068" s="63" t="s">
        <v>989</v>
      </c>
      <c r="C1068" s="218" t="s">
        <v>523</v>
      </c>
      <c r="D1068" s="66" t="s">
        <v>578</v>
      </c>
      <c r="E1068" s="186"/>
    </row>
    <row r="1069" spans="1:5" s="45" customFormat="1" ht="30" customHeight="1">
      <c r="A1069" s="190">
        <v>55</v>
      </c>
      <c r="B1069" s="63" t="str">
        <f>МКД!A434</f>
        <v>Терешковой ул. д.6Б</v>
      </c>
      <c r="C1069" s="218" t="s">
        <v>523</v>
      </c>
      <c r="D1069" s="66" t="s">
        <v>1731</v>
      </c>
      <c r="E1069" s="186"/>
    </row>
    <row r="1070" spans="1:5" s="45" customFormat="1" ht="30" customHeight="1">
      <c r="A1070" s="190">
        <v>56</v>
      </c>
      <c r="B1070" s="63" t="str">
        <f>МКД!A452</f>
        <v>Тропинина ул. д.5а</v>
      </c>
      <c r="C1070" s="218" t="s">
        <v>523</v>
      </c>
      <c r="D1070" s="66" t="s">
        <v>1351</v>
      </c>
      <c r="E1070" s="186"/>
    </row>
    <row r="1071" spans="1:5" s="45" customFormat="1" ht="45" customHeight="1">
      <c r="A1071" s="190">
        <v>57</v>
      </c>
      <c r="B1071" s="63" t="str">
        <f>МКД!A56</f>
        <v>Вологдина ул. д.5</v>
      </c>
      <c r="C1071" s="218" t="s">
        <v>523</v>
      </c>
      <c r="D1071" s="66" t="s">
        <v>1223</v>
      </c>
      <c r="E1071" s="186"/>
    </row>
    <row r="1072" spans="1:5" s="45" customFormat="1" ht="60" customHeight="1">
      <c r="A1072" s="190">
        <v>58</v>
      </c>
      <c r="B1072" s="63" t="str">
        <f>МКД!A152</f>
        <v>Голованова Маршала ул. д.71</v>
      </c>
      <c r="C1072" s="222" t="s">
        <v>523</v>
      </c>
      <c r="D1072" s="67" t="s">
        <v>1294</v>
      </c>
      <c r="E1072" s="186"/>
    </row>
    <row r="1073" spans="1:5" s="45" customFormat="1" ht="60" customHeight="1">
      <c r="A1073" s="190">
        <v>59</v>
      </c>
      <c r="B1073" s="63" t="str">
        <f>МКД!A198</f>
        <v>Карбышева ул. д.3</v>
      </c>
      <c r="C1073" s="218" t="s">
        <v>523</v>
      </c>
      <c r="D1073" s="66" t="s">
        <v>579</v>
      </c>
      <c r="E1073" s="186"/>
    </row>
    <row r="1074" spans="1:5" s="45" customFormat="1" ht="30" customHeight="1">
      <c r="A1074" s="190">
        <v>60</v>
      </c>
      <c r="B1074" s="63" t="str">
        <f>МКД!A454</f>
        <v>Тропинина ул. д.7а</v>
      </c>
      <c r="C1074" s="218" t="s">
        <v>523</v>
      </c>
      <c r="D1074" s="66" t="s">
        <v>1232</v>
      </c>
      <c r="E1074" s="186"/>
    </row>
    <row r="1075" spans="1:5" s="45" customFormat="1" ht="60" customHeight="1">
      <c r="A1075" s="190">
        <v>61</v>
      </c>
      <c r="B1075" s="63" t="str">
        <f>МКД!A341</f>
        <v>Победы 40 лет ул. д.8</v>
      </c>
      <c r="C1075" s="218" t="s">
        <v>523</v>
      </c>
      <c r="D1075" s="66" t="s">
        <v>1280</v>
      </c>
      <c r="E1075" s="186"/>
    </row>
    <row r="1076" spans="1:5" s="45" customFormat="1" ht="60" customHeight="1">
      <c r="A1076" s="190">
        <v>62</v>
      </c>
      <c r="B1076" s="63" t="str">
        <f>МКД!A198</f>
        <v>Карбышева ул. д.3</v>
      </c>
      <c r="C1076" s="218" t="s">
        <v>523</v>
      </c>
      <c r="D1076" s="66" t="s">
        <v>1244</v>
      </c>
      <c r="E1076" s="186"/>
    </row>
    <row r="1077" spans="1:5" s="45" customFormat="1" ht="15" customHeight="1">
      <c r="A1077" s="190">
        <v>63</v>
      </c>
      <c r="B1077" s="63" t="str">
        <f>МКД!A160</f>
        <v>Горная ул. д.24</v>
      </c>
      <c r="C1077" s="218" t="s">
        <v>523</v>
      </c>
      <c r="D1077" s="66" t="s">
        <v>900</v>
      </c>
      <c r="E1077" s="186"/>
    </row>
    <row r="1078" spans="1:5" s="45" customFormat="1" ht="15" customHeight="1">
      <c r="A1078" s="190">
        <v>64</v>
      </c>
      <c r="B1078" s="63" t="str">
        <f>МКД!A208</f>
        <v>Кащенко ул. д.23</v>
      </c>
      <c r="C1078" s="222" t="s">
        <v>523</v>
      </c>
      <c r="D1078" s="67" t="s">
        <v>1296</v>
      </c>
      <c r="E1078" s="186"/>
    </row>
    <row r="1079" spans="1:5" s="45" customFormat="1" ht="15" customHeight="1">
      <c r="A1079" s="190">
        <v>65</v>
      </c>
      <c r="B1079" s="63" t="str">
        <f>МКД!A458</f>
        <v>Цветочная ул. д.5</v>
      </c>
      <c r="C1079" s="222" t="s">
        <v>523</v>
      </c>
      <c r="D1079" s="67" t="s">
        <v>712</v>
      </c>
      <c r="E1079" s="186"/>
    </row>
    <row r="1080" spans="1:5" s="45" customFormat="1" ht="105.75" customHeight="1">
      <c r="A1080" s="190">
        <v>66</v>
      </c>
      <c r="B1080" s="63" t="str">
        <f>МКД!A346</f>
        <v>пос. Черепичный д.11</v>
      </c>
      <c r="C1080" s="222" t="s">
        <v>523</v>
      </c>
      <c r="D1080" s="67" t="s">
        <v>1579</v>
      </c>
      <c r="E1080" s="186"/>
    </row>
    <row r="1081" spans="1:5" s="45" customFormat="1" ht="15" customHeight="1">
      <c r="A1081" s="190">
        <v>67</v>
      </c>
      <c r="B1081" s="63" t="str">
        <f>МКД!A210</f>
        <v>Кащенко ул. д.27</v>
      </c>
      <c r="C1081" s="218" t="s">
        <v>523</v>
      </c>
      <c r="D1081" s="66" t="s">
        <v>1414</v>
      </c>
      <c r="E1081" s="186"/>
    </row>
    <row r="1082" spans="1:5" s="45" customFormat="1" ht="15" customHeight="1">
      <c r="A1082" s="190">
        <v>68</v>
      </c>
      <c r="B1082" s="63" t="s">
        <v>218</v>
      </c>
      <c r="C1082" s="218" t="s">
        <v>523</v>
      </c>
      <c r="D1082" s="66" t="s">
        <v>1413</v>
      </c>
      <c r="E1082" s="186"/>
    </row>
    <row r="1083" spans="1:5" s="45" customFormat="1" ht="15" customHeight="1">
      <c r="A1083" s="190">
        <v>69</v>
      </c>
      <c r="B1083" s="63" t="str">
        <f>МКД!A443</f>
        <v>Тропинина ул. д.2А</v>
      </c>
      <c r="C1083" s="218" t="s">
        <v>523</v>
      </c>
      <c r="D1083" s="66" t="s">
        <v>1391</v>
      </c>
      <c r="E1083" s="186"/>
    </row>
    <row r="1084" spans="1:5" s="45" customFormat="1" ht="32.25" customHeight="1">
      <c r="A1084" s="190">
        <v>70</v>
      </c>
      <c r="B1084" s="63" t="str">
        <f>МКД!A238</f>
        <v>Корейская ул. д.4</v>
      </c>
      <c r="C1084" s="218" t="s">
        <v>523</v>
      </c>
      <c r="D1084" s="66" t="s">
        <v>1418</v>
      </c>
      <c r="E1084" s="186"/>
    </row>
    <row r="1085" spans="1:5" s="45" customFormat="1" ht="32.25" customHeight="1">
      <c r="A1085" s="190">
        <v>71</v>
      </c>
      <c r="B1085" s="63" t="str">
        <f>МКД!A135</f>
        <v>Голованова Маршала ул. д.31</v>
      </c>
      <c r="C1085" s="218" t="s">
        <v>523</v>
      </c>
      <c r="D1085" s="66" t="s">
        <v>808</v>
      </c>
      <c r="E1085" s="186"/>
    </row>
    <row r="1086" spans="1:5" s="45" customFormat="1" ht="15" customHeight="1">
      <c r="A1086" s="190">
        <v>72</v>
      </c>
      <c r="B1086" s="63" t="str">
        <f>МКД!A458</f>
        <v>Цветочная ул. д.5</v>
      </c>
      <c r="C1086" s="218" t="s">
        <v>523</v>
      </c>
      <c r="D1086" s="66" t="s">
        <v>1461</v>
      </c>
      <c r="E1086" s="186"/>
    </row>
    <row r="1087" spans="1:5" s="45" customFormat="1" ht="72" customHeight="1">
      <c r="A1087" s="190">
        <v>73</v>
      </c>
      <c r="B1087" s="63" t="str">
        <f>МКД!A440</f>
        <v>Тропинина ул. д.16</v>
      </c>
      <c r="C1087" s="218" t="s">
        <v>523</v>
      </c>
      <c r="D1087" s="66" t="s">
        <v>710</v>
      </c>
      <c r="E1087" s="186"/>
    </row>
    <row r="1088" spans="1:5" s="45" customFormat="1" ht="25.5" customHeight="1">
      <c r="A1088" s="190">
        <v>74</v>
      </c>
      <c r="B1088" s="63" t="str">
        <f>МКД!A484</f>
        <v>Щербинки-1 мкр. д.10Б</v>
      </c>
      <c r="C1088" s="218" t="s">
        <v>523</v>
      </c>
      <c r="D1088" s="66" t="s">
        <v>1487</v>
      </c>
      <c r="E1088" s="186"/>
    </row>
    <row r="1089" spans="1:5" s="45" customFormat="1" ht="49.5" customHeight="1">
      <c r="A1089" s="190">
        <v>75</v>
      </c>
      <c r="B1089" s="63" t="str">
        <f>МКД!A163</f>
        <v>Горная ул. д.28</v>
      </c>
      <c r="C1089" s="222" t="s">
        <v>523</v>
      </c>
      <c r="D1089" s="67" t="s">
        <v>1499</v>
      </c>
      <c r="E1089" s="186"/>
    </row>
    <row r="1090" spans="1:5" s="45" customFormat="1" ht="49.5" customHeight="1">
      <c r="A1090" s="190">
        <v>76</v>
      </c>
      <c r="B1090" s="63" t="str">
        <f>МКД!A90</f>
        <v>Гагарина пр-кт. д.224</v>
      </c>
      <c r="C1090" s="218" t="s">
        <v>523</v>
      </c>
      <c r="D1090" s="66" t="s">
        <v>1538</v>
      </c>
      <c r="E1090" s="186"/>
    </row>
    <row r="1091" spans="1:5" s="45" customFormat="1" ht="49.5" customHeight="1">
      <c r="A1091" s="190">
        <v>77</v>
      </c>
      <c r="B1091" s="63" t="str">
        <f>МКД!A500</f>
        <v>Щербинки-1 мкр. д.7</v>
      </c>
      <c r="C1091" s="218" t="s">
        <v>523</v>
      </c>
      <c r="D1091" s="66" t="s">
        <v>1597</v>
      </c>
      <c r="E1091" s="186"/>
    </row>
    <row r="1092" spans="1:5" s="45" customFormat="1" ht="15" customHeight="1">
      <c r="A1092" s="190">
        <v>78</v>
      </c>
      <c r="B1092" s="63" t="str">
        <f>МКД!A300</f>
        <v>Октября 40 лет ул. д.16А</v>
      </c>
      <c r="C1092" s="218" t="s">
        <v>523</v>
      </c>
      <c r="D1092" s="66" t="s">
        <v>930</v>
      </c>
      <c r="E1092" s="186"/>
    </row>
    <row r="1093" spans="1:5" s="45" customFormat="1" ht="30" customHeight="1">
      <c r="A1093" s="190">
        <v>79</v>
      </c>
      <c r="B1093" s="63" t="s">
        <v>345</v>
      </c>
      <c r="C1093" s="218" t="s">
        <v>523</v>
      </c>
      <c r="D1093" s="66" t="s">
        <v>1196</v>
      </c>
      <c r="E1093" s="186"/>
    </row>
    <row r="1094" spans="1:5" s="87" customFormat="1" ht="21" customHeight="1">
      <c r="A1094" s="191" t="s">
        <v>11</v>
      </c>
      <c r="B1094" s="192"/>
      <c r="C1094" s="193"/>
      <c r="D1094" s="253"/>
    </row>
    <row r="1095" spans="1:5" s="28" customFormat="1" ht="30" customHeight="1">
      <c r="A1095" s="190">
        <v>1</v>
      </c>
      <c r="B1095" s="56" t="str">
        <f>МКД!A6</f>
        <v>Анкудиновское шоссе д.13</v>
      </c>
      <c r="C1095" s="218" t="s">
        <v>543</v>
      </c>
      <c r="D1095" s="66" t="s">
        <v>913</v>
      </c>
      <c r="E1095" s="130"/>
    </row>
    <row r="1096" spans="1:5" s="28" customFormat="1" ht="32.25" customHeight="1">
      <c r="A1096" s="190">
        <v>2</v>
      </c>
      <c r="B1096" s="56" t="str">
        <f>МКД!A61</f>
        <v>Гагарина пр-кт. д.106</v>
      </c>
      <c r="C1096" s="218" t="s">
        <v>543</v>
      </c>
      <c r="D1096" s="66" t="s">
        <v>1630</v>
      </c>
      <c r="E1096" s="130"/>
    </row>
    <row r="1097" spans="1:5" s="28" customFormat="1" ht="30" customHeight="1">
      <c r="A1097" s="190">
        <v>3</v>
      </c>
      <c r="B1097" s="56" t="str">
        <f>МКД!A82</f>
        <v>Гагарина пр-кт. д.198</v>
      </c>
      <c r="C1097" s="218" t="s">
        <v>543</v>
      </c>
      <c r="D1097" s="66" t="s">
        <v>1002</v>
      </c>
      <c r="E1097" s="130"/>
    </row>
    <row r="1098" spans="1:5" s="28" customFormat="1" ht="30" customHeight="1">
      <c r="A1098" s="190">
        <v>4</v>
      </c>
      <c r="B1098" s="56" t="s">
        <v>99</v>
      </c>
      <c r="C1098" s="218" t="s">
        <v>543</v>
      </c>
      <c r="D1098" s="66" t="s">
        <v>1741</v>
      </c>
      <c r="E1098" s="130"/>
    </row>
    <row r="1099" spans="1:5" s="28" customFormat="1" ht="30" customHeight="1">
      <c r="A1099" s="190">
        <v>5</v>
      </c>
      <c r="B1099" s="51" t="str">
        <f>МКД!A89</f>
        <v>Гагарина пр-кт. д.222</v>
      </c>
      <c r="C1099" s="222" t="s">
        <v>543</v>
      </c>
      <c r="D1099" s="67" t="s">
        <v>1446</v>
      </c>
      <c r="E1099" s="130"/>
    </row>
    <row r="1100" spans="1:5" s="28" customFormat="1" ht="30" customHeight="1">
      <c r="A1100" s="190">
        <v>6</v>
      </c>
      <c r="B1100" s="56" t="str">
        <f>МКД!A187</f>
        <v>Жукова Маршала ул. д.20</v>
      </c>
      <c r="C1100" s="218" t="s">
        <v>543</v>
      </c>
      <c r="D1100" s="66" t="s">
        <v>971</v>
      </c>
      <c r="E1100" s="130"/>
    </row>
    <row r="1101" spans="1:5" s="28" customFormat="1" ht="30" customHeight="1">
      <c r="A1101" s="190">
        <v>7</v>
      </c>
      <c r="B1101" s="56" t="str">
        <f>МКД!A188</f>
        <v>Жукова Маршала ул. д.22</v>
      </c>
      <c r="C1101" s="218" t="s">
        <v>543</v>
      </c>
      <c r="D1101" s="66" t="s">
        <v>939</v>
      </c>
      <c r="E1101" s="130"/>
    </row>
    <row r="1102" spans="1:5" s="28" customFormat="1" ht="30" customHeight="1">
      <c r="A1102" s="190">
        <v>8</v>
      </c>
      <c r="B1102" s="56" t="str">
        <f>МКД!A357</f>
        <v>Пятигорская ул. д.10</v>
      </c>
      <c r="C1102" s="218" t="s">
        <v>543</v>
      </c>
      <c r="D1102" s="66" t="s">
        <v>762</v>
      </c>
      <c r="E1102" s="130"/>
    </row>
    <row r="1103" spans="1:5" s="28" customFormat="1" ht="30" customHeight="1">
      <c r="A1103" s="190">
        <v>9</v>
      </c>
      <c r="B1103" s="56" t="str">
        <f>МКД!A483</f>
        <v>Щербинки-1 мкр. д.10</v>
      </c>
      <c r="C1103" s="218" t="s">
        <v>543</v>
      </c>
      <c r="D1103" s="66" t="s">
        <v>872</v>
      </c>
      <c r="E1103" s="130"/>
    </row>
    <row r="1104" spans="1:5" s="28" customFormat="1" ht="60" customHeight="1">
      <c r="A1104" s="190">
        <v>10</v>
      </c>
      <c r="B1104" s="51" t="str">
        <f>МКД!A142</f>
        <v>Голованова Маршала ул. д.49</v>
      </c>
      <c r="C1104" s="222" t="s">
        <v>543</v>
      </c>
      <c r="D1104" s="67" t="s">
        <v>860</v>
      </c>
      <c r="E1104" s="130"/>
    </row>
    <row r="1105" spans="1:5" s="28" customFormat="1" ht="30" customHeight="1">
      <c r="A1105" s="190">
        <v>11</v>
      </c>
      <c r="B1105" s="51" t="str">
        <f>МКД!A489</f>
        <v>Щербинки-1 мкр. д.16</v>
      </c>
      <c r="C1105" s="222" t="s">
        <v>543</v>
      </c>
      <c r="D1105" s="67" t="s">
        <v>1408</v>
      </c>
      <c r="E1105" s="130"/>
    </row>
    <row r="1106" spans="1:5" s="28" customFormat="1" ht="60" customHeight="1">
      <c r="A1106" s="190">
        <v>12</v>
      </c>
      <c r="B1106" s="56" t="str">
        <f>МКД!A403</f>
        <v>Столетова ул. д.8</v>
      </c>
      <c r="C1106" s="218" t="s">
        <v>543</v>
      </c>
      <c r="D1106" s="66" t="s">
        <v>1295</v>
      </c>
      <c r="E1106" s="130"/>
    </row>
    <row r="1107" spans="1:5" s="28" customFormat="1" ht="45" customHeight="1">
      <c r="A1107" s="190">
        <v>13</v>
      </c>
      <c r="B1107" s="51" t="str">
        <f>МКД!A339</f>
        <v>Победы 40 лет ул. д.6</v>
      </c>
      <c r="C1107" s="222" t="s">
        <v>543</v>
      </c>
      <c r="D1107" s="67" t="s">
        <v>1032</v>
      </c>
      <c r="E1107" s="130"/>
    </row>
    <row r="1108" spans="1:5" s="28" customFormat="1" ht="45" customHeight="1">
      <c r="A1108" s="190">
        <v>14</v>
      </c>
      <c r="B1108" s="56" t="str">
        <f>МКД!A182</f>
        <v>Жукова Маршала ул. д.10</v>
      </c>
      <c r="C1108" s="235" t="s">
        <v>543</v>
      </c>
      <c r="D1108" s="254" t="s">
        <v>1050</v>
      </c>
      <c r="E1108" s="130"/>
    </row>
    <row r="1109" spans="1:5" s="28" customFormat="1" ht="60" customHeight="1">
      <c r="A1109" s="190">
        <v>15</v>
      </c>
      <c r="B1109" s="56" t="s">
        <v>142</v>
      </c>
      <c r="C1109" s="218" t="s">
        <v>543</v>
      </c>
      <c r="D1109" s="66" t="s">
        <v>847</v>
      </c>
      <c r="E1109" s="130"/>
    </row>
    <row r="1110" spans="1:5" s="28" customFormat="1" ht="45" customHeight="1">
      <c r="A1110" s="190">
        <v>16</v>
      </c>
      <c r="B1110" s="56" t="s">
        <v>204</v>
      </c>
      <c r="C1110" s="218" t="s">
        <v>543</v>
      </c>
      <c r="D1110" s="66" t="s">
        <v>770</v>
      </c>
      <c r="E1110" s="130"/>
    </row>
    <row r="1111" spans="1:5" s="28" customFormat="1" ht="60" customHeight="1">
      <c r="A1111" s="190">
        <v>17</v>
      </c>
      <c r="B1111" s="56" t="s">
        <v>443</v>
      </c>
      <c r="C1111" s="218" t="s">
        <v>543</v>
      </c>
      <c r="D1111" s="162" t="s">
        <v>1742</v>
      </c>
      <c r="E1111" s="130"/>
    </row>
    <row r="1112" spans="1:5" s="28" customFormat="1" ht="62.25" customHeight="1">
      <c r="A1112" s="190">
        <v>18</v>
      </c>
      <c r="B1112" s="56" t="s">
        <v>109</v>
      </c>
      <c r="C1112" s="218" t="s">
        <v>543</v>
      </c>
      <c r="D1112" s="66" t="s">
        <v>753</v>
      </c>
      <c r="E1112" s="130"/>
    </row>
    <row r="1113" spans="1:5" s="28" customFormat="1" ht="45" customHeight="1">
      <c r="A1113" s="190">
        <v>19</v>
      </c>
      <c r="B1113" s="56" t="s">
        <v>290</v>
      </c>
      <c r="C1113" s="218" t="s">
        <v>543</v>
      </c>
      <c r="D1113" s="66" t="s">
        <v>1459</v>
      </c>
      <c r="E1113" s="130"/>
    </row>
    <row r="1114" spans="1:5" s="28" customFormat="1" ht="30" customHeight="1">
      <c r="A1114" s="190">
        <v>20</v>
      </c>
      <c r="B1114" s="56" t="s">
        <v>157</v>
      </c>
      <c r="C1114" s="218" t="s">
        <v>543</v>
      </c>
      <c r="D1114" s="66" t="s">
        <v>704</v>
      </c>
      <c r="E1114" s="130"/>
    </row>
    <row r="1115" spans="1:5" s="28" customFormat="1" ht="30" customHeight="1">
      <c r="A1115" s="190">
        <v>21</v>
      </c>
      <c r="B1115" s="56" t="s">
        <v>441</v>
      </c>
      <c r="C1115" s="218" t="s">
        <v>543</v>
      </c>
      <c r="D1115" s="66" t="s">
        <v>703</v>
      </c>
      <c r="E1115" s="130"/>
    </row>
    <row r="1116" spans="1:5" s="28" customFormat="1" ht="30" customHeight="1">
      <c r="A1116" s="190">
        <v>22</v>
      </c>
      <c r="B1116" s="56" t="s">
        <v>165</v>
      </c>
      <c r="C1116" s="218" t="s">
        <v>543</v>
      </c>
      <c r="D1116" s="66" t="s">
        <v>724</v>
      </c>
      <c r="E1116" s="130"/>
    </row>
    <row r="1117" spans="1:5" s="28" customFormat="1" ht="75" customHeight="1">
      <c r="A1117" s="190">
        <v>23</v>
      </c>
      <c r="B1117" s="56" t="s">
        <v>495</v>
      </c>
      <c r="C1117" s="218" t="s">
        <v>543</v>
      </c>
      <c r="D1117" s="66" t="s">
        <v>726</v>
      </c>
      <c r="E1117" s="130"/>
    </row>
    <row r="1118" spans="1:5" s="28" customFormat="1" ht="30" customHeight="1">
      <c r="A1118" s="190">
        <v>24</v>
      </c>
      <c r="B1118" s="56" t="s">
        <v>101</v>
      </c>
      <c r="C1118" s="218" t="s">
        <v>543</v>
      </c>
      <c r="D1118" s="66" t="s">
        <v>730</v>
      </c>
      <c r="E1118" s="130"/>
    </row>
    <row r="1119" spans="1:5" s="28" customFormat="1" ht="30" customHeight="1">
      <c r="A1119" s="190">
        <v>25</v>
      </c>
      <c r="B1119" s="56" t="s">
        <v>341</v>
      </c>
      <c r="C1119" s="218" t="s">
        <v>543</v>
      </c>
      <c r="D1119" s="66" t="s">
        <v>832</v>
      </c>
      <c r="E1119" s="130"/>
    </row>
    <row r="1120" spans="1:5" s="28" customFormat="1" ht="45" customHeight="1">
      <c r="A1120" s="190">
        <v>26</v>
      </c>
      <c r="B1120" s="56" t="s">
        <v>100</v>
      </c>
      <c r="C1120" s="218" t="s">
        <v>543</v>
      </c>
      <c r="D1120" s="66" t="s">
        <v>833</v>
      </c>
      <c r="E1120" s="130"/>
    </row>
    <row r="1121" spans="1:5" s="28" customFormat="1" ht="60" customHeight="1">
      <c r="A1121" s="190">
        <v>27</v>
      </c>
      <c r="B1121" s="56" t="s">
        <v>147</v>
      </c>
      <c r="C1121" s="218" t="s">
        <v>543</v>
      </c>
      <c r="D1121" s="66" t="s">
        <v>834</v>
      </c>
      <c r="E1121" s="130"/>
    </row>
    <row r="1122" spans="1:5" s="28" customFormat="1" ht="45" customHeight="1">
      <c r="A1122" s="190">
        <v>28</v>
      </c>
      <c r="B1122" s="56" t="s">
        <v>65</v>
      </c>
      <c r="C1122" s="218" t="s">
        <v>543</v>
      </c>
      <c r="D1122" s="66" t="s">
        <v>749</v>
      </c>
      <c r="E1122" s="130"/>
    </row>
    <row r="1123" spans="1:5" s="28" customFormat="1" ht="30" customHeight="1">
      <c r="A1123" s="190">
        <v>29</v>
      </c>
      <c r="B1123" s="56" t="s">
        <v>174</v>
      </c>
      <c r="C1123" s="218" t="s">
        <v>543</v>
      </c>
      <c r="D1123" s="66" t="s">
        <v>766</v>
      </c>
      <c r="E1123" s="130"/>
    </row>
    <row r="1124" spans="1:5" s="28" customFormat="1" ht="30" customHeight="1">
      <c r="A1124" s="190">
        <v>30</v>
      </c>
      <c r="B1124" s="56" t="s">
        <v>345</v>
      </c>
      <c r="C1124" s="218" t="s">
        <v>543</v>
      </c>
      <c r="D1124" s="66" t="s">
        <v>895</v>
      </c>
      <c r="E1124" s="130"/>
    </row>
    <row r="1125" spans="1:5" s="28" customFormat="1" ht="30" customHeight="1">
      <c r="A1125" s="190">
        <v>31</v>
      </c>
      <c r="B1125" s="56" t="s">
        <v>428</v>
      </c>
      <c r="C1125" s="218" t="s">
        <v>543</v>
      </c>
      <c r="D1125" s="66" t="s">
        <v>679</v>
      </c>
      <c r="E1125" s="130"/>
    </row>
    <row r="1126" spans="1:5" s="28" customFormat="1" ht="15.75" customHeight="1">
      <c r="A1126" s="190">
        <v>32</v>
      </c>
      <c r="B1126" s="56" t="s">
        <v>138</v>
      </c>
      <c r="C1126" s="218" t="s">
        <v>543</v>
      </c>
      <c r="D1126" s="66" t="s">
        <v>967</v>
      </c>
      <c r="E1126" s="130"/>
    </row>
    <row r="1127" spans="1:5" s="28" customFormat="1" ht="60" customHeight="1">
      <c r="A1127" s="190">
        <v>33</v>
      </c>
      <c r="B1127" s="51" t="s">
        <v>49</v>
      </c>
      <c r="C1127" s="222" t="s">
        <v>543</v>
      </c>
      <c r="D1127" s="67" t="s">
        <v>991</v>
      </c>
      <c r="E1127" s="130"/>
    </row>
    <row r="1128" spans="1:5" s="28" customFormat="1" ht="30" customHeight="1">
      <c r="A1128" s="190">
        <v>34</v>
      </c>
      <c r="B1128" s="56" t="str">
        <f>МКД!A157</f>
        <v>Горная ул. д.17</v>
      </c>
      <c r="C1128" s="218" t="s">
        <v>543</v>
      </c>
      <c r="D1128" s="66" t="s">
        <v>841</v>
      </c>
      <c r="E1128" s="130"/>
    </row>
    <row r="1129" spans="1:5" s="28" customFormat="1" ht="30" customHeight="1">
      <c r="A1129" s="190">
        <v>35</v>
      </c>
      <c r="B1129" s="56" t="str">
        <f>МКД!A183</f>
        <v>Жукова Маршала ул. д.11</v>
      </c>
      <c r="C1129" s="218" t="s">
        <v>543</v>
      </c>
      <c r="D1129" s="66" t="s">
        <v>578</v>
      </c>
      <c r="E1129" s="130"/>
    </row>
    <row r="1130" spans="1:5" s="28" customFormat="1" ht="93.75" customHeight="1">
      <c r="A1130" s="190">
        <v>36</v>
      </c>
      <c r="B1130" s="56" t="str">
        <f>МКД!A7</f>
        <v>Анкудиновское шоссе д.26</v>
      </c>
      <c r="C1130" s="218" t="s">
        <v>543</v>
      </c>
      <c r="D1130" s="66" t="s">
        <v>1473</v>
      </c>
      <c r="E1130" s="130"/>
    </row>
    <row r="1131" spans="1:5" s="28" customFormat="1" ht="30" customHeight="1">
      <c r="A1131" s="190">
        <v>37</v>
      </c>
      <c r="B1131" s="56"/>
      <c r="C1131" s="218"/>
      <c r="D1131" s="66"/>
      <c r="E1131" s="130"/>
    </row>
    <row r="1132" spans="1:5" s="28" customFormat="1" ht="15.75" customHeight="1">
      <c r="A1132" s="190">
        <v>38</v>
      </c>
      <c r="B1132" s="56" t="str">
        <f>МКД!A484</f>
        <v>Щербинки-1 мкр. д.10Б</v>
      </c>
      <c r="C1132" s="218" t="s">
        <v>543</v>
      </c>
      <c r="D1132" s="66" t="s">
        <v>886</v>
      </c>
      <c r="E1132" s="130"/>
    </row>
    <row r="1133" spans="1:5" s="28" customFormat="1" ht="30" customHeight="1">
      <c r="A1133" s="190">
        <v>39</v>
      </c>
      <c r="B1133" s="56" t="str">
        <f>МКД!A207</f>
        <v>Кащенко ул. д.21</v>
      </c>
      <c r="C1133" s="218" t="s">
        <v>543</v>
      </c>
      <c r="D1133" s="66" t="s">
        <v>752</v>
      </c>
      <c r="E1133" s="130"/>
    </row>
    <row r="1134" spans="1:5" s="28" customFormat="1" ht="15.75" customHeight="1">
      <c r="A1134" s="190">
        <v>40</v>
      </c>
      <c r="B1134" s="56" t="str">
        <f>МКД!A40</f>
        <v>Бонч-Бруевича ул. д.13</v>
      </c>
      <c r="C1134" s="218" t="s">
        <v>543</v>
      </c>
      <c r="D1134" s="66" t="s">
        <v>1425</v>
      </c>
      <c r="E1134" s="130"/>
    </row>
    <row r="1135" spans="1:5" s="28" customFormat="1" ht="15.75" customHeight="1">
      <c r="A1135" s="190">
        <v>41</v>
      </c>
      <c r="B1135" s="56" t="s">
        <v>423</v>
      </c>
      <c r="C1135" s="218" t="s">
        <v>543</v>
      </c>
      <c r="D1135" s="66" t="s">
        <v>1548</v>
      </c>
      <c r="E1135" s="130"/>
    </row>
    <row r="1136" spans="1:5" s="28" customFormat="1" ht="15.75" customHeight="1">
      <c r="A1136" s="190">
        <v>42</v>
      </c>
      <c r="B1136" s="56" t="str">
        <f>МКД!A325</f>
        <v>Петровского ул. д.23</v>
      </c>
      <c r="C1136" s="218" t="s">
        <v>543</v>
      </c>
      <c r="D1136" s="66"/>
      <c r="E1136" s="130"/>
    </row>
    <row r="1137" spans="1:5" s="28" customFormat="1" ht="15.75" customHeight="1">
      <c r="A1137" s="190">
        <v>43</v>
      </c>
      <c r="B1137" s="56" t="str">
        <f>МКД!A40</f>
        <v>Бонч-Бруевича ул. д.13</v>
      </c>
      <c r="C1137" s="218" t="s">
        <v>543</v>
      </c>
      <c r="D1137" s="66" t="s">
        <v>908</v>
      </c>
      <c r="E1137" s="130"/>
    </row>
    <row r="1138" spans="1:5" s="28" customFormat="1" ht="15.75" customHeight="1">
      <c r="A1138" s="190">
        <v>44</v>
      </c>
      <c r="B1138" s="56" t="str">
        <f>МКД!A430</f>
        <v>Терешковой ул. д.5</v>
      </c>
      <c r="C1138" s="218" t="s">
        <v>543</v>
      </c>
      <c r="D1138" s="66" t="s">
        <v>730</v>
      </c>
      <c r="E1138" s="130"/>
    </row>
    <row r="1139" spans="1:5" s="28" customFormat="1" ht="51" customHeight="1">
      <c r="A1139" s="190">
        <v>45</v>
      </c>
      <c r="B1139" s="51" t="str">
        <f>МКД!A420</f>
        <v>Сурикова ул. д.6</v>
      </c>
      <c r="C1139" s="222" t="s">
        <v>543</v>
      </c>
      <c r="D1139" s="67" t="s">
        <v>658</v>
      </c>
      <c r="E1139" s="130"/>
    </row>
    <row r="1140" spans="1:5" s="87" customFormat="1" ht="21" customHeight="1">
      <c r="A1140" s="194" t="s">
        <v>12</v>
      </c>
      <c r="B1140" s="195"/>
      <c r="C1140" s="196"/>
      <c r="D1140" s="255"/>
    </row>
    <row r="1141" spans="1:5" s="28" customFormat="1" ht="30" customHeight="1">
      <c r="A1141" s="131">
        <v>1</v>
      </c>
      <c r="B1141" s="56" t="str">
        <f>МКД!A278</f>
        <v>Луганская ул. д.3</v>
      </c>
      <c r="C1141" s="218" t="s">
        <v>544</v>
      </c>
      <c r="D1141" s="66" t="s">
        <v>904</v>
      </c>
      <c r="E1141" s="130"/>
    </row>
    <row r="1142" spans="1:5" s="28" customFormat="1" ht="45" customHeight="1">
      <c r="A1142" s="131">
        <v>2</v>
      </c>
      <c r="B1142" s="56" t="str">
        <f>МКД!A499</f>
        <v>Щербинки-1 мкр. д.6</v>
      </c>
      <c r="C1142" s="218" t="s">
        <v>544</v>
      </c>
      <c r="D1142" s="66" t="s">
        <v>882</v>
      </c>
      <c r="E1142" s="130"/>
    </row>
    <row r="1143" spans="1:5" s="28" customFormat="1" ht="45" customHeight="1">
      <c r="A1143" s="131">
        <v>3</v>
      </c>
      <c r="B1143" s="56" t="str">
        <f>МКД!A482</f>
        <v>Щербинки-1 мкр. д.1</v>
      </c>
      <c r="C1143" s="218" t="s">
        <v>544</v>
      </c>
      <c r="D1143" s="66" t="s">
        <v>1420</v>
      </c>
      <c r="E1143" s="130"/>
    </row>
    <row r="1144" spans="1:5" s="28" customFormat="1" ht="45" customHeight="1">
      <c r="A1144" s="131">
        <v>4</v>
      </c>
      <c r="B1144" s="56" t="str">
        <f>МКД!A58</f>
        <v>Гагарина пр-кт. д.101</v>
      </c>
      <c r="C1144" s="218" t="s">
        <v>544</v>
      </c>
      <c r="D1144" s="66" t="s">
        <v>1521</v>
      </c>
      <c r="E1144" s="130"/>
    </row>
    <row r="1145" spans="1:5" s="28" customFormat="1" ht="45" customHeight="1">
      <c r="A1145" s="131">
        <v>5</v>
      </c>
      <c r="B1145" s="56" t="str">
        <f>МКД!A365</f>
        <v>Пятигорская ул. д.20</v>
      </c>
      <c r="C1145" s="218" t="s">
        <v>544</v>
      </c>
      <c r="D1145" s="66" t="s">
        <v>1209</v>
      </c>
      <c r="E1145" s="130"/>
    </row>
    <row r="1146" spans="1:5" s="28" customFormat="1" ht="45" customHeight="1">
      <c r="A1146" s="131">
        <v>6</v>
      </c>
      <c r="B1146" s="56" t="s">
        <v>293</v>
      </c>
      <c r="C1146" s="218" t="s">
        <v>544</v>
      </c>
      <c r="D1146" s="66" t="s">
        <v>1165</v>
      </c>
      <c r="E1146" s="130"/>
    </row>
    <row r="1147" spans="1:5" s="28" customFormat="1" ht="45" customHeight="1">
      <c r="A1147" s="131">
        <v>7</v>
      </c>
      <c r="B1147" s="56" t="s">
        <v>80</v>
      </c>
      <c r="C1147" s="218" t="s">
        <v>544</v>
      </c>
      <c r="D1147" s="66" t="s">
        <v>791</v>
      </c>
      <c r="E1147" s="130"/>
    </row>
    <row r="1148" spans="1:5" s="28" customFormat="1" ht="15.75" customHeight="1">
      <c r="A1148" s="131">
        <v>8</v>
      </c>
      <c r="B1148" s="56" t="s">
        <v>176</v>
      </c>
      <c r="C1148" s="218" t="s">
        <v>544</v>
      </c>
      <c r="D1148" s="66" t="s">
        <v>810</v>
      </c>
      <c r="E1148" s="130"/>
    </row>
    <row r="1149" spans="1:5" s="28" customFormat="1" ht="60" customHeight="1">
      <c r="A1149" s="131">
        <v>9</v>
      </c>
      <c r="B1149" s="56" t="s">
        <v>438</v>
      </c>
      <c r="C1149" s="218" t="s">
        <v>544</v>
      </c>
      <c r="D1149" s="66" t="s">
        <v>584</v>
      </c>
      <c r="E1149" s="130"/>
    </row>
    <row r="1150" spans="1:5" s="28" customFormat="1" ht="30" customHeight="1">
      <c r="A1150" s="131">
        <v>10</v>
      </c>
      <c r="B1150" s="56" t="s">
        <v>502</v>
      </c>
      <c r="C1150" s="218" t="s">
        <v>544</v>
      </c>
      <c r="D1150" s="66" t="s">
        <v>584</v>
      </c>
      <c r="E1150" s="130"/>
    </row>
    <row r="1151" spans="1:5" s="28" customFormat="1" ht="30" customHeight="1">
      <c r="A1151" s="131">
        <v>11</v>
      </c>
      <c r="B1151" s="56" t="str">
        <f>МКД!A287</f>
        <v>Медицинская ул. д.7</v>
      </c>
      <c r="C1151" s="218" t="s">
        <v>544</v>
      </c>
      <c r="D1151" s="66" t="s">
        <v>1507</v>
      </c>
      <c r="E1151" s="130"/>
    </row>
    <row r="1152" spans="1:5" s="28" customFormat="1" ht="30" customHeight="1">
      <c r="A1152" s="131">
        <v>12</v>
      </c>
      <c r="B1152" s="56" t="str">
        <f>МКД!A265</f>
        <v>Крылова ул. д.6А</v>
      </c>
      <c r="C1152" s="218" t="s">
        <v>544</v>
      </c>
      <c r="D1152" s="66" t="s">
        <v>1592</v>
      </c>
      <c r="E1152" s="130"/>
    </row>
    <row r="1153" spans="1:5" s="28" customFormat="1" ht="15.75" customHeight="1">
      <c r="A1153" s="131">
        <v>13</v>
      </c>
      <c r="B1153" s="56" t="s">
        <v>81</v>
      </c>
      <c r="C1153" s="218" t="s">
        <v>544</v>
      </c>
      <c r="D1153" s="66" t="s">
        <v>911</v>
      </c>
      <c r="E1153" s="130"/>
    </row>
    <row r="1154" spans="1:5" s="87" customFormat="1" ht="21" customHeight="1">
      <c r="A1154" s="197" t="s">
        <v>13</v>
      </c>
      <c r="B1154" s="198"/>
      <c r="C1154" s="199"/>
      <c r="D1154" s="256"/>
    </row>
    <row r="1155" spans="1:5" s="28" customFormat="1" ht="30" customHeight="1">
      <c r="A1155" s="39">
        <v>1</v>
      </c>
      <c r="B1155" s="50" t="str">
        <f>МКД!A403</f>
        <v>Столетова ул. д.8</v>
      </c>
      <c r="C1155" s="218" t="s">
        <v>521</v>
      </c>
      <c r="D1155" s="66" t="s">
        <v>1148</v>
      </c>
      <c r="E1155" s="130"/>
    </row>
    <row r="1156" spans="1:5" s="28" customFormat="1" ht="60" customHeight="1">
      <c r="A1156" s="39">
        <v>2</v>
      </c>
      <c r="B1156" s="50" t="str">
        <f>МКД!A278</f>
        <v>Луганская ул. д.3</v>
      </c>
      <c r="C1156" s="218" t="s">
        <v>521</v>
      </c>
      <c r="D1156" s="66" t="s">
        <v>1064</v>
      </c>
      <c r="E1156" s="130"/>
    </row>
    <row r="1157" spans="1:5" s="28" customFormat="1" ht="45" customHeight="1">
      <c r="A1157" s="39">
        <v>3</v>
      </c>
      <c r="B1157" s="50" t="str">
        <f>МКД!A309</f>
        <v>Октября 40 лет ул. д.3А</v>
      </c>
      <c r="C1157" s="218" t="s">
        <v>521</v>
      </c>
      <c r="D1157" s="66" t="s">
        <v>914</v>
      </c>
      <c r="E1157" s="130"/>
    </row>
    <row r="1158" spans="1:5" s="28" customFormat="1" ht="30" customHeight="1">
      <c r="A1158" s="39">
        <v>4</v>
      </c>
      <c r="B1158" s="50" t="str">
        <f>МКД!A6</f>
        <v>Анкудиновское шоссе д.13</v>
      </c>
      <c r="C1158" s="218" t="s">
        <v>521</v>
      </c>
      <c r="D1158" s="66"/>
      <c r="E1158" s="130"/>
    </row>
    <row r="1159" spans="1:5" s="28" customFormat="1" ht="45" customHeight="1">
      <c r="A1159" s="39">
        <v>5</v>
      </c>
      <c r="B1159" s="50" t="str">
        <f>МКД!A370</f>
        <v>Пятигорская ул. д.23</v>
      </c>
      <c r="C1159" s="218" t="s">
        <v>521</v>
      </c>
      <c r="D1159" s="66" t="s">
        <v>925</v>
      </c>
      <c r="E1159" s="130"/>
    </row>
    <row r="1160" spans="1:5" s="28" customFormat="1" ht="49.5" customHeight="1">
      <c r="A1160" s="39">
        <v>6</v>
      </c>
      <c r="B1160" s="50" t="str">
        <f>МКД!A61</f>
        <v>Гагарина пр-кт. д.106</v>
      </c>
      <c r="C1160" s="218" t="s">
        <v>1287</v>
      </c>
      <c r="D1160" s="66" t="s">
        <v>1283</v>
      </c>
      <c r="E1160" s="130"/>
    </row>
    <row r="1161" spans="1:5" s="28" customFormat="1" ht="30" customHeight="1">
      <c r="A1161" s="39">
        <v>7</v>
      </c>
      <c r="B1161" s="50" t="str">
        <f>МКД!A5</f>
        <v>Анкудиновское шоссе  д.9а</v>
      </c>
      <c r="C1161" s="218" t="s">
        <v>521</v>
      </c>
      <c r="D1161" s="66" t="s">
        <v>999</v>
      </c>
      <c r="E1161" s="130"/>
    </row>
    <row r="1162" spans="1:5" s="28" customFormat="1" ht="15.75" customHeight="1">
      <c r="A1162" s="39">
        <v>8</v>
      </c>
      <c r="B1162" s="50" t="str">
        <f>МКД!A400</f>
        <v>Столетова ул. д.3</v>
      </c>
      <c r="C1162" s="218" t="s">
        <v>521</v>
      </c>
      <c r="D1162" s="66" t="s">
        <v>1018</v>
      </c>
      <c r="E1162" s="130"/>
    </row>
    <row r="1163" spans="1:5" s="28" customFormat="1" ht="30" customHeight="1">
      <c r="A1163" s="39">
        <v>9</v>
      </c>
      <c r="B1163" s="50" t="str">
        <f>МКД!A156</f>
        <v>Горная ул. д.14А</v>
      </c>
      <c r="C1163" s="218" t="s">
        <v>521</v>
      </c>
      <c r="D1163" s="66" t="s">
        <v>596</v>
      </c>
      <c r="E1163" s="130"/>
    </row>
    <row r="1164" spans="1:5" s="28" customFormat="1" ht="30" customHeight="1">
      <c r="A1164" s="39">
        <v>10</v>
      </c>
      <c r="B1164" s="50" t="str">
        <f>МКД!A256</f>
        <v>Крылова ул. д.14А</v>
      </c>
      <c r="C1164" s="218" t="s">
        <v>521</v>
      </c>
      <c r="D1164" s="66" t="s">
        <v>1427</v>
      </c>
      <c r="E1164" s="130"/>
    </row>
    <row r="1165" spans="1:5" s="28" customFormat="1" ht="45" customHeight="1">
      <c r="A1165" s="39">
        <v>11</v>
      </c>
      <c r="B1165" s="50" t="str">
        <f>МКД!A355</f>
        <v>пос. Черепичный д.21</v>
      </c>
      <c r="C1165" s="222" t="s">
        <v>521</v>
      </c>
      <c r="D1165" s="67" t="s">
        <v>1263</v>
      </c>
      <c r="E1165" s="130"/>
    </row>
    <row r="1166" spans="1:5" s="28" customFormat="1" ht="45" customHeight="1">
      <c r="A1166" s="39">
        <v>12</v>
      </c>
      <c r="B1166" s="50" t="str">
        <f>МКД!A365</f>
        <v>Пятигорская ул. д.20</v>
      </c>
      <c r="C1166" s="218" t="s">
        <v>521</v>
      </c>
      <c r="D1166" s="66" t="s">
        <v>1255</v>
      </c>
      <c r="E1166" s="130"/>
    </row>
    <row r="1167" spans="1:5" s="28" customFormat="1" ht="15.75" customHeight="1">
      <c r="A1167" s="39">
        <v>13</v>
      </c>
      <c r="B1167" s="50" t="str">
        <f>МКД!A282</f>
        <v>Луганская ул. д.9</v>
      </c>
      <c r="C1167" s="218" t="s">
        <v>521</v>
      </c>
      <c r="D1167" s="66" t="s">
        <v>1289</v>
      </c>
      <c r="E1167" s="130"/>
    </row>
    <row r="1168" spans="1:5" s="28" customFormat="1" ht="45" customHeight="1">
      <c r="A1168" s="39">
        <v>14</v>
      </c>
      <c r="B1168" s="50" t="str">
        <f>МКД!A69</f>
        <v>Гагарина пр-кт. д.114</v>
      </c>
      <c r="C1168" s="222" t="s">
        <v>521</v>
      </c>
      <c r="D1168" s="67" t="s">
        <v>1344</v>
      </c>
      <c r="E1168" s="130"/>
    </row>
    <row r="1169" spans="1:5" s="28" customFormat="1" ht="45" customHeight="1">
      <c r="A1169" s="39">
        <v>15</v>
      </c>
      <c r="B1169" s="50" t="str">
        <f>МКД!A124</f>
        <v>Глазунова ул. д.5</v>
      </c>
      <c r="C1169" s="222" t="s">
        <v>521</v>
      </c>
      <c r="D1169" s="67" t="s">
        <v>1342</v>
      </c>
      <c r="E1169" s="130"/>
    </row>
    <row r="1170" spans="1:5" s="28" customFormat="1" ht="45" customHeight="1">
      <c r="A1170" s="39">
        <v>16</v>
      </c>
      <c r="B1170" s="50" t="str">
        <f>МКД!A40</f>
        <v>Бонч-Бруевича ул. д.13</v>
      </c>
      <c r="C1170" s="218" t="s">
        <v>521</v>
      </c>
      <c r="D1170" s="66" t="s">
        <v>1426</v>
      </c>
      <c r="E1170" s="130"/>
    </row>
    <row r="1171" spans="1:5" s="28" customFormat="1" ht="15.75" customHeight="1">
      <c r="A1171" s="39">
        <v>17</v>
      </c>
      <c r="B1171" s="50" t="str">
        <f>МКД!A408</f>
        <v>Сурикова ул. д.1</v>
      </c>
      <c r="C1171" s="218" t="s">
        <v>521</v>
      </c>
      <c r="D1171" s="66" t="s">
        <v>596</v>
      </c>
      <c r="E1171" s="130"/>
    </row>
    <row r="1172" spans="1:5" s="28" customFormat="1" ht="15.75" customHeight="1">
      <c r="A1172" s="39">
        <v>18</v>
      </c>
      <c r="B1172" s="50" t="str">
        <f>МКД!A318</f>
        <v>Осташковский 2-й пер. д.1</v>
      </c>
      <c r="C1172" s="218" t="s">
        <v>521</v>
      </c>
      <c r="D1172" s="66" t="s">
        <v>1604</v>
      </c>
      <c r="E1172" s="130"/>
    </row>
    <row r="1173" spans="1:5" s="28" customFormat="1" ht="30" customHeight="1">
      <c r="A1173" s="39">
        <v>19</v>
      </c>
      <c r="B1173" s="50" t="str">
        <f>МКД!A392</f>
        <v>Радистов ул. д.6</v>
      </c>
      <c r="C1173" s="222" t="s">
        <v>521</v>
      </c>
      <c r="D1173" s="67" t="s">
        <v>1275</v>
      </c>
      <c r="E1173" s="130"/>
    </row>
    <row r="1174" spans="1:5" s="28" customFormat="1" ht="30" customHeight="1">
      <c r="A1174" s="39">
        <v>20</v>
      </c>
      <c r="B1174" s="50" t="str">
        <f>МКД!A12</f>
        <v>Анкудиновское шоссе д.32</v>
      </c>
      <c r="C1174" s="218" t="s">
        <v>521</v>
      </c>
      <c r="D1174" s="66" t="s">
        <v>1115</v>
      </c>
      <c r="E1174" s="130"/>
    </row>
    <row r="1175" spans="1:5" s="28" customFormat="1" ht="30" customHeight="1">
      <c r="A1175" s="39">
        <v>21</v>
      </c>
      <c r="B1175" s="50" t="s">
        <v>290</v>
      </c>
      <c r="C1175" s="218" t="s">
        <v>521</v>
      </c>
      <c r="D1175" s="66" t="s">
        <v>622</v>
      </c>
      <c r="E1175" s="130"/>
    </row>
    <row r="1176" spans="1:5" s="28" customFormat="1" ht="45" customHeight="1">
      <c r="A1176" s="39">
        <v>22</v>
      </c>
      <c r="B1176" s="50" t="s">
        <v>107</v>
      </c>
      <c r="C1176" s="218" t="s">
        <v>521</v>
      </c>
      <c r="D1176" s="66" t="s">
        <v>630</v>
      </c>
      <c r="E1176" s="130"/>
    </row>
    <row r="1177" spans="1:5" s="28" customFormat="1" ht="15.75" customHeight="1">
      <c r="A1177" s="39">
        <v>23</v>
      </c>
      <c r="B1177" s="50" t="s">
        <v>312</v>
      </c>
      <c r="C1177" s="218" t="s">
        <v>521</v>
      </c>
      <c r="D1177" s="66"/>
      <c r="E1177" s="130"/>
    </row>
    <row r="1178" spans="1:5" s="28" customFormat="1" ht="30" customHeight="1">
      <c r="A1178" s="39">
        <v>24</v>
      </c>
      <c r="B1178" s="50" t="s">
        <v>119</v>
      </c>
      <c r="C1178" s="218" t="s">
        <v>521</v>
      </c>
      <c r="D1178" s="66" t="s">
        <v>650</v>
      </c>
      <c r="E1178" s="130"/>
    </row>
    <row r="1179" spans="1:5" s="28" customFormat="1" ht="30" customHeight="1">
      <c r="A1179" s="39">
        <v>25</v>
      </c>
      <c r="B1179" s="50" t="s">
        <v>409</v>
      </c>
      <c r="C1179" s="218" t="s">
        <v>521</v>
      </c>
      <c r="D1179" s="66" t="s">
        <v>685</v>
      </c>
      <c r="E1179" s="130"/>
    </row>
    <row r="1180" spans="1:5" s="28" customFormat="1" ht="30" customHeight="1">
      <c r="A1180" s="39">
        <v>26</v>
      </c>
      <c r="B1180" s="50" t="s">
        <v>468</v>
      </c>
      <c r="C1180" s="218" t="s">
        <v>521</v>
      </c>
      <c r="D1180" s="66" t="s">
        <v>692</v>
      </c>
      <c r="E1180" s="130"/>
    </row>
    <row r="1181" spans="1:5" s="28" customFormat="1" ht="30" customHeight="1">
      <c r="A1181" s="39">
        <v>27</v>
      </c>
      <c r="B1181" s="50" t="s">
        <v>90</v>
      </c>
      <c r="C1181" s="218" t="s">
        <v>521</v>
      </c>
      <c r="D1181" s="66" t="s">
        <v>693</v>
      </c>
      <c r="E1181" s="130"/>
    </row>
    <row r="1182" spans="1:5" s="28" customFormat="1" ht="75" customHeight="1">
      <c r="A1182" s="39">
        <v>28</v>
      </c>
      <c r="B1182" s="50" t="s">
        <v>418</v>
      </c>
      <c r="C1182" s="218" t="s">
        <v>521</v>
      </c>
      <c r="D1182" s="66" t="s">
        <v>694</v>
      </c>
      <c r="E1182" s="130"/>
    </row>
    <row r="1183" spans="1:5" s="28" customFormat="1" ht="30" customHeight="1">
      <c r="A1183" s="39">
        <v>29</v>
      </c>
      <c r="B1183" s="50" t="s">
        <v>504</v>
      </c>
      <c r="C1183" s="218" t="s">
        <v>521</v>
      </c>
      <c r="D1183" s="66" t="s">
        <v>745</v>
      </c>
      <c r="E1183" s="130"/>
    </row>
    <row r="1184" spans="1:5" s="28" customFormat="1" ht="30" customHeight="1">
      <c r="A1184" s="39">
        <v>30</v>
      </c>
      <c r="B1184" s="50" t="s">
        <v>306</v>
      </c>
      <c r="C1184" s="222" t="s">
        <v>521</v>
      </c>
      <c r="D1184" s="67" t="s">
        <v>596</v>
      </c>
      <c r="E1184" s="130"/>
    </row>
    <row r="1185" spans="1:5" s="28" customFormat="1" ht="34.5" customHeight="1">
      <c r="A1185" s="39">
        <v>31</v>
      </c>
      <c r="B1185" s="50" t="str">
        <f>МКД!A285</f>
        <v>Медицинская ул. д.11</v>
      </c>
      <c r="C1185" s="218" t="s">
        <v>521</v>
      </c>
      <c r="D1185" s="66" t="s">
        <v>1673</v>
      </c>
      <c r="E1185" s="130"/>
    </row>
    <row r="1186" spans="1:5" s="28" customFormat="1" ht="30" customHeight="1">
      <c r="A1186" s="39">
        <v>32</v>
      </c>
      <c r="B1186" s="50" t="s">
        <v>166</v>
      </c>
      <c r="C1186" s="218" t="s">
        <v>521</v>
      </c>
      <c r="D1186" s="66" t="s">
        <v>992</v>
      </c>
      <c r="E1186" s="130"/>
    </row>
    <row r="1187" spans="1:5" s="28" customFormat="1" ht="84.75" customHeight="1">
      <c r="A1187" s="39">
        <v>33</v>
      </c>
      <c r="B1187" s="50" t="s">
        <v>402</v>
      </c>
      <c r="C1187" s="222" t="s">
        <v>521</v>
      </c>
      <c r="D1187" s="67" t="s">
        <v>1113</v>
      </c>
      <c r="E1187" s="130"/>
    </row>
    <row r="1188" spans="1:5" s="87" customFormat="1" ht="21" customHeight="1">
      <c r="A1188" s="200" t="s">
        <v>14</v>
      </c>
      <c r="B1188" s="201"/>
      <c r="C1188" s="202"/>
      <c r="D1188" s="257"/>
    </row>
    <row r="1189" spans="1:5" s="28" customFormat="1" ht="60" customHeight="1">
      <c r="A1189" s="131">
        <v>1</v>
      </c>
      <c r="B1189" s="57" t="str">
        <f>МКД!A190</f>
        <v>Жукова Маршала ул. д.25</v>
      </c>
      <c r="C1189" s="218" t="s">
        <v>545</v>
      </c>
      <c r="D1189" s="66" t="s">
        <v>1059</v>
      </c>
      <c r="E1189" s="130"/>
    </row>
    <row r="1190" spans="1:5" s="28" customFormat="1" ht="75" customHeight="1">
      <c r="A1190" s="131">
        <v>2</v>
      </c>
      <c r="B1190" s="48" t="str">
        <f>МКД!A334</f>
        <v>Победы 40 лет ул. д.19</v>
      </c>
      <c r="C1190" s="222" t="s">
        <v>545</v>
      </c>
      <c r="D1190" s="67" t="s">
        <v>731</v>
      </c>
      <c r="E1190" s="130"/>
    </row>
    <row r="1191" spans="1:5" s="28" customFormat="1" ht="75" customHeight="1">
      <c r="A1191" s="131">
        <v>3</v>
      </c>
      <c r="B1191" s="48" t="s">
        <v>551</v>
      </c>
      <c r="C1191" s="222" t="s">
        <v>545</v>
      </c>
      <c r="D1191" s="67" t="s">
        <v>731</v>
      </c>
      <c r="E1191" s="130"/>
    </row>
    <row r="1192" spans="1:5" s="28" customFormat="1" ht="75" customHeight="1">
      <c r="A1192" s="131">
        <v>4</v>
      </c>
      <c r="B1192" s="48" t="s">
        <v>551</v>
      </c>
      <c r="C1192" s="222" t="s">
        <v>545</v>
      </c>
      <c r="D1192" s="67" t="s">
        <v>731</v>
      </c>
      <c r="E1192" s="130"/>
    </row>
    <row r="1193" spans="1:5" s="28" customFormat="1" ht="75" customHeight="1">
      <c r="A1193" s="131">
        <v>5</v>
      </c>
      <c r="B1193" s="48" t="s">
        <v>551</v>
      </c>
      <c r="C1193" s="222" t="s">
        <v>545</v>
      </c>
      <c r="D1193" s="67" t="s">
        <v>731</v>
      </c>
      <c r="E1193" s="130"/>
    </row>
    <row r="1194" spans="1:5" s="28" customFormat="1" ht="75" customHeight="1">
      <c r="A1194" s="131">
        <v>6</v>
      </c>
      <c r="B1194" s="48" t="s">
        <v>551</v>
      </c>
      <c r="C1194" s="222" t="s">
        <v>545</v>
      </c>
      <c r="D1194" s="67" t="s">
        <v>731</v>
      </c>
      <c r="E1194" s="130"/>
    </row>
    <row r="1195" spans="1:5" s="28" customFormat="1" ht="75" customHeight="1">
      <c r="A1195" s="131">
        <v>7</v>
      </c>
      <c r="B1195" s="48" t="s">
        <v>551</v>
      </c>
      <c r="C1195" s="222" t="s">
        <v>545</v>
      </c>
      <c r="D1195" s="67" t="s">
        <v>731</v>
      </c>
      <c r="E1195" s="130"/>
    </row>
    <row r="1196" spans="1:5" s="28" customFormat="1" ht="75" customHeight="1">
      <c r="A1196" s="131">
        <v>8</v>
      </c>
      <c r="B1196" s="48" t="s">
        <v>551</v>
      </c>
      <c r="C1196" s="222" t="s">
        <v>545</v>
      </c>
      <c r="D1196" s="67" t="s">
        <v>731</v>
      </c>
      <c r="E1196" s="130"/>
    </row>
    <row r="1197" spans="1:5" s="28" customFormat="1" ht="75" customHeight="1">
      <c r="A1197" s="131">
        <v>9</v>
      </c>
      <c r="B1197" s="48" t="s">
        <v>551</v>
      </c>
      <c r="C1197" s="222" t="s">
        <v>545</v>
      </c>
      <c r="D1197" s="67" t="s">
        <v>731</v>
      </c>
      <c r="E1197" s="130"/>
    </row>
    <row r="1198" spans="1:5" s="87" customFormat="1" ht="21" customHeight="1">
      <c r="A1198" s="203" t="s">
        <v>15</v>
      </c>
      <c r="B1198" s="204"/>
      <c r="C1198" s="205"/>
      <c r="D1198" s="258"/>
    </row>
    <row r="1199" spans="1:5" s="28" customFormat="1" ht="60" customHeight="1">
      <c r="A1199" s="190">
        <v>1</v>
      </c>
      <c r="B1199" s="48" t="str">
        <f>МКД!A140</f>
        <v>Голованова Маршала ул. д.45</v>
      </c>
      <c r="C1199" s="218" t="s">
        <v>546</v>
      </c>
      <c r="D1199" s="66" t="s">
        <v>601</v>
      </c>
      <c r="E1199" s="130"/>
    </row>
    <row r="1200" spans="1:5" s="28" customFormat="1" ht="30" customHeight="1">
      <c r="A1200" s="39">
        <v>2</v>
      </c>
      <c r="B1200" s="48" t="str">
        <f>МКД!A338</f>
        <v>Победы 40 лет ул. д.3</v>
      </c>
      <c r="C1200" s="218" t="s">
        <v>546</v>
      </c>
      <c r="D1200" s="66" t="s">
        <v>608</v>
      </c>
      <c r="E1200" s="130"/>
    </row>
    <row r="1201" spans="1:5" s="28" customFormat="1" ht="81" customHeight="1">
      <c r="A1201" s="190">
        <v>3</v>
      </c>
      <c r="B1201" s="48" t="str">
        <f>МКД!A438</f>
        <v>Тропинина ул. д.12</v>
      </c>
      <c r="C1201" s="218" t="s">
        <v>546</v>
      </c>
      <c r="D1201" s="66" t="s">
        <v>1539</v>
      </c>
      <c r="E1201" s="130"/>
    </row>
    <row r="1202" spans="1:5" s="28" customFormat="1" ht="60" customHeight="1">
      <c r="A1202" s="39">
        <v>4</v>
      </c>
      <c r="B1202" s="48" t="str">
        <f>МКД!A440</f>
        <v>Тропинина ул. д.16</v>
      </c>
      <c r="C1202" s="218" t="s">
        <v>546</v>
      </c>
      <c r="D1202" s="66" t="s">
        <v>1231</v>
      </c>
      <c r="E1202" s="130"/>
    </row>
    <row r="1203" spans="1:5" s="28" customFormat="1" ht="45" customHeight="1">
      <c r="A1203" s="190">
        <v>5</v>
      </c>
      <c r="B1203" s="48" t="str">
        <f>МКД!A444</f>
        <v>Тропинина ул. д.3</v>
      </c>
      <c r="C1203" s="218" t="s">
        <v>546</v>
      </c>
      <c r="D1203" s="66" t="s">
        <v>568</v>
      </c>
      <c r="E1203" s="130"/>
    </row>
    <row r="1204" spans="1:5" s="28" customFormat="1" ht="75" customHeight="1">
      <c r="A1204" s="39">
        <v>6</v>
      </c>
      <c r="B1204" s="48" t="str">
        <f>МКД!A444</f>
        <v>Тропинина ул. д.3</v>
      </c>
      <c r="C1204" s="218" t="s">
        <v>546</v>
      </c>
      <c r="D1204" s="66" t="s">
        <v>613</v>
      </c>
      <c r="E1204" s="130"/>
    </row>
    <row r="1205" spans="1:5" s="28" customFormat="1" ht="90" customHeight="1">
      <c r="A1205" s="190">
        <v>7</v>
      </c>
      <c r="B1205" s="48" t="str">
        <f>МКД!A445</f>
        <v>Тропинина ул. д.3А</v>
      </c>
      <c r="C1205" s="218" t="s">
        <v>546</v>
      </c>
      <c r="D1205" s="66" t="s">
        <v>614</v>
      </c>
      <c r="E1205" s="130"/>
    </row>
    <row r="1206" spans="1:5" s="28" customFormat="1" ht="45" customHeight="1">
      <c r="A1206" s="39">
        <v>8</v>
      </c>
      <c r="B1206" s="48" t="str">
        <f>МКД!A446</f>
        <v>Тропинина ул. д.4</v>
      </c>
      <c r="C1206" s="218" t="s">
        <v>546</v>
      </c>
      <c r="D1206" s="66" t="s">
        <v>568</v>
      </c>
      <c r="E1206" s="130"/>
    </row>
    <row r="1207" spans="1:5" s="28" customFormat="1" ht="30" customHeight="1">
      <c r="A1207" s="190">
        <v>9</v>
      </c>
      <c r="B1207" s="48" t="str">
        <f>МКД!A446</f>
        <v>Тропинина ул. д.4</v>
      </c>
      <c r="C1207" s="218" t="s">
        <v>546</v>
      </c>
      <c r="D1207" s="66" t="s">
        <v>615</v>
      </c>
      <c r="E1207" s="130"/>
    </row>
    <row r="1208" spans="1:5" s="28" customFormat="1" ht="30" customHeight="1">
      <c r="A1208" s="39">
        <v>10</v>
      </c>
      <c r="B1208" s="48" t="str">
        <f>МКД!A450</f>
        <v>Тропинина ул. д.55</v>
      </c>
      <c r="C1208" s="218" t="s">
        <v>546</v>
      </c>
      <c r="D1208" s="66" t="s">
        <v>617</v>
      </c>
      <c r="E1208" s="130"/>
    </row>
    <row r="1209" spans="1:5" s="28" customFormat="1" ht="66.75" customHeight="1">
      <c r="A1209" s="190">
        <v>11</v>
      </c>
      <c r="B1209" s="48" t="str">
        <f>МКД!A450</f>
        <v>Тропинина ул. д.55</v>
      </c>
      <c r="C1209" s="218" t="s">
        <v>546</v>
      </c>
      <c r="D1209" s="66" t="s">
        <v>1429</v>
      </c>
      <c r="E1209" s="130"/>
    </row>
    <row r="1210" spans="1:5" s="28" customFormat="1" ht="45" customHeight="1">
      <c r="A1210" s="39">
        <v>12</v>
      </c>
      <c r="B1210" s="48" t="str">
        <f>МКД!A138</f>
        <v>Голованова Маршала ул. д.37</v>
      </c>
      <c r="C1210" s="218" t="s">
        <v>546</v>
      </c>
      <c r="D1210" s="66" t="s">
        <v>1094</v>
      </c>
      <c r="E1210" s="130"/>
    </row>
    <row r="1211" spans="1:5" s="28" customFormat="1" ht="45" customHeight="1">
      <c r="A1211" s="190">
        <v>13</v>
      </c>
      <c r="B1211" s="48" t="str">
        <f>МКД!A480</f>
        <v>Широтная ул. д.8</v>
      </c>
      <c r="C1211" s="218" t="s">
        <v>546</v>
      </c>
      <c r="D1211" s="66" t="s">
        <v>668</v>
      </c>
      <c r="E1211" s="130"/>
    </row>
    <row r="1212" spans="1:5" s="28" customFormat="1" ht="60" customHeight="1">
      <c r="A1212" s="39">
        <v>14</v>
      </c>
      <c r="B1212" s="48" t="str">
        <f>МКД!A192</f>
        <v>Жукова Маршала ул. д.4</v>
      </c>
      <c r="C1212" s="218" t="s">
        <v>546</v>
      </c>
      <c r="D1212" s="66" t="s">
        <v>675</v>
      </c>
      <c r="E1212" s="130"/>
    </row>
    <row r="1213" spans="1:5" s="28" customFormat="1" ht="45" customHeight="1">
      <c r="A1213" s="190">
        <v>15</v>
      </c>
      <c r="B1213" s="48" t="str">
        <f>МКД!A375</f>
        <v>Радистов ул. д.10</v>
      </c>
      <c r="C1213" s="218" t="s">
        <v>546</v>
      </c>
      <c r="D1213" s="66" t="s">
        <v>778</v>
      </c>
      <c r="E1213" s="130"/>
    </row>
    <row r="1214" spans="1:5" s="28" customFormat="1" ht="30" customHeight="1">
      <c r="A1214" s="39">
        <v>16</v>
      </c>
      <c r="B1214" s="48" t="str">
        <f>МКД!A371</f>
        <v>Пятигорская ул. д.27</v>
      </c>
      <c r="C1214" s="218" t="s">
        <v>546</v>
      </c>
      <c r="D1214" s="66" t="s">
        <v>743</v>
      </c>
      <c r="E1214" s="130"/>
    </row>
    <row r="1215" spans="1:5" s="28" customFormat="1" ht="45" customHeight="1">
      <c r="A1215" s="190">
        <v>17</v>
      </c>
      <c r="B1215" s="48" t="str">
        <f>МКД!A394</f>
        <v>Радистов ул. д.7А</v>
      </c>
      <c r="C1215" s="218" t="s">
        <v>546</v>
      </c>
      <c r="D1215" s="66" t="s">
        <v>793</v>
      </c>
      <c r="E1215" s="130"/>
    </row>
    <row r="1216" spans="1:5" s="28" customFormat="1" ht="15" customHeight="1">
      <c r="A1216" s="39">
        <v>18</v>
      </c>
      <c r="B1216" s="48" t="str">
        <f>МКД!A304</f>
        <v>Октября 40 лет ул. д.21</v>
      </c>
      <c r="C1216" s="218" t="s">
        <v>546</v>
      </c>
      <c r="D1216" s="66" t="s">
        <v>804</v>
      </c>
      <c r="E1216" s="130"/>
    </row>
    <row r="1217" spans="1:5" s="28" customFormat="1" ht="60" customHeight="1">
      <c r="A1217" s="190">
        <v>19</v>
      </c>
      <c r="B1217" s="48" t="str">
        <f>МКД!A245</f>
        <v>Корейский пер. д.10</v>
      </c>
      <c r="C1217" s="218" t="s">
        <v>546</v>
      </c>
      <c r="D1217" s="66" t="s">
        <v>814</v>
      </c>
      <c r="E1217" s="130"/>
    </row>
    <row r="1218" spans="1:5" s="28" customFormat="1" ht="30" customHeight="1">
      <c r="A1218" s="39">
        <v>20</v>
      </c>
      <c r="B1218" s="48" t="str">
        <f>МКД!A419</f>
        <v>Сурикова ул. д.4</v>
      </c>
      <c r="C1218" s="218" t="s">
        <v>546</v>
      </c>
      <c r="D1218" s="66" t="s">
        <v>857</v>
      </c>
      <c r="E1218" s="130"/>
    </row>
    <row r="1219" spans="1:5" s="28" customFormat="1" ht="90" customHeight="1">
      <c r="A1219" s="190">
        <v>21</v>
      </c>
      <c r="B1219" s="48" t="str">
        <f>МКД!A455</f>
        <v>Тропинина ул. д.8</v>
      </c>
      <c r="C1219" s="218" t="s">
        <v>546</v>
      </c>
      <c r="D1219" s="66" t="s">
        <v>592</v>
      </c>
      <c r="E1219" s="130"/>
    </row>
    <row r="1220" spans="1:5" s="28" customFormat="1" ht="30" customHeight="1">
      <c r="A1220" s="39">
        <v>22</v>
      </c>
      <c r="B1220" s="48" t="str">
        <f>МКД!A278</f>
        <v>Луганская ул. д.3</v>
      </c>
      <c r="C1220" s="218" t="s">
        <v>546</v>
      </c>
      <c r="D1220" s="66" t="s">
        <v>797</v>
      </c>
      <c r="E1220" s="130"/>
    </row>
    <row r="1221" spans="1:5" s="28" customFormat="1" ht="15" customHeight="1">
      <c r="A1221" s="190">
        <v>23</v>
      </c>
      <c r="B1221" s="48" t="str">
        <f>МКД!A278</f>
        <v>Луганская ул. д.3</v>
      </c>
      <c r="C1221" s="218" t="s">
        <v>546</v>
      </c>
      <c r="D1221" s="66" t="s">
        <v>743</v>
      </c>
      <c r="E1221" s="130"/>
    </row>
    <row r="1222" spans="1:5" s="28" customFormat="1" ht="30" customHeight="1">
      <c r="A1222" s="39">
        <v>24</v>
      </c>
      <c r="B1222" s="48" t="str">
        <f>МКД!A322</f>
        <v>Петровского ул. д.13А</v>
      </c>
      <c r="C1222" s="218" t="s">
        <v>546</v>
      </c>
      <c r="D1222" s="66" t="s">
        <v>1468</v>
      </c>
      <c r="E1222" s="130"/>
    </row>
    <row r="1223" spans="1:5" s="28" customFormat="1" ht="45" customHeight="1">
      <c r="A1223" s="190">
        <v>25</v>
      </c>
      <c r="B1223" s="48" t="str">
        <f>МКД!A192</f>
        <v>Жукова Маршала ул. д.4</v>
      </c>
      <c r="C1223" s="218" t="s">
        <v>546</v>
      </c>
      <c r="D1223" s="66" t="s">
        <v>916</v>
      </c>
      <c r="E1223" s="130"/>
    </row>
    <row r="1224" spans="1:5" s="28" customFormat="1" ht="30" customHeight="1">
      <c r="A1224" s="39">
        <v>26</v>
      </c>
      <c r="B1224" s="48" t="str">
        <f>МКД!A514</f>
        <v>Энергетиков ул. д.8А</v>
      </c>
      <c r="C1224" s="218" t="s">
        <v>546</v>
      </c>
      <c r="D1224" s="66" t="s">
        <v>919</v>
      </c>
      <c r="E1224" s="130"/>
    </row>
    <row r="1225" spans="1:5" s="28" customFormat="1" ht="30" customHeight="1">
      <c r="A1225" s="190">
        <v>27</v>
      </c>
      <c r="B1225" s="48" t="str">
        <f>МКД!A494</f>
        <v>Щербинки-1 мкр. д.27</v>
      </c>
      <c r="C1225" s="218" t="s">
        <v>546</v>
      </c>
      <c r="D1225" s="66" t="s">
        <v>921</v>
      </c>
      <c r="E1225" s="130"/>
    </row>
    <row r="1226" spans="1:5" s="28" customFormat="1" ht="14.25" customHeight="1">
      <c r="A1226" s="39">
        <v>28</v>
      </c>
      <c r="B1226" s="48" t="str">
        <f>МКД!A259</f>
        <v>Крылова ул. д.2</v>
      </c>
      <c r="C1226" s="218" t="s">
        <v>546</v>
      </c>
      <c r="D1226" s="66" t="s">
        <v>923</v>
      </c>
      <c r="E1226" s="130"/>
    </row>
    <row r="1227" spans="1:5" s="28" customFormat="1" ht="15" customHeight="1">
      <c r="A1227" s="190">
        <v>29</v>
      </c>
      <c r="B1227" s="48" t="str">
        <f>МКД!A424</f>
        <v>Терешковой ул. д.10</v>
      </c>
      <c r="C1227" s="218" t="s">
        <v>546</v>
      </c>
      <c r="D1227" s="66" t="s">
        <v>924</v>
      </c>
      <c r="E1227" s="130"/>
    </row>
    <row r="1228" spans="1:5" s="28" customFormat="1" ht="30" customHeight="1">
      <c r="A1228" s="39">
        <v>30</v>
      </c>
      <c r="B1228" s="48" t="str">
        <f>МКД!A413</f>
        <v>Сурикова ул. д.14А</v>
      </c>
      <c r="C1228" s="218" t="s">
        <v>546</v>
      </c>
      <c r="D1228" s="66" t="s">
        <v>927</v>
      </c>
      <c r="E1228" s="130"/>
    </row>
    <row r="1229" spans="1:5" s="28" customFormat="1" ht="30" customHeight="1">
      <c r="A1229" s="190">
        <v>31</v>
      </c>
      <c r="B1229" s="48" t="str">
        <f>МКД!A315</f>
        <v>Октября 40 лет ул. д.7А</v>
      </c>
      <c r="C1229" s="218" t="s">
        <v>546</v>
      </c>
      <c r="D1229" s="66" t="s">
        <v>929</v>
      </c>
      <c r="E1229" s="130"/>
    </row>
    <row r="1230" spans="1:5" s="28" customFormat="1" ht="45" customHeight="1">
      <c r="A1230" s="39">
        <v>32</v>
      </c>
      <c r="B1230" s="48" t="str">
        <f>МКД!A313</f>
        <v>Октября 40 лет ул. д.6</v>
      </c>
      <c r="C1230" s="218" t="s">
        <v>546</v>
      </c>
      <c r="D1230" s="66" t="s">
        <v>937</v>
      </c>
      <c r="E1230" s="130"/>
    </row>
    <row r="1231" spans="1:5" s="28" customFormat="1" ht="30" customHeight="1">
      <c r="A1231" s="190">
        <v>33</v>
      </c>
      <c r="B1231" s="48" t="str">
        <f>МКД!A325</f>
        <v>Петровского ул. д.23</v>
      </c>
      <c r="C1231" s="218" t="s">
        <v>546</v>
      </c>
      <c r="D1231" s="66" t="s">
        <v>941</v>
      </c>
      <c r="E1231" s="130"/>
    </row>
    <row r="1232" spans="1:5" s="28" customFormat="1" ht="30" customHeight="1">
      <c r="A1232" s="39">
        <v>34</v>
      </c>
      <c r="B1232" s="48" t="str">
        <f>МКД!A40</f>
        <v>Бонч-Бруевича ул. д.13</v>
      </c>
      <c r="C1232" s="218" t="s">
        <v>546</v>
      </c>
      <c r="D1232" s="66" t="s">
        <v>1011</v>
      </c>
      <c r="E1232" s="130"/>
    </row>
    <row r="1233" spans="1:5" s="28" customFormat="1" ht="30" customHeight="1">
      <c r="A1233" s="190">
        <v>35</v>
      </c>
      <c r="B1233" s="48" t="str">
        <f>МКД!A332</f>
        <v>Победы 40 лет ул. д.12</v>
      </c>
      <c r="C1233" s="218" t="s">
        <v>546</v>
      </c>
      <c r="D1233" s="66" t="s">
        <v>974</v>
      </c>
      <c r="E1233" s="130"/>
    </row>
    <row r="1234" spans="1:5" s="28" customFormat="1" ht="30" customHeight="1">
      <c r="A1234" s="39">
        <v>36</v>
      </c>
      <c r="B1234" s="48" t="str">
        <f>МКД!A249</f>
        <v>Корейский пер. д.7</v>
      </c>
      <c r="C1234" s="218" t="s">
        <v>546</v>
      </c>
      <c r="D1234" s="66" t="s">
        <v>976</v>
      </c>
      <c r="E1234" s="130"/>
    </row>
    <row r="1235" spans="1:5" s="28" customFormat="1" ht="30" customHeight="1">
      <c r="A1235" s="190">
        <v>37</v>
      </c>
      <c r="B1235" s="48" t="str">
        <f>МКД!A258</f>
        <v>Крылова ул. д.18</v>
      </c>
      <c r="C1235" s="218" t="s">
        <v>546</v>
      </c>
      <c r="D1235" s="66" t="s">
        <v>977</v>
      </c>
      <c r="E1235" s="130"/>
    </row>
    <row r="1236" spans="1:5" s="28" customFormat="1" ht="30" customHeight="1">
      <c r="A1236" s="39">
        <v>38</v>
      </c>
      <c r="B1236" s="48" t="str">
        <f>МКД!A8</f>
        <v>Анкудиновское шоссе д.26а</v>
      </c>
      <c r="C1236" s="218" t="s">
        <v>546</v>
      </c>
      <c r="D1236" s="66" t="s">
        <v>986</v>
      </c>
      <c r="E1236" s="130"/>
    </row>
    <row r="1237" spans="1:5" s="28" customFormat="1" ht="30" customHeight="1">
      <c r="A1237" s="190">
        <v>39</v>
      </c>
      <c r="B1237" s="48" t="str">
        <f>МКД!A339</f>
        <v>Победы 40 лет ул. д.6</v>
      </c>
      <c r="C1237" s="218" t="s">
        <v>546</v>
      </c>
      <c r="D1237" s="66" t="s">
        <v>903</v>
      </c>
      <c r="E1237" s="130"/>
    </row>
    <row r="1238" spans="1:5" s="28" customFormat="1" ht="30" customHeight="1">
      <c r="A1238" s="39">
        <v>40</v>
      </c>
      <c r="B1238" s="48" t="s">
        <v>403</v>
      </c>
      <c r="C1238" s="218" t="s">
        <v>546</v>
      </c>
      <c r="D1238" s="66" t="s">
        <v>990</v>
      </c>
      <c r="E1238" s="130"/>
    </row>
    <row r="1239" spans="1:5" s="28" customFormat="1" ht="45" customHeight="1">
      <c r="A1239" s="190">
        <v>41</v>
      </c>
      <c r="B1239" s="48" t="s">
        <v>420</v>
      </c>
      <c r="C1239" s="218" t="s">
        <v>546</v>
      </c>
      <c r="D1239" s="66" t="s">
        <v>994</v>
      </c>
      <c r="E1239" s="130"/>
    </row>
    <row r="1240" spans="1:5" s="28" customFormat="1" ht="30" customHeight="1">
      <c r="A1240" s="39">
        <v>42</v>
      </c>
      <c r="B1240" s="48" t="str">
        <f>МКД!A363</f>
        <v>Пятигорская ул. д.19</v>
      </c>
      <c r="C1240" s="218" t="s">
        <v>546</v>
      </c>
      <c r="D1240" s="66" t="s">
        <v>1014</v>
      </c>
      <c r="E1240" s="130"/>
    </row>
    <row r="1241" spans="1:5" s="28" customFormat="1" ht="60" customHeight="1">
      <c r="A1241" s="190">
        <v>43</v>
      </c>
      <c r="B1241" s="48" t="str">
        <f>МКД!A190</f>
        <v>Жукова Маршала ул. д.25</v>
      </c>
      <c r="C1241" s="218" t="s">
        <v>546</v>
      </c>
      <c r="D1241" s="66" t="s">
        <v>1005</v>
      </c>
      <c r="E1241" s="130"/>
    </row>
    <row r="1242" spans="1:5" s="28" customFormat="1" ht="60" customHeight="1">
      <c r="A1242" s="39">
        <v>44</v>
      </c>
      <c r="B1242" s="48" t="str">
        <f>МКД!A330</f>
        <v>Победы 40 лет ул. д.1</v>
      </c>
      <c r="C1242" s="218" t="s">
        <v>546</v>
      </c>
      <c r="D1242" s="66" t="s">
        <v>1190</v>
      </c>
      <c r="E1242" s="130"/>
    </row>
    <row r="1243" spans="1:5" s="28" customFormat="1" ht="30" customHeight="1">
      <c r="A1243" s="190">
        <v>45</v>
      </c>
      <c r="B1243" s="48" t="str">
        <f>МКД!A330</f>
        <v>Победы 40 лет ул. д.1</v>
      </c>
      <c r="C1243" s="218" t="s">
        <v>546</v>
      </c>
      <c r="D1243" s="66" t="s">
        <v>1020</v>
      </c>
      <c r="E1243" s="130"/>
    </row>
    <row r="1244" spans="1:5" s="28" customFormat="1" ht="30" customHeight="1">
      <c r="A1244" s="39">
        <v>46</v>
      </c>
      <c r="B1244" s="48" t="str">
        <f>МКД!A330</f>
        <v>Победы 40 лет ул. д.1</v>
      </c>
      <c r="C1244" s="218" t="s">
        <v>546</v>
      </c>
      <c r="D1244" s="66" t="s">
        <v>1023</v>
      </c>
      <c r="E1244" s="130"/>
    </row>
    <row r="1245" spans="1:5" s="28" customFormat="1" ht="30" customHeight="1">
      <c r="A1245" s="190">
        <v>47</v>
      </c>
      <c r="B1245" s="48" t="str">
        <f>МКД!A330</f>
        <v>Победы 40 лет ул. д.1</v>
      </c>
      <c r="C1245" s="218" t="s">
        <v>546</v>
      </c>
      <c r="D1245" s="66" t="s">
        <v>1022</v>
      </c>
      <c r="E1245" s="130"/>
    </row>
    <row r="1246" spans="1:5" s="28" customFormat="1" ht="30" customHeight="1">
      <c r="A1246" s="39">
        <v>48</v>
      </c>
      <c r="B1246" s="48" t="str">
        <f>МКД!A457</f>
        <v>Цветочная ул. д.2</v>
      </c>
      <c r="C1246" s="218" t="s">
        <v>546</v>
      </c>
      <c r="D1246" s="66" t="s">
        <v>1026</v>
      </c>
      <c r="E1246" s="130"/>
    </row>
    <row r="1247" spans="1:5" s="28" customFormat="1" ht="30" customHeight="1">
      <c r="A1247" s="190">
        <v>49</v>
      </c>
      <c r="B1247" s="48" t="str">
        <f>МКД!A122</f>
        <v>Глазунова ул. д.4</v>
      </c>
      <c r="C1247" s="218" t="s">
        <v>546</v>
      </c>
      <c r="D1247" s="66" t="s">
        <v>1036</v>
      </c>
      <c r="E1247" s="130"/>
    </row>
    <row r="1248" spans="1:5" s="28" customFormat="1" ht="45" customHeight="1">
      <c r="A1248" s="39">
        <v>50</v>
      </c>
      <c r="B1248" s="48" t="str">
        <f>МКД!A77</f>
        <v>Гагарина пр-кт. д.160</v>
      </c>
      <c r="C1248" s="218" t="s">
        <v>546</v>
      </c>
      <c r="D1248" s="66" t="s">
        <v>1162</v>
      </c>
      <c r="E1248" s="130"/>
    </row>
    <row r="1249" spans="1:5" s="28" customFormat="1" ht="30" customHeight="1">
      <c r="A1249" s="190">
        <v>51</v>
      </c>
      <c r="B1249" s="48" t="str">
        <f>МКД!A9</f>
        <v>Анкудиновское шоссе д.28</v>
      </c>
      <c r="C1249" s="218" t="s">
        <v>546</v>
      </c>
      <c r="D1249" s="66" t="s">
        <v>1480</v>
      </c>
      <c r="E1249" s="130"/>
    </row>
    <row r="1250" spans="1:5" s="28" customFormat="1" ht="30" customHeight="1">
      <c r="A1250" s="39">
        <v>52</v>
      </c>
      <c r="B1250" s="48" t="str">
        <f>МКД!A153</f>
        <v>Голованова Маршала ул. д.73</v>
      </c>
      <c r="C1250" s="218" t="s">
        <v>546</v>
      </c>
      <c r="D1250" s="66" t="s">
        <v>1056</v>
      </c>
      <c r="E1250" s="130"/>
    </row>
    <row r="1251" spans="1:5" s="28" customFormat="1" ht="30" customHeight="1">
      <c r="A1251" s="190">
        <v>53</v>
      </c>
      <c r="B1251" s="48" t="str">
        <f>МКД!A187</f>
        <v>Жукова Маршала ул. д.20</v>
      </c>
      <c r="C1251" s="218" t="s">
        <v>546</v>
      </c>
      <c r="D1251" s="66" t="s">
        <v>1062</v>
      </c>
      <c r="E1251" s="130"/>
    </row>
    <row r="1252" spans="1:5" s="28" customFormat="1" ht="30" customHeight="1">
      <c r="A1252" s="39">
        <v>54</v>
      </c>
      <c r="B1252" s="48" t="s">
        <v>79</v>
      </c>
      <c r="C1252" s="218" t="s">
        <v>546</v>
      </c>
      <c r="D1252" s="66" t="s">
        <v>844</v>
      </c>
      <c r="E1252" s="130"/>
    </row>
    <row r="1253" spans="1:5" s="28" customFormat="1" ht="60" customHeight="1">
      <c r="A1253" s="190">
        <v>55</v>
      </c>
      <c r="B1253" s="48" t="s">
        <v>152</v>
      </c>
      <c r="C1253" s="218" t="s">
        <v>546</v>
      </c>
      <c r="D1253" s="66" t="s">
        <v>1071</v>
      </c>
      <c r="E1253" s="130"/>
    </row>
    <row r="1254" spans="1:5" s="28" customFormat="1" ht="45" customHeight="1">
      <c r="A1254" s="39">
        <v>56</v>
      </c>
      <c r="B1254" s="48" t="s">
        <v>236</v>
      </c>
      <c r="C1254" s="218" t="s">
        <v>546</v>
      </c>
      <c r="D1254" s="66" t="s">
        <v>958</v>
      </c>
      <c r="E1254" s="130"/>
    </row>
    <row r="1255" spans="1:5" s="28" customFormat="1" ht="30" customHeight="1">
      <c r="A1255" s="190">
        <v>57</v>
      </c>
      <c r="B1255" s="48" t="s">
        <v>263</v>
      </c>
      <c r="C1255" s="218" t="s">
        <v>546</v>
      </c>
      <c r="D1255" s="66" t="s">
        <v>665</v>
      </c>
      <c r="E1255" s="130"/>
    </row>
    <row r="1256" spans="1:5" s="28" customFormat="1" ht="15" customHeight="1">
      <c r="A1256" s="39">
        <v>58</v>
      </c>
      <c r="B1256" s="48" t="s">
        <v>87</v>
      </c>
      <c r="C1256" s="218" t="s">
        <v>546</v>
      </c>
      <c r="D1256" s="66" t="s">
        <v>671</v>
      </c>
      <c r="E1256" s="130"/>
    </row>
    <row r="1257" spans="1:5" s="28" customFormat="1" ht="30" customHeight="1">
      <c r="A1257" s="190">
        <v>59</v>
      </c>
      <c r="B1257" s="48" t="s">
        <v>266</v>
      </c>
      <c r="C1257" s="218" t="s">
        <v>546</v>
      </c>
      <c r="D1257" s="66" t="s">
        <v>874</v>
      </c>
      <c r="E1257" s="130"/>
    </row>
    <row r="1258" spans="1:5" s="28" customFormat="1" ht="45" customHeight="1">
      <c r="A1258" s="39">
        <v>60</v>
      </c>
      <c r="B1258" s="48" t="s">
        <v>52</v>
      </c>
      <c r="C1258" s="218" t="s">
        <v>546</v>
      </c>
      <c r="D1258" s="66" t="s">
        <v>674</v>
      </c>
      <c r="E1258" s="130"/>
    </row>
    <row r="1259" spans="1:5" s="28" customFormat="1" ht="30" customHeight="1">
      <c r="A1259" s="190">
        <v>61</v>
      </c>
      <c r="B1259" s="48" t="s">
        <v>330</v>
      </c>
      <c r="C1259" s="218" t="s">
        <v>546</v>
      </c>
      <c r="D1259" s="66" t="s">
        <v>682</v>
      </c>
      <c r="E1259" s="130"/>
    </row>
    <row r="1260" spans="1:5" s="28" customFormat="1" ht="30" customHeight="1">
      <c r="A1260" s="39">
        <v>62</v>
      </c>
      <c r="B1260" s="48" t="s">
        <v>409</v>
      </c>
      <c r="C1260" s="218" t="s">
        <v>546</v>
      </c>
      <c r="D1260" s="66" t="s">
        <v>623</v>
      </c>
      <c r="E1260" s="130"/>
    </row>
    <row r="1261" spans="1:5" s="28" customFormat="1" ht="30" customHeight="1">
      <c r="A1261" s="190">
        <v>63</v>
      </c>
      <c r="B1261" s="48" t="s">
        <v>214</v>
      </c>
      <c r="C1261" s="218" t="s">
        <v>546</v>
      </c>
      <c r="D1261" s="66" t="s">
        <v>688</v>
      </c>
      <c r="E1261" s="130"/>
    </row>
    <row r="1262" spans="1:5" s="28" customFormat="1" ht="60" customHeight="1">
      <c r="A1262" s="39">
        <v>64</v>
      </c>
      <c r="B1262" s="48" t="s">
        <v>166</v>
      </c>
      <c r="C1262" s="218" t="s">
        <v>546</v>
      </c>
      <c r="D1262" s="66" t="s">
        <v>702</v>
      </c>
      <c r="E1262" s="130"/>
    </row>
    <row r="1263" spans="1:5" s="28" customFormat="1" ht="60" customHeight="1">
      <c r="A1263" s="190">
        <v>65</v>
      </c>
      <c r="B1263" s="48" t="s">
        <v>225</v>
      </c>
      <c r="C1263" s="218" t="s">
        <v>546</v>
      </c>
      <c r="D1263" s="66" t="s">
        <v>743</v>
      </c>
      <c r="E1263" s="130"/>
    </row>
    <row r="1264" spans="1:5" s="28" customFormat="1" ht="60" customHeight="1">
      <c r="A1264" s="39">
        <v>66</v>
      </c>
      <c r="B1264" s="48" t="s">
        <v>229</v>
      </c>
      <c r="C1264" s="218" t="s">
        <v>546</v>
      </c>
      <c r="D1264" s="66" t="s">
        <v>743</v>
      </c>
      <c r="E1264" s="130"/>
    </row>
    <row r="1265" spans="1:5" s="28" customFormat="1" ht="38.25" customHeight="1">
      <c r="A1265" s="190">
        <v>67</v>
      </c>
      <c r="B1265" s="48" t="s">
        <v>25</v>
      </c>
      <c r="C1265" s="218" t="s">
        <v>546</v>
      </c>
      <c r="D1265" s="66" t="s">
        <v>1555</v>
      </c>
      <c r="E1265" s="130"/>
    </row>
    <row r="1266" spans="1:5" s="28" customFormat="1" ht="30" customHeight="1">
      <c r="A1266" s="39">
        <v>68</v>
      </c>
      <c r="B1266" s="48" t="s">
        <v>19</v>
      </c>
      <c r="C1266" s="218" t="s">
        <v>546</v>
      </c>
      <c r="D1266" s="66" t="s">
        <v>836</v>
      </c>
      <c r="E1266" s="130"/>
    </row>
    <row r="1267" spans="1:5" s="28" customFormat="1" ht="30" customHeight="1">
      <c r="A1267" s="190">
        <v>69</v>
      </c>
      <c r="B1267" s="48" t="s">
        <v>89</v>
      </c>
      <c r="C1267" s="218" t="s">
        <v>546</v>
      </c>
      <c r="D1267" s="66" t="s">
        <v>799</v>
      </c>
      <c r="E1267" s="130"/>
    </row>
    <row r="1268" spans="1:5" s="28" customFormat="1" ht="30" customHeight="1">
      <c r="A1268" s="39">
        <v>70</v>
      </c>
      <c r="B1268" s="48" t="s">
        <v>89</v>
      </c>
      <c r="C1268" s="218" t="s">
        <v>546</v>
      </c>
      <c r="D1268" s="66" t="s">
        <v>802</v>
      </c>
      <c r="E1268" s="130"/>
    </row>
    <row r="1269" spans="1:5" s="28" customFormat="1" ht="15" customHeight="1">
      <c r="A1269" s="190">
        <v>71</v>
      </c>
      <c r="B1269" s="48" t="s">
        <v>402</v>
      </c>
      <c r="C1269" s="218" t="s">
        <v>546</v>
      </c>
      <c r="D1269" s="66" t="s">
        <v>816</v>
      </c>
      <c r="E1269" s="130"/>
    </row>
    <row r="1270" spans="1:5" s="28" customFormat="1" ht="30" customHeight="1">
      <c r="A1270" s="39">
        <v>72</v>
      </c>
      <c r="B1270" s="48" t="s">
        <v>80</v>
      </c>
      <c r="C1270" s="218" t="s">
        <v>546</v>
      </c>
      <c r="D1270" s="66" t="s">
        <v>853</v>
      </c>
      <c r="E1270" s="130"/>
    </row>
    <row r="1271" spans="1:5" s="28" customFormat="1" ht="30" customHeight="1">
      <c r="A1271" s="190">
        <v>73</v>
      </c>
      <c r="B1271" s="48" t="s">
        <v>336</v>
      </c>
      <c r="C1271" s="218" t="s">
        <v>546</v>
      </c>
      <c r="D1271" s="66" t="s">
        <v>861</v>
      </c>
      <c r="E1271" s="130"/>
    </row>
    <row r="1272" spans="1:5" s="28" customFormat="1" ht="45" customHeight="1">
      <c r="A1272" s="39">
        <v>74</v>
      </c>
      <c r="B1272" s="48" t="s">
        <v>71</v>
      </c>
      <c r="C1272" s="218" t="s">
        <v>546</v>
      </c>
      <c r="D1272" s="66" t="s">
        <v>984</v>
      </c>
      <c r="E1272" s="130"/>
    </row>
    <row r="1273" spans="1:5" s="28" customFormat="1" ht="45" customHeight="1">
      <c r="A1273" s="190">
        <v>75</v>
      </c>
      <c r="B1273" s="48" t="s">
        <v>73</v>
      </c>
      <c r="C1273" s="218" t="s">
        <v>546</v>
      </c>
      <c r="D1273" s="66" t="s">
        <v>647</v>
      </c>
      <c r="E1273" s="130"/>
    </row>
    <row r="1274" spans="1:5" s="28" customFormat="1" ht="30" customHeight="1">
      <c r="A1274" s="39">
        <v>76</v>
      </c>
      <c r="B1274" s="48" t="s">
        <v>96</v>
      </c>
      <c r="C1274" s="222" t="s">
        <v>546</v>
      </c>
      <c r="D1274" s="67" t="s">
        <v>1069</v>
      </c>
      <c r="E1274" s="130"/>
    </row>
    <row r="1275" spans="1:5" s="28" customFormat="1" ht="60" customHeight="1">
      <c r="A1275" s="190">
        <v>77</v>
      </c>
      <c r="B1275" s="48" t="s">
        <v>142</v>
      </c>
      <c r="C1275" s="218" t="s">
        <v>546</v>
      </c>
      <c r="D1275" s="66" t="s">
        <v>587</v>
      </c>
      <c r="E1275" s="130"/>
    </row>
    <row r="1276" spans="1:5" s="28" customFormat="1" ht="112.5" customHeight="1">
      <c r="A1276" s="39">
        <v>78</v>
      </c>
      <c r="B1276" s="48" t="s">
        <v>203</v>
      </c>
      <c r="C1276" s="218" t="s">
        <v>546</v>
      </c>
      <c r="D1276" s="66" t="s">
        <v>728</v>
      </c>
      <c r="E1276" s="130"/>
    </row>
    <row r="1277" spans="1:5" s="28" customFormat="1" ht="15.75" customHeight="1">
      <c r="A1277" s="190">
        <v>79</v>
      </c>
      <c r="B1277" s="48" t="s">
        <v>290</v>
      </c>
      <c r="C1277" s="218" t="s">
        <v>546</v>
      </c>
      <c r="D1277" s="66" t="s">
        <v>623</v>
      </c>
      <c r="E1277" s="130"/>
    </row>
    <row r="1278" spans="1:5" s="28" customFormat="1" ht="15.75" customHeight="1">
      <c r="A1278" s="39">
        <v>80</v>
      </c>
      <c r="B1278" s="48" t="s">
        <v>312</v>
      </c>
      <c r="C1278" s="218" t="s">
        <v>546</v>
      </c>
      <c r="D1278" s="66" t="s">
        <v>634</v>
      </c>
      <c r="E1278" s="130"/>
    </row>
    <row r="1279" spans="1:5" s="28" customFormat="1" ht="56.25" customHeight="1">
      <c r="A1279" s="190">
        <v>81</v>
      </c>
      <c r="B1279" s="48" t="s">
        <v>488</v>
      </c>
      <c r="C1279" s="218" t="s">
        <v>664</v>
      </c>
      <c r="D1279" s="66" t="s">
        <v>870</v>
      </c>
      <c r="E1279" s="130"/>
    </row>
    <row r="1280" spans="1:5" s="28" customFormat="1" ht="61.5" customHeight="1">
      <c r="A1280" s="39">
        <v>82</v>
      </c>
      <c r="B1280" s="48" t="s">
        <v>203</v>
      </c>
      <c r="C1280" s="218" t="s">
        <v>546</v>
      </c>
      <c r="D1280" s="66" t="s">
        <v>740</v>
      </c>
      <c r="E1280" s="130"/>
    </row>
    <row r="1281" spans="1:5" s="28" customFormat="1" ht="36.75" customHeight="1">
      <c r="A1281" s="190">
        <v>83</v>
      </c>
      <c r="B1281" s="48" t="s">
        <v>345</v>
      </c>
      <c r="C1281" s="218" t="s">
        <v>546</v>
      </c>
      <c r="D1281" s="66" t="s">
        <v>677</v>
      </c>
      <c r="E1281" s="130"/>
    </row>
    <row r="1282" spans="1:5" s="28" customFormat="1" ht="44.25" customHeight="1">
      <c r="A1282" s="39">
        <v>84</v>
      </c>
      <c r="B1282" s="48" t="s">
        <v>65</v>
      </c>
      <c r="C1282" s="218" t="s">
        <v>546</v>
      </c>
      <c r="D1282" s="66" t="s">
        <v>689</v>
      </c>
      <c r="E1282" s="130"/>
    </row>
    <row r="1283" spans="1:5" s="28" customFormat="1" ht="45.75" customHeight="1">
      <c r="A1283" s="190">
        <v>85</v>
      </c>
      <c r="B1283" s="48" t="s">
        <v>65</v>
      </c>
      <c r="C1283" s="218" t="s">
        <v>546</v>
      </c>
      <c r="D1283" s="66" t="s">
        <v>690</v>
      </c>
      <c r="E1283" s="130"/>
    </row>
    <row r="1284" spans="1:5" s="28" customFormat="1" ht="36.75" customHeight="1">
      <c r="A1284" s="39">
        <v>86</v>
      </c>
      <c r="B1284" s="48" t="s">
        <v>108</v>
      </c>
      <c r="C1284" s="218" t="s">
        <v>546</v>
      </c>
      <c r="D1284" s="66" t="s">
        <v>748</v>
      </c>
      <c r="E1284" s="130"/>
    </row>
    <row r="1285" spans="1:5" s="28" customFormat="1" ht="93" customHeight="1">
      <c r="A1285" s="190">
        <v>87</v>
      </c>
      <c r="B1285" s="48" t="s">
        <v>509</v>
      </c>
      <c r="C1285" s="222" t="s">
        <v>546</v>
      </c>
      <c r="D1285" s="67" t="s">
        <v>754</v>
      </c>
      <c r="E1285" s="130"/>
    </row>
    <row r="1286" spans="1:5" s="28" customFormat="1" ht="15.75" customHeight="1">
      <c r="A1286" s="39">
        <v>88</v>
      </c>
      <c r="B1286" s="48" t="s">
        <v>207</v>
      </c>
      <c r="C1286" s="218" t="s">
        <v>546</v>
      </c>
      <c r="D1286" s="66" t="s">
        <v>957</v>
      </c>
      <c r="E1286" s="130"/>
    </row>
    <row r="1287" spans="1:5" s="28" customFormat="1" ht="30.75" customHeight="1">
      <c r="A1287" s="190">
        <v>89</v>
      </c>
      <c r="B1287" s="48" t="s">
        <v>112</v>
      </c>
      <c r="C1287" s="222" t="s">
        <v>546</v>
      </c>
      <c r="D1287" s="97" t="s">
        <v>789</v>
      </c>
      <c r="E1287" s="130"/>
    </row>
    <row r="1288" spans="1:5" s="28" customFormat="1" ht="102" customHeight="1">
      <c r="A1288" s="39">
        <v>90</v>
      </c>
      <c r="B1288" s="48" t="s">
        <v>159</v>
      </c>
      <c r="C1288" s="221" t="s">
        <v>1265</v>
      </c>
      <c r="D1288" s="206" t="s">
        <v>1341</v>
      </c>
      <c r="E1288" s="130"/>
    </row>
    <row r="1289" spans="1:5" s="28" customFormat="1" ht="15.75" customHeight="1">
      <c r="A1289" s="190">
        <v>91</v>
      </c>
      <c r="B1289" s="48" t="s">
        <v>377</v>
      </c>
      <c r="C1289" s="218" t="s">
        <v>546</v>
      </c>
      <c r="D1289" s="66" t="s">
        <v>661</v>
      </c>
      <c r="E1289" s="130"/>
    </row>
    <row r="1290" spans="1:5" s="28" customFormat="1" ht="48" customHeight="1">
      <c r="A1290" s="39">
        <v>92</v>
      </c>
      <c r="B1290" s="48" t="s">
        <v>24</v>
      </c>
      <c r="C1290" s="218" t="s">
        <v>546</v>
      </c>
      <c r="D1290" s="66" t="s">
        <v>837</v>
      </c>
      <c r="E1290" s="130"/>
    </row>
    <row r="1291" spans="1:5" s="28" customFormat="1" ht="74.25" customHeight="1">
      <c r="A1291" s="190">
        <v>93</v>
      </c>
      <c r="B1291" s="48" t="s">
        <v>24</v>
      </c>
      <c r="C1291" s="218" t="s">
        <v>546</v>
      </c>
      <c r="D1291" s="66" t="s">
        <v>653</v>
      </c>
      <c r="E1291" s="130"/>
    </row>
    <row r="1292" spans="1:5" s="28" customFormat="1" ht="15.75" customHeight="1">
      <c r="A1292" s="39">
        <v>94</v>
      </c>
      <c r="B1292" s="48" t="s">
        <v>194</v>
      </c>
      <c r="C1292" s="218" t="s">
        <v>546</v>
      </c>
      <c r="D1292" s="66" t="s">
        <v>889</v>
      </c>
      <c r="E1292" s="130"/>
    </row>
    <row r="1293" spans="1:5" s="28" customFormat="1" ht="111.75" customHeight="1">
      <c r="A1293" s="190">
        <v>95</v>
      </c>
      <c r="B1293" s="48" t="s">
        <v>37</v>
      </c>
      <c r="C1293" s="218" t="s">
        <v>546</v>
      </c>
      <c r="D1293" s="66" t="s">
        <v>1482</v>
      </c>
      <c r="E1293" s="130"/>
    </row>
    <row r="1294" spans="1:5" s="28" customFormat="1" ht="42.75" customHeight="1">
      <c r="A1294" s="39">
        <v>96</v>
      </c>
      <c r="B1294" s="48" t="s">
        <v>111</v>
      </c>
      <c r="C1294" s="218" t="s">
        <v>546</v>
      </c>
      <c r="D1294" s="66" t="s">
        <v>744</v>
      </c>
      <c r="E1294" s="130"/>
    </row>
    <row r="1295" spans="1:5" s="28" customFormat="1" ht="32.25" customHeight="1">
      <c r="A1295" s="190">
        <v>97</v>
      </c>
      <c r="B1295" s="48" t="s">
        <v>431</v>
      </c>
      <c r="C1295" s="218" t="s">
        <v>546</v>
      </c>
      <c r="D1295" s="66" t="s">
        <v>757</v>
      </c>
      <c r="E1295" s="130"/>
    </row>
    <row r="1296" spans="1:5" s="28" customFormat="1" ht="36" customHeight="1">
      <c r="A1296" s="39">
        <v>98</v>
      </c>
      <c r="B1296" s="48" t="s">
        <v>165</v>
      </c>
      <c r="C1296" s="218" t="s">
        <v>546</v>
      </c>
      <c r="D1296" s="66" t="s">
        <v>751</v>
      </c>
      <c r="E1296" s="130"/>
    </row>
    <row r="1297" spans="1:5" s="28" customFormat="1" ht="52.5" customHeight="1">
      <c r="A1297" s="190">
        <v>99</v>
      </c>
      <c r="B1297" s="48" t="s">
        <v>202</v>
      </c>
      <c r="C1297" s="218" t="s">
        <v>546</v>
      </c>
      <c r="D1297" s="66" t="s">
        <v>765</v>
      </c>
      <c r="E1297" s="130"/>
    </row>
    <row r="1298" spans="1:5" s="28" customFormat="1" ht="15.75" customHeight="1">
      <c r="A1298" s="39">
        <v>100</v>
      </c>
      <c r="B1298" s="48" t="s">
        <v>77</v>
      </c>
      <c r="C1298" s="218" t="s">
        <v>546</v>
      </c>
      <c r="D1298" s="66" t="s">
        <v>794</v>
      </c>
      <c r="E1298" s="130"/>
    </row>
    <row r="1299" spans="1:5" s="28" customFormat="1" ht="44.25" customHeight="1">
      <c r="A1299" s="190">
        <v>101</v>
      </c>
      <c r="B1299" s="48" t="s">
        <v>306</v>
      </c>
      <c r="C1299" s="222" t="s">
        <v>546</v>
      </c>
      <c r="D1299" s="67" t="s">
        <v>796</v>
      </c>
      <c r="E1299" s="130"/>
    </row>
    <row r="1300" spans="1:5" s="28" customFormat="1" ht="33.75" customHeight="1">
      <c r="A1300" s="39">
        <v>102</v>
      </c>
      <c r="B1300" s="48" t="s">
        <v>496</v>
      </c>
      <c r="C1300" s="218" t="s">
        <v>546</v>
      </c>
      <c r="D1300" s="66" t="s">
        <v>821</v>
      </c>
      <c r="E1300" s="130"/>
    </row>
    <row r="1301" spans="1:5" s="28" customFormat="1" ht="50.25" customHeight="1">
      <c r="A1301" s="190">
        <v>103</v>
      </c>
      <c r="B1301" s="48" t="s">
        <v>100</v>
      </c>
      <c r="C1301" s="218" t="s">
        <v>546</v>
      </c>
      <c r="D1301" s="66" t="s">
        <v>854</v>
      </c>
      <c r="E1301" s="130"/>
    </row>
    <row r="1302" spans="1:5" s="28" customFormat="1" ht="69" customHeight="1">
      <c r="A1302" s="39">
        <v>104</v>
      </c>
      <c r="B1302" s="48" t="s">
        <v>338</v>
      </c>
      <c r="C1302" s="222" t="s">
        <v>546</v>
      </c>
      <c r="D1302" s="98" t="s">
        <v>1067</v>
      </c>
      <c r="E1302" s="130"/>
    </row>
    <row r="1303" spans="1:5" s="28" customFormat="1" ht="15.75" customHeight="1">
      <c r="A1303" s="190">
        <v>105</v>
      </c>
      <c r="B1303" s="48" t="s">
        <v>171</v>
      </c>
      <c r="C1303" s="218" t="s">
        <v>546</v>
      </c>
      <c r="D1303" s="66" t="s">
        <v>968</v>
      </c>
      <c r="E1303" s="130"/>
    </row>
    <row r="1304" spans="1:5" s="28" customFormat="1" ht="15.75" customHeight="1">
      <c r="A1304" s="39">
        <v>106</v>
      </c>
      <c r="B1304" s="48" t="s">
        <v>156</v>
      </c>
      <c r="C1304" s="218" t="s">
        <v>546</v>
      </c>
      <c r="D1304" s="66" t="s">
        <v>891</v>
      </c>
      <c r="E1304" s="130"/>
    </row>
    <row r="1305" spans="1:5" s="28" customFormat="1" ht="15.75" customHeight="1">
      <c r="A1305" s="190">
        <v>107</v>
      </c>
      <c r="B1305" s="48" t="s">
        <v>411</v>
      </c>
      <c r="C1305" s="218" t="s">
        <v>546</v>
      </c>
      <c r="D1305" s="66" t="s">
        <v>867</v>
      </c>
      <c r="E1305" s="130"/>
    </row>
    <row r="1306" spans="1:5" s="28" customFormat="1" ht="15.75" customHeight="1">
      <c r="A1306" s="39">
        <v>108</v>
      </c>
      <c r="B1306" s="48" t="s">
        <v>181</v>
      </c>
      <c r="C1306" s="218" t="s">
        <v>546</v>
      </c>
      <c r="D1306" s="66" t="s">
        <v>920</v>
      </c>
      <c r="E1306" s="130"/>
    </row>
    <row r="1307" spans="1:5" s="28" customFormat="1" ht="120.75" customHeight="1">
      <c r="A1307" s="190">
        <v>109</v>
      </c>
      <c r="B1307" s="78" t="s">
        <v>268</v>
      </c>
      <c r="C1307" s="236" t="s">
        <v>546</v>
      </c>
      <c r="D1307" s="67" t="s">
        <v>1073</v>
      </c>
      <c r="E1307" s="130"/>
    </row>
    <row r="1308" spans="1:5" s="28" customFormat="1" ht="45.75" customHeight="1">
      <c r="A1308" s="39">
        <v>110</v>
      </c>
      <c r="B1308" s="78" t="s">
        <v>549</v>
      </c>
      <c r="C1308" s="237" t="s">
        <v>546</v>
      </c>
      <c r="D1308" s="66" t="s">
        <v>951</v>
      </c>
      <c r="E1308" s="130"/>
    </row>
    <row r="1309" spans="1:5" s="28" customFormat="1" ht="36.75" customHeight="1">
      <c r="A1309" s="190">
        <v>111</v>
      </c>
      <c r="B1309" s="78" t="str">
        <f>МКД!A344</f>
        <v>Полевая  ул. д.10</v>
      </c>
      <c r="C1309" s="237" t="s">
        <v>546</v>
      </c>
      <c r="D1309" s="66" t="s">
        <v>1089</v>
      </c>
      <c r="E1309" s="130"/>
    </row>
    <row r="1310" spans="1:5" s="28" customFormat="1" ht="47.25" customHeight="1">
      <c r="A1310" s="39">
        <v>112</v>
      </c>
      <c r="B1310" s="78" t="str">
        <f>МКД!A72</f>
        <v>Гагарина пр-кт. д.117</v>
      </c>
      <c r="C1310" s="237" t="s">
        <v>546</v>
      </c>
      <c r="D1310" s="167" t="s">
        <v>1095</v>
      </c>
      <c r="E1310" s="130"/>
    </row>
    <row r="1311" spans="1:5" s="28" customFormat="1" ht="25.5" customHeight="1">
      <c r="A1311" s="190">
        <v>113</v>
      </c>
      <c r="B1311" s="78" t="str">
        <f>МКД!A51</f>
        <v>Военных Комиссаров ул. д.7</v>
      </c>
      <c r="C1311" s="238" t="s">
        <v>546</v>
      </c>
      <c r="D1311" s="66" t="s">
        <v>1105</v>
      </c>
      <c r="E1311" s="130"/>
    </row>
    <row r="1312" spans="1:5" s="28" customFormat="1" ht="28.5" customHeight="1">
      <c r="A1312" s="39">
        <v>114</v>
      </c>
      <c r="B1312" s="48" t="str">
        <f>МКД!A485</f>
        <v>Щербинки-1 мкр. д.11</v>
      </c>
      <c r="C1312" s="218" t="s">
        <v>546</v>
      </c>
      <c r="D1312" s="207" t="s">
        <v>1121</v>
      </c>
      <c r="E1312" s="130"/>
    </row>
    <row r="1313" spans="1:41" s="23" customFormat="1" ht="27" customHeight="1">
      <c r="A1313" s="190">
        <v>115</v>
      </c>
      <c r="B1313" s="48" t="str">
        <f>МКД!A332</f>
        <v>Победы 40 лет ул. д.12</v>
      </c>
      <c r="C1313" s="218" t="s">
        <v>546</v>
      </c>
      <c r="D1313" s="66" t="s">
        <v>1125</v>
      </c>
      <c r="E1313" s="132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O1313" s="115"/>
    </row>
    <row r="1314" spans="1:41" s="23" customFormat="1" ht="75.75" customHeight="1">
      <c r="A1314" s="39">
        <v>116</v>
      </c>
      <c r="B1314" s="48" t="str">
        <f>МКД!A67</f>
        <v>Гагарина пр-кт. д.112А</v>
      </c>
      <c r="C1314" s="218" t="s">
        <v>546</v>
      </c>
      <c r="D1314" s="208" t="s">
        <v>1128</v>
      </c>
      <c r="E1314" s="132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O1314" s="115"/>
    </row>
    <row r="1315" spans="1:41" s="23" customFormat="1" ht="35.25" customHeight="1">
      <c r="A1315" s="190">
        <v>117</v>
      </c>
      <c r="B1315" s="48" t="str">
        <f>МКД!A286</f>
        <v>Медицинская ул. д.13</v>
      </c>
      <c r="C1315" s="218" t="s">
        <v>546</v>
      </c>
      <c r="D1315" s="66" t="s">
        <v>1133</v>
      </c>
      <c r="E1315" s="132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O1315" s="115"/>
    </row>
    <row r="1316" spans="1:41" s="23" customFormat="1" ht="27" customHeight="1">
      <c r="A1316" s="39">
        <v>118</v>
      </c>
      <c r="B1316" s="48" t="s">
        <v>549</v>
      </c>
      <c r="C1316" s="218" t="s">
        <v>546</v>
      </c>
      <c r="D1316" s="66" t="s">
        <v>951</v>
      </c>
      <c r="E1316" s="132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O1316" s="115"/>
    </row>
    <row r="1317" spans="1:41" s="23" customFormat="1" ht="51.75" customHeight="1">
      <c r="A1317" s="190">
        <v>119</v>
      </c>
      <c r="B1317" s="48" t="str">
        <f>МКД!A458</f>
        <v>Цветочная ул. д.5</v>
      </c>
      <c r="C1317" s="222" t="s">
        <v>546</v>
      </c>
      <c r="D1317" s="67" t="s">
        <v>1194</v>
      </c>
      <c r="E1317" s="132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O1317" s="115"/>
    </row>
    <row r="1318" spans="1:41" s="23" customFormat="1" ht="31.5" customHeight="1">
      <c r="A1318" s="39">
        <v>120</v>
      </c>
      <c r="B1318" s="48" t="str">
        <f>МКД!A44</f>
        <v>Бонч-Бруевича ул. д.5</v>
      </c>
      <c r="C1318" s="222" t="s">
        <v>546</v>
      </c>
      <c r="D1318" s="67" t="s">
        <v>1144</v>
      </c>
      <c r="E1318" s="132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O1318" s="115"/>
    </row>
    <row r="1319" spans="1:41" s="23" customFormat="1" ht="98.25" customHeight="1">
      <c r="A1319" s="190">
        <v>121</v>
      </c>
      <c r="B1319" s="48" t="str">
        <f>МКД!A72</f>
        <v>Гагарина пр-кт. д.117</v>
      </c>
      <c r="C1319" s="218" t="s">
        <v>664</v>
      </c>
      <c r="D1319" s="66" t="s">
        <v>1151</v>
      </c>
      <c r="E1319" s="132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O1319" s="115"/>
    </row>
    <row r="1320" spans="1:41" s="23" customFormat="1" ht="31.5" customHeight="1">
      <c r="A1320" s="39">
        <v>122</v>
      </c>
      <c r="B1320" s="48" t="s">
        <v>84</v>
      </c>
      <c r="C1320" s="218" t="s">
        <v>546</v>
      </c>
      <c r="D1320" s="66" t="s">
        <v>1179</v>
      </c>
      <c r="E1320" s="132"/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O1320" s="115"/>
    </row>
    <row r="1321" spans="1:41" s="23" customFormat="1" ht="31.5" customHeight="1">
      <c r="A1321" s="190">
        <v>123</v>
      </c>
      <c r="B1321" s="48" t="str">
        <f>МКД!A384</f>
        <v>Радистов ул. д.22</v>
      </c>
      <c r="C1321" s="218" t="s">
        <v>546</v>
      </c>
      <c r="D1321" s="66" t="s">
        <v>1176</v>
      </c>
      <c r="E1321" s="132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O1321" s="115"/>
    </row>
    <row r="1322" spans="1:41" s="23" customFormat="1" ht="72" customHeight="1">
      <c r="A1322" s="39">
        <v>124</v>
      </c>
      <c r="B1322" s="48" t="str">
        <f>МКД!A453</f>
        <v>Тропинина ул. д.6</v>
      </c>
      <c r="C1322" s="222" t="s">
        <v>546</v>
      </c>
      <c r="D1322" s="67" t="s">
        <v>1216</v>
      </c>
      <c r="E1322" s="132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O1322" s="115"/>
    </row>
    <row r="1323" spans="1:41" s="23" customFormat="1" ht="72" customHeight="1">
      <c r="A1323" s="190">
        <v>125</v>
      </c>
      <c r="B1323" s="48" t="s">
        <v>1214</v>
      </c>
      <c r="C1323" s="222" t="s">
        <v>546</v>
      </c>
      <c r="D1323" s="67" t="s">
        <v>1215</v>
      </c>
      <c r="E1323" s="132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O1323" s="115"/>
    </row>
    <row r="1324" spans="1:41" s="23" customFormat="1" ht="49.5" customHeight="1">
      <c r="A1324" s="39">
        <v>126</v>
      </c>
      <c r="B1324" s="48" t="str">
        <f>МКД!A453</f>
        <v>Тропинина ул. д.6</v>
      </c>
      <c r="C1324" s="222" t="s">
        <v>546</v>
      </c>
      <c r="D1324" s="67" t="s">
        <v>1181</v>
      </c>
      <c r="E1324" s="132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O1324" s="115"/>
    </row>
    <row r="1325" spans="1:41" s="23" customFormat="1" ht="49.5" customHeight="1">
      <c r="A1325" s="190">
        <v>127</v>
      </c>
      <c r="B1325" s="48" t="str">
        <f>МКД!A91</f>
        <v>Гагарина пр-кт. д.226</v>
      </c>
      <c r="C1325" s="218" t="s">
        <v>546</v>
      </c>
      <c r="D1325" s="66" t="s">
        <v>1197</v>
      </c>
      <c r="E1325" s="132"/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O1325" s="115"/>
    </row>
    <row r="1326" spans="1:41" s="23" customFormat="1" ht="49.5" customHeight="1">
      <c r="A1326" s="39">
        <v>128</v>
      </c>
      <c r="B1326" s="48" t="str">
        <f>МКД!A91</f>
        <v>Гагарина пр-кт. д.226</v>
      </c>
      <c r="C1326" s="218" t="s">
        <v>546</v>
      </c>
      <c r="D1326" s="66" t="s">
        <v>1199</v>
      </c>
      <c r="E1326" s="132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O1326" s="115"/>
    </row>
    <row r="1327" spans="1:41" s="23" customFormat="1" ht="49.5" customHeight="1">
      <c r="A1327" s="190">
        <v>129</v>
      </c>
      <c r="B1327" s="48" t="str">
        <f>МКД!A62</f>
        <v>Гагарина пр-кт. д.108</v>
      </c>
      <c r="C1327" s="218" t="s">
        <v>546</v>
      </c>
      <c r="D1327" s="66" t="s">
        <v>1204</v>
      </c>
      <c r="E1327" s="132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O1327" s="115"/>
    </row>
    <row r="1328" spans="1:41" s="23" customFormat="1" ht="49.5" customHeight="1">
      <c r="A1328" s="39">
        <v>130</v>
      </c>
      <c r="B1328" s="48" t="s">
        <v>138</v>
      </c>
      <c r="C1328" s="222" t="s">
        <v>546</v>
      </c>
      <c r="D1328" s="67" t="s">
        <v>1212</v>
      </c>
      <c r="E1328" s="132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O1328" s="115"/>
    </row>
    <row r="1329" spans="1:41" s="23" customFormat="1" ht="49.5" customHeight="1">
      <c r="A1329" s="190">
        <v>131</v>
      </c>
      <c r="B1329" s="48" t="str">
        <f>МКД!A484</f>
        <v>Щербинки-1 мкр. д.10Б</v>
      </c>
      <c r="C1329" s="222" t="s">
        <v>546</v>
      </c>
      <c r="D1329" s="67" t="s">
        <v>1212</v>
      </c>
      <c r="E1329" s="132"/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O1329" s="115"/>
    </row>
    <row r="1330" spans="1:41" s="23" customFormat="1" ht="49.5" customHeight="1">
      <c r="A1330" s="39">
        <v>132</v>
      </c>
      <c r="B1330" s="48" t="str">
        <f>МКД!A129</f>
        <v>Голованова Маршала ул. д.13</v>
      </c>
      <c r="C1330" s="222" t="s">
        <v>546</v>
      </c>
      <c r="D1330" s="67" t="s">
        <v>1212</v>
      </c>
      <c r="E1330" s="132"/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O1330" s="115"/>
    </row>
    <row r="1331" spans="1:41" s="23" customFormat="1" ht="49.5" customHeight="1">
      <c r="A1331" s="190">
        <v>133</v>
      </c>
      <c r="B1331" s="48" t="str">
        <f>МКД!A9</f>
        <v>Анкудиновское шоссе д.28</v>
      </c>
      <c r="C1331" s="218" t="s">
        <v>546</v>
      </c>
      <c r="D1331" s="66" t="s">
        <v>1220</v>
      </c>
      <c r="E1331" s="132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O1331" s="115"/>
    </row>
    <row r="1332" spans="1:41" s="23" customFormat="1" ht="49.5" customHeight="1">
      <c r="A1332" s="39">
        <v>134</v>
      </c>
      <c r="B1332" s="48" t="str">
        <f>МКД!A208</f>
        <v>Кащенко ул. д.23</v>
      </c>
      <c r="C1332" s="218" t="s">
        <v>546</v>
      </c>
      <c r="D1332" s="66" t="s">
        <v>1233</v>
      </c>
      <c r="E1332" s="132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O1332" s="115"/>
    </row>
    <row r="1333" spans="1:41" s="23" customFormat="1" ht="49.5" customHeight="1">
      <c r="A1333" s="190">
        <v>135</v>
      </c>
      <c r="B1333" s="48" t="str">
        <f>МКД!A321</f>
        <v>Петровского ул. д.13</v>
      </c>
      <c r="C1333" s="218" t="s">
        <v>546</v>
      </c>
      <c r="D1333" s="66" t="s">
        <v>1245</v>
      </c>
      <c r="E1333" s="132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O1333" s="115"/>
    </row>
    <row r="1334" spans="1:41" s="23" customFormat="1" ht="49.5" customHeight="1">
      <c r="A1334" s="39">
        <v>136</v>
      </c>
      <c r="B1334" s="48" t="str">
        <f>МКД!A52</f>
        <v>Вологдина ул. д.1</v>
      </c>
      <c r="C1334" s="218" t="s">
        <v>546</v>
      </c>
      <c r="D1334" s="66" t="s">
        <v>1260</v>
      </c>
      <c r="E1334" s="132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O1334" s="115"/>
    </row>
    <row r="1335" spans="1:41" s="23" customFormat="1" ht="49.5" customHeight="1">
      <c r="A1335" s="190">
        <v>137</v>
      </c>
      <c r="B1335" s="48" t="str">
        <f>МКД!A116</f>
        <v>Глазунова ул. д.12</v>
      </c>
      <c r="C1335" s="218" t="s">
        <v>546</v>
      </c>
      <c r="D1335" s="66" t="s">
        <v>1292</v>
      </c>
      <c r="E1335" s="132"/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O1335" s="115"/>
    </row>
    <row r="1336" spans="1:41" s="23" customFormat="1" ht="49.5" customHeight="1">
      <c r="A1336" s="39">
        <v>138</v>
      </c>
      <c r="B1336" s="48" t="str">
        <f>МКД!A37</f>
        <v>Батумская ул. д.9</v>
      </c>
      <c r="C1336" s="222" t="s">
        <v>546</v>
      </c>
      <c r="D1336" s="67" t="s">
        <v>1315</v>
      </c>
      <c r="E1336" s="132"/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O1336" s="115"/>
    </row>
    <row r="1337" spans="1:41" s="23" customFormat="1" ht="49.5" customHeight="1">
      <c r="A1337" s="190">
        <v>139</v>
      </c>
      <c r="B1337" s="48" t="str">
        <f>МКД!A37</f>
        <v>Батумская ул. д.9</v>
      </c>
      <c r="C1337" s="222" t="s">
        <v>546</v>
      </c>
      <c r="D1337" s="67" t="s">
        <v>1576</v>
      </c>
      <c r="E1337" s="132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O1337" s="115"/>
    </row>
    <row r="1338" spans="1:41" s="23" customFormat="1" ht="49.5" customHeight="1">
      <c r="A1338" s="39">
        <v>140</v>
      </c>
      <c r="B1338" s="48" t="str">
        <f>МКД!A209</f>
        <v>Кащенко ул. д.25</v>
      </c>
      <c r="C1338" s="218" t="s">
        <v>546</v>
      </c>
      <c r="D1338" s="66" t="s">
        <v>1318</v>
      </c>
      <c r="E1338" s="132"/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O1338" s="115"/>
    </row>
    <row r="1339" spans="1:41" s="23" customFormat="1" ht="49.5" customHeight="1">
      <c r="A1339" s="190">
        <v>141</v>
      </c>
      <c r="B1339" s="48" t="str">
        <f>МКД!A458</f>
        <v>Цветочная ул. д.5</v>
      </c>
      <c r="C1339" s="218" t="s">
        <v>546</v>
      </c>
      <c r="D1339" s="66" t="s">
        <v>1321</v>
      </c>
      <c r="E1339" s="132"/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O1339" s="115"/>
    </row>
    <row r="1340" spans="1:41" s="23" customFormat="1" ht="49.5" customHeight="1">
      <c r="A1340" s="39">
        <v>142</v>
      </c>
      <c r="B1340" s="48" t="str">
        <f>МКД!A78</f>
        <v>Гагарина пр-кт. д.180</v>
      </c>
      <c r="C1340" s="218" t="s">
        <v>546</v>
      </c>
      <c r="D1340" s="66" t="s">
        <v>1325</v>
      </c>
      <c r="E1340" s="132"/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O1340" s="115"/>
    </row>
    <row r="1341" spans="1:41" s="23" customFormat="1" ht="49.5" customHeight="1">
      <c r="A1341" s="190">
        <v>143</v>
      </c>
      <c r="B1341" s="48" t="str">
        <f>МКД!A497</f>
        <v>Щербинки-1 мкр. д.4</v>
      </c>
      <c r="C1341" s="218" t="s">
        <v>546</v>
      </c>
      <c r="D1341" s="66" t="s">
        <v>1332</v>
      </c>
      <c r="E1341" s="132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O1341" s="115"/>
    </row>
    <row r="1342" spans="1:41" s="23" customFormat="1" ht="49.5" customHeight="1">
      <c r="A1342" s="39">
        <v>144</v>
      </c>
      <c r="B1342" s="48" t="str">
        <f>МКД!A263</f>
        <v>Крылова ул. д.5Б</v>
      </c>
      <c r="C1342" s="222" t="s">
        <v>546</v>
      </c>
      <c r="D1342" s="67" t="s">
        <v>1343</v>
      </c>
      <c r="E1342" s="132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O1342" s="115"/>
    </row>
    <row r="1343" spans="1:41" s="23" customFormat="1" ht="49.5" customHeight="1">
      <c r="A1343" s="190">
        <v>145</v>
      </c>
      <c r="B1343" s="48" t="str">
        <f>МКД!A493</f>
        <v>Щербинки-1 мкр. д.26</v>
      </c>
      <c r="C1343" s="218" t="s">
        <v>546</v>
      </c>
      <c r="D1343" s="66" t="s">
        <v>1359</v>
      </c>
      <c r="E1343" s="132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O1343" s="115"/>
    </row>
    <row r="1344" spans="1:41" s="23" customFormat="1" ht="49.5" customHeight="1">
      <c r="A1344" s="39">
        <v>146</v>
      </c>
      <c r="B1344" s="48" t="str">
        <f>МКД!A128</f>
        <v>Голованова Маршала ул. д.11</v>
      </c>
      <c r="C1344" s="218" t="s">
        <v>546</v>
      </c>
      <c r="D1344" s="66" t="s">
        <v>1379</v>
      </c>
      <c r="E1344" s="132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O1344" s="115"/>
    </row>
    <row r="1345" spans="1:41" s="23" customFormat="1" ht="49.5" customHeight="1">
      <c r="A1345" s="190">
        <v>147</v>
      </c>
      <c r="B1345" s="48" t="str">
        <f>МКД!A428</f>
        <v>Терешковой ул. д.3</v>
      </c>
      <c r="C1345" s="218" t="s">
        <v>546</v>
      </c>
      <c r="D1345" s="66" t="s">
        <v>1396</v>
      </c>
      <c r="E1345" s="132"/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4"/>
      <c r="AK1345" s="24"/>
      <c r="AL1345" s="24"/>
      <c r="AM1345" s="24"/>
      <c r="AN1345" s="24"/>
      <c r="AO1345" s="115"/>
    </row>
    <row r="1346" spans="1:41" s="23" customFormat="1" ht="49.5" customHeight="1">
      <c r="A1346" s="39">
        <v>148</v>
      </c>
      <c r="B1346" s="48" t="str">
        <f>МКД!A141</f>
        <v>Голованова Маршала ул. д.47</v>
      </c>
      <c r="C1346" s="222" t="s">
        <v>546</v>
      </c>
      <c r="D1346" s="67" t="s">
        <v>1494</v>
      </c>
      <c r="E1346" s="132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4"/>
      <c r="AK1346" s="24"/>
      <c r="AL1346" s="24"/>
      <c r="AM1346" s="24"/>
      <c r="AN1346" s="24"/>
      <c r="AO1346" s="115"/>
    </row>
    <row r="1347" spans="1:41" s="23" customFormat="1" ht="49.5" customHeight="1">
      <c r="A1347" s="190">
        <v>149</v>
      </c>
      <c r="B1347" s="48" t="s">
        <v>151</v>
      </c>
      <c r="C1347" s="222" t="s">
        <v>546</v>
      </c>
      <c r="D1347" s="67" t="s">
        <v>1581</v>
      </c>
      <c r="E1347" s="132"/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4"/>
      <c r="AK1347" s="24"/>
      <c r="AL1347" s="24"/>
      <c r="AM1347" s="24"/>
      <c r="AN1347" s="24"/>
      <c r="AO1347" s="115"/>
    </row>
    <row r="1348" spans="1:41" s="23" customFormat="1" ht="49.5" customHeight="1">
      <c r="A1348" s="39">
        <v>150</v>
      </c>
      <c r="B1348" s="48" t="s">
        <v>151</v>
      </c>
      <c r="C1348" s="222" t="s">
        <v>546</v>
      </c>
      <c r="D1348" s="67" t="s">
        <v>1495</v>
      </c>
      <c r="E1348" s="132"/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4"/>
      <c r="AK1348" s="24"/>
      <c r="AL1348" s="24"/>
      <c r="AM1348" s="24"/>
      <c r="AN1348" s="24"/>
      <c r="AO1348" s="115"/>
    </row>
    <row r="1349" spans="1:41" s="23" customFormat="1" ht="49.5" customHeight="1">
      <c r="A1349" s="190">
        <v>151</v>
      </c>
      <c r="B1349" s="48" t="str">
        <f>МКД!A79</f>
        <v>Гагарина пр-кт. д.182</v>
      </c>
      <c r="C1349" s="218" t="s">
        <v>546</v>
      </c>
      <c r="D1349" s="66" t="s">
        <v>1401</v>
      </c>
      <c r="E1349" s="132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4"/>
      <c r="AK1349" s="24"/>
      <c r="AL1349" s="24"/>
      <c r="AM1349" s="24"/>
      <c r="AN1349" s="24"/>
      <c r="AO1349" s="115"/>
    </row>
    <row r="1350" spans="1:41" s="23" customFormat="1" ht="49.5" customHeight="1">
      <c r="A1350" s="39">
        <v>152</v>
      </c>
      <c r="B1350" s="48" t="str">
        <f>МКД!A212</f>
        <v>Кемеровская ул. д.16/ 1</v>
      </c>
      <c r="C1350" s="218" t="s">
        <v>546</v>
      </c>
      <c r="D1350" s="66" t="s">
        <v>1404</v>
      </c>
      <c r="E1350" s="132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4"/>
      <c r="AK1350" s="24"/>
      <c r="AL1350" s="24"/>
      <c r="AM1350" s="24"/>
      <c r="AN1350" s="24"/>
      <c r="AO1350" s="115"/>
    </row>
    <row r="1351" spans="1:41" s="23" customFormat="1" ht="49.5" customHeight="1">
      <c r="A1351" s="190">
        <v>153</v>
      </c>
      <c r="B1351" s="48" t="str">
        <f>МКД!A292</f>
        <v>Невская ул. д.21</v>
      </c>
      <c r="C1351" s="218" t="s">
        <v>546</v>
      </c>
      <c r="D1351" s="66" t="s">
        <v>1405</v>
      </c>
      <c r="E1351" s="132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4"/>
      <c r="AK1351" s="24"/>
      <c r="AL1351" s="24"/>
      <c r="AM1351" s="24"/>
      <c r="AN1351" s="24"/>
      <c r="AO1351" s="115"/>
    </row>
    <row r="1352" spans="1:41" s="23" customFormat="1" ht="49.5" customHeight="1">
      <c r="A1352" s="39">
        <v>154</v>
      </c>
      <c r="B1352" s="48" t="str">
        <f>МКД!A260</f>
        <v>Крылова ул. д.3</v>
      </c>
      <c r="C1352" s="222" t="s">
        <v>546</v>
      </c>
      <c r="D1352" s="67" t="s">
        <v>1419</v>
      </c>
      <c r="E1352" s="132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4"/>
      <c r="AK1352" s="24"/>
      <c r="AL1352" s="24"/>
      <c r="AM1352" s="24"/>
      <c r="AN1352" s="24"/>
      <c r="AO1352" s="115"/>
    </row>
    <row r="1353" spans="1:41" s="23" customFormat="1" ht="49.5" customHeight="1">
      <c r="A1353" s="190">
        <v>155</v>
      </c>
      <c r="B1353" s="48" t="str">
        <f>МКД!A450</f>
        <v>Тропинина ул. д.55</v>
      </c>
      <c r="C1353" s="218" t="s">
        <v>546</v>
      </c>
      <c r="D1353" s="66" t="s">
        <v>1430</v>
      </c>
      <c r="E1353" s="132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4"/>
      <c r="AK1353" s="24"/>
      <c r="AL1353" s="24"/>
      <c r="AM1353" s="24"/>
      <c r="AN1353" s="24"/>
      <c r="AO1353" s="115"/>
    </row>
    <row r="1354" spans="1:41" s="23" customFormat="1" ht="49.5" customHeight="1">
      <c r="A1354" s="39">
        <v>156</v>
      </c>
      <c r="B1354" s="48" t="s">
        <v>453</v>
      </c>
      <c r="C1354" s="218" t="s">
        <v>546</v>
      </c>
      <c r="D1354" s="66" t="s">
        <v>1431</v>
      </c>
      <c r="E1354" s="132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4"/>
      <c r="AK1354" s="24"/>
      <c r="AL1354" s="24"/>
      <c r="AM1354" s="24"/>
      <c r="AN1354" s="24"/>
      <c r="AO1354" s="115"/>
    </row>
    <row r="1355" spans="1:41" s="23" customFormat="1" ht="49.5" customHeight="1">
      <c r="A1355" s="190">
        <v>157</v>
      </c>
      <c r="B1355" s="48" t="s">
        <v>453</v>
      </c>
      <c r="C1355" s="218" t="s">
        <v>546</v>
      </c>
      <c r="D1355" s="66" t="s">
        <v>1432</v>
      </c>
      <c r="E1355" s="132"/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4"/>
      <c r="AK1355" s="24"/>
      <c r="AL1355" s="24"/>
      <c r="AM1355" s="24"/>
      <c r="AN1355" s="24"/>
      <c r="AO1355" s="115"/>
    </row>
    <row r="1356" spans="1:41" s="23" customFormat="1" ht="49.5" customHeight="1">
      <c r="A1356" s="39">
        <v>158</v>
      </c>
      <c r="B1356" s="48" t="str">
        <f>МКД!A81</f>
        <v>Гагарина пр-кт. д.186</v>
      </c>
      <c r="C1356" s="218" t="s">
        <v>546</v>
      </c>
      <c r="D1356" s="66" t="s">
        <v>1434</v>
      </c>
      <c r="E1356" s="132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4"/>
      <c r="AK1356" s="24"/>
      <c r="AL1356" s="24"/>
      <c r="AM1356" s="24"/>
      <c r="AN1356" s="24"/>
      <c r="AO1356" s="115"/>
    </row>
    <row r="1357" spans="1:41" s="23" customFormat="1" ht="49.5" customHeight="1">
      <c r="A1357" s="190">
        <v>159</v>
      </c>
      <c r="B1357" s="48" t="str">
        <f>МКД!A412</f>
        <v>Сурикова ул. д.14</v>
      </c>
      <c r="C1357" s="222" t="s">
        <v>546</v>
      </c>
      <c r="D1357" s="67" t="s">
        <v>1447</v>
      </c>
      <c r="E1357" s="132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  <c r="AF1357" s="24"/>
      <c r="AG1357" s="24"/>
      <c r="AH1357" s="24"/>
      <c r="AI1357" s="24"/>
      <c r="AJ1357" s="24"/>
      <c r="AK1357" s="24"/>
      <c r="AL1357" s="24"/>
      <c r="AM1357" s="24"/>
      <c r="AN1357" s="24"/>
      <c r="AO1357" s="115"/>
    </row>
    <row r="1358" spans="1:41" s="23" customFormat="1" ht="49.5" customHeight="1">
      <c r="A1358" s="39">
        <v>160</v>
      </c>
      <c r="B1358" s="48" t="str">
        <f>МКД!A140</f>
        <v>Голованова Маршала ул. д.45</v>
      </c>
      <c r="C1358" s="218" t="s">
        <v>546</v>
      </c>
      <c r="D1358" s="66" t="s">
        <v>1453</v>
      </c>
      <c r="E1358" s="132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24"/>
      <c r="AG1358" s="24"/>
      <c r="AH1358" s="24"/>
      <c r="AI1358" s="24"/>
      <c r="AJ1358" s="24"/>
      <c r="AK1358" s="24"/>
      <c r="AL1358" s="24"/>
      <c r="AM1358" s="24"/>
      <c r="AN1358" s="24"/>
      <c r="AO1358" s="115"/>
    </row>
    <row r="1359" spans="1:41" s="23" customFormat="1" ht="49.5" customHeight="1">
      <c r="A1359" s="190">
        <v>161</v>
      </c>
      <c r="B1359" s="48" t="str">
        <f>МКД!A498</f>
        <v>Щербинки-1 мкр. д.5</v>
      </c>
      <c r="C1359" s="218" t="s">
        <v>546</v>
      </c>
      <c r="D1359" s="66" t="s">
        <v>1455</v>
      </c>
      <c r="E1359" s="132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  <c r="AF1359" s="24"/>
      <c r="AG1359" s="24"/>
      <c r="AH1359" s="24"/>
      <c r="AI1359" s="24"/>
      <c r="AJ1359" s="24"/>
      <c r="AK1359" s="24"/>
      <c r="AL1359" s="24"/>
      <c r="AM1359" s="24"/>
      <c r="AN1359" s="24"/>
      <c r="AO1359" s="115"/>
    </row>
    <row r="1360" spans="1:41" s="23" customFormat="1" ht="49.5" customHeight="1">
      <c r="A1360" s="39">
        <v>162</v>
      </c>
      <c r="B1360" s="48" t="str">
        <f>МКД!A498</f>
        <v>Щербинки-1 мкр. д.5</v>
      </c>
      <c r="C1360" s="218" t="s">
        <v>546</v>
      </c>
      <c r="D1360" s="66" t="s">
        <v>1456</v>
      </c>
      <c r="E1360" s="132"/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  <c r="AF1360" s="24"/>
      <c r="AG1360" s="24"/>
      <c r="AH1360" s="24"/>
      <c r="AI1360" s="24"/>
      <c r="AJ1360" s="24"/>
      <c r="AK1360" s="24"/>
      <c r="AL1360" s="24"/>
      <c r="AM1360" s="24"/>
      <c r="AN1360" s="24"/>
      <c r="AO1360" s="115"/>
    </row>
    <row r="1361" spans="1:41" s="23" customFormat="1" ht="49.5" customHeight="1">
      <c r="A1361" s="190">
        <v>163</v>
      </c>
      <c r="B1361" s="48" t="str">
        <f>МКД!A346</f>
        <v>пос. Черепичный д.11</v>
      </c>
      <c r="C1361" s="222" t="s">
        <v>546</v>
      </c>
      <c r="D1361" s="67" t="s">
        <v>1458</v>
      </c>
      <c r="E1361" s="132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24"/>
      <c r="AG1361" s="24"/>
      <c r="AH1361" s="24"/>
      <c r="AI1361" s="24"/>
      <c r="AJ1361" s="24"/>
      <c r="AK1361" s="24"/>
      <c r="AL1361" s="24"/>
      <c r="AM1361" s="24"/>
      <c r="AN1361" s="24"/>
      <c r="AO1361" s="115"/>
    </row>
    <row r="1362" spans="1:41" s="23" customFormat="1" ht="49.5" customHeight="1">
      <c r="A1362" s="39">
        <v>164</v>
      </c>
      <c r="B1362" s="48" t="str">
        <f>МКД!A412</f>
        <v>Сурикова ул. д.14</v>
      </c>
      <c r="C1362" s="218" t="s">
        <v>546</v>
      </c>
      <c r="D1362" s="66" t="s">
        <v>1466</v>
      </c>
      <c r="E1362" s="132"/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  <c r="AF1362" s="24"/>
      <c r="AG1362" s="24"/>
      <c r="AH1362" s="24"/>
      <c r="AI1362" s="24"/>
      <c r="AJ1362" s="24"/>
      <c r="AK1362" s="24"/>
      <c r="AL1362" s="24"/>
      <c r="AM1362" s="24"/>
      <c r="AN1362" s="24"/>
      <c r="AO1362" s="115"/>
    </row>
    <row r="1363" spans="1:41" s="23" customFormat="1" ht="49.5" customHeight="1">
      <c r="A1363" s="190">
        <v>165</v>
      </c>
      <c r="B1363" s="48" t="str">
        <f>МКД!A140</f>
        <v>Голованова Маршала ул. д.45</v>
      </c>
      <c r="C1363" s="222" t="s">
        <v>546</v>
      </c>
      <c r="D1363" s="67" t="s">
        <v>1476</v>
      </c>
      <c r="E1363" s="132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  <c r="AF1363" s="24"/>
      <c r="AG1363" s="24"/>
      <c r="AH1363" s="24"/>
      <c r="AI1363" s="24"/>
      <c r="AJ1363" s="24"/>
      <c r="AK1363" s="24"/>
      <c r="AL1363" s="24"/>
      <c r="AM1363" s="24"/>
      <c r="AN1363" s="24"/>
      <c r="AO1363" s="115"/>
    </row>
    <row r="1364" spans="1:41" s="23" customFormat="1" ht="49.5" customHeight="1">
      <c r="A1364" s="39">
        <v>166</v>
      </c>
      <c r="B1364" s="48" t="str">
        <f>МКД!A120</f>
        <v>Глазунова ул. д.3</v>
      </c>
      <c r="C1364" s="218" t="s">
        <v>546</v>
      </c>
      <c r="D1364" s="66" t="s">
        <v>1478</v>
      </c>
      <c r="E1364" s="132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  <c r="AH1364" s="24"/>
      <c r="AI1364" s="24"/>
      <c r="AJ1364" s="24"/>
      <c r="AK1364" s="24"/>
      <c r="AL1364" s="24"/>
      <c r="AM1364" s="24"/>
      <c r="AN1364" s="24"/>
      <c r="AO1364" s="115"/>
    </row>
    <row r="1365" spans="1:41" s="23" customFormat="1" ht="49.5" customHeight="1">
      <c r="A1365" s="190">
        <v>167</v>
      </c>
      <c r="B1365" s="48" t="str">
        <f>МКД!A274</f>
        <v>Лебедева Академика ул. д.14</v>
      </c>
      <c r="C1365" s="218" t="s">
        <v>546</v>
      </c>
      <c r="D1365" s="66" t="s">
        <v>1483</v>
      </c>
      <c r="E1365" s="132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  <c r="AJ1365" s="24"/>
      <c r="AK1365" s="24"/>
      <c r="AL1365" s="24"/>
      <c r="AM1365" s="24"/>
      <c r="AN1365" s="24"/>
      <c r="AO1365" s="115"/>
    </row>
    <row r="1366" spans="1:41" s="23" customFormat="1" ht="49.5" customHeight="1">
      <c r="A1366" s="39">
        <v>168</v>
      </c>
      <c r="B1366" s="48" t="str">
        <f>МКД!A432</f>
        <v>Терешковой ул. д.6</v>
      </c>
      <c r="C1366" s="222" t="s">
        <v>546</v>
      </c>
      <c r="D1366" s="67" t="s">
        <v>1018</v>
      </c>
      <c r="E1366" s="132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24"/>
      <c r="AI1366" s="24"/>
      <c r="AJ1366" s="24"/>
      <c r="AK1366" s="24"/>
      <c r="AL1366" s="24"/>
      <c r="AM1366" s="24"/>
      <c r="AN1366" s="24"/>
      <c r="AO1366" s="115"/>
    </row>
    <row r="1367" spans="1:41" s="23" customFormat="1" ht="49.5" customHeight="1">
      <c r="A1367" s="190">
        <v>169</v>
      </c>
      <c r="B1367" s="48" t="str">
        <f>МКД!A489</f>
        <v>Щербинки-1 мкр. д.16</v>
      </c>
      <c r="C1367" s="218" t="s">
        <v>546</v>
      </c>
      <c r="D1367" s="66" t="s">
        <v>1488</v>
      </c>
      <c r="E1367" s="132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24"/>
      <c r="AG1367" s="24"/>
      <c r="AH1367" s="24"/>
      <c r="AI1367" s="24"/>
      <c r="AJ1367" s="24"/>
      <c r="AK1367" s="24"/>
      <c r="AL1367" s="24"/>
      <c r="AM1367" s="24"/>
      <c r="AN1367" s="24"/>
      <c r="AO1367" s="115"/>
    </row>
    <row r="1368" spans="1:41" s="23" customFormat="1" ht="49.5" customHeight="1">
      <c r="A1368" s="39">
        <v>170</v>
      </c>
      <c r="B1368" s="48" t="str">
        <f>МКД!A509</f>
        <v>Энергетиков ул. д.6/12</v>
      </c>
      <c r="C1368" s="218" t="s">
        <v>546</v>
      </c>
      <c r="D1368" s="66" t="s">
        <v>1491</v>
      </c>
      <c r="E1368" s="132"/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  <c r="AF1368" s="24"/>
      <c r="AG1368" s="24"/>
      <c r="AH1368" s="24"/>
      <c r="AI1368" s="24"/>
      <c r="AJ1368" s="24"/>
      <c r="AK1368" s="24"/>
      <c r="AL1368" s="24"/>
      <c r="AM1368" s="24"/>
      <c r="AN1368" s="24"/>
      <c r="AO1368" s="115"/>
    </row>
    <row r="1369" spans="1:41" s="23" customFormat="1" ht="49.5" customHeight="1">
      <c r="A1369" s="190">
        <v>171</v>
      </c>
      <c r="B1369" s="48" t="str">
        <f>МКД!A170</f>
        <v>Елисеева Героя ул. д.12</v>
      </c>
      <c r="C1369" s="218" t="s">
        <v>546</v>
      </c>
      <c r="D1369" s="66" t="s">
        <v>1498</v>
      </c>
      <c r="E1369" s="132"/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/>
      <c r="AC1369" s="24"/>
      <c r="AD1369" s="24"/>
      <c r="AE1369" s="24"/>
      <c r="AF1369" s="24"/>
      <c r="AG1369" s="24"/>
      <c r="AH1369" s="24"/>
      <c r="AI1369" s="24"/>
      <c r="AJ1369" s="24"/>
      <c r="AK1369" s="24"/>
      <c r="AL1369" s="24"/>
      <c r="AM1369" s="24"/>
      <c r="AN1369" s="24"/>
      <c r="AO1369" s="115"/>
    </row>
    <row r="1370" spans="1:41" s="23" customFormat="1" ht="49.5" customHeight="1">
      <c r="A1370" s="39">
        <v>172</v>
      </c>
      <c r="B1370" s="48" t="str">
        <f>МКД!A336</f>
        <v>Победы 40 лет ул. д.21</v>
      </c>
      <c r="C1370" s="218" t="s">
        <v>546</v>
      </c>
      <c r="D1370" s="66" t="s">
        <v>1505</v>
      </c>
      <c r="E1370" s="132"/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  <c r="AF1370" s="24"/>
      <c r="AG1370" s="24"/>
      <c r="AH1370" s="24"/>
      <c r="AI1370" s="24"/>
      <c r="AJ1370" s="24"/>
      <c r="AK1370" s="24"/>
      <c r="AL1370" s="24"/>
      <c r="AM1370" s="24"/>
      <c r="AN1370" s="24"/>
      <c r="AO1370" s="115"/>
    </row>
    <row r="1371" spans="1:41" s="23" customFormat="1" ht="49.5" customHeight="1">
      <c r="A1371" s="190">
        <v>173</v>
      </c>
      <c r="B1371" s="48" t="str">
        <f>МКД!A55</f>
        <v>Вологдина ул. д.4</v>
      </c>
      <c r="C1371" s="222" t="s">
        <v>546</v>
      </c>
      <c r="D1371" s="67" t="s">
        <v>1515</v>
      </c>
      <c r="E1371" s="132"/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/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/>
      <c r="AC1371" s="24"/>
      <c r="AD1371" s="24"/>
      <c r="AE1371" s="24"/>
      <c r="AF1371" s="24"/>
      <c r="AG1371" s="24"/>
      <c r="AH1371" s="24"/>
      <c r="AI1371" s="24"/>
      <c r="AJ1371" s="24"/>
      <c r="AK1371" s="24"/>
      <c r="AL1371" s="24"/>
      <c r="AM1371" s="24"/>
      <c r="AN1371" s="24"/>
      <c r="AO1371" s="115"/>
    </row>
    <row r="1372" spans="1:41" s="23" customFormat="1" ht="49.5" customHeight="1">
      <c r="A1372" s="39">
        <v>174</v>
      </c>
      <c r="B1372" s="48" t="str">
        <f>МКД!A359</f>
        <v>Пятигорская ул. д.14</v>
      </c>
      <c r="C1372" s="218" t="s">
        <v>546</v>
      </c>
      <c r="D1372" s="66" t="s">
        <v>1515</v>
      </c>
      <c r="E1372" s="132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4"/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/>
      <c r="AC1372" s="24"/>
      <c r="AD1372" s="24"/>
      <c r="AE1372" s="24"/>
      <c r="AF1372" s="24"/>
      <c r="AG1372" s="24"/>
      <c r="AH1372" s="24"/>
      <c r="AI1372" s="24"/>
      <c r="AJ1372" s="24"/>
      <c r="AK1372" s="24"/>
      <c r="AL1372" s="24"/>
      <c r="AM1372" s="24"/>
      <c r="AN1372" s="24"/>
      <c r="AO1372" s="115"/>
    </row>
    <row r="1373" spans="1:41" s="23" customFormat="1" ht="49.5" customHeight="1">
      <c r="A1373" s="190">
        <v>175</v>
      </c>
      <c r="B1373" s="48" t="str">
        <f>МКД!A450</f>
        <v>Тропинина ул. д.55</v>
      </c>
      <c r="C1373" s="218" t="s">
        <v>546</v>
      </c>
      <c r="D1373" s="66" t="s">
        <v>1516</v>
      </c>
      <c r="E1373" s="132"/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  <c r="AF1373" s="24"/>
      <c r="AG1373" s="24"/>
      <c r="AH1373" s="24"/>
      <c r="AI1373" s="24"/>
      <c r="AJ1373" s="24"/>
      <c r="AK1373" s="24"/>
      <c r="AL1373" s="24"/>
      <c r="AM1373" s="24"/>
      <c r="AN1373" s="24"/>
      <c r="AO1373" s="115"/>
    </row>
    <row r="1374" spans="1:41" s="23" customFormat="1" ht="49.5" customHeight="1">
      <c r="A1374" s="39">
        <v>176</v>
      </c>
      <c r="B1374" s="48" t="str">
        <f>МКД!A275</f>
        <v>Лебедева Академика ул. д.4</v>
      </c>
      <c r="C1374" s="218" t="s">
        <v>546</v>
      </c>
      <c r="D1374" s="66" t="s">
        <v>1523</v>
      </c>
      <c r="E1374" s="132"/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  <c r="X1374" s="24"/>
      <c r="Y1374" s="24"/>
      <c r="Z1374" s="24"/>
      <c r="AA1374" s="24"/>
      <c r="AB1374" s="24"/>
      <c r="AC1374" s="24"/>
      <c r="AD1374" s="24"/>
      <c r="AE1374" s="24"/>
      <c r="AF1374" s="24"/>
      <c r="AG1374" s="24"/>
      <c r="AH1374" s="24"/>
      <c r="AI1374" s="24"/>
      <c r="AJ1374" s="24"/>
      <c r="AK1374" s="24"/>
      <c r="AL1374" s="24"/>
      <c r="AM1374" s="24"/>
      <c r="AN1374" s="24"/>
      <c r="AO1374" s="115"/>
    </row>
    <row r="1375" spans="1:41" s="23" customFormat="1" ht="49.5" customHeight="1">
      <c r="A1375" s="190">
        <v>177</v>
      </c>
      <c r="B1375" s="48" t="str">
        <f>МКД!A517</f>
        <v>Пятигорская ул. Д.13</v>
      </c>
      <c r="C1375" s="222" t="s">
        <v>546</v>
      </c>
      <c r="D1375" s="67" t="s">
        <v>1527</v>
      </c>
      <c r="E1375" s="132"/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/>
      <c r="AI1375" s="24"/>
      <c r="AJ1375" s="24"/>
      <c r="AK1375" s="24"/>
      <c r="AL1375" s="24"/>
      <c r="AM1375" s="24"/>
      <c r="AN1375" s="24"/>
      <c r="AO1375" s="115"/>
    </row>
    <row r="1376" spans="1:41" s="23" customFormat="1" ht="49.5" customHeight="1">
      <c r="A1376" s="39">
        <v>178</v>
      </c>
      <c r="B1376" s="48" t="str">
        <f>МКД!A164</f>
        <v>Горная ул. д.2А</v>
      </c>
      <c r="C1376" s="222" t="s">
        <v>546</v>
      </c>
      <c r="D1376" s="67" t="s">
        <v>1535</v>
      </c>
      <c r="E1376" s="132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  <c r="AF1376" s="24"/>
      <c r="AG1376" s="24"/>
      <c r="AH1376" s="24"/>
      <c r="AI1376" s="24"/>
      <c r="AJ1376" s="24"/>
      <c r="AK1376" s="24"/>
      <c r="AL1376" s="24"/>
      <c r="AM1376" s="24"/>
      <c r="AN1376" s="24"/>
      <c r="AO1376" s="115"/>
    </row>
    <row r="1377" spans="1:49" s="23" customFormat="1" ht="49.5" customHeight="1">
      <c r="A1377" s="190">
        <v>179</v>
      </c>
      <c r="B1377" s="48" t="str">
        <f>МКД!A442</f>
        <v>Тропинина ул. д.2</v>
      </c>
      <c r="C1377" s="218" t="s">
        <v>546</v>
      </c>
      <c r="D1377" s="66" t="s">
        <v>1543</v>
      </c>
      <c r="E1377" s="132"/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/>
      <c r="S1377" s="24"/>
      <c r="T1377" s="24"/>
      <c r="U1377" s="24"/>
      <c r="V1377" s="24"/>
      <c r="W1377" s="24"/>
      <c r="X1377" s="24"/>
      <c r="Y1377" s="24"/>
      <c r="Z1377" s="24"/>
      <c r="AA1377" s="24"/>
      <c r="AB1377" s="24"/>
      <c r="AC1377" s="24"/>
      <c r="AD1377" s="24"/>
      <c r="AE1377" s="24"/>
      <c r="AF1377" s="24"/>
      <c r="AG1377" s="24"/>
      <c r="AH1377" s="24"/>
      <c r="AI1377" s="24"/>
      <c r="AJ1377" s="24"/>
      <c r="AK1377" s="24"/>
      <c r="AL1377" s="24"/>
      <c r="AM1377" s="24"/>
      <c r="AN1377" s="24"/>
      <c r="AO1377" s="115"/>
    </row>
    <row r="1378" spans="1:49" s="23" customFormat="1" ht="49.5" customHeight="1">
      <c r="A1378" s="39">
        <v>180</v>
      </c>
      <c r="B1378" s="48" t="str">
        <f>МКД!A245</f>
        <v>Корейский пер. д.10</v>
      </c>
      <c r="C1378" s="222" t="s">
        <v>546</v>
      </c>
      <c r="D1378" s="67" t="s">
        <v>1559</v>
      </c>
      <c r="E1378" s="132"/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/>
      <c r="AC1378" s="24"/>
      <c r="AD1378" s="24"/>
      <c r="AE1378" s="24"/>
      <c r="AF1378" s="24"/>
      <c r="AG1378" s="24"/>
      <c r="AH1378" s="24"/>
      <c r="AI1378" s="24"/>
      <c r="AJ1378" s="24"/>
      <c r="AK1378" s="24"/>
      <c r="AL1378" s="24"/>
      <c r="AM1378" s="24"/>
      <c r="AN1378" s="24"/>
      <c r="AO1378" s="115"/>
    </row>
    <row r="1379" spans="1:49" s="23" customFormat="1" ht="35.25" customHeight="1">
      <c r="A1379" s="190">
        <v>181</v>
      </c>
      <c r="B1379" s="48" t="str">
        <f>МКД!A332</f>
        <v>Победы 40 лет ул. д.12</v>
      </c>
      <c r="C1379" s="218" t="s">
        <v>546</v>
      </c>
      <c r="D1379" s="66" t="s">
        <v>1562</v>
      </c>
      <c r="E1379" s="132"/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  <c r="AF1379" s="24"/>
      <c r="AG1379" s="24"/>
      <c r="AH1379" s="24"/>
      <c r="AI1379" s="24"/>
      <c r="AJ1379" s="24"/>
      <c r="AK1379" s="24"/>
      <c r="AL1379" s="24"/>
      <c r="AM1379" s="24"/>
      <c r="AN1379" s="24"/>
      <c r="AO1379" s="115"/>
    </row>
    <row r="1380" spans="1:49" s="23" customFormat="1" ht="33.75" customHeight="1">
      <c r="A1380" s="39">
        <v>182</v>
      </c>
      <c r="B1380" s="48" t="str">
        <f>МКД!A159</f>
        <v>Горная ул. д.20</v>
      </c>
      <c r="C1380" s="218" t="s">
        <v>546</v>
      </c>
      <c r="D1380" s="66" t="s">
        <v>1565</v>
      </c>
      <c r="E1380" s="132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24"/>
      <c r="S1380" s="24"/>
      <c r="T1380" s="24"/>
      <c r="U1380" s="24"/>
      <c r="V1380" s="24"/>
      <c r="W1380" s="24"/>
      <c r="X1380" s="24"/>
      <c r="Y1380" s="24"/>
      <c r="Z1380" s="24"/>
      <c r="AA1380" s="24"/>
      <c r="AB1380" s="24"/>
      <c r="AC1380" s="24"/>
      <c r="AD1380" s="24"/>
      <c r="AE1380" s="24"/>
      <c r="AF1380" s="24"/>
      <c r="AG1380" s="24"/>
      <c r="AH1380" s="24"/>
      <c r="AI1380" s="24"/>
      <c r="AJ1380" s="24"/>
      <c r="AK1380" s="24"/>
      <c r="AL1380" s="24"/>
      <c r="AM1380" s="24"/>
      <c r="AN1380" s="24"/>
      <c r="AO1380" s="115"/>
    </row>
    <row r="1381" spans="1:49" s="23" customFormat="1" ht="24" customHeight="1">
      <c r="A1381" s="190">
        <v>183</v>
      </c>
      <c r="B1381" s="48" t="str">
        <f>МКД!A415</f>
        <v>Сурикова ул. д.16А</v>
      </c>
      <c r="C1381" s="218" t="s">
        <v>546</v>
      </c>
      <c r="D1381" s="66" t="s">
        <v>1578</v>
      </c>
      <c r="E1381" s="132"/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/>
      <c r="S1381" s="24"/>
      <c r="T1381" s="24"/>
      <c r="U1381" s="24"/>
      <c r="V1381" s="24"/>
      <c r="W1381" s="24"/>
      <c r="X1381" s="24"/>
      <c r="Y1381" s="24"/>
      <c r="Z1381" s="24"/>
      <c r="AA1381" s="24"/>
      <c r="AB1381" s="24"/>
      <c r="AC1381" s="24"/>
      <c r="AD1381" s="24"/>
      <c r="AE1381" s="24"/>
      <c r="AF1381" s="24"/>
      <c r="AG1381" s="24"/>
      <c r="AH1381" s="24"/>
      <c r="AI1381" s="24"/>
      <c r="AJ1381" s="24"/>
      <c r="AK1381" s="24"/>
      <c r="AL1381" s="24"/>
      <c r="AM1381" s="24"/>
      <c r="AN1381" s="24"/>
      <c r="AO1381" s="115"/>
    </row>
    <row r="1382" spans="1:49" s="23" customFormat="1" ht="24" customHeight="1">
      <c r="A1382" s="39">
        <v>184</v>
      </c>
      <c r="B1382" s="48" t="str">
        <f>МКД!A172</f>
        <v>Елисеева Героя ул. д.3</v>
      </c>
      <c r="C1382" s="222" t="s">
        <v>546</v>
      </c>
      <c r="D1382" s="67" t="s">
        <v>1594</v>
      </c>
      <c r="E1382" s="132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  <c r="AF1382" s="24"/>
      <c r="AG1382" s="24"/>
      <c r="AH1382" s="24"/>
      <c r="AI1382" s="24"/>
      <c r="AJ1382" s="24"/>
      <c r="AK1382" s="24"/>
      <c r="AL1382" s="24"/>
      <c r="AM1382" s="24"/>
      <c r="AN1382" s="24"/>
      <c r="AO1382" s="115"/>
    </row>
    <row r="1383" spans="1:49" s="23" customFormat="1" ht="24" customHeight="1">
      <c r="A1383" s="190">
        <v>185</v>
      </c>
      <c r="B1383" s="48" t="str">
        <f>МКД!A496</f>
        <v>Щербинки-1 мкр. д.29</v>
      </c>
      <c r="C1383" s="218" t="s">
        <v>546</v>
      </c>
      <c r="D1383" s="66" t="s">
        <v>1629</v>
      </c>
      <c r="E1383" s="132"/>
      <c r="F1383" s="24"/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/>
      <c r="AC1383" s="24"/>
      <c r="AD1383" s="24"/>
      <c r="AE1383" s="24"/>
      <c r="AF1383" s="24"/>
      <c r="AG1383" s="24"/>
      <c r="AH1383" s="24"/>
      <c r="AI1383" s="24"/>
      <c r="AJ1383" s="24"/>
      <c r="AK1383" s="24"/>
      <c r="AL1383" s="24"/>
      <c r="AM1383" s="24"/>
      <c r="AN1383" s="24"/>
      <c r="AO1383" s="115"/>
    </row>
    <row r="1384" spans="1:49" s="23" customFormat="1" ht="24" customHeight="1">
      <c r="A1384" s="39">
        <v>186</v>
      </c>
      <c r="B1384" s="48" t="str">
        <f>МКД!A50</f>
        <v>Военных Комиссаров ул. д.6</v>
      </c>
      <c r="C1384" s="218" t="s">
        <v>546</v>
      </c>
      <c r="D1384" s="66" t="s">
        <v>743</v>
      </c>
      <c r="E1384" s="132"/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/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/>
      <c r="AC1384" s="24"/>
      <c r="AD1384" s="24"/>
      <c r="AE1384" s="24"/>
      <c r="AF1384" s="24"/>
      <c r="AG1384" s="24"/>
      <c r="AH1384" s="24"/>
      <c r="AI1384" s="24"/>
      <c r="AJ1384" s="24"/>
      <c r="AK1384" s="24"/>
      <c r="AL1384" s="24"/>
      <c r="AM1384" s="24"/>
      <c r="AN1384" s="24"/>
      <c r="AO1384" s="115"/>
    </row>
    <row r="1385" spans="1:49" s="23" customFormat="1" ht="24" customHeight="1">
      <c r="A1385" s="190">
        <v>187</v>
      </c>
      <c r="B1385" s="48" t="str">
        <f>МКД!A285</f>
        <v>Медицинская ул. д.11</v>
      </c>
      <c r="C1385" s="218" t="s">
        <v>546</v>
      </c>
      <c r="D1385" s="66" t="s">
        <v>1641</v>
      </c>
      <c r="E1385" s="132"/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  <c r="AH1385" s="24"/>
      <c r="AI1385" s="24"/>
      <c r="AJ1385" s="24"/>
      <c r="AK1385" s="24"/>
      <c r="AL1385" s="24"/>
      <c r="AM1385" s="24"/>
      <c r="AN1385" s="24"/>
      <c r="AO1385" s="115"/>
    </row>
    <row r="1386" spans="1:49" s="23" customFormat="1" ht="24" customHeight="1">
      <c r="A1386" s="39">
        <v>188</v>
      </c>
      <c r="B1386" s="48" t="str">
        <f>МКД!A171</f>
        <v>Елисеева Героя ул. д.2</v>
      </c>
      <c r="C1386" s="222" t="s">
        <v>546</v>
      </c>
      <c r="D1386" s="67" t="s">
        <v>1697</v>
      </c>
      <c r="E1386" s="132"/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24"/>
      <c r="S1386" s="24"/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24"/>
      <c r="AE1386" s="24"/>
      <c r="AF1386" s="24"/>
      <c r="AG1386" s="24"/>
      <c r="AH1386" s="24"/>
      <c r="AI1386" s="24"/>
      <c r="AJ1386" s="24"/>
      <c r="AK1386" s="24"/>
      <c r="AL1386" s="24"/>
      <c r="AM1386" s="24"/>
      <c r="AN1386" s="24"/>
      <c r="AO1386" s="216"/>
      <c r="AP1386" s="116"/>
      <c r="AQ1386" s="116"/>
      <c r="AR1386" s="116"/>
      <c r="AS1386" s="116"/>
      <c r="AT1386" s="116"/>
      <c r="AU1386" s="116"/>
      <c r="AV1386" s="116"/>
    </row>
    <row r="1387" spans="1:49" s="23" customFormat="1" ht="24" customHeight="1">
      <c r="A1387" s="190">
        <v>189</v>
      </c>
      <c r="B1387" s="48" t="str">
        <f>МКД!A181</f>
        <v>Жукова Маршала ул. д.1</v>
      </c>
      <c r="C1387" s="218" t="s">
        <v>546</v>
      </c>
      <c r="D1387" s="66" t="s">
        <v>1730</v>
      </c>
      <c r="E1387" s="132"/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24"/>
      <c r="T1387" s="24"/>
      <c r="U1387" s="24"/>
      <c r="V1387" s="24"/>
      <c r="W1387" s="24"/>
      <c r="X1387" s="24"/>
      <c r="Y1387" s="24"/>
      <c r="Z1387" s="24"/>
      <c r="AA1387" s="24"/>
      <c r="AB1387" s="24"/>
      <c r="AC1387" s="24"/>
      <c r="AD1387" s="24"/>
      <c r="AE1387" s="24"/>
      <c r="AF1387" s="24"/>
      <c r="AG1387" s="24"/>
      <c r="AH1387" s="24"/>
      <c r="AI1387" s="24"/>
      <c r="AJ1387" s="24"/>
      <c r="AK1387" s="24"/>
      <c r="AL1387" s="24"/>
      <c r="AM1387" s="24"/>
      <c r="AN1387" s="24"/>
      <c r="AO1387" s="24"/>
      <c r="AP1387" s="24"/>
      <c r="AQ1387" s="24"/>
      <c r="AR1387" s="24"/>
      <c r="AS1387" s="24"/>
      <c r="AT1387" s="24"/>
      <c r="AU1387" s="24"/>
      <c r="AV1387" s="24"/>
      <c r="AW1387" s="115"/>
    </row>
    <row r="1388" spans="1:49" s="23" customFormat="1" ht="27" customHeight="1">
      <c r="A1388" s="39">
        <v>190</v>
      </c>
      <c r="B1388" s="48" t="str">
        <f>МКД!A265</f>
        <v>Крылова ул. д.6А</v>
      </c>
      <c r="C1388" s="218" t="s">
        <v>546</v>
      </c>
      <c r="D1388" s="66" t="s">
        <v>1593</v>
      </c>
      <c r="E1388" s="132"/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  <c r="AF1388" s="24"/>
      <c r="AG1388" s="24"/>
      <c r="AH1388" s="24"/>
      <c r="AI1388" s="24"/>
      <c r="AJ1388" s="24"/>
      <c r="AK1388" s="24"/>
      <c r="AL1388" s="24"/>
      <c r="AM1388" s="24"/>
      <c r="AN1388" s="24"/>
      <c r="AO1388" s="24"/>
      <c r="AP1388" s="24"/>
      <c r="AQ1388" s="24"/>
      <c r="AR1388" s="24"/>
      <c r="AS1388" s="24"/>
      <c r="AT1388" s="24"/>
      <c r="AU1388" s="24"/>
      <c r="AV1388" s="24"/>
      <c r="AW1388" s="115"/>
    </row>
    <row r="1389" spans="1:49" s="24" customFormat="1" ht="21" customHeight="1">
      <c r="A1389" s="209" t="s">
        <v>1736</v>
      </c>
      <c r="B1389" s="113"/>
      <c r="C1389" s="210"/>
      <c r="D1389" s="66"/>
      <c r="E1389" s="132"/>
    </row>
    <row r="1390" spans="1:49" s="23" customFormat="1" ht="45" customHeight="1">
      <c r="A1390" s="40">
        <v>1</v>
      </c>
      <c r="B1390" s="118" t="s">
        <v>551</v>
      </c>
      <c r="C1390" s="225" t="s">
        <v>555</v>
      </c>
      <c r="D1390" s="66" t="s">
        <v>660</v>
      </c>
      <c r="E1390" s="132"/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/>
      <c r="AC1390" s="24"/>
      <c r="AD1390" s="24"/>
      <c r="AE1390" s="24"/>
      <c r="AF1390" s="24"/>
      <c r="AG1390" s="24"/>
      <c r="AH1390" s="24"/>
      <c r="AI1390" s="24"/>
      <c r="AJ1390" s="24"/>
      <c r="AK1390" s="24"/>
      <c r="AL1390" s="24"/>
      <c r="AM1390" s="24"/>
      <c r="AN1390" s="24"/>
      <c r="AO1390" s="24"/>
      <c r="AP1390" s="24"/>
      <c r="AQ1390" s="24"/>
      <c r="AR1390" s="24"/>
      <c r="AS1390" s="24"/>
      <c r="AT1390" s="24"/>
      <c r="AU1390" s="24"/>
      <c r="AV1390" s="24"/>
      <c r="AW1390" s="115"/>
    </row>
    <row r="1391" spans="1:49" s="23" customFormat="1" ht="45" customHeight="1">
      <c r="A1391" s="40">
        <v>2</v>
      </c>
      <c r="B1391" s="118" t="s">
        <v>552</v>
      </c>
      <c r="C1391" s="225" t="s">
        <v>555</v>
      </c>
      <c r="D1391" s="66" t="s">
        <v>660</v>
      </c>
      <c r="E1391" s="132"/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24"/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  <c r="AF1391" s="24"/>
      <c r="AG1391" s="24"/>
      <c r="AH1391" s="24"/>
      <c r="AI1391" s="24"/>
      <c r="AJ1391" s="24"/>
      <c r="AK1391" s="24"/>
      <c r="AL1391" s="24"/>
      <c r="AM1391" s="24"/>
      <c r="AN1391" s="24"/>
      <c r="AO1391" s="24"/>
      <c r="AP1391" s="24"/>
      <c r="AQ1391" s="24"/>
      <c r="AR1391" s="24"/>
      <c r="AS1391" s="24"/>
      <c r="AT1391" s="24"/>
      <c r="AU1391" s="24"/>
      <c r="AV1391" s="24"/>
      <c r="AW1391" s="115"/>
    </row>
    <row r="1392" spans="1:49" s="23" customFormat="1" ht="45" customHeight="1">
      <c r="A1392" s="40">
        <v>3</v>
      </c>
      <c r="B1392" s="118" t="s">
        <v>553</v>
      </c>
      <c r="C1392" s="225" t="s">
        <v>555</v>
      </c>
      <c r="D1392" s="66" t="s">
        <v>660</v>
      </c>
      <c r="E1392" s="132"/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/>
      <c r="AC1392" s="24"/>
      <c r="AD1392" s="24"/>
      <c r="AE1392" s="24"/>
      <c r="AF1392" s="24"/>
      <c r="AG1392" s="24"/>
      <c r="AH1392" s="24"/>
      <c r="AI1392" s="24"/>
      <c r="AJ1392" s="24"/>
      <c r="AK1392" s="24"/>
      <c r="AL1392" s="24"/>
      <c r="AM1392" s="24"/>
      <c r="AN1392" s="24"/>
      <c r="AO1392" s="24"/>
      <c r="AP1392" s="24"/>
      <c r="AQ1392" s="24"/>
      <c r="AR1392" s="24"/>
      <c r="AS1392" s="24"/>
      <c r="AT1392" s="24"/>
      <c r="AU1392" s="24"/>
      <c r="AV1392" s="24"/>
      <c r="AW1392" s="115"/>
    </row>
    <row r="1393" spans="1:48" s="28" customFormat="1" ht="30" customHeight="1">
      <c r="A1393" s="40">
        <v>4</v>
      </c>
      <c r="B1393" s="118" t="str">
        <f>МКД!A483</f>
        <v>Щербинки-1 мкр. д.10</v>
      </c>
      <c r="C1393" s="225" t="s">
        <v>555</v>
      </c>
      <c r="D1393" s="66" t="s">
        <v>1175</v>
      </c>
      <c r="E1393" s="132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/>
      <c r="T1393" s="24"/>
      <c r="U1393" s="24"/>
      <c r="V1393" s="24"/>
      <c r="W1393" s="24"/>
      <c r="X1393" s="24"/>
      <c r="Y1393" s="24"/>
      <c r="Z1393" s="24"/>
      <c r="AA1393" s="24"/>
      <c r="AB1393" s="24"/>
      <c r="AC1393" s="24"/>
      <c r="AD1393" s="24"/>
      <c r="AE1393" s="24"/>
      <c r="AF1393" s="24"/>
      <c r="AG1393" s="24"/>
      <c r="AH1393" s="24"/>
      <c r="AI1393" s="24"/>
      <c r="AJ1393" s="24"/>
      <c r="AK1393" s="24"/>
      <c r="AL1393" s="24"/>
      <c r="AM1393" s="24"/>
      <c r="AN1393" s="24"/>
      <c r="AO1393" s="24"/>
      <c r="AP1393" s="24"/>
      <c r="AQ1393" s="24"/>
      <c r="AR1393" s="24"/>
      <c r="AS1393" s="24"/>
      <c r="AT1393" s="24"/>
      <c r="AU1393" s="24"/>
      <c r="AV1393" s="24"/>
    </row>
    <row r="1394" spans="1:48" s="28" customFormat="1" ht="30" customHeight="1">
      <c r="A1394" s="40">
        <v>5</v>
      </c>
      <c r="B1394" s="99" t="str">
        <f>МКД!A343</f>
        <v>Полевая, д. 10а</v>
      </c>
      <c r="C1394" s="222" t="s">
        <v>555</v>
      </c>
      <c r="D1394" s="67" t="s">
        <v>1246</v>
      </c>
      <c r="E1394" s="132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  <c r="AF1394" s="24"/>
      <c r="AG1394" s="24"/>
      <c r="AH1394" s="24"/>
      <c r="AI1394" s="24"/>
      <c r="AJ1394" s="24"/>
      <c r="AK1394" s="24"/>
      <c r="AL1394" s="24"/>
      <c r="AM1394" s="24"/>
      <c r="AN1394" s="24"/>
      <c r="AO1394" s="24"/>
      <c r="AP1394" s="24"/>
      <c r="AQ1394" s="24"/>
      <c r="AR1394" s="24"/>
      <c r="AS1394" s="24"/>
      <c r="AT1394" s="24"/>
      <c r="AU1394" s="24"/>
      <c r="AV1394" s="24"/>
    </row>
    <row r="1395" spans="1:48" s="28" customFormat="1" ht="30" customHeight="1">
      <c r="A1395" s="40">
        <v>6</v>
      </c>
      <c r="B1395" s="118" t="str">
        <f>МКД!A334</f>
        <v>Победы 40 лет ул. д.19</v>
      </c>
      <c r="C1395" s="225" t="s">
        <v>555</v>
      </c>
      <c r="D1395" s="66" t="s">
        <v>1436</v>
      </c>
      <c r="E1395" s="130"/>
    </row>
    <row r="1396" spans="1:48" s="28" customFormat="1" ht="30" customHeight="1">
      <c r="A1396" s="40">
        <v>7</v>
      </c>
      <c r="B1396" s="118" t="str">
        <f>МКД!A335</f>
        <v>Победы 40 лет ул. д.20</v>
      </c>
      <c r="C1396" s="225" t="s">
        <v>555</v>
      </c>
      <c r="D1396" s="66" t="s">
        <v>1436</v>
      </c>
      <c r="E1396" s="130"/>
    </row>
    <row r="1397" spans="1:48" s="28" customFormat="1" ht="30" customHeight="1">
      <c r="A1397" s="40">
        <v>8</v>
      </c>
      <c r="B1397" s="118" t="str">
        <f>МКД!A336</f>
        <v>Победы 40 лет ул. д.21</v>
      </c>
      <c r="C1397" s="225" t="s">
        <v>555</v>
      </c>
      <c r="D1397" s="66" t="s">
        <v>1436</v>
      </c>
      <c r="E1397" s="130"/>
    </row>
    <row r="1398" spans="1:48" s="28" customFormat="1" ht="15" customHeight="1">
      <c r="A1398" s="75"/>
      <c r="B1398" s="212"/>
      <c r="C1398" s="210"/>
      <c r="D1398" s="211"/>
      <c r="E1398" s="130"/>
    </row>
    <row r="1399" spans="1:48" ht="15" customHeight="1">
      <c r="A1399" s="43"/>
      <c r="B1399" s="25"/>
      <c r="C1399" s="73"/>
      <c r="D1399" s="69"/>
    </row>
    <row r="1400" spans="1:48" ht="15" customHeight="1">
      <c r="A1400" s="43"/>
      <c r="B1400" s="25"/>
      <c r="C1400" s="73"/>
      <c r="D1400" s="69"/>
    </row>
    <row r="1401" spans="1:48" ht="15" customHeight="1">
      <c r="A1401" s="43"/>
      <c r="B1401" s="114"/>
      <c r="C1401" s="79"/>
      <c r="D1401" s="70"/>
    </row>
    <row r="1402" spans="1:48" ht="28.5" customHeight="1">
      <c r="A1402" s="43"/>
      <c r="B1402" s="114"/>
      <c r="C1402" s="74"/>
      <c r="D1402" s="70"/>
    </row>
    <row r="1403" spans="1:48" ht="27" customHeight="1">
      <c r="A1403" s="43"/>
      <c r="B1403" s="114"/>
      <c r="C1403" s="73"/>
      <c r="D1403" s="69"/>
    </row>
    <row r="1404" spans="1:48">
      <c r="A1404" s="43"/>
      <c r="B1404" s="104"/>
      <c r="C1404" s="101"/>
      <c r="D1404" s="102"/>
    </row>
    <row r="1405" spans="1:48">
      <c r="A1405" s="43"/>
      <c r="B1405" s="104"/>
      <c r="C1405" s="101"/>
      <c r="D1405" s="102"/>
    </row>
    <row r="1406" spans="1:48">
      <c r="B1406" s="100"/>
      <c r="C1406" s="101"/>
      <c r="D1406" s="102"/>
    </row>
    <row r="1407" spans="1:48" ht="30" customHeight="1">
      <c r="B1407" s="104"/>
      <c r="C1407" s="105"/>
      <c r="D1407" s="106"/>
    </row>
    <row r="1408" spans="1:48" ht="15.75" customHeight="1">
      <c r="B1408" s="104"/>
      <c r="C1408" s="107"/>
      <c r="D1408" s="106"/>
    </row>
    <row r="1409" spans="2:16343">
      <c r="B1409" s="104"/>
      <c r="C1409" s="108"/>
      <c r="D1409" s="106"/>
    </row>
    <row r="1410" spans="2:16343">
      <c r="B1410" s="104"/>
      <c r="C1410" s="108"/>
      <c r="D1410" s="106"/>
    </row>
    <row r="1411" spans="2:16343" ht="18">
      <c r="B1411" s="109"/>
      <c r="C1411" s="110"/>
      <c r="D1411" s="104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  <c r="BN1411" s="28"/>
      <c r="BO1411" s="28"/>
      <c r="BP1411" s="28"/>
      <c r="BQ1411" s="28"/>
      <c r="BR1411" s="28"/>
      <c r="BS1411" s="28"/>
      <c r="BT1411" s="28"/>
      <c r="BU1411" s="28"/>
      <c r="BV1411" s="28"/>
      <c r="BW1411" s="28"/>
      <c r="BX1411" s="28"/>
      <c r="BY1411" s="28"/>
      <c r="BZ1411" s="28"/>
      <c r="CA1411" s="28"/>
      <c r="CB1411" s="28"/>
      <c r="CC1411" s="28"/>
      <c r="CD1411" s="28"/>
      <c r="CE1411" s="28"/>
      <c r="CF1411" s="28"/>
      <c r="CG1411" s="28"/>
      <c r="CH1411" s="28"/>
      <c r="CI1411" s="28"/>
      <c r="CJ1411" s="28"/>
      <c r="CK1411" s="28"/>
      <c r="CL1411" s="28"/>
      <c r="CM1411" s="28"/>
      <c r="CN1411" s="28"/>
      <c r="CO1411" s="28"/>
      <c r="CP1411" s="28"/>
      <c r="CQ1411" s="28"/>
      <c r="CR1411" s="28"/>
      <c r="CS1411" s="28"/>
      <c r="CT1411" s="28"/>
      <c r="CU1411" s="28"/>
      <c r="CV1411" s="28"/>
      <c r="CW1411" s="28"/>
      <c r="CX1411" s="28"/>
      <c r="CY1411" s="28"/>
      <c r="CZ1411" s="28"/>
      <c r="DA1411" s="28"/>
      <c r="DB1411" s="28"/>
      <c r="DC1411" s="28"/>
      <c r="DD1411" s="28"/>
      <c r="DE1411" s="28"/>
      <c r="DF1411" s="28"/>
      <c r="DG1411" s="28"/>
      <c r="DH1411" s="28"/>
      <c r="DI1411" s="28"/>
      <c r="DJ1411" s="28"/>
      <c r="DK1411" s="28"/>
      <c r="DL1411" s="28"/>
      <c r="DM1411" s="28"/>
      <c r="DN1411" s="28"/>
      <c r="DO1411" s="28"/>
      <c r="DP1411" s="28"/>
      <c r="DQ1411" s="28"/>
      <c r="DR1411" s="28"/>
      <c r="DS1411" s="28"/>
      <c r="DT1411" s="28"/>
      <c r="DU1411" s="28"/>
      <c r="DV1411" s="28"/>
      <c r="DW1411" s="28"/>
      <c r="DX1411" s="28"/>
      <c r="DY1411" s="28"/>
      <c r="DZ1411" s="28"/>
      <c r="EA1411" s="28"/>
      <c r="EB1411" s="28"/>
      <c r="EC1411" s="28"/>
      <c r="ED1411" s="28"/>
      <c r="EE1411" s="28"/>
      <c r="EF1411" s="28"/>
      <c r="EG1411" s="28"/>
      <c r="EH1411" s="28"/>
      <c r="EI1411" s="28"/>
      <c r="EJ1411" s="28"/>
      <c r="EK1411" s="28"/>
      <c r="EL1411" s="28"/>
      <c r="EM1411" s="28"/>
      <c r="EN1411" s="28"/>
      <c r="EO1411" s="28"/>
      <c r="EP1411" s="28"/>
      <c r="EQ1411" s="28"/>
      <c r="ER1411" s="28"/>
      <c r="ES1411" s="28"/>
      <c r="ET1411" s="28"/>
      <c r="EU1411" s="28"/>
      <c r="EV1411" s="28"/>
      <c r="EW1411" s="28"/>
      <c r="EX1411" s="28"/>
      <c r="EY1411" s="28"/>
      <c r="EZ1411" s="28"/>
      <c r="FA1411" s="28"/>
      <c r="FB1411" s="28"/>
      <c r="FC1411" s="28"/>
      <c r="FD1411" s="28"/>
      <c r="FE1411" s="28"/>
      <c r="FF1411" s="28"/>
      <c r="FG1411" s="28"/>
      <c r="FH1411" s="28"/>
      <c r="FI1411" s="28"/>
      <c r="FJ1411" s="28"/>
      <c r="FK1411" s="28"/>
      <c r="FL1411" s="28"/>
      <c r="FM1411" s="28"/>
      <c r="FN1411" s="28"/>
      <c r="FO1411" s="28"/>
      <c r="FP1411" s="28"/>
      <c r="FQ1411" s="28"/>
      <c r="FR1411" s="28"/>
      <c r="FS1411" s="28"/>
      <c r="FT1411" s="28"/>
      <c r="FU1411" s="28"/>
      <c r="FV1411" s="28"/>
      <c r="FW1411" s="28"/>
      <c r="FX1411" s="28"/>
      <c r="FY1411" s="28"/>
      <c r="FZ1411" s="28"/>
      <c r="GA1411" s="28"/>
      <c r="GB1411" s="28"/>
      <c r="GC1411" s="28"/>
      <c r="GD1411" s="28"/>
      <c r="GE1411" s="28"/>
      <c r="GF1411" s="28"/>
      <c r="GG1411" s="28"/>
      <c r="GH1411" s="28"/>
      <c r="GI1411" s="28"/>
      <c r="GJ1411" s="28"/>
      <c r="GK1411" s="28"/>
      <c r="GL1411" s="28"/>
      <c r="GM1411" s="28"/>
      <c r="GN1411" s="28"/>
      <c r="GO1411" s="28"/>
      <c r="GP1411" s="28"/>
      <c r="GQ1411" s="28"/>
      <c r="GR1411" s="28"/>
      <c r="GS1411" s="28"/>
      <c r="GT1411" s="28"/>
      <c r="GU1411" s="28"/>
      <c r="GV1411" s="28"/>
      <c r="GW1411" s="28"/>
      <c r="GX1411" s="28"/>
      <c r="GY1411" s="28"/>
      <c r="GZ1411" s="28"/>
      <c r="HA1411" s="28"/>
      <c r="HB1411" s="28"/>
      <c r="HC1411" s="28"/>
      <c r="HD1411" s="28"/>
      <c r="HE1411" s="28"/>
      <c r="HF1411" s="28"/>
      <c r="HG1411" s="28"/>
      <c r="HH1411" s="28"/>
      <c r="HI1411" s="28"/>
      <c r="HJ1411" s="28"/>
      <c r="HK1411" s="28"/>
      <c r="HL1411" s="28"/>
      <c r="HM1411" s="28"/>
      <c r="HN1411" s="28"/>
      <c r="HO1411" s="28"/>
      <c r="HP1411" s="28"/>
      <c r="HQ1411" s="28"/>
      <c r="HR1411" s="28"/>
      <c r="HS1411" s="28"/>
      <c r="HT1411" s="28"/>
      <c r="HU1411" s="28"/>
      <c r="HV1411" s="28"/>
      <c r="HW1411" s="28"/>
      <c r="HX1411" s="28"/>
      <c r="HY1411" s="28"/>
      <c r="HZ1411" s="28"/>
      <c r="IA1411" s="28"/>
      <c r="IB1411" s="28"/>
      <c r="IC1411" s="28"/>
      <c r="ID1411" s="28"/>
      <c r="IE1411" s="28"/>
      <c r="IF1411" s="28"/>
      <c r="IG1411" s="28"/>
      <c r="IH1411" s="28"/>
      <c r="II1411" s="28"/>
      <c r="IJ1411" s="28"/>
      <c r="IK1411" s="28"/>
      <c r="IL1411" s="28"/>
      <c r="IM1411" s="28"/>
      <c r="IN1411" s="28"/>
      <c r="IO1411" s="28"/>
      <c r="IP1411" s="28"/>
      <c r="IQ1411" s="28"/>
      <c r="IR1411" s="28"/>
      <c r="IS1411" s="28"/>
      <c r="IT1411" s="28"/>
      <c r="IU1411" s="28"/>
      <c r="IV1411" s="28"/>
      <c r="IW1411" s="28"/>
      <c r="IX1411" s="28"/>
      <c r="IY1411" s="28"/>
      <c r="IZ1411" s="28"/>
      <c r="JA1411" s="28"/>
      <c r="JB1411" s="28"/>
      <c r="JC1411" s="28"/>
      <c r="JD1411" s="28"/>
      <c r="JE1411" s="28"/>
      <c r="JF1411" s="28"/>
      <c r="JG1411" s="28"/>
      <c r="JH1411" s="28"/>
      <c r="JI1411" s="28"/>
      <c r="JJ1411" s="28"/>
      <c r="JK1411" s="28"/>
      <c r="JL1411" s="28"/>
      <c r="JM1411" s="28"/>
      <c r="JN1411" s="28"/>
      <c r="JO1411" s="28"/>
      <c r="JP1411" s="28"/>
      <c r="JQ1411" s="28"/>
      <c r="JR1411" s="28"/>
      <c r="JS1411" s="28"/>
      <c r="JT1411" s="28"/>
      <c r="JU1411" s="28"/>
      <c r="JV1411" s="28"/>
      <c r="JW1411" s="28"/>
      <c r="JX1411" s="28"/>
      <c r="JY1411" s="28"/>
      <c r="JZ1411" s="28"/>
      <c r="KA1411" s="28"/>
      <c r="KB1411" s="28"/>
      <c r="KC1411" s="28"/>
      <c r="KD1411" s="28"/>
      <c r="KE1411" s="28"/>
      <c r="KF1411" s="28"/>
      <c r="KG1411" s="28"/>
      <c r="KH1411" s="28"/>
      <c r="KI1411" s="28"/>
      <c r="KJ1411" s="28"/>
      <c r="KK1411" s="28"/>
      <c r="KL1411" s="28"/>
      <c r="KM1411" s="28"/>
      <c r="KN1411" s="28"/>
      <c r="KO1411" s="28"/>
      <c r="KP1411" s="28"/>
      <c r="KQ1411" s="28"/>
      <c r="KR1411" s="28"/>
      <c r="KS1411" s="28"/>
      <c r="KT1411" s="28"/>
      <c r="KU1411" s="28"/>
      <c r="KV1411" s="28"/>
      <c r="KW1411" s="28"/>
      <c r="KX1411" s="28"/>
      <c r="KY1411" s="28"/>
      <c r="KZ1411" s="28"/>
      <c r="LA1411" s="28"/>
      <c r="LB1411" s="28"/>
      <c r="LC1411" s="28"/>
      <c r="LD1411" s="28"/>
      <c r="LE1411" s="28"/>
      <c r="LF1411" s="28"/>
      <c r="LG1411" s="28"/>
      <c r="LH1411" s="28"/>
      <c r="LI1411" s="28"/>
      <c r="LJ1411" s="28"/>
      <c r="LK1411" s="28"/>
      <c r="LL1411" s="28"/>
      <c r="LM1411" s="28"/>
      <c r="LN1411" s="28"/>
      <c r="LO1411" s="28"/>
      <c r="LP1411" s="28"/>
      <c r="LQ1411" s="28"/>
      <c r="LR1411" s="28"/>
      <c r="LS1411" s="28"/>
      <c r="LT1411" s="28"/>
      <c r="LU1411" s="28"/>
      <c r="LV1411" s="28"/>
      <c r="LW1411" s="28"/>
      <c r="LX1411" s="28"/>
      <c r="LY1411" s="28"/>
      <c r="LZ1411" s="28"/>
      <c r="MA1411" s="28"/>
      <c r="MB1411" s="28"/>
      <c r="MC1411" s="28"/>
      <c r="MD1411" s="28"/>
      <c r="ME1411" s="28"/>
      <c r="MF1411" s="28"/>
      <c r="MG1411" s="28"/>
      <c r="MH1411" s="28"/>
      <c r="MI1411" s="28"/>
      <c r="MJ1411" s="28"/>
      <c r="MK1411" s="28"/>
      <c r="ML1411" s="28"/>
      <c r="MM1411" s="28"/>
      <c r="MN1411" s="28"/>
      <c r="MO1411" s="28"/>
      <c r="MP1411" s="28"/>
      <c r="MQ1411" s="28"/>
      <c r="MR1411" s="28"/>
      <c r="MS1411" s="28"/>
      <c r="MT1411" s="28"/>
      <c r="MU1411" s="28"/>
      <c r="MV1411" s="28"/>
      <c r="MW1411" s="28"/>
      <c r="MX1411" s="28"/>
      <c r="MY1411" s="28"/>
      <c r="MZ1411" s="28"/>
      <c r="NA1411" s="28"/>
      <c r="NB1411" s="28"/>
      <c r="NC1411" s="28"/>
      <c r="ND1411" s="28"/>
      <c r="NE1411" s="28"/>
      <c r="NF1411" s="28"/>
      <c r="NG1411" s="28"/>
      <c r="NH1411" s="28"/>
      <c r="NI1411" s="28"/>
      <c r="NJ1411" s="28"/>
      <c r="NK1411" s="28"/>
      <c r="NL1411" s="28"/>
      <c r="NM1411" s="28"/>
      <c r="NN1411" s="28"/>
      <c r="NO1411" s="28"/>
      <c r="NP1411" s="28"/>
      <c r="NQ1411" s="28"/>
      <c r="NR1411" s="28"/>
      <c r="NS1411" s="28"/>
      <c r="NT1411" s="28"/>
      <c r="NU1411" s="28"/>
      <c r="NV1411" s="28"/>
      <c r="NW1411" s="28"/>
      <c r="NX1411" s="28"/>
      <c r="NY1411" s="28"/>
      <c r="NZ1411" s="28"/>
      <c r="OA1411" s="28"/>
      <c r="OB1411" s="28"/>
      <c r="OC1411" s="28"/>
      <c r="OD1411" s="28"/>
      <c r="OE1411" s="28"/>
      <c r="OF1411" s="28"/>
      <c r="OG1411" s="28"/>
      <c r="OH1411" s="28"/>
      <c r="OI1411" s="28"/>
      <c r="OJ1411" s="28"/>
      <c r="OK1411" s="28"/>
      <c r="OL1411" s="28"/>
      <c r="OM1411" s="28"/>
      <c r="ON1411" s="28"/>
      <c r="OO1411" s="28"/>
      <c r="OP1411" s="28"/>
      <c r="OQ1411" s="28"/>
      <c r="OR1411" s="28"/>
      <c r="OS1411" s="28"/>
      <c r="OT1411" s="28"/>
      <c r="OU1411" s="28"/>
      <c r="OV1411" s="28"/>
      <c r="OW1411" s="28"/>
      <c r="OX1411" s="28"/>
      <c r="OY1411" s="28"/>
      <c r="OZ1411" s="28"/>
      <c r="PA1411" s="28"/>
      <c r="PB1411" s="28"/>
      <c r="PC1411" s="28"/>
      <c r="PD1411" s="28"/>
      <c r="PE1411" s="28"/>
      <c r="PF1411" s="28"/>
      <c r="PG1411" s="28"/>
      <c r="PH1411" s="28"/>
      <c r="PI1411" s="28"/>
      <c r="PJ1411" s="28"/>
      <c r="PK1411" s="28"/>
      <c r="PL1411" s="28"/>
      <c r="PM1411" s="28"/>
      <c r="PN1411" s="28"/>
      <c r="PO1411" s="28"/>
      <c r="PP1411" s="28"/>
      <c r="PQ1411" s="28"/>
      <c r="PR1411" s="28"/>
      <c r="PS1411" s="28"/>
      <c r="PT1411" s="28"/>
      <c r="PU1411" s="28"/>
      <c r="PV1411" s="28"/>
      <c r="PW1411" s="28"/>
      <c r="PX1411" s="28"/>
      <c r="PY1411" s="28"/>
      <c r="PZ1411" s="28"/>
      <c r="QA1411" s="28"/>
      <c r="QB1411" s="28"/>
      <c r="QC1411" s="28"/>
      <c r="QD1411" s="28"/>
      <c r="QE1411" s="28"/>
      <c r="QF1411" s="28"/>
      <c r="QG1411" s="28"/>
      <c r="QH1411" s="28"/>
      <c r="QI1411" s="28"/>
      <c r="QJ1411" s="28"/>
      <c r="QK1411" s="28"/>
      <c r="QL1411" s="28"/>
      <c r="QM1411" s="28"/>
      <c r="QN1411" s="28"/>
      <c r="QO1411" s="28"/>
      <c r="QP1411" s="28"/>
      <c r="QQ1411" s="28"/>
      <c r="QR1411" s="28"/>
      <c r="QS1411" s="28"/>
      <c r="QT1411" s="28"/>
      <c r="QU1411" s="28"/>
      <c r="QV1411" s="28"/>
      <c r="QW1411" s="28"/>
      <c r="QX1411" s="28"/>
      <c r="QY1411" s="28"/>
      <c r="QZ1411" s="28"/>
      <c r="RA1411" s="28"/>
      <c r="RB1411" s="28"/>
      <c r="RC1411" s="28"/>
      <c r="RD1411" s="28"/>
      <c r="RE1411" s="28"/>
      <c r="RF1411" s="28"/>
      <c r="RG1411" s="28"/>
      <c r="RH1411" s="28"/>
      <c r="RI1411" s="28"/>
      <c r="RJ1411" s="28"/>
      <c r="RK1411" s="28"/>
      <c r="RL1411" s="28"/>
      <c r="RM1411" s="28"/>
      <c r="RN1411" s="28"/>
      <c r="RO1411" s="28"/>
      <c r="RP1411" s="28"/>
      <c r="RQ1411" s="28"/>
      <c r="RR1411" s="28"/>
      <c r="RS1411" s="28"/>
      <c r="RT1411" s="28"/>
      <c r="RU1411" s="28"/>
      <c r="RV1411" s="28"/>
      <c r="RW1411" s="28"/>
      <c r="RX1411" s="28"/>
      <c r="RY1411" s="28"/>
      <c r="RZ1411" s="28"/>
      <c r="SA1411" s="28"/>
      <c r="SB1411" s="28"/>
      <c r="SC1411" s="28"/>
      <c r="SD1411" s="28"/>
      <c r="SE1411" s="28"/>
      <c r="SF1411" s="28"/>
      <c r="SG1411" s="28"/>
      <c r="SH1411" s="28"/>
      <c r="SI1411" s="28"/>
      <c r="SJ1411" s="28"/>
      <c r="SK1411" s="28"/>
      <c r="SL1411" s="28"/>
      <c r="SM1411" s="28"/>
      <c r="SN1411" s="28"/>
      <c r="SO1411" s="28"/>
      <c r="SP1411" s="28"/>
      <c r="SQ1411" s="28"/>
      <c r="SR1411" s="28"/>
      <c r="SS1411" s="28"/>
      <c r="ST1411" s="28"/>
      <c r="SU1411" s="28"/>
      <c r="SV1411" s="28"/>
      <c r="SW1411" s="28"/>
      <c r="SX1411" s="28"/>
      <c r="SY1411" s="28"/>
      <c r="SZ1411" s="28"/>
      <c r="TA1411" s="28"/>
      <c r="TB1411" s="28"/>
      <c r="TC1411" s="28"/>
      <c r="TD1411" s="28"/>
      <c r="TE1411" s="28"/>
      <c r="TF1411" s="28"/>
      <c r="TG1411" s="28"/>
      <c r="TH1411" s="28"/>
      <c r="TI1411" s="28"/>
      <c r="TJ1411" s="28"/>
      <c r="TK1411" s="28"/>
      <c r="TL1411" s="28"/>
      <c r="TM1411" s="28"/>
      <c r="TN1411" s="28"/>
      <c r="TO1411" s="28"/>
      <c r="TP1411" s="28"/>
      <c r="TQ1411" s="28"/>
      <c r="TR1411" s="28"/>
      <c r="TS1411" s="28"/>
      <c r="TT1411" s="28"/>
      <c r="TU1411" s="28"/>
      <c r="TV1411" s="28"/>
      <c r="TW1411" s="28"/>
      <c r="TX1411" s="28"/>
      <c r="TY1411" s="28"/>
      <c r="TZ1411" s="28"/>
      <c r="UA1411" s="28"/>
      <c r="UB1411" s="28"/>
      <c r="UC1411" s="28"/>
      <c r="UD1411" s="28"/>
      <c r="UE1411" s="28"/>
      <c r="UF1411" s="28"/>
      <c r="UG1411" s="28"/>
      <c r="UH1411" s="28"/>
      <c r="UI1411" s="28"/>
      <c r="UJ1411" s="28"/>
      <c r="UK1411" s="28"/>
      <c r="UL1411" s="28"/>
      <c r="UM1411" s="28"/>
      <c r="UN1411" s="28"/>
      <c r="UO1411" s="28"/>
      <c r="UP1411" s="28"/>
      <c r="UQ1411" s="28"/>
      <c r="UR1411" s="28"/>
      <c r="US1411" s="28"/>
      <c r="UT1411" s="28"/>
      <c r="UU1411" s="28"/>
      <c r="UV1411" s="28"/>
      <c r="UW1411" s="28"/>
      <c r="UX1411" s="28"/>
      <c r="UY1411" s="28"/>
      <c r="UZ1411" s="28"/>
      <c r="VA1411" s="28"/>
      <c r="VB1411" s="28"/>
      <c r="VC1411" s="28"/>
      <c r="VD1411" s="28"/>
      <c r="VE1411" s="28"/>
      <c r="VF1411" s="28"/>
      <c r="VG1411" s="28"/>
      <c r="VH1411" s="28"/>
      <c r="VI1411" s="28"/>
      <c r="VJ1411" s="28"/>
      <c r="VK1411" s="28"/>
      <c r="VL1411" s="28"/>
      <c r="VM1411" s="28"/>
      <c r="VN1411" s="28"/>
      <c r="VO1411" s="28"/>
      <c r="VP1411" s="28"/>
      <c r="VQ1411" s="28"/>
      <c r="VR1411" s="28"/>
      <c r="VS1411" s="28"/>
      <c r="VT1411" s="28"/>
      <c r="VU1411" s="28"/>
      <c r="VV1411" s="28"/>
      <c r="VW1411" s="28"/>
      <c r="VX1411" s="28"/>
      <c r="VY1411" s="28"/>
      <c r="VZ1411" s="28"/>
      <c r="WA1411" s="28"/>
      <c r="WB1411" s="28"/>
      <c r="WC1411" s="28"/>
      <c r="WD1411" s="28"/>
      <c r="WE1411" s="28"/>
      <c r="WF1411" s="28"/>
      <c r="WG1411" s="28"/>
      <c r="WH1411" s="28"/>
      <c r="WI1411" s="28"/>
      <c r="WJ1411" s="28"/>
      <c r="WK1411" s="28"/>
      <c r="WL1411" s="28"/>
      <c r="WM1411" s="28"/>
      <c r="WN1411" s="28"/>
      <c r="WO1411" s="28"/>
      <c r="WP1411" s="28"/>
      <c r="WQ1411" s="28"/>
      <c r="WR1411" s="28"/>
      <c r="WS1411" s="28"/>
      <c r="WT1411" s="28"/>
      <c r="WU1411" s="28"/>
      <c r="WV1411" s="28"/>
      <c r="WW1411" s="28"/>
      <c r="WX1411" s="28"/>
      <c r="WY1411" s="28"/>
      <c r="WZ1411" s="28"/>
      <c r="XA1411" s="28"/>
      <c r="XB1411" s="28"/>
      <c r="XC1411" s="28"/>
      <c r="XD1411" s="28"/>
      <c r="XE1411" s="28"/>
      <c r="XF1411" s="28"/>
      <c r="XG1411" s="28"/>
      <c r="XH1411" s="28"/>
      <c r="XI1411" s="28"/>
      <c r="XJ1411" s="28"/>
      <c r="XK1411" s="28"/>
      <c r="XL1411" s="28"/>
      <c r="XM1411" s="28"/>
      <c r="XN1411" s="28"/>
      <c r="XO1411" s="28"/>
      <c r="XP1411" s="28"/>
      <c r="XQ1411" s="28"/>
      <c r="XR1411" s="28"/>
      <c r="XS1411" s="28"/>
      <c r="XT1411" s="28"/>
      <c r="XU1411" s="28"/>
      <c r="XV1411" s="28"/>
      <c r="XW1411" s="28"/>
      <c r="XX1411" s="28"/>
      <c r="XY1411" s="28"/>
      <c r="XZ1411" s="28"/>
      <c r="YA1411" s="28"/>
      <c r="YB1411" s="28"/>
      <c r="YC1411" s="28"/>
      <c r="YD1411" s="28"/>
      <c r="YE1411" s="28"/>
      <c r="YF1411" s="28"/>
      <c r="YG1411" s="28"/>
      <c r="YH1411" s="28"/>
      <c r="YI1411" s="28"/>
      <c r="YJ1411" s="28"/>
      <c r="YK1411" s="28"/>
      <c r="YL1411" s="28"/>
      <c r="YM1411" s="28"/>
      <c r="YN1411" s="28"/>
      <c r="YO1411" s="28"/>
      <c r="YP1411" s="28"/>
      <c r="YQ1411" s="28"/>
      <c r="YR1411" s="28"/>
      <c r="YS1411" s="28"/>
      <c r="YT1411" s="28"/>
      <c r="YU1411" s="28"/>
      <c r="YV1411" s="28"/>
      <c r="YW1411" s="28"/>
      <c r="YX1411" s="28"/>
      <c r="YY1411" s="28"/>
      <c r="YZ1411" s="28"/>
      <c r="ZA1411" s="28"/>
      <c r="ZB1411" s="28"/>
      <c r="ZC1411" s="28"/>
      <c r="ZD1411" s="28"/>
      <c r="ZE1411" s="28"/>
      <c r="ZF1411" s="28"/>
      <c r="ZG1411" s="28"/>
      <c r="ZH1411" s="28"/>
      <c r="ZI1411" s="28"/>
      <c r="ZJ1411" s="28"/>
      <c r="ZK1411" s="28"/>
      <c r="ZL1411" s="28"/>
      <c r="ZM1411" s="28"/>
      <c r="ZN1411" s="28"/>
      <c r="ZO1411" s="28"/>
      <c r="ZP1411" s="28"/>
      <c r="ZQ1411" s="28"/>
      <c r="ZR1411" s="28"/>
      <c r="ZS1411" s="28"/>
      <c r="ZT1411" s="28"/>
      <c r="ZU1411" s="28"/>
      <c r="ZV1411" s="28"/>
      <c r="ZW1411" s="28"/>
      <c r="ZX1411" s="28"/>
      <c r="ZY1411" s="28"/>
      <c r="ZZ1411" s="28"/>
      <c r="AAA1411" s="28"/>
      <c r="AAB1411" s="28"/>
      <c r="AAC1411" s="28"/>
      <c r="AAD1411" s="28"/>
      <c r="AAE1411" s="28"/>
      <c r="AAF1411" s="28"/>
      <c r="AAG1411" s="28"/>
      <c r="AAH1411" s="28"/>
      <c r="AAI1411" s="28"/>
      <c r="AAJ1411" s="28"/>
      <c r="AAK1411" s="28"/>
      <c r="AAL1411" s="28"/>
      <c r="AAM1411" s="28"/>
      <c r="AAN1411" s="28"/>
      <c r="AAO1411" s="28"/>
      <c r="AAP1411" s="28"/>
      <c r="AAQ1411" s="28"/>
      <c r="AAR1411" s="28"/>
      <c r="AAS1411" s="28"/>
      <c r="AAT1411" s="28"/>
      <c r="AAU1411" s="28"/>
      <c r="AAV1411" s="28"/>
      <c r="AAW1411" s="28"/>
      <c r="AAX1411" s="28"/>
      <c r="AAY1411" s="28"/>
      <c r="AAZ1411" s="28"/>
      <c r="ABA1411" s="28"/>
      <c r="ABB1411" s="28"/>
      <c r="ABC1411" s="28"/>
      <c r="ABD1411" s="28"/>
      <c r="ABE1411" s="28"/>
      <c r="ABF1411" s="28"/>
      <c r="ABG1411" s="28"/>
      <c r="ABH1411" s="28"/>
      <c r="ABI1411" s="28"/>
      <c r="ABJ1411" s="28"/>
      <c r="ABK1411" s="28"/>
      <c r="ABL1411" s="28"/>
      <c r="ABM1411" s="28"/>
      <c r="ABN1411" s="28"/>
      <c r="ABO1411" s="28"/>
      <c r="ABP1411" s="28"/>
      <c r="ABQ1411" s="28"/>
      <c r="ABR1411" s="28"/>
      <c r="ABS1411" s="28"/>
      <c r="ABT1411" s="28"/>
      <c r="ABU1411" s="28"/>
      <c r="ABV1411" s="28"/>
      <c r="ABW1411" s="28"/>
      <c r="ABX1411" s="28"/>
      <c r="ABY1411" s="28"/>
      <c r="ABZ1411" s="28"/>
      <c r="ACA1411" s="28"/>
      <c r="ACB1411" s="28"/>
      <c r="ACC1411" s="28"/>
      <c r="ACD1411" s="28"/>
      <c r="ACE1411" s="28"/>
      <c r="ACF1411" s="28"/>
      <c r="ACG1411" s="28"/>
      <c r="ACH1411" s="28"/>
      <c r="ACI1411" s="28"/>
      <c r="ACJ1411" s="28"/>
      <c r="ACK1411" s="28"/>
      <c r="ACL1411" s="28"/>
      <c r="ACM1411" s="28"/>
      <c r="ACN1411" s="28"/>
      <c r="ACO1411" s="28"/>
      <c r="ACP1411" s="28"/>
      <c r="ACQ1411" s="28"/>
      <c r="ACR1411" s="28"/>
      <c r="ACS1411" s="28"/>
      <c r="ACT1411" s="28"/>
      <c r="ACU1411" s="28"/>
      <c r="ACV1411" s="28"/>
      <c r="ACW1411" s="28"/>
      <c r="ACX1411" s="28"/>
      <c r="ACY1411" s="28"/>
      <c r="ACZ1411" s="28"/>
      <c r="ADA1411" s="28"/>
      <c r="ADB1411" s="28"/>
      <c r="ADC1411" s="28"/>
      <c r="ADD1411" s="28"/>
      <c r="ADE1411" s="28"/>
      <c r="ADF1411" s="28"/>
      <c r="ADG1411" s="28"/>
      <c r="ADH1411" s="28"/>
      <c r="ADI1411" s="28"/>
      <c r="ADJ1411" s="28"/>
      <c r="ADK1411" s="28"/>
      <c r="ADL1411" s="28"/>
      <c r="ADM1411" s="28"/>
      <c r="ADN1411" s="28"/>
      <c r="ADO1411" s="28"/>
      <c r="ADP1411" s="28"/>
      <c r="ADQ1411" s="28"/>
      <c r="ADR1411" s="28"/>
      <c r="ADS1411" s="28"/>
      <c r="ADT1411" s="28"/>
      <c r="ADU1411" s="28"/>
      <c r="ADV1411" s="28"/>
      <c r="ADW1411" s="28"/>
      <c r="ADX1411" s="28"/>
      <c r="ADY1411" s="28"/>
      <c r="ADZ1411" s="28"/>
      <c r="AEA1411" s="28"/>
      <c r="AEB1411" s="28"/>
      <c r="AEC1411" s="28"/>
      <c r="AED1411" s="28"/>
      <c r="AEE1411" s="28"/>
      <c r="AEF1411" s="28"/>
      <c r="AEG1411" s="28"/>
      <c r="AEH1411" s="28"/>
      <c r="AEI1411" s="28"/>
      <c r="AEJ1411" s="28"/>
      <c r="AEK1411" s="28"/>
      <c r="AEL1411" s="28"/>
      <c r="AEM1411" s="28"/>
      <c r="AEN1411" s="28"/>
      <c r="AEO1411" s="28"/>
      <c r="AEP1411" s="28"/>
      <c r="AEQ1411" s="28"/>
      <c r="AER1411" s="28"/>
      <c r="AES1411" s="28"/>
      <c r="AET1411" s="28"/>
      <c r="AEU1411" s="28"/>
      <c r="AEV1411" s="28"/>
      <c r="AEW1411" s="28"/>
      <c r="AEX1411" s="28"/>
      <c r="AEY1411" s="28"/>
      <c r="AEZ1411" s="28"/>
      <c r="AFA1411" s="28"/>
      <c r="AFB1411" s="28"/>
      <c r="AFC1411" s="28"/>
      <c r="AFD1411" s="28"/>
      <c r="AFE1411" s="28"/>
      <c r="AFF1411" s="28"/>
      <c r="AFG1411" s="28"/>
      <c r="AFH1411" s="28"/>
      <c r="AFI1411" s="28"/>
      <c r="AFJ1411" s="28"/>
      <c r="AFK1411" s="28"/>
      <c r="AFL1411" s="28"/>
      <c r="AFM1411" s="28"/>
      <c r="AFN1411" s="28"/>
      <c r="AFO1411" s="28"/>
      <c r="AFP1411" s="28"/>
      <c r="AFQ1411" s="28"/>
      <c r="AFR1411" s="28"/>
      <c r="AFS1411" s="28"/>
      <c r="AFT1411" s="28"/>
      <c r="AFU1411" s="28"/>
      <c r="AFV1411" s="28"/>
      <c r="AFW1411" s="28"/>
      <c r="AFX1411" s="28"/>
      <c r="AFY1411" s="28"/>
      <c r="AFZ1411" s="28"/>
      <c r="AGA1411" s="28"/>
      <c r="AGB1411" s="28"/>
      <c r="AGC1411" s="28"/>
      <c r="AGD1411" s="28"/>
      <c r="AGE1411" s="28"/>
      <c r="AGF1411" s="28"/>
      <c r="AGG1411" s="28"/>
      <c r="AGH1411" s="28"/>
      <c r="AGI1411" s="28"/>
      <c r="AGJ1411" s="28"/>
      <c r="AGK1411" s="28"/>
      <c r="AGL1411" s="28"/>
      <c r="AGM1411" s="28"/>
      <c r="AGN1411" s="28"/>
      <c r="AGO1411" s="28"/>
      <c r="AGP1411" s="28"/>
      <c r="AGQ1411" s="28"/>
      <c r="AGR1411" s="28"/>
      <c r="AGS1411" s="28"/>
      <c r="AGT1411" s="28"/>
      <c r="AGU1411" s="28"/>
      <c r="AGV1411" s="28"/>
      <c r="AGW1411" s="28"/>
      <c r="AGX1411" s="28"/>
      <c r="AGY1411" s="28"/>
      <c r="AGZ1411" s="28"/>
      <c r="AHA1411" s="28"/>
      <c r="AHB1411" s="28"/>
      <c r="AHC1411" s="28"/>
      <c r="AHD1411" s="28"/>
      <c r="AHE1411" s="28"/>
      <c r="AHF1411" s="28"/>
      <c r="AHG1411" s="28"/>
      <c r="AHH1411" s="28"/>
      <c r="AHI1411" s="28"/>
      <c r="AHJ1411" s="28"/>
      <c r="AHK1411" s="28"/>
      <c r="AHL1411" s="28"/>
      <c r="AHM1411" s="28"/>
      <c r="AHN1411" s="28"/>
      <c r="AHO1411" s="28"/>
      <c r="AHP1411" s="28"/>
      <c r="AHQ1411" s="28"/>
      <c r="AHR1411" s="28"/>
      <c r="AHS1411" s="28"/>
      <c r="AHT1411" s="28"/>
      <c r="AHU1411" s="28"/>
      <c r="AHV1411" s="28"/>
      <c r="AHW1411" s="28"/>
      <c r="AHX1411" s="28"/>
      <c r="AHY1411" s="28"/>
      <c r="AHZ1411" s="28"/>
      <c r="AIA1411" s="28"/>
      <c r="AIB1411" s="28"/>
      <c r="AIC1411" s="28"/>
      <c r="AID1411" s="28"/>
      <c r="AIE1411" s="28"/>
      <c r="AIF1411" s="28"/>
      <c r="AIG1411" s="28"/>
      <c r="AIH1411" s="28"/>
      <c r="AII1411" s="28"/>
      <c r="AIJ1411" s="28"/>
      <c r="AIK1411" s="28"/>
      <c r="AIL1411" s="28"/>
      <c r="AIM1411" s="28"/>
      <c r="AIN1411" s="28"/>
      <c r="AIO1411" s="28"/>
      <c r="AIP1411" s="28"/>
      <c r="AIQ1411" s="28"/>
      <c r="AIR1411" s="28"/>
      <c r="AIS1411" s="28"/>
      <c r="AIT1411" s="28"/>
      <c r="AIU1411" s="28"/>
      <c r="AIV1411" s="28"/>
      <c r="AIW1411" s="28"/>
      <c r="AIX1411" s="28"/>
      <c r="AIY1411" s="28"/>
      <c r="AIZ1411" s="28"/>
      <c r="AJA1411" s="28"/>
      <c r="AJB1411" s="28"/>
      <c r="AJC1411" s="28"/>
      <c r="AJD1411" s="28"/>
      <c r="AJE1411" s="28"/>
      <c r="AJF1411" s="28"/>
      <c r="AJG1411" s="28"/>
      <c r="AJH1411" s="28"/>
      <c r="AJI1411" s="28"/>
      <c r="AJJ1411" s="28"/>
      <c r="AJK1411" s="28"/>
      <c r="AJL1411" s="28"/>
      <c r="AJM1411" s="28"/>
      <c r="AJN1411" s="28"/>
      <c r="AJO1411" s="28"/>
      <c r="AJP1411" s="28"/>
      <c r="AJQ1411" s="28"/>
      <c r="AJR1411" s="28"/>
      <c r="AJS1411" s="28"/>
      <c r="AJT1411" s="28"/>
      <c r="AJU1411" s="28"/>
      <c r="AJV1411" s="28"/>
      <c r="AJW1411" s="28"/>
      <c r="AJX1411" s="28"/>
      <c r="AJY1411" s="28"/>
      <c r="AJZ1411" s="28"/>
      <c r="AKA1411" s="28"/>
      <c r="AKB1411" s="28"/>
      <c r="AKC1411" s="28"/>
      <c r="AKD1411" s="28"/>
      <c r="AKE1411" s="28"/>
      <c r="AKF1411" s="28"/>
      <c r="AKG1411" s="28"/>
      <c r="AKH1411" s="28"/>
      <c r="AKI1411" s="28"/>
      <c r="AKJ1411" s="28"/>
      <c r="AKK1411" s="28"/>
      <c r="AKL1411" s="28"/>
      <c r="AKM1411" s="28"/>
      <c r="AKN1411" s="28"/>
      <c r="AKO1411" s="28"/>
      <c r="AKP1411" s="28"/>
      <c r="AKQ1411" s="28"/>
      <c r="AKR1411" s="28"/>
      <c r="AKS1411" s="28"/>
      <c r="AKT1411" s="28"/>
      <c r="AKU1411" s="28"/>
      <c r="AKV1411" s="28"/>
      <c r="AKW1411" s="28"/>
      <c r="AKX1411" s="28"/>
      <c r="AKY1411" s="28"/>
      <c r="AKZ1411" s="28"/>
      <c r="ALA1411" s="28"/>
      <c r="ALB1411" s="28"/>
      <c r="ALC1411" s="28"/>
      <c r="ALD1411" s="28"/>
      <c r="ALE1411" s="28"/>
      <c r="ALF1411" s="28"/>
      <c r="ALG1411" s="28"/>
      <c r="ALH1411" s="28"/>
      <c r="ALI1411" s="28"/>
      <c r="ALJ1411" s="28"/>
      <c r="ALK1411" s="28"/>
      <c r="ALL1411" s="28"/>
      <c r="ALM1411" s="28"/>
      <c r="ALN1411" s="28"/>
      <c r="ALO1411" s="28"/>
      <c r="ALP1411" s="28"/>
      <c r="ALQ1411" s="28"/>
      <c r="ALR1411" s="28"/>
      <c r="ALS1411" s="28"/>
      <c r="ALT1411" s="28"/>
      <c r="ALU1411" s="28"/>
      <c r="ALV1411" s="28"/>
      <c r="ALW1411" s="28"/>
      <c r="ALX1411" s="28"/>
      <c r="ALY1411" s="28"/>
      <c r="ALZ1411" s="28"/>
      <c r="AMA1411" s="28"/>
      <c r="AMB1411" s="28"/>
      <c r="AMC1411" s="28"/>
      <c r="AMD1411" s="28"/>
      <c r="AME1411" s="28"/>
      <c r="AMF1411" s="28"/>
      <c r="AMG1411" s="28"/>
      <c r="AMH1411" s="28"/>
      <c r="AMI1411" s="28"/>
      <c r="AMJ1411" s="28"/>
      <c r="AMK1411" s="28"/>
      <c r="AML1411" s="28"/>
      <c r="AMM1411" s="28"/>
      <c r="AMN1411" s="28"/>
      <c r="AMO1411" s="28"/>
      <c r="AMP1411" s="28"/>
      <c r="AMQ1411" s="28"/>
      <c r="AMR1411" s="28"/>
      <c r="AMS1411" s="28"/>
      <c r="AMT1411" s="28"/>
      <c r="AMU1411" s="28"/>
      <c r="AMV1411" s="28"/>
      <c r="AMW1411" s="28"/>
      <c r="AMX1411" s="28"/>
      <c r="AMY1411" s="28"/>
      <c r="AMZ1411" s="28"/>
      <c r="ANA1411" s="28"/>
      <c r="ANB1411" s="28"/>
      <c r="ANC1411" s="28"/>
      <c r="AND1411" s="28"/>
      <c r="ANE1411" s="28"/>
      <c r="ANF1411" s="28"/>
      <c r="ANG1411" s="28"/>
      <c r="ANH1411" s="28"/>
      <c r="ANI1411" s="28"/>
      <c r="ANJ1411" s="28"/>
      <c r="ANK1411" s="28"/>
      <c r="ANL1411" s="28"/>
      <c r="ANM1411" s="28"/>
      <c r="ANN1411" s="28"/>
      <c r="ANO1411" s="28"/>
      <c r="ANP1411" s="28"/>
      <c r="ANQ1411" s="28"/>
      <c r="ANR1411" s="28"/>
      <c r="ANS1411" s="28"/>
      <c r="ANT1411" s="28"/>
      <c r="ANU1411" s="28"/>
      <c r="ANV1411" s="28"/>
      <c r="ANW1411" s="28"/>
      <c r="ANX1411" s="28"/>
      <c r="ANY1411" s="28"/>
      <c r="ANZ1411" s="28"/>
      <c r="AOA1411" s="28"/>
      <c r="AOB1411" s="28"/>
      <c r="AOC1411" s="28"/>
      <c r="AOD1411" s="28"/>
      <c r="AOE1411" s="28"/>
      <c r="AOF1411" s="28"/>
      <c r="AOG1411" s="28"/>
      <c r="AOH1411" s="28"/>
      <c r="AOI1411" s="28"/>
      <c r="AOJ1411" s="28"/>
      <c r="AOK1411" s="28"/>
      <c r="AOL1411" s="28"/>
      <c r="AOM1411" s="28"/>
      <c r="AON1411" s="28"/>
      <c r="AOO1411" s="28"/>
      <c r="AOP1411" s="28"/>
      <c r="AOQ1411" s="28"/>
      <c r="AOR1411" s="28"/>
      <c r="AOS1411" s="28"/>
      <c r="AOT1411" s="28"/>
      <c r="AOU1411" s="28"/>
      <c r="AOV1411" s="28"/>
      <c r="AOW1411" s="28"/>
      <c r="AOX1411" s="28"/>
      <c r="AOY1411" s="28"/>
      <c r="AOZ1411" s="28"/>
      <c r="APA1411" s="28"/>
      <c r="APB1411" s="28"/>
      <c r="APC1411" s="28"/>
      <c r="APD1411" s="28"/>
      <c r="APE1411" s="28"/>
      <c r="APF1411" s="28"/>
      <c r="APG1411" s="28"/>
      <c r="APH1411" s="28"/>
      <c r="API1411" s="28"/>
      <c r="APJ1411" s="28"/>
      <c r="APK1411" s="28"/>
      <c r="APL1411" s="28"/>
      <c r="APM1411" s="28"/>
      <c r="APN1411" s="28"/>
      <c r="APO1411" s="28"/>
      <c r="APP1411" s="28"/>
      <c r="APQ1411" s="28"/>
      <c r="APR1411" s="28"/>
      <c r="APS1411" s="28"/>
      <c r="APT1411" s="28"/>
      <c r="APU1411" s="28"/>
      <c r="APV1411" s="28"/>
      <c r="APW1411" s="28"/>
      <c r="APX1411" s="28"/>
      <c r="APY1411" s="28"/>
      <c r="APZ1411" s="28"/>
      <c r="AQA1411" s="28"/>
      <c r="AQB1411" s="28"/>
      <c r="AQC1411" s="28"/>
      <c r="AQD1411" s="28"/>
      <c r="AQE1411" s="28"/>
      <c r="AQF1411" s="28"/>
      <c r="AQG1411" s="28"/>
      <c r="AQH1411" s="28"/>
      <c r="AQI1411" s="28"/>
      <c r="AQJ1411" s="28"/>
      <c r="AQK1411" s="28"/>
      <c r="AQL1411" s="28"/>
      <c r="AQM1411" s="28"/>
      <c r="AQN1411" s="28"/>
      <c r="AQO1411" s="28"/>
      <c r="AQP1411" s="28"/>
      <c r="AQQ1411" s="28"/>
      <c r="AQR1411" s="28"/>
      <c r="AQS1411" s="28"/>
      <c r="AQT1411" s="28"/>
      <c r="AQU1411" s="28"/>
      <c r="AQV1411" s="28"/>
      <c r="AQW1411" s="28"/>
      <c r="AQX1411" s="28"/>
      <c r="AQY1411" s="28"/>
      <c r="AQZ1411" s="28"/>
      <c r="ARA1411" s="28"/>
      <c r="ARB1411" s="28"/>
      <c r="ARC1411" s="28"/>
      <c r="ARD1411" s="28"/>
      <c r="ARE1411" s="28"/>
      <c r="ARF1411" s="28"/>
      <c r="ARG1411" s="28"/>
      <c r="ARH1411" s="28"/>
      <c r="ARI1411" s="28"/>
      <c r="ARJ1411" s="28"/>
      <c r="ARK1411" s="28"/>
      <c r="ARL1411" s="28"/>
      <c r="ARM1411" s="28"/>
      <c r="ARN1411" s="28"/>
      <c r="ARO1411" s="28"/>
      <c r="ARP1411" s="28"/>
      <c r="ARQ1411" s="28"/>
      <c r="ARR1411" s="28"/>
      <c r="ARS1411" s="28"/>
      <c r="ART1411" s="28"/>
      <c r="ARU1411" s="28"/>
      <c r="ARV1411" s="28"/>
      <c r="ARW1411" s="28"/>
      <c r="ARX1411" s="28"/>
      <c r="ARY1411" s="28"/>
      <c r="ARZ1411" s="28"/>
      <c r="ASA1411" s="28"/>
      <c r="ASB1411" s="28"/>
      <c r="ASC1411" s="28"/>
      <c r="ASD1411" s="28"/>
      <c r="ASE1411" s="28"/>
      <c r="ASF1411" s="28"/>
      <c r="ASG1411" s="28"/>
      <c r="ASH1411" s="28"/>
      <c r="ASI1411" s="28"/>
      <c r="ASJ1411" s="28"/>
      <c r="ASK1411" s="28"/>
      <c r="ASL1411" s="28"/>
      <c r="ASM1411" s="28"/>
      <c r="ASN1411" s="28"/>
      <c r="ASO1411" s="28"/>
      <c r="ASP1411" s="28"/>
      <c r="ASQ1411" s="28"/>
      <c r="ASR1411" s="28"/>
      <c r="ASS1411" s="28"/>
      <c r="AST1411" s="28"/>
      <c r="ASU1411" s="28"/>
      <c r="ASV1411" s="28"/>
      <c r="ASW1411" s="28"/>
      <c r="ASX1411" s="28"/>
      <c r="ASY1411" s="28"/>
      <c r="ASZ1411" s="28"/>
      <c r="ATA1411" s="28"/>
      <c r="ATB1411" s="28"/>
      <c r="ATC1411" s="28"/>
      <c r="ATD1411" s="28"/>
      <c r="ATE1411" s="28"/>
      <c r="ATF1411" s="28"/>
      <c r="ATG1411" s="28"/>
      <c r="ATH1411" s="28"/>
      <c r="ATI1411" s="28"/>
      <c r="ATJ1411" s="28"/>
      <c r="ATK1411" s="28"/>
      <c r="ATL1411" s="28"/>
      <c r="ATM1411" s="28"/>
      <c r="ATN1411" s="28"/>
      <c r="ATO1411" s="28"/>
      <c r="ATP1411" s="28"/>
      <c r="ATQ1411" s="28"/>
      <c r="ATR1411" s="28"/>
      <c r="ATS1411" s="28"/>
      <c r="ATT1411" s="28"/>
      <c r="ATU1411" s="28"/>
      <c r="ATV1411" s="28"/>
      <c r="ATW1411" s="28"/>
      <c r="ATX1411" s="28"/>
      <c r="ATY1411" s="28"/>
      <c r="ATZ1411" s="28"/>
      <c r="AUA1411" s="28"/>
      <c r="AUB1411" s="28"/>
      <c r="AUC1411" s="28"/>
      <c r="AUD1411" s="28"/>
      <c r="AUE1411" s="28"/>
      <c r="AUF1411" s="28"/>
      <c r="AUG1411" s="28"/>
      <c r="AUH1411" s="28"/>
      <c r="AUI1411" s="28"/>
      <c r="AUJ1411" s="28"/>
      <c r="AUK1411" s="28"/>
      <c r="AUL1411" s="28"/>
      <c r="AUM1411" s="28"/>
      <c r="AUN1411" s="28"/>
      <c r="AUO1411" s="28"/>
      <c r="AUP1411" s="28"/>
      <c r="AUQ1411" s="28"/>
      <c r="AUR1411" s="28"/>
      <c r="AUS1411" s="28"/>
      <c r="AUT1411" s="28"/>
      <c r="AUU1411" s="28"/>
      <c r="AUV1411" s="28"/>
      <c r="AUW1411" s="28"/>
      <c r="AUX1411" s="28"/>
      <c r="AUY1411" s="28"/>
      <c r="AUZ1411" s="28"/>
      <c r="AVA1411" s="28"/>
      <c r="AVB1411" s="28"/>
      <c r="AVC1411" s="28"/>
      <c r="AVD1411" s="28"/>
      <c r="AVE1411" s="28"/>
      <c r="AVF1411" s="28"/>
      <c r="AVG1411" s="28"/>
      <c r="AVH1411" s="28"/>
      <c r="AVI1411" s="28"/>
      <c r="AVJ1411" s="28"/>
      <c r="AVK1411" s="28"/>
      <c r="AVL1411" s="28"/>
      <c r="AVM1411" s="28"/>
      <c r="AVN1411" s="28"/>
      <c r="AVO1411" s="28"/>
      <c r="AVP1411" s="28"/>
      <c r="AVQ1411" s="28"/>
      <c r="AVR1411" s="28"/>
      <c r="AVS1411" s="28"/>
      <c r="AVT1411" s="28"/>
      <c r="AVU1411" s="28"/>
      <c r="AVV1411" s="28"/>
      <c r="AVW1411" s="28"/>
      <c r="AVX1411" s="28"/>
      <c r="AVY1411" s="28"/>
      <c r="AVZ1411" s="28"/>
      <c r="AWA1411" s="28"/>
      <c r="AWB1411" s="28"/>
      <c r="AWC1411" s="28"/>
      <c r="AWD1411" s="28"/>
      <c r="AWE1411" s="28"/>
      <c r="AWF1411" s="28"/>
      <c r="AWG1411" s="28"/>
      <c r="AWH1411" s="28"/>
      <c r="AWI1411" s="28"/>
      <c r="AWJ1411" s="28"/>
      <c r="AWK1411" s="28"/>
      <c r="AWL1411" s="28"/>
      <c r="AWM1411" s="28"/>
      <c r="AWN1411" s="28"/>
      <c r="AWO1411" s="28"/>
      <c r="AWP1411" s="28"/>
      <c r="AWQ1411" s="28"/>
      <c r="AWR1411" s="28"/>
      <c r="AWS1411" s="28"/>
      <c r="AWT1411" s="28"/>
      <c r="AWU1411" s="28"/>
      <c r="AWV1411" s="28"/>
      <c r="AWW1411" s="28"/>
      <c r="AWX1411" s="28"/>
      <c r="AWY1411" s="28"/>
      <c r="AWZ1411" s="28"/>
      <c r="AXA1411" s="28"/>
      <c r="AXB1411" s="28"/>
      <c r="AXC1411" s="28"/>
      <c r="AXD1411" s="28"/>
      <c r="AXE1411" s="28"/>
      <c r="AXF1411" s="28"/>
      <c r="AXG1411" s="28"/>
      <c r="AXH1411" s="28"/>
      <c r="AXI1411" s="28"/>
      <c r="AXJ1411" s="28"/>
      <c r="AXK1411" s="28"/>
      <c r="AXL1411" s="28"/>
      <c r="AXM1411" s="28"/>
      <c r="AXN1411" s="28"/>
      <c r="AXO1411" s="28"/>
      <c r="AXP1411" s="28"/>
      <c r="AXQ1411" s="28"/>
      <c r="AXR1411" s="28"/>
      <c r="AXS1411" s="28"/>
      <c r="AXT1411" s="28"/>
      <c r="AXU1411" s="28"/>
      <c r="AXV1411" s="28"/>
      <c r="AXW1411" s="28"/>
      <c r="AXX1411" s="28"/>
      <c r="AXY1411" s="28"/>
      <c r="AXZ1411" s="28"/>
      <c r="AYA1411" s="28"/>
      <c r="AYB1411" s="28"/>
      <c r="AYC1411" s="28"/>
      <c r="AYD1411" s="28"/>
      <c r="AYE1411" s="28"/>
      <c r="AYF1411" s="28"/>
      <c r="AYG1411" s="28"/>
      <c r="AYH1411" s="28"/>
      <c r="AYI1411" s="28"/>
      <c r="AYJ1411" s="28"/>
      <c r="AYK1411" s="28"/>
      <c r="AYL1411" s="28"/>
      <c r="AYM1411" s="28"/>
      <c r="AYN1411" s="28"/>
      <c r="AYO1411" s="28"/>
      <c r="AYP1411" s="28"/>
      <c r="AYQ1411" s="28"/>
      <c r="AYR1411" s="28"/>
      <c r="AYS1411" s="28"/>
      <c r="AYT1411" s="28"/>
      <c r="AYU1411" s="28"/>
      <c r="AYV1411" s="28"/>
      <c r="AYW1411" s="28"/>
      <c r="AYX1411" s="28"/>
      <c r="AYY1411" s="28"/>
      <c r="AYZ1411" s="28"/>
      <c r="AZA1411" s="28"/>
      <c r="AZB1411" s="28"/>
      <c r="AZC1411" s="28"/>
      <c r="AZD1411" s="28"/>
      <c r="AZE1411" s="28"/>
      <c r="AZF1411" s="28"/>
      <c r="AZG1411" s="28"/>
      <c r="AZH1411" s="28"/>
      <c r="AZI1411" s="28"/>
      <c r="AZJ1411" s="28"/>
      <c r="AZK1411" s="28"/>
      <c r="AZL1411" s="28"/>
      <c r="AZM1411" s="28"/>
      <c r="AZN1411" s="28"/>
      <c r="AZO1411" s="28"/>
      <c r="AZP1411" s="28"/>
      <c r="AZQ1411" s="28"/>
      <c r="AZR1411" s="28"/>
      <c r="AZS1411" s="28"/>
      <c r="AZT1411" s="28"/>
      <c r="AZU1411" s="28"/>
      <c r="AZV1411" s="28"/>
      <c r="AZW1411" s="28"/>
      <c r="AZX1411" s="28"/>
      <c r="AZY1411" s="28"/>
      <c r="AZZ1411" s="28"/>
      <c r="BAA1411" s="28"/>
      <c r="BAB1411" s="28"/>
      <c r="BAC1411" s="28"/>
      <c r="BAD1411" s="28"/>
      <c r="BAE1411" s="28"/>
      <c r="BAF1411" s="28"/>
      <c r="BAG1411" s="28"/>
      <c r="BAH1411" s="28"/>
      <c r="BAI1411" s="28"/>
      <c r="BAJ1411" s="28"/>
      <c r="BAK1411" s="28"/>
      <c r="BAL1411" s="28"/>
      <c r="BAM1411" s="28"/>
      <c r="BAN1411" s="28"/>
      <c r="BAO1411" s="28"/>
      <c r="BAP1411" s="28"/>
      <c r="BAQ1411" s="28"/>
      <c r="BAR1411" s="28"/>
      <c r="BAS1411" s="28"/>
      <c r="BAT1411" s="28"/>
      <c r="BAU1411" s="28"/>
      <c r="BAV1411" s="28"/>
      <c r="BAW1411" s="28"/>
      <c r="BAX1411" s="28"/>
      <c r="BAY1411" s="28"/>
      <c r="BAZ1411" s="28"/>
      <c r="BBA1411" s="28"/>
      <c r="BBB1411" s="28"/>
      <c r="BBC1411" s="28"/>
      <c r="BBD1411" s="28"/>
      <c r="BBE1411" s="28"/>
      <c r="BBF1411" s="28"/>
      <c r="BBG1411" s="28"/>
      <c r="BBH1411" s="28"/>
      <c r="BBI1411" s="28"/>
      <c r="BBJ1411" s="28"/>
      <c r="BBK1411" s="28"/>
      <c r="BBL1411" s="28"/>
      <c r="BBM1411" s="28"/>
      <c r="BBN1411" s="28"/>
      <c r="BBO1411" s="28"/>
      <c r="BBP1411" s="28"/>
      <c r="BBQ1411" s="28"/>
      <c r="BBR1411" s="28"/>
      <c r="BBS1411" s="28"/>
      <c r="BBT1411" s="28"/>
      <c r="BBU1411" s="28"/>
      <c r="BBV1411" s="28"/>
      <c r="BBW1411" s="28"/>
      <c r="BBX1411" s="28"/>
      <c r="BBY1411" s="28"/>
      <c r="BBZ1411" s="28"/>
      <c r="BCA1411" s="28"/>
      <c r="BCB1411" s="28"/>
      <c r="BCC1411" s="28"/>
      <c r="BCD1411" s="28"/>
      <c r="BCE1411" s="28"/>
      <c r="BCF1411" s="28"/>
      <c r="BCG1411" s="28"/>
      <c r="BCH1411" s="28"/>
      <c r="BCI1411" s="28"/>
      <c r="BCJ1411" s="28"/>
      <c r="BCK1411" s="28"/>
      <c r="BCL1411" s="28"/>
      <c r="BCM1411" s="28"/>
      <c r="BCN1411" s="28"/>
      <c r="BCO1411" s="28"/>
      <c r="BCP1411" s="28"/>
      <c r="BCQ1411" s="28"/>
      <c r="BCR1411" s="28"/>
      <c r="BCS1411" s="28"/>
      <c r="BCT1411" s="28"/>
      <c r="BCU1411" s="28"/>
      <c r="BCV1411" s="28"/>
      <c r="BCW1411" s="28"/>
      <c r="BCX1411" s="28"/>
      <c r="BCY1411" s="28"/>
      <c r="BCZ1411" s="28"/>
      <c r="BDA1411" s="28"/>
      <c r="BDB1411" s="28"/>
      <c r="BDC1411" s="28"/>
      <c r="BDD1411" s="28"/>
      <c r="BDE1411" s="28"/>
      <c r="BDF1411" s="28"/>
      <c r="BDG1411" s="28"/>
      <c r="BDH1411" s="28"/>
      <c r="BDI1411" s="28"/>
      <c r="BDJ1411" s="28"/>
      <c r="BDK1411" s="28"/>
      <c r="BDL1411" s="28"/>
      <c r="BDM1411" s="28"/>
      <c r="BDN1411" s="28"/>
      <c r="BDO1411" s="28"/>
      <c r="BDP1411" s="28"/>
      <c r="BDQ1411" s="28"/>
      <c r="BDR1411" s="28"/>
      <c r="BDS1411" s="28"/>
      <c r="BDT1411" s="28"/>
      <c r="BDU1411" s="28"/>
      <c r="BDV1411" s="28"/>
      <c r="BDW1411" s="28"/>
      <c r="BDX1411" s="28"/>
      <c r="BDY1411" s="28"/>
      <c r="BDZ1411" s="28"/>
      <c r="BEA1411" s="28"/>
      <c r="BEB1411" s="28"/>
      <c r="BEC1411" s="28"/>
      <c r="BED1411" s="28"/>
      <c r="BEE1411" s="28"/>
      <c r="BEF1411" s="28"/>
      <c r="BEG1411" s="28"/>
      <c r="BEH1411" s="28"/>
      <c r="BEI1411" s="28"/>
      <c r="BEJ1411" s="28"/>
      <c r="BEK1411" s="28"/>
      <c r="BEL1411" s="28"/>
      <c r="BEM1411" s="28"/>
      <c r="BEN1411" s="28"/>
      <c r="BEO1411" s="28"/>
      <c r="BEP1411" s="28"/>
      <c r="BEQ1411" s="28"/>
      <c r="BER1411" s="28"/>
      <c r="BES1411" s="28"/>
      <c r="BET1411" s="28"/>
      <c r="BEU1411" s="28"/>
      <c r="BEV1411" s="28"/>
      <c r="BEW1411" s="28"/>
      <c r="BEX1411" s="28"/>
      <c r="BEY1411" s="28"/>
      <c r="BEZ1411" s="28"/>
      <c r="BFA1411" s="28"/>
      <c r="BFB1411" s="28"/>
      <c r="BFC1411" s="28"/>
      <c r="BFD1411" s="28"/>
      <c r="BFE1411" s="28"/>
      <c r="BFF1411" s="28"/>
      <c r="BFG1411" s="28"/>
      <c r="BFH1411" s="28"/>
      <c r="BFI1411" s="28"/>
      <c r="BFJ1411" s="28"/>
      <c r="BFK1411" s="28"/>
      <c r="BFL1411" s="28"/>
      <c r="BFM1411" s="28"/>
      <c r="BFN1411" s="28"/>
      <c r="BFO1411" s="28"/>
      <c r="BFP1411" s="28"/>
      <c r="BFQ1411" s="28"/>
      <c r="BFR1411" s="28"/>
      <c r="BFS1411" s="28"/>
      <c r="BFT1411" s="28"/>
      <c r="BFU1411" s="28"/>
      <c r="BFV1411" s="28"/>
      <c r="BFW1411" s="28"/>
      <c r="BFX1411" s="28"/>
      <c r="BFY1411" s="28"/>
      <c r="BFZ1411" s="28"/>
      <c r="BGA1411" s="28"/>
      <c r="BGB1411" s="28"/>
      <c r="BGC1411" s="28"/>
      <c r="BGD1411" s="28"/>
      <c r="BGE1411" s="28"/>
      <c r="BGF1411" s="28"/>
      <c r="BGG1411" s="28"/>
      <c r="BGH1411" s="28"/>
      <c r="BGI1411" s="28"/>
      <c r="BGJ1411" s="28"/>
      <c r="BGK1411" s="28"/>
      <c r="BGL1411" s="28"/>
      <c r="BGM1411" s="28"/>
      <c r="BGN1411" s="28"/>
      <c r="BGO1411" s="28"/>
      <c r="BGP1411" s="28"/>
      <c r="BGQ1411" s="28"/>
      <c r="BGR1411" s="28"/>
      <c r="BGS1411" s="28"/>
      <c r="BGT1411" s="28"/>
      <c r="BGU1411" s="28"/>
      <c r="BGV1411" s="28"/>
      <c r="BGW1411" s="28"/>
      <c r="BGX1411" s="28"/>
      <c r="BGY1411" s="28"/>
      <c r="BGZ1411" s="28"/>
      <c r="BHA1411" s="28"/>
      <c r="BHB1411" s="28"/>
      <c r="BHC1411" s="28"/>
      <c r="BHD1411" s="28"/>
      <c r="BHE1411" s="28"/>
      <c r="BHF1411" s="28"/>
      <c r="BHG1411" s="28"/>
      <c r="BHH1411" s="28"/>
      <c r="BHI1411" s="28"/>
      <c r="BHJ1411" s="28"/>
      <c r="BHK1411" s="28"/>
      <c r="BHL1411" s="28"/>
      <c r="BHM1411" s="28"/>
      <c r="BHN1411" s="28"/>
      <c r="BHO1411" s="28"/>
      <c r="BHP1411" s="28"/>
      <c r="BHQ1411" s="28"/>
      <c r="BHR1411" s="28"/>
      <c r="BHS1411" s="28"/>
      <c r="BHT1411" s="28"/>
      <c r="BHU1411" s="28"/>
      <c r="BHV1411" s="28"/>
      <c r="BHW1411" s="28"/>
      <c r="BHX1411" s="28"/>
      <c r="BHY1411" s="28"/>
      <c r="BHZ1411" s="28"/>
      <c r="BIA1411" s="28"/>
      <c r="BIB1411" s="28"/>
      <c r="BIC1411" s="28"/>
      <c r="BID1411" s="28"/>
      <c r="BIE1411" s="28"/>
      <c r="BIF1411" s="28"/>
      <c r="BIG1411" s="28"/>
      <c r="BIH1411" s="28"/>
      <c r="BII1411" s="28"/>
      <c r="BIJ1411" s="28"/>
      <c r="BIK1411" s="28"/>
      <c r="BIL1411" s="28"/>
      <c r="BIM1411" s="28"/>
      <c r="BIN1411" s="28"/>
      <c r="BIO1411" s="28"/>
      <c r="BIP1411" s="28"/>
      <c r="BIQ1411" s="28"/>
      <c r="BIR1411" s="28"/>
      <c r="BIS1411" s="28"/>
      <c r="BIT1411" s="28"/>
      <c r="BIU1411" s="28"/>
      <c r="BIV1411" s="28"/>
      <c r="BIW1411" s="28"/>
      <c r="BIX1411" s="28"/>
      <c r="BIY1411" s="28"/>
      <c r="BIZ1411" s="28"/>
      <c r="BJA1411" s="28"/>
      <c r="BJB1411" s="28"/>
      <c r="BJC1411" s="28"/>
      <c r="BJD1411" s="28"/>
      <c r="BJE1411" s="28"/>
      <c r="BJF1411" s="28"/>
      <c r="BJG1411" s="28"/>
      <c r="BJH1411" s="28"/>
      <c r="BJI1411" s="28"/>
      <c r="BJJ1411" s="28"/>
      <c r="BJK1411" s="28"/>
      <c r="BJL1411" s="28"/>
      <c r="BJM1411" s="28"/>
      <c r="BJN1411" s="28"/>
      <c r="BJO1411" s="28"/>
      <c r="BJP1411" s="28"/>
      <c r="BJQ1411" s="28"/>
      <c r="BJR1411" s="28"/>
      <c r="BJS1411" s="28"/>
      <c r="BJT1411" s="28"/>
      <c r="BJU1411" s="28"/>
      <c r="BJV1411" s="28"/>
      <c r="BJW1411" s="28"/>
      <c r="BJX1411" s="28"/>
      <c r="BJY1411" s="28"/>
      <c r="BJZ1411" s="28"/>
      <c r="BKA1411" s="28"/>
      <c r="BKB1411" s="28"/>
      <c r="BKC1411" s="28"/>
      <c r="BKD1411" s="28"/>
      <c r="BKE1411" s="28"/>
      <c r="BKF1411" s="28"/>
      <c r="BKG1411" s="28"/>
      <c r="BKH1411" s="28"/>
      <c r="BKI1411" s="28"/>
      <c r="BKJ1411" s="28"/>
      <c r="BKK1411" s="28"/>
      <c r="BKL1411" s="28"/>
      <c r="BKM1411" s="28"/>
      <c r="BKN1411" s="28"/>
      <c r="BKO1411" s="28"/>
      <c r="BKP1411" s="28"/>
      <c r="BKQ1411" s="28"/>
      <c r="BKR1411" s="28"/>
      <c r="BKS1411" s="28"/>
      <c r="BKT1411" s="28"/>
      <c r="BKU1411" s="28"/>
      <c r="BKV1411" s="28"/>
      <c r="BKW1411" s="28"/>
      <c r="BKX1411" s="28"/>
      <c r="BKY1411" s="28"/>
      <c r="BKZ1411" s="28"/>
      <c r="BLA1411" s="28"/>
      <c r="BLB1411" s="28"/>
      <c r="BLC1411" s="28"/>
      <c r="BLD1411" s="28"/>
      <c r="BLE1411" s="28"/>
      <c r="BLF1411" s="28"/>
      <c r="BLG1411" s="28"/>
      <c r="BLH1411" s="28"/>
      <c r="BLI1411" s="28"/>
      <c r="BLJ1411" s="28"/>
      <c r="BLK1411" s="28"/>
      <c r="BLL1411" s="28"/>
      <c r="BLM1411" s="28"/>
      <c r="BLN1411" s="28"/>
      <c r="BLO1411" s="28"/>
      <c r="BLP1411" s="28"/>
      <c r="BLQ1411" s="28"/>
      <c r="BLR1411" s="28"/>
      <c r="BLS1411" s="28"/>
      <c r="BLT1411" s="28"/>
      <c r="BLU1411" s="28"/>
      <c r="BLV1411" s="28"/>
      <c r="BLW1411" s="28"/>
      <c r="BLX1411" s="28"/>
      <c r="BLY1411" s="28"/>
      <c r="BLZ1411" s="28"/>
      <c r="BMA1411" s="28"/>
      <c r="BMB1411" s="28"/>
      <c r="BMC1411" s="28"/>
      <c r="BMD1411" s="28"/>
      <c r="BME1411" s="28"/>
      <c r="BMF1411" s="28"/>
      <c r="BMG1411" s="28"/>
      <c r="BMH1411" s="28"/>
      <c r="BMI1411" s="28"/>
      <c r="BMJ1411" s="28"/>
      <c r="BMK1411" s="28"/>
      <c r="BML1411" s="28"/>
      <c r="BMM1411" s="28"/>
      <c r="BMN1411" s="28"/>
      <c r="BMO1411" s="28"/>
      <c r="BMP1411" s="28"/>
      <c r="BMQ1411" s="28"/>
      <c r="BMR1411" s="28"/>
      <c r="BMS1411" s="28"/>
      <c r="BMT1411" s="28"/>
      <c r="BMU1411" s="28"/>
      <c r="BMV1411" s="28"/>
      <c r="BMW1411" s="28"/>
      <c r="BMX1411" s="28"/>
      <c r="BMY1411" s="28"/>
      <c r="BMZ1411" s="28"/>
      <c r="BNA1411" s="28"/>
      <c r="BNB1411" s="28"/>
      <c r="BNC1411" s="28"/>
      <c r="BND1411" s="28"/>
      <c r="BNE1411" s="28"/>
      <c r="BNF1411" s="28"/>
      <c r="BNG1411" s="28"/>
      <c r="BNH1411" s="28"/>
      <c r="BNI1411" s="28"/>
      <c r="BNJ1411" s="28"/>
      <c r="BNK1411" s="28"/>
      <c r="BNL1411" s="28"/>
      <c r="BNM1411" s="28"/>
      <c r="BNN1411" s="28"/>
      <c r="BNO1411" s="28"/>
      <c r="BNP1411" s="28"/>
      <c r="BNQ1411" s="28"/>
      <c r="BNR1411" s="28"/>
      <c r="BNS1411" s="28"/>
      <c r="BNT1411" s="28"/>
      <c r="BNU1411" s="28"/>
      <c r="BNV1411" s="28"/>
      <c r="BNW1411" s="28"/>
      <c r="BNX1411" s="28"/>
      <c r="BNY1411" s="28"/>
      <c r="BNZ1411" s="28"/>
      <c r="BOA1411" s="28"/>
      <c r="BOB1411" s="28"/>
      <c r="BOC1411" s="28"/>
      <c r="BOD1411" s="28"/>
      <c r="BOE1411" s="28"/>
      <c r="BOF1411" s="28"/>
      <c r="BOG1411" s="28"/>
      <c r="BOH1411" s="28"/>
      <c r="BOI1411" s="28"/>
      <c r="BOJ1411" s="28"/>
      <c r="BOK1411" s="28"/>
      <c r="BOL1411" s="28"/>
      <c r="BOM1411" s="28"/>
      <c r="BON1411" s="28"/>
      <c r="BOO1411" s="28"/>
      <c r="BOP1411" s="28"/>
      <c r="BOQ1411" s="28"/>
      <c r="BOR1411" s="28"/>
      <c r="BOS1411" s="28"/>
      <c r="BOT1411" s="28"/>
      <c r="BOU1411" s="28"/>
      <c r="BOV1411" s="28"/>
      <c r="BOW1411" s="28"/>
      <c r="BOX1411" s="28"/>
      <c r="BOY1411" s="28"/>
      <c r="BOZ1411" s="28"/>
      <c r="BPA1411" s="28"/>
      <c r="BPB1411" s="28"/>
      <c r="BPC1411" s="28"/>
      <c r="BPD1411" s="28"/>
      <c r="BPE1411" s="28"/>
      <c r="BPF1411" s="28"/>
      <c r="BPG1411" s="28"/>
      <c r="BPH1411" s="28"/>
      <c r="BPI1411" s="28"/>
      <c r="BPJ1411" s="28"/>
      <c r="BPK1411" s="28"/>
      <c r="BPL1411" s="28"/>
      <c r="BPM1411" s="28"/>
      <c r="BPN1411" s="28"/>
      <c r="BPO1411" s="28"/>
      <c r="BPP1411" s="28"/>
      <c r="BPQ1411" s="28"/>
      <c r="BPR1411" s="28"/>
      <c r="BPS1411" s="28"/>
      <c r="BPT1411" s="28"/>
      <c r="BPU1411" s="28"/>
      <c r="BPV1411" s="28"/>
      <c r="BPW1411" s="28"/>
      <c r="BPX1411" s="28"/>
      <c r="BPY1411" s="28"/>
      <c r="BPZ1411" s="28"/>
      <c r="BQA1411" s="28"/>
      <c r="BQB1411" s="28"/>
      <c r="BQC1411" s="28"/>
      <c r="BQD1411" s="28"/>
      <c r="BQE1411" s="28"/>
      <c r="BQF1411" s="28"/>
      <c r="BQG1411" s="28"/>
      <c r="BQH1411" s="28"/>
      <c r="BQI1411" s="28"/>
      <c r="BQJ1411" s="28"/>
      <c r="BQK1411" s="28"/>
      <c r="BQL1411" s="28"/>
      <c r="BQM1411" s="28"/>
      <c r="BQN1411" s="28"/>
      <c r="BQO1411" s="28"/>
      <c r="BQP1411" s="28"/>
      <c r="BQQ1411" s="28"/>
      <c r="BQR1411" s="28"/>
      <c r="BQS1411" s="28"/>
      <c r="BQT1411" s="28"/>
      <c r="BQU1411" s="28"/>
      <c r="BQV1411" s="28"/>
      <c r="BQW1411" s="28"/>
      <c r="BQX1411" s="28"/>
      <c r="BQY1411" s="28"/>
      <c r="BQZ1411" s="28"/>
      <c r="BRA1411" s="28"/>
      <c r="BRB1411" s="28"/>
      <c r="BRC1411" s="28"/>
      <c r="BRD1411" s="28"/>
      <c r="BRE1411" s="28"/>
      <c r="BRF1411" s="28"/>
      <c r="BRG1411" s="28"/>
      <c r="BRH1411" s="28"/>
      <c r="BRI1411" s="28"/>
      <c r="BRJ1411" s="28"/>
      <c r="BRK1411" s="28"/>
      <c r="BRL1411" s="28"/>
      <c r="BRM1411" s="28"/>
      <c r="BRN1411" s="28"/>
      <c r="BRO1411" s="28"/>
      <c r="BRP1411" s="28"/>
      <c r="BRQ1411" s="28"/>
      <c r="BRR1411" s="28"/>
      <c r="BRS1411" s="28"/>
      <c r="BRT1411" s="28"/>
      <c r="BRU1411" s="28"/>
      <c r="BRV1411" s="28"/>
      <c r="BRW1411" s="28"/>
      <c r="BRX1411" s="28"/>
      <c r="BRY1411" s="28"/>
      <c r="BRZ1411" s="28"/>
      <c r="BSA1411" s="28"/>
      <c r="BSB1411" s="28"/>
      <c r="BSC1411" s="28"/>
      <c r="BSD1411" s="28"/>
      <c r="BSE1411" s="28"/>
      <c r="BSF1411" s="28"/>
      <c r="BSG1411" s="28"/>
      <c r="BSH1411" s="28"/>
      <c r="BSI1411" s="28"/>
      <c r="BSJ1411" s="28"/>
      <c r="BSK1411" s="28"/>
      <c r="BSL1411" s="28"/>
      <c r="BSM1411" s="28"/>
      <c r="BSN1411" s="28"/>
      <c r="BSO1411" s="28"/>
      <c r="BSP1411" s="28"/>
      <c r="BSQ1411" s="28"/>
      <c r="BSR1411" s="28"/>
      <c r="BSS1411" s="28"/>
      <c r="BST1411" s="28"/>
      <c r="BSU1411" s="28"/>
      <c r="BSV1411" s="28"/>
      <c r="BSW1411" s="28"/>
      <c r="BSX1411" s="28"/>
      <c r="BSY1411" s="28"/>
      <c r="BSZ1411" s="28"/>
      <c r="BTA1411" s="28"/>
      <c r="BTB1411" s="28"/>
      <c r="BTC1411" s="28"/>
      <c r="BTD1411" s="28"/>
      <c r="BTE1411" s="28"/>
      <c r="BTF1411" s="28"/>
      <c r="BTG1411" s="28"/>
      <c r="BTH1411" s="28"/>
      <c r="BTI1411" s="28"/>
      <c r="BTJ1411" s="28"/>
      <c r="BTK1411" s="28"/>
      <c r="BTL1411" s="28"/>
      <c r="BTM1411" s="28"/>
      <c r="BTN1411" s="28"/>
      <c r="BTO1411" s="28"/>
      <c r="BTP1411" s="28"/>
      <c r="BTQ1411" s="28"/>
      <c r="BTR1411" s="28"/>
      <c r="BTS1411" s="28"/>
      <c r="BTT1411" s="28"/>
      <c r="BTU1411" s="28"/>
      <c r="BTV1411" s="28"/>
      <c r="BTW1411" s="28"/>
      <c r="BTX1411" s="28"/>
      <c r="BTY1411" s="28"/>
      <c r="BTZ1411" s="28"/>
      <c r="BUA1411" s="28"/>
      <c r="BUB1411" s="28"/>
      <c r="BUC1411" s="28"/>
      <c r="BUD1411" s="28"/>
      <c r="BUE1411" s="28"/>
      <c r="BUF1411" s="28"/>
      <c r="BUG1411" s="28"/>
      <c r="BUH1411" s="28"/>
      <c r="BUI1411" s="28"/>
      <c r="BUJ1411" s="28"/>
      <c r="BUK1411" s="28"/>
      <c r="BUL1411" s="28"/>
      <c r="BUM1411" s="28"/>
      <c r="BUN1411" s="28"/>
      <c r="BUO1411" s="28"/>
      <c r="BUP1411" s="28"/>
      <c r="BUQ1411" s="28"/>
      <c r="BUR1411" s="28"/>
      <c r="BUS1411" s="28"/>
      <c r="BUT1411" s="28"/>
      <c r="BUU1411" s="28"/>
      <c r="BUV1411" s="28"/>
      <c r="BUW1411" s="28"/>
      <c r="BUX1411" s="28"/>
      <c r="BUY1411" s="28"/>
      <c r="BUZ1411" s="28"/>
      <c r="BVA1411" s="28"/>
      <c r="BVB1411" s="28"/>
      <c r="BVC1411" s="28"/>
      <c r="BVD1411" s="28"/>
      <c r="BVE1411" s="28"/>
      <c r="BVF1411" s="28"/>
      <c r="BVG1411" s="28"/>
      <c r="BVH1411" s="28"/>
      <c r="BVI1411" s="28"/>
      <c r="BVJ1411" s="28"/>
      <c r="BVK1411" s="28"/>
      <c r="BVL1411" s="28"/>
      <c r="BVM1411" s="28"/>
      <c r="BVN1411" s="28"/>
      <c r="BVO1411" s="28"/>
      <c r="BVP1411" s="28"/>
      <c r="BVQ1411" s="28"/>
      <c r="BVR1411" s="28"/>
      <c r="BVS1411" s="28"/>
      <c r="BVT1411" s="28"/>
      <c r="BVU1411" s="28"/>
      <c r="BVV1411" s="28"/>
      <c r="BVW1411" s="28"/>
      <c r="BVX1411" s="28"/>
      <c r="BVY1411" s="28"/>
      <c r="BVZ1411" s="28"/>
      <c r="BWA1411" s="28"/>
      <c r="BWB1411" s="28"/>
      <c r="BWC1411" s="28"/>
      <c r="BWD1411" s="28"/>
      <c r="BWE1411" s="28"/>
      <c r="BWF1411" s="28"/>
      <c r="BWG1411" s="28"/>
      <c r="BWH1411" s="28"/>
      <c r="BWI1411" s="28"/>
      <c r="BWJ1411" s="28"/>
      <c r="BWK1411" s="28"/>
      <c r="BWL1411" s="28"/>
      <c r="BWM1411" s="28"/>
      <c r="BWN1411" s="28"/>
      <c r="BWO1411" s="28"/>
      <c r="BWP1411" s="28"/>
      <c r="BWQ1411" s="28"/>
      <c r="BWR1411" s="28"/>
      <c r="BWS1411" s="28"/>
      <c r="BWT1411" s="28"/>
      <c r="BWU1411" s="28"/>
      <c r="BWV1411" s="28"/>
      <c r="BWW1411" s="28"/>
      <c r="BWX1411" s="28"/>
      <c r="BWY1411" s="28"/>
      <c r="BWZ1411" s="28"/>
      <c r="BXA1411" s="28"/>
      <c r="BXB1411" s="28"/>
      <c r="BXC1411" s="28"/>
      <c r="BXD1411" s="28"/>
      <c r="BXE1411" s="28"/>
      <c r="BXF1411" s="28"/>
      <c r="BXG1411" s="28"/>
      <c r="BXH1411" s="28"/>
      <c r="BXI1411" s="28"/>
      <c r="BXJ1411" s="28"/>
      <c r="BXK1411" s="28"/>
      <c r="BXL1411" s="28"/>
      <c r="BXM1411" s="28"/>
      <c r="BXN1411" s="28"/>
      <c r="BXO1411" s="28"/>
      <c r="BXP1411" s="28"/>
      <c r="BXQ1411" s="28"/>
      <c r="BXR1411" s="28"/>
      <c r="BXS1411" s="28"/>
      <c r="BXT1411" s="28"/>
      <c r="BXU1411" s="28"/>
      <c r="BXV1411" s="28"/>
      <c r="BXW1411" s="28"/>
      <c r="BXX1411" s="28"/>
      <c r="BXY1411" s="28"/>
      <c r="BXZ1411" s="28"/>
      <c r="BYA1411" s="28"/>
      <c r="BYB1411" s="28"/>
      <c r="BYC1411" s="28"/>
      <c r="BYD1411" s="28"/>
      <c r="BYE1411" s="28"/>
      <c r="BYF1411" s="28"/>
      <c r="BYG1411" s="28"/>
      <c r="BYH1411" s="28"/>
      <c r="BYI1411" s="28"/>
      <c r="BYJ1411" s="28"/>
      <c r="BYK1411" s="28"/>
      <c r="BYL1411" s="28"/>
      <c r="BYM1411" s="28"/>
      <c r="BYN1411" s="28"/>
      <c r="BYO1411" s="28"/>
      <c r="BYP1411" s="28"/>
      <c r="BYQ1411" s="28"/>
      <c r="BYR1411" s="28"/>
      <c r="BYS1411" s="28"/>
      <c r="BYT1411" s="28"/>
      <c r="BYU1411" s="28"/>
      <c r="BYV1411" s="28"/>
      <c r="BYW1411" s="28"/>
      <c r="BYX1411" s="28"/>
      <c r="BYY1411" s="28"/>
      <c r="BYZ1411" s="28"/>
      <c r="BZA1411" s="28"/>
      <c r="BZB1411" s="28"/>
      <c r="BZC1411" s="28"/>
      <c r="BZD1411" s="28"/>
      <c r="BZE1411" s="28"/>
      <c r="BZF1411" s="28"/>
      <c r="BZG1411" s="28"/>
      <c r="BZH1411" s="28"/>
      <c r="BZI1411" s="28"/>
      <c r="BZJ1411" s="28"/>
      <c r="BZK1411" s="28"/>
      <c r="BZL1411" s="28"/>
      <c r="BZM1411" s="28"/>
      <c r="BZN1411" s="28"/>
      <c r="BZO1411" s="28"/>
      <c r="BZP1411" s="28"/>
      <c r="BZQ1411" s="28"/>
      <c r="BZR1411" s="28"/>
      <c r="BZS1411" s="28"/>
      <c r="BZT1411" s="28"/>
      <c r="BZU1411" s="28"/>
      <c r="BZV1411" s="28"/>
      <c r="BZW1411" s="28"/>
      <c r="BZX1411" s="28"/>
      <c r="BZY1411" s="28"/>
      <c r="BZZ1411" s="28"/>
      <c r="CAA1411" s="28"/>
      <c r="CAB1411" s="28"/>
      <c r="CAC1411" s="28"/>
      <c r="CAD1411" s="28"/>
      <c r="CAE1411" s="28"/>
      <c r="CAF1411" s="28"/>
      <c r="CAG1411" s="28"/>
      <c r="CAH1411" s="28"/>
      <c r="CAI1411" s="28"/>
      <c r="CAJ1411" s="28"/>
      <c r="CAK1411" s="28"/>
      <c r="CAL1411" s="28"/>
      <c r="CAM1411" s="28"/>
      <c r="CAN1411" s="28"/>
      <c r="CAO1411" s="28"/>
      <c r="CAP1411" s="28"/>
      <c r="CAQ1411" s="28"/>
      <c r="CAR1411" s="28"/>
      <c r="CAS1411" s="28"/>
      <c r="CAT1411" s="28"/>
      <c r="CAU1411" s="28"/>
      <c r="CAV1411" s="28"/>
      <c r="CAW1411" s="28"/>
      <c r="CAX1411" s="28"/>
      <c r="CAY1411" s="28"/>
      <c r="CAZ1411" s="28"/>
      <c r="CBA1411" s="28"/>
      <c r="CBB1411" s="28"/>
      <c r="CBC1411" s="28"/>
      <c r="CBD1411" s="28"/>
      <c r="CBE1411" s="28"/>
      <c r="CBF1411" s="28"/>
      <c r="CBG1411" s="28"/>
      <c r="CBH1411" s="28"/>
      <c r="CBI1411" s="28"/>
      <c r="CBJ1411" s="28"/>
      <c r="CBK1411" s="28"/>
      <c r="CBL1411" s="28"/>
      <c r="CBM1411" s="28"/>
      <c r="CBN1411" s="28"/>
      <c r="CBO1411" s="28"/>
      <c r="CBP1411" s="28"/>
      <c r="CBQ1411" s="28"/>
      <c r="CBR1411" s="28"/>
      <c r="CBS1411" s="28"/>
      <c r="CBT1411" s="28"/>
      <c r="CBU1411" s="28"/>
      <c r="CBV1411" s="28"/>
      <c r="CBW1411" s="28"/>
      <c r="CBX1411" s="28"/>
      <c r="CBY1411" s="28"/>
      <c r="CBZ1411" s="28"/>
      <c r="CCA1411" s="28"/>
      <c r="CCB1411" s="28"/>
      <c r="CCC1411" s="28"/>
      <c r="CCD1411" s="28"/>
      <c r="CCE1411" s="28"/>
      <c r="CCF1411" s="28"/>
      <c r="CCG1411" s="28"/>
      <c r="CCH1411" s="28"/>
      <c r="CCI1411" s="28"/>
      <c r="CCJ1411" s="28"/>
      <c r="CCK1411" s="28"/>
      <c r="CCL1411" s="28"/>
      <c r="CCM1411" s="28"/>
      <c r="CCN1411" s="28"/>
      <c r="CCO1411" s="28"/>
      <c r="CCP1411" s="28"/>
      <c r="CCQ1411" s="28"/>
      <c r="CCR1411" s="28"/>
      <c r="CCS1411" s="28"/>
      <c r="CCT1411" s="28"/>
      <c r="CCU1411" s="28"/>
      <c r="CCV1411" s="28"/>
      <c r="CCW1411" s="28"/>
      <c r="CCX1411" s="28"/>
      <c r="CCY1411" s="28"/>
      <c r="CCZ1411" s="28"/>
      <c r="CDA1411" s="28"/>
      <c r="CDB1411" s="28"/>
      <c r="CDC1411" s="28"/>
      <c r="CDD1411" s="28"/>
      <c r="CDE1411" s="28"/>
      <c r="CDF1411" s="28"/>
      <c r="CDG1411" s="28"/>
      <c r="CDH1411" s="28"/>
      <c r="CDI1411" s="28"/>
      <c r="CDJ1411" s="28"/>
      <c r="CDK1411" s="28"/>
      <c r="CDL1411" s="28"/>
      <c r="CDM1411" s="28"/>
      <c r="CDN1411" s="28"/>
      <c r="CDO1411" s="28"/>
      <c r="CDP1411" s="28"/>
      <c r="CDQ1411" s="28"/>
      <c r="CDR1411" s="28"/>
      <c r="CDS1411" s="28"/>
      <c r="CDT1411" s="28"/>
      <c r="CDU1411" s="28"/>
      <c r="CDV1411" s="28"/>
      <c r="CDW1411" s="28"/>
      <c r="CDX1411" s="28"/>
      <c r="CDY1411" s="28"/>
      <c r="CDZ1411" s="28"/>
      <c r="CEA1411" s="28"/>
      <c r="CEB1411" s="28"/>
      <c r="CEC1411" s="28"/>
      <c r="CED1411" s="28"/>
      <c r="CEE1411" s="28"/>
      <c r="CEF1411" s="28"/>
      <c r="CEG1411" s="28"/>
      <c r="CEH1411" s="28"/>
      <c r="CEI1411" s="28"/>
      <c r="CEJ1411" s="28"/>
      <c r="CEK1411" s="28"/>
      <c r="CEL1411" s="28"/>
      <c r="CEM1411" s="28"/>
      <c r="CEN1411" s="28"/>
      <c r="CEO1411" s="28"/>
      <c r="CEP1411" s="28"/>
      <c r="CEQ1411" s="28"/>
      <c r="CER1411" s="28"/>
      <c r="CES1411" s="28"/>
      <c r="CET1411" s="28"/>
      <c r="CEU1411" s="28"/>
      <c r="CEV1411" s="28"/>
      <c r="CEW1411" s="28"/>
      <c r="CEX1411" s="28"/>
      <c r="CEY1411" s="28"/>
      <c r="CEZ1411" s="28"/>
      <c r="CFA1411" s="28"/>
      <c r="CFB1411" s="28"/>
      <c r="CFC1411" s="28"/>
      <c r="CFD1411" s="28"/>
      <c r="CFE1411" s="28"/>
      <c r="CFF1411" s="28"/>
      <c r="CFG1411" s="28"/>
      <c r="CFH1411" s="28"/>
      <c r="CFI1411" s="28"/>
      <c r="CFJ1411" s="28"/>
      <c r="CFK1411" s="28"/>
      <c r="CFL1411" s="28"/>
      <c r="CFM1411" s="28"/>
      <c r="CFN1411" s="28"/>
      <c r="CFO1411" s="28"/>
      <c r="CFP1411" s="28"/>
      <c r="CFQ1411" s="28"/>
      <c r="CFR1411" s="28"/>
      <c r="CFS1411" s="28"/>
      <c r="CFT1411" s="28"/>
      <c r="CFU1411" s="28"/>
      <c r="CFV1411" s="28"/>
      <c r="CFW1411" s="28"/>
      <c r="CFX1411" s="28"/>
      <c r="CFY1411" s="28"/>
      <c r="CFZ1411" s="28"/>
      <c r="CGA1411" s="28"/>
      <c r="CGB1411" s="28"/>
      <c r="CGC1411" s="28"/>
      <c r="CGD1411" s="28"/>
      <c r="CGE1411" s="28"/>
      <c r="CGF1411" s="28"/>
      <c r="CGG1411" s="28"/>
      <c r="CGH1411" s="28"/>
      <c r="CGI1411" s="28"/>
      <c r="CGJ1411" s="28"/>
      <c r="CGK1411" s="28"/>
      <c r="CGL1411" s="28"/>
      <c r="CGM1411" s="28"/>
      <c r="CGN1411" s="28"/>
      <c r="CGO1411" s="28"/>
      <c r="CGP1411" s="28"/>
      <c r="CGQ1411" s="28"/>
      <c r="CGR1411" s="28"/>
      <c r="CGS1411" s="28"/>
      <c r="CGT1411" s="28"/>
      <c r="CGU1411" s="28"/>
      <c r="CGV1411" s="28"/>
      <c r="CGW1411" s="28"/>
      <c r="CGX1411" s="28"/>
      <c r="CGY1411" s="28"/>
      <c r="CGZ1411" s="28"/>
      <c r="CHA1411" s="28"/>
      <c r="CHB1411" s="28"/>
      <c r="CHC1411" s="28"/>
      <c r="CHD1411" s="28"/>
      <c r="CHE1411" s="28"/>
      <c r="CHF1411" s="28"/>
      <c r="CHG1411" s="28"/>
      <c r="CHH1411" s="28"/>
      <c r="CHI1411" s="28"/>
      <c r="CHJ1411" s="28"/>
      <c r="CHK1411" s="28"/>
      <c r="CHL1411" s="28"/>
      <c r="CHM1411" s="28"/>
      <c r="CHN1411" s="28"/>
      <c r="CHO1411" s="28"/>
      <c r="CHP1411" s="28"/>
      <c r="CHQ1411" s="28"/>
      <c r="CHR1411" s="28"/>
      <c r="CHS1411" s="28"/>
      <c r="CHT1411" s="28"/>
      <c r="CHU1411" s="28"/>
      <c r="CHV1411" s="28"/>
      <c r="CHW1411" s="28"/>
      <c r="CHX1411" s="28"/>
      <c r="CHY1411" s="28"/>
      <c r="CHZ1411" s="28"/>
      <c r="CIA1411" s="28"/>
      <c r="CIB1411" s="28"/>
      <c r="CIC1411" s="28"/>
      <c r="CID1411" s="28"/>
      <c r="CIE1411" s="28"/>
      <c r="CIF1411" s="28"/>
      <c r="CIG1411" s="28"/>
      <c r="CIH1411" s="28"/>
      <c r="CII1411" s="28"/>
      <c r="CIJ1411" s="28"/>
      <c r="CIK1411" s="28"/>
      <c r="CIL1411" s="28"/>
      <c r="CIM1411" s="28"/>
      <c r="CIN1411" s="28"/>
      <c r="CIO1411" s="28"/>
      <c r="CIP1411" s="28"/>
      <c r="CIQ1411" s="28"/>
      <c r="CIR1411" s="28"/>
      <c r="CIS1411" s="28"/>
      <c r="CIT1411" s="28"/>
      <c r="CIU1411" s="28"/>
      <c r="CIV1411" s="28"/>
      <c r="CIW1411" s="28"/>
      <c r="CIX1411" s="28"/>
      <c r="CIY1411" s="28"/>
      <c r="CIZ1411" s="28"/>
      <c r="CJA1411" s="28"/>
      <c r="CJB1411" s="28"/>
      <c r="CJC1411" s="28"/>
      <c r="CJD1411" s="28"/>
      <c r="CJE1411" s="28"/>
      <c r="CJF1411" s="28"/>
      <c r="CJG1411" s="28"/>
      <c r="CJH1411" s="28"/>
      <c r="CJI1411" s="28"/>
      <c r="CJJ1411" s="28"/>
      <c r="CJK1411" s="28"/>
      <c r="CJL1411" s="28"/>
      <c r="CJM1411" s="28"/>
      <c r="CJN1411" s="28"/>
      <c r="CJO1411" s="28"/>
      <c r="CJP1411" s="28"/>
      <c r="CJQ1411" s="28"/>
      <c r="CJR1411" s="28"/>
      <c r="CJS1411" s="28"/>
      <c r="CJT1411" s="28"/>
      <c r="CJU1411" s="28"/>
      <c r="CJV1411" s="28"/>
      <c r="CJW1411" s="28"/>
      <c r="CJX1411" s="28"/>
      <c r="CJY1411" s="28"/>
      <c r="CJZ1411" s="28"/>
      <c r="CKA1411" s="28"/>
      <c r="CKB1411" s="28"/>
      <c r="CKC1411" s="28"/>
      <c r="CKD1411" s="28"/>
      <c r="CKE1411" s="28"/>
      <c r="CKF1411" s="28"/>
      <c r="CKG1411" s="28"/>
      <c r="CKH1411" s="28"/>
      <c r="CKI1411" s="28"/>
      <c r="CKJ1411" s="28"/>
      <c r="CKK1411" s="28"/>
      <c r="CKL1411" s="28"/>
      <c r="CKM1411" s="28"/>
      <c r="CKN1411" s="28"/>
      <c r="CKO1411" s="28"/>
      <c r="CKP1411" s="28"/>
      <c r="CKQ1411" s="28"/>
      <c r="CKR1411" s="28"/>
      <c r="CKS1411" s="28"/>
      <c r="CKT1411" s="28"/>
      <c r="CKU1411" s="28"/>
      <c r="CKV1411" s="28"/>
      <c r="CKW1411" s="28"/>
      <c r="CKX1411" s="28"/>
      <c r="CKY1411" s="28"/>
      <c r="CKZ1411" s="28"/>
      <c r="CLA1411" s="28"/>
      <c r="CLB1411" s="28"/>
      <c r="CLC1411" s="28"/>
      <c r="CLD1411" s="28"/>
      <c r="CLE1411" s="28"/>
      <c r="CLF1411" s="28"/>
      <c r="CLG1411" s="28"/>
      <c r="CLH1411" s="28"/>
      <c r="CLI1411" s="28"/>
      <c r="CLJ1411" s="28"/>
      <c r="CLK1411" s="28"/>
      <c r="CLL1411" s="28"/>
      <c r="CLM1411" s="28"/>
      <c r="CLN1411" s="28"/>
      <c r="CLO1411" s="28"/>
      <c r="CLP1411" s="28"/>
      <c r="CLQ1411" s="28"/>
      <c r="CLR1411" s="28"/>
      <c r="CLS1411" s="28"/>
      <c r="CLT1411" s="28"/>
      <c r="CLU1411" s="28"/>
      <c r="CLV1411" s="28"/>
      <c r="CLW1411" s="28"/>
      <c r="CLX1411" s="28"/>
      <c r="CLY1411" s="28"/>
      <c r="CLZ1411" s="28"/>
      <c r="CMA1411" s="28"/>
      <c r="CMB1411" s="28"/>
      <c r="CMC1411" s="28"/>
      <c r="CMD1411" s="28"/>
      <c r="CME1411" s="28"/>
      <c r="CMF1411" s="28"/>
      <c r="CMG1411" s="28"/>
      <c r="CMH1411" s="28"/>
      <c r="CMI1411" s="28"/>
      <c r="CMJ1411" s="28"/>
      <c r="CMK1411" s="28"/>
      <c r="CML1411" s="28"/>
      <c r="CMM1411" s="28"/>
      <c r="CMN1411" s="28"/>
      <c r="CMO1411" s="28"/>
      <c r="CMP1411" s="28"/>
      <c r="CMQ1411" s="28"/>
      <c r="CMR1411" s="28"/>
      <c r="CMS1411" s="28"/>
      <c r="CMT1411" s="28"/>
      <c r="CMU1411" s="28"/>
      <c r="CMV1411" s="28"/>
      <c r="CMW1411" s="28"/>
      <c r="CMX1411" s="28"/>
      <c r="CMY1411" s="28"/>
      <c r="CMZ1411" s="28"/>
      <c r="CNA1411" s="28"/>
      <c r="CNB1411" s="28"/>
      <c r="CNC1411" s="28"/>
      <c r="CND1411" s="28"/>
      <c r="CNE1411" s="28"/>
      <c r="CNF1411" s="28"/>
      <c r="CNG1411" s="28"/>
      <c r="CNH1411" s="28"/>
      <c r="CNI1411" s="28"/>
      <c r="CNJ1411" s="28"/>
      <c r="CNK1411" s="28"/>
      <c r="CNL1411" s="28"/>
      <c r="CNM1411" s="28"/>
      <c r="CNN1411" s="28"/>
      <c r="CNO1411" s="28"/>
      <c r="CNP1411" s="28"/>
      <c r="CNQ1411" s="28"/>
      <c r="CNR1411" s="28"/>
      <c r="CNS1411" s="28"/>
      <c r="CNT1411" s="28"/>
      <c r="CNU1411" s="28"/>
      <c r="CNV1411" s="28"/>
      <c r="CNW1411" s="28"/>
      <c r="CNX1411" s="28"/>
      <c r="CNY1411" s="28"/>
      <c r="CNZ1411" s="28"/>
      <c r="COA1411" s="28"/>
      <c r="COB1411" s="28"/>
      <c r="COC1411" s="28"/>
      <c r="COD1411" s="28"/>
      <c r="COE1411" s="28"/>
      <c r="COF1411" s="28"/>
      <c r="COG1411" s="28"/>
      <c r="COH1411" s="28"/>
      <c r="COI1411" s="28"/>
      <c r="COJ1411" s="28"/>
      <c r="COK1411" s="28"/>
      <c r="COL1411" s="28"/>
      <c r="COM1411" s="28"/>
      <c r="CON1411" s="28"/>
      <c r="COO1411" s="28"/>
      <c r="COP1411" s="28"/>
      <c r="COQ1411" s="28"/>
      <c r="COR1411" s="28"/>
      <c r="COS1411" s="28"/>
      <c r="COT1411" s="28"/>
      <c r="COU1411" s="28"/>
      <c r="COV1411" s="28"/>
      <c r="COW1411" s="28"/>
      <c r="COX1411" s="28"/>
      <c r="COY1411" s="28"/>
      <c r="COZ1411" s="28"/>
      <c r="CPA1411" s="28"/>
      <c r="CPB1411" s="28"/>
      <c r="CPC1411" s="28"/>
      <c r="CPD1411" s="28"/>
      <c r="CPE1411" s="28"/>
      <c r="CPF1411" s="28"/>
      <c r="CPG1411" s="28"/>
      <c r="CPH1411" s="28"/>
      <c r="CPI1411" s="28"/>
      <c r="CPJ1411" s="28"/>
      <c r="CPK1411" s="28"/>
      <c r="CPL1411" s="28"/>
      <c r="CPM1411" s="28"/>
      <c r="CPN1411" s="28"/>
      <c r="CPO1411" s="28"/>
      <c r="CPP1411" s="28"/>
      <c r="CPQ1411" s="28"/>
      <c r="CPR1411" s="28"/>
      <c r="CPS1411" s="28"/>
      <c r="CPT1411" s="28"/>
      <c r="CPU1411" s="28"/>
      <c r="CPV1411" s="28"/>
      <c r="CPW1411" s="28"/>
      <c r="CPX1411" s="28"/>
      <c r="CPY1411" s="28"/>
      <c r="CPZ1411" s="28"/>
      <c r="CQA1411" s="28"/>
      <c r="CQB1411" s="28"/>
      <c r="CQC1411" s="28"/>
      <c r="CQD1411" s="28"/>
      <c r="CQE1411" s="28"/>
      <c r="CQF1411" s="28"/>
      <c r="CQG1411" s="28"/>
      <c r="CQH1411" s="28"/>
      <c r="CQI1411" s="28"/>
      <c r="CQJ1411" s="28"/>
      <c r="CQK1411" s="28"/>
      <c r="CQL1411" s="28"/>
      <c r="CQM1411" s="28"/>
      <c r="CQN1411" s="28"/>
      <c r="CQO1411" s="28"/>
      <c r="CQP1411" s="28"/>
      <c r="CQQ1411" s="28"/>
      <c r="CQR1411" s="28"/>
      <c r="CQS1411" s="28"/>
      <c r="CQT1411" s="28"/>
      <c r="CQU1411" s="28"/>
      <c r="CQV1411" s="28"/>
      <c r="CQW1411" s="28"/>
      <c r="CQX1411" s="28"/>
      <c r="CQY1411" s="28"/>
      <c r="CQZ1411" s="28"/>
      <c r="CRA1411" s="28"/>
      <c r="CRB1411" s="28"/>
      <c r="CRC1411" s="28"/>
      <c r="CRD1411" s="28"/>
      <c r="CRE1411" s="28"/>
      <c r="CRF1411" s="28"/>
      <c r="CRG1411" s="28"/>
      <c r="CRH1411" s="28"/>
      <c r="CRI1411" s="28"/>
      <c r="CRJ1411" s="28"/>
      <c r="CRK1411" s="28"/>
      <c r="CRL1411" s="28"/>
      <c r="CRM1411" s="28"/>
      <c r="CRN1411" s="28"/>
      <c r="CRO1411" s="28"/>
      <c r="CRP1411" s="28"/>
      <c r="CRQ1411" s="28"/>
      <c r="CRR1411" s="28"/>
      <c r="CRS1411" s="28"/>
      <c r="CRT1411" s="28"/>
      <c r="CRU1411" s="28"/>
      <c r="CRV1411" s="28"/>
      <c r="CRW1411" s="28"/>
      <c r="CRX1411" s="28"/>
      <c r="CRY1411" s="28"/>
      <c r="CRZ1411" s="28"/>
      <c r="CSA1411" s="28"/>
      <c r="CSB1411" s="28"/>
      <c r="CSC1411" s="28"/>
      <c r="CSD1411" s="28"/>
      <c r="CSE1411" s="28"/>
      <c r="CSF1411" s="28"/>
      <c r="CSG1411" s="28"/>
      <c r="CSH1411" s="28"/>
      <c r="CSI1411" s="28"/>
      <c r="CSJ1411" s="28"/>
      <c r="CSK1411" s="28"/>
      <c r="CSL1411" s="28"/>
      <c r="CSM1411" s="28"/>
      <c r="CSN1411" s="28"/>
      <c r="CSO1411" s="28"/>
      <c r="CSP1411" s="28"/>
      <c r="CSQ1411" s="28"/>
      <c r="CSR1411" s="28"/>
      <c r="CSS1411" s="28"/>
      <c r="CST1411" s="28"/>
      <c r="CSU1411" s="28"/>
      <c r="CSV1411" s="28"/>
      <c r="CSW1411" s="28"/>
      <c r="CSX1411" s="28"/>
      <c r="CSY1411" s="28"/>
      <c r="CSZ1411" s="28"/>
      <c r="CTA1411" s="28"/>
      <c r="CTB1411" s="28"/>
      <c r="CTC1411" s="28"/>
      <c r="CTD1411" s="28"/>
      <c r="CTE1411" s="28"/>
      <c r="CTF1411" s="28"/>
      <c r="CTG1411" s="28"/>
      <c r="CTH1411" s="28"/>
      <c r="CTI1411" s="28"/>
      <c r="CTJ1411" s="28"/>
      <c r="CTK1411" s="28"/>
      <c r="CTL1411" s="28"/>
      <c r="CTM1411" s="28"/>
      <c r="CTN1411" s="28"/>
      <c r="CTO1411" s="28"/>
      <c r="CTP1411" s="28"/>
      <c r="CTQ1411" s="28"/>
      <c r="CTR1411" s="28"/>
      <c r="CTS1411" s="28"/>
      <c r="CTT1411" s="28"/>
      <c r="CTU1411" s="28"/>
      <c r="CTV1411" s="28"/>
      <c r="CTW1411" s="28"/>
      <c r="CTX1411" s="28"/>
      <c r="CTY1411" s="28"/>
      <c r="CTZ1411" s="28"/>
      <c r="CUA1411" s="28"/>
      <c r="CUB1411" s="28"/>
      <c r="CUC1411" s="28"/>
      <c r="CUD1411" s="28"/>
      <c r="CUE1411" s="28"/>
      <c r="CUF1411" s="28"/>
      <c r="CUG1411" s="28"/>
      <c r="CUH1411" s="28"/>
      <c r="CUI1411" s="28"/>
      <c r="CUJ1411" s="28"/>
      <c r="CUK1411" s="28"/>
      <c r="CUL1411" s="28"/>
      <c r="CUM1411" s="28"/>
      <c r="CUN1411" s="28"/>
      <c r="CUO1411" s="28"/>
      <c r="CUP1411" s="28"/>
      <c r="CUQ1411" s="28"/>
      <c r="CUR1411" s="28"/>
      <c r="CUS1411" s="28"/>
      <c r="CUT1411" s="28"/>
      <c r="CUU1411" s="28"/>
      <c r="CUV1411" s="28"/>
      <c r="CUW1411" s="28"/>
      <c r="CUX1411" s="28"/>
      <c r="CUY1411" s="28"/>
      <c r="CUZ1411" s="28"/>
      <c r="CVA1411" s="28"/>
      <c r="CVB1411" s="28"/>
      <c r="CVC1411" s="28"/>
      <c r="CVD1411" s="28"/>
      <c r="CVE1411" s="28"/>
      <c r="CVF1411" s="28"/>
      <c r="CVG1411" s="28"/>
      <c r="CVH1411" s="28"/>
      <c r="CVI1411" s="28"/>
      <c r="CVJ1411" s="28"/>
      <c r="CVK1411" s="28"/>
      <c r="CVL1411" s="28"/>
      <c r="CVM1411" s="28"/>
      <c r="CVN1411" s="28"/>
      <c r="CVO1411" s="28"/>
      <c r="CVP1411" s="28"/>
      <c r="CVQ1411" s="28"/>
      <c r="CVR1411" s="28"/>
      <c r="CVS1411" s="28"/>
      <c r="CVT1411" s="28"/>
      <c r="CVU1411" s="28"/>
      <c r="CVV1411" s="28"/>
      <c r="CVW1411" s="28"/>
      <c r="CVX1411" s="28"/>
      <c r="CVY1411" s="28"/>
      <c r="CVZ1411" s="28"/>
      <c r="CWA1411" s="28"/>
      <c r="CWB1411" s="28"/>
      <c r="CWC1411" s="28"/>
      <c r="CWD1411" s="28"/>
      <c r="CWE1411" s="28"/>
      <c r="CWF1411" s="28"/>
      <c r="CWG1411" s="28"/>
      <c r="CWH1411" s="28"/>
      <c r="CWI1411" s="28"/>
      <c r="CWJ1411" s="28"/>
      <c r="CWK1411" s="28"/>
      <c r="CWL1411" s="28"/>
      <c r="CWM1411" s="28"/>
      <c r="CWN1411" s="28"/>
      <c r="CWO1411" s="28"/>
      <c r="CWP1411" s="28"/>
      <c r="CWQ1411" s="28"/>
      <c r="CWR1411" s="28"/>
      <c r="CWS1411" s="28"/>
      <c r="CWT1411" s="28"/>
      <c r="CWU1411" s="28"/>
      <c r="CWV1411" s="28"/>
      <c r="CWW1411" s="28"/>
      <c r="CWX1411" s="28"/>
      <c r="CWY1411" s="28"/>
      <c r="CWZ1411" s="28"/>
      <c r="CXA1411" s="28"/>
      <c r="CXB1411" s="28"/>
      <c r="CXC1411" s="28"/>
      <c r="CXD1411" s="28"/>
      <c r="CXE1411" s="28"/>
      <c r="CXF1411" s="28"/>
      <c r="CXG1411" s="28"/>
      <c r="CXH1411" s="28"/>
      <c r="CXI1411" s="28"/>
      <c r="CXJ1411" s="28"/>
      <c r="CXK1411" s="28"/>
      <c r="CXL1411" s="28"/>
      <c r="CXM1411" s="28"/>
      <c r="CXN1411" s="28"/>
      <c r="CXO1411" s="28"/>
      <c r="CXP1411" s="28"/>
      <c r="CXQ1411" s="28"/>
      <c r="CXR1411" s="28"/>
      <c r="CXS1411" s="28"/>
      <c r="CXT1411" s="28"/>
      <c r="CXU1411" s="28"/>
      <c r="CXV1411" s="28"/>
      <c r="CXW1411" s="28"/>
      <c r="CXX1411" s="28"/>
      <c r="CXY1411" s="28"/>
      <c r="CXZ1411" s="28"/>
      <c r="CYA1411" s="28"/>
      <c r="CYB1411" s="28"/>
      <c r="CYC1411" s="28"/>
      <c r="CYD1411" s="28"/>
      <c r="CYE1411" s="28"/>
      <c r="CYF1411" s="28"/>
      <c r="CYG1411" s="28"/>
      <c r="CYH1411" s="28"/>
      <c r="CYI1411" s="28"/>
      <c r="CYJ1411" s="28"/>
      <c r="CYK1411" s="28"/>
      <c r="CYL1411" s="28"/>
      <c r="CYM1411" s="28"/>
      <c r="CYN1411" s="28"/>
      <c r="CYO1411" s="28"/>
      <c r="CYP1411" s="28"/>
      <c r="CYQ1411" s="28"/>
      <c r="CYR1411" s="28"/>
      <c r="CYS1411" s="28"/>
      <c r="CYT1411" s="28"/>
      <c r="CYU1411" s="28"/>
      <c r="CYV1411" s="28"/>
      <c r="CYW1411" s="28"/>
      <c r="CYX1411" s="28"/>
      <c r="CYY1411" s="28"/>
      <c r="CYZ1411" s="28"/>
      <c r="CZA1411" s="28"/>
      <c r="CZB1411" s="28"/>
      <c r="CZC1411" s="28"/>
      <c r="CZD1411" s="28"/>
      <c r="CZE1411" s="28"/>
      <c r="CZF1411" s="28"/>
      <c r="CZG1411" s="28"/>
      <c r="CZH1411" s="28"/>
      <c r="CZI1411" s="28"/>
      <c r="CZJ1411" s="28"/>
      <c r="CZK1411" s="28"/>
      <c r="CZL1411" s="28"/>
      <c r="CZM1411" s="28"/>
      <c r="CZN1411" s="28"/>
      <c r="CZO1411" s="28"/>
      <c r="CZP1411" s="28"/>
      <c r="CZQ1411" s="28"/>
      <c r="CZR1411" s="28"/>
      <c r="CZS1411" s="28"/>
      <c r="CZT1411" s="28"/>
      <c r="CZU1411" s="28"/>
      <c r="CZV1411" s="28"/>
      <c r="CZW1411" s="28"/>
      <c r="CZX1411" s="28"/>
      <c r="CZY1411" s="28"/>
      <c r="CZZ1411" s="28"/>
      <c r="DAA1411" s="28"/>
      <c r="DAB1411" s="28"/>
      <c r="DAC1411" s="28"/>
      <c r="DAD1411" s="28"/>
      <c r="DAE1411" s="28"/>
      <c r="DAF1411" s="28"/>
      <c r="DAG1411" s="28"/>
      <c r="DAH1411" s="28"/>
      <c r="DAI1411" s="28"/>
      <c r="DAJ1411" s="28"/>
      <c r="DAK1411" s="28"/>
      <c r="DAL1411" s="28"/>
      <c r="DAM1411" s="28"/>
      <c r="DAN1411" s="28"/>
      <c r="DAO1411" s="28"/>
      <c r="DAP1411" s="28"/>
      <c r="DAQ1411" s="28"/>
      <c r="DAR1411" s="28"/>
      <c r="DAS1411" s="28"/>
      <c r="DAT1411" s="28"/>
      <c r="DAU1411" s="28"/>
      <c r="DAV1411" s="28"/>
      <c r="DAW1411" s="28"/>
      <c r="DAX1411" s="28"/>
      <c r="DAY1411" s="28"/>
      <c r="DAZ1411" s="28"/>
      <c r="DBA1411" s="28"/>
      <c r="DBB1411" s="28"/>
      <c r="DBC1411" s="28"/>
      <c r="DBD1411" s="28"/>
      <c r="DBE1411" s="28"/>
      <c r="DBF1411" s="28"/>
      <c r="DBG1411" s="28"/>
      <c r="DBH1411" s="28"/>
      <c r="DBI1411" s="28"/>
      <c r="DBJ1411" s="28"/>
      <c r="DBK1411" s="28"/>
      <c r="DBL1411" s="28"/>
      <c r="DBM1411" s="28"/>
      <c r="DBN1411" s="28"/>
      <c r="DBO1411" s="28"/>
      <c r="DBP1411" s="28"/>
      <c r="DBQ1411" s="28"/>
      <c r="DBR1411" s="28"/>
      <c r="DBS1411" s="28"/>
      <c r="DBT1411" s="28"/>
      <c r="DBU1411" s="28"/>
      <c r="DBV1411" s="28"/>
      <c r="DBW1411" s="28"/>
      <c r="DBX1411" s="28"/>
      <c r="DBY1411" s="28"/>
      <c r="DBZ1411" s="28"/>
      <c r="DCA1411" s="28"/>
      <c r="DCB1411" s="28"/>
      <c r="DCC1411" s="28"/>
      <c r="DCD1411" s="28"/>
      <c r="DCE1411" s="28"/>
      <c r="DCF1411" s="28"/>
      <c r="DCG1411" s="28"/>
      <c r="DCH1411" s="28"/>
      <c r="DCI1411" s="28"/>
      <c r="DCJ1411" s="28"/>
      <c r="DCK1411" s="28"/>
      <c r="DCL1411" s="28"/>
      <c r="DCM1411" s="28"/>
      <c r="DCN1411" s="28"/>
      <c r="DCO1411" s="28"/>
      <c r="DCP1411" s="28"/>
      <c r="DCQ1411" s="28"/>
      <c r="DCR1411" s="28"/>
      <c r="DCS1411" s="28"/>
      <c r="DCT1411" s="28"/>
      <c r="DCU1411" s="28"/>
      <c r="DCV1411" s="28"/>
      <c r="DCW1411" s="28"/>
      <c r="DCX1411" s="28"/>
      <c r="DCY1411" s="28"/>
      <c r="DCZ1411" s="28"/>
      <c r="DDA1411" s="28"/>
      <c r="DDB1411" s="28"/>
      <c r="DDC1411" s="28"/>
      <c r="DDD1411" s="28"/>
      <c r="DDE1411" s="28"/>
      <c r="DDF1411" s="28"/>
      <c r="DDG1411" s="28"/>
      <c r="DDH1411" s="28"/>
      <c r="DDI1411" s="28"/>
      <c r="DDJ1411" s="28"/>
      <c r="DDK1411" s="28"/>
      <c r="DDL1411" s="28"/>
      <c r="DDM1411" s="28"/>
      <c r="DDN1411" s="28"/>
      <c r="DDO1411" s="28"/>
      <c r="DDP1411" s="28"/>
      <c r="DDQ1411" s="28"/>
      <c r="DDR1411" s="28"/>
      <c r="DDS1411" s="28"/>
      <c r="DDT1411" s="28"/>
      <c r="DDU1411" s="28"/>
      <c r="DDV1411" s="28"/>
      <c r="DDW1411" s="28"/>
      <c r="DDX1411" s="28"/>
      <c r="DDY1411" s="28"/>
      <c r="DDZ1411" s="28"/>
      <c r="DEA1411" s="28"/>
      <c r="DEB1411" s="28"/>
      <c r="DEC1411" s="28"/>
      <c r="DED1411" s="28"/>
      <c r="DEE1411" s="28"/>
      <c r="DEF1411" s="28"/>
      <c r="DEG1411" s="28"/>
      <c r="DEH1411" s="28"/>
      <c r="DEI1411" s="28"/>
      <c r="DEJ1411" s="28"/>
      <c r="DEK1411" s="28"/>
      <c r="DEL1411" s="28"/>
      <c r="DEM1411" s="28"/>
      <c r="DEN1411" s="28"/>
      <c r="DEO1411" s="28"/>
      <c r="DEP1411" s="28"/>
      <c r="DEQ1411" s="28"/>
      <c r="DER1411" s="28"/>
      <c r="DES1411" s="28"/>
      <c r="DET1411" s="28"/>
      <c r="DEU1411" s="28"/>
      <c r="DEV1411" s="28"/>
      <c r="DEW1411" s="28"/>
      <c r="DEX1411" s="28"/>
      <c r="DEY1411" s="28"/>
      <c r="DEZ1411" s="28"/>
      <c r="DFA1411" s="28"/>
      <c r="DFB1411" s="28"/>
      <c r="DFC1411" s="28"/>
      <c r="DFD1411" s="28"/>
      <c r="DFE1411" s="28"/>
      <c r="DFF1411" s="28"/>
      <c r="DFG1411" s="28"/>
      <c r="DFH1411" s="28"/>
      <c r="DFI1411" s="28"/>
      <c r="DFJ1411" s="28"/>
      <c r="DFK1411" s="28"/>
      <c r="DFL1411" s="28"/>
      <c r="DFM1411" s="28"/>
      <c r="DFN1411" s="28"/>
      <c r="DFO1411" s="28"/>
      <c r="DFP1411" s="28"/>
      <c r="DFQ1411" s="28"/>
      <c r="DFR1411" s="28"/>
      <c r="DFS1411" s="28"/>
      <c r="DFT1411" s="28"/>
      <c r="DFU1411" s="28"/>
      <c r="DFV1411" s="28"/>
      <c r="DFW1411" s="28"/>
      <c r="DFX1411" s="28"/>
      <c r="DFY1411" s="28"/>
      <c r="DFZ1411" s="28"/>
      <c r="DGA1411" s="28"/>
      <c r="DGB1411" s="28"/>
      <c r="DGC1411" s="28"/>
      <c r="DGD1411" s="28"/>
      <c r="DGE1411" s="28"/>
      <c r="DGF1411" s="28"/>
      <c r="DGG1411" s="28"/>
      <c r="DGH1411" s="28"/>
      <c r="DGI1411" s="28"/>
      <c r="DGJ1411" s="28"/>
      <c r="DGK1411" s="28"/>
      <c r="DGL1411" s="28"/>
      <c r="DGM1411" s="28"/>
      <c r="DGN1411" s="28"/>
      <c r="DGO1411" s="28"/>
      <c r="DGP1411" s="28"/>
      <c r="DGQ1411" s="28"/>
      <c r="DGR1411" s="28"/>
      <c r="DGS1411" s="28"/>
      <c r="DGT1411" s="28"/>
      <c r="DGU1411" s="28"/>
      <c r="DGV1411" s="28"/>
      <c r="DGW1411" s="28"/>
      <c r="DGX1411" s="28"/>
      <c r="DGY1411" s="28"/>
      <c r="DGZ1411" s="28"/>
      <c r="DHA1411" s="28"/>
      <c r="DHB1411" s="28"/>
      <c r="DHC1411" s="28"/>
      <c r="DHD1411" s="28"/>
      <c r="DHE1411" s="28"/>
      <c r="DHF1411" s="28"/>
      <c r="DHG1411" s="28"/>
      <c r="DHH1411" s="28"/>
      <c r="DHI1411" s="28"/>
      <c r="DHJ1411" s="28"/>
      <c r="DHK1411" s="28"/>
      <c r="DHL1411" s="28"/>
      <c r="DHM1411" s="28"/>
      <c r="DHN1411" s="28"/>
      <c r="DHO1411" s="28"/>
      <c r="DHP1411" s="28"/>
      <c r="DHQ1411" s="28"/>
      <c r="DHR1411" s="28"/>
      <c r="DHS1411" s="28"/>
      <c r="DHT1411" s="28"/>
      <c r="DHU1411" s="28"/>
      <c r="DHV1411" s="28"/>
      <c r="DHW1411" s="28"/>
      <c r="DHX1411" s="28"/>
      <c r="DHY1411" s="28"/>
      <c r="DHZ1411" s="28"/>
      <c r="DIA1411" s="28"/>
      <c r="DIB1411" s="28"/>
      <c r="DIC1411" s="28"/>
      <c r="DID1411" s="28"/>
      <c r="DIE1411" s="28"/>
      <c r="DIF1411" s="28"/>
      <c r="DIG1411" s="28"/>
      <c r="DIH1411" s="28"/>
      <c r="DII1411" s="28"/>
      <c r="DIJ1411" s="28"/>
      <c r="DIK1411" s="28"/>
      <c r="DIL1411" s="28"/>
      <c r="DIM1411" s="28"/>
      <c r="DIN1411" s="28"/>
      <c r="DIO1411" s="28"/>
      <c r="DIP1411" s="28"/>
      <c r="DIQ1411" s="28"/>
      <c r="DIR1411" s="28"/>
      <c r="DIS1411" s="28"/>
      <c r="DIT1411" s="28"/>
      <c r="DIU1411" s="28"/>
      <c r="DIV1411" s="28"/>
      <c r="DIW1411" s="28"/>
      <c r="DIX1411" s="28"/>
      <c r="DIY1411" s="28"/>
      <c r="DIZ1411" s="28"/>
      <c r="DJA1411" s="28"/>
      <c r="DJB1411" s="28"/>
      <c r="DJC1411" s="28"/>
      <c r="DJD1411" s="28"/>
      <c r="DJE1411" s="28"/>
      <c r="DJF1411" s="28"/>
      <c r="DJG1411" s="28"/>
      <c r="DJH1411" s="28"/>
      <c r="DJI1411" s="28"/>
      <c r="DJJ1411" s="28"/>
      <c r="DJK1411" s="28"/>
      <c r="DJL1411" s="28"/>
      <c r="DJM1411" s="28"/>
      <c r="DJN1411" s="28"/>
      <c r="DJO1411" s="28"/>
      <c r="DJP1411" s="28"/>
      <c r="DJQ1411" s="28"/>
      <c r="DJR1411" s="28"/>
      <c r="DJS1411" s="28"/>
      <c r="DJT1411" s="28"/>
      <c r="DJU1411" s="28"/>
      <c r="DJV1411" s="28"/>
      <c r="DJW1411" s="28"/>
      <c r="DJX1411" s="28"/>
      <c r="DJY1411" s="28"/>
      <c r="DJZ1411" s="28"/>
      <c r="DKA1411" s="28"/>
      <c r="DKB1411" s="28"/>
      <c r="DKC1411" s="28"/>
      <c r="DKD1411" s="28"/>
      <c r="DKE1411" s="28"/>
      <c r="DKF1411" s="28"/>
      <c r="DKG1411" s="28"/>
      <c r="DKH1411" s="28"/>
      <c r="DKI1411" s="28"/>
      <c r="DKJ1411" s="28"/>
      <c r="DKK1411" s="28"/>
      <c r="DKL1411" s="28"/>
      <c r="DKM1411" s="28"/>
      <c r="DKN1411" s="28"/>
      <c r="DKO1411" s="28"/>
      <c r="DKP1411" s="28"/>
      <c r="DKQ1411" s="28"/>
      <c r="DKR1411" s="28"/>
      <c r="DKS1411" s="28"/>
      <c r="DKT1411" s="28"/>
      <c r="DKU1411" s="28"/>
      <c r="DKV1411" s="28"/>
      <c r="DKW1411" s="28"/>
      <c r="DKX1411" s="28"/>
      <c r="DKY1411" s="28"/>
      <c r="DKZ1411" s="28"/>
      <c r="DLA1411" s="28"/>
      <c r="DLB1411" s="28"/>
      <c r="DLC1411" s="28"/>
      <c r="DLD1411" s="28"/>
      <c r="DLE1411" s="28"/>
      <c r="DLF1411" s="28"/>
      <c r="DLG1411" s="28"/>
      <c r="DLH1411" s="28"/>
      <c r="DLI1411" s="28"/>
      <c r="DLJ1411" s="28"/>
      <c r="DLK1411" s="28"/>
      <c r="DLL1411" s="28"/>
      <c r="DLM1411" s="28"/>
      <c r="DLN1411" s="28"/>
      <c r="DLO1411" s="28"/>
      <c r="DLP1411" s="28"/>
      <c r="DLQ1411" s="28"/>
      <c r="DLR1411" s="28"/>
      <c r="DLS1411" s="28"/>
      <c r="DLT1411" s="28"/>
      <c r="DLU1411" s="28"/>
      <c r="DLV1411" s="28"/>
      <c r="DLW1411" s="28"/>
      <c r="DLX1411" s="28"/>
      <c r="DLY1411" s="28"/>
      <c r="DLZ1411" s="28"/>
      <c r="DMA1411" s="28"/>
      <c r="DMB1411" s="28"/>
      <c r="DMC1411" s="28"/>
      <c r="DMD1411" s="28"/>
      <c r="DME1411" s="28"/>
      <c r="DMF1411" s="28"/>
      <c r="DMG1411" s="28"/>
      <c r="DMH1411" s="28"/>
      <c r="DMI1411" s="28"/>
      <c r="DMJ1411" s="28"/>
      <c r="DMK1411" s="28"/>
      <c r="DML1411" s="28"/>
      <c r="DMM1411" s="28"/>
      <c r="DMN1411" s="28"/>
      <c r="DMO1411" s="28"/>
      <c r="DMP1411" s="28"/>
      <c r="DMQ1411" s="28"/>
      <c r="DMR1411" s="28"/>
      <c r="DMS1411" s="28"/>
      <c r="DMT1411" s="28"/>
      <c r="DMU1411" s="28"/>
      <c r="DMV1411" s="28"/>
      <c r="DMW1411" s="28"/>
      <c r="DMX1411" s="28"/>
      <c r="DMY1411" s="28"/>
      <c r="DMZ1411" s="28"/>
      <c r="DNA1411" s="28"/>
      <c r="DNB1411" s="28"/>
      <c r="DNC1411" s="28"/>
      <c r="DND1411" s="28"/>
      <c r="DNE1411" s="28"/>
      <c r="DNF1411" s="28"/>
      <c r="DNG1411" s="28"/>
      <c r="DNH1411" s="28"/>
      <c r="DNI1411" s="28"/>
      <c r="DNJ1411" s="28"/>
      <c r="DNK1411" s="28"/>
      <c r="DNL1411" s="28"/>
      <c r="DNM1411" s="28"/>
      <c r="DNN1411" s="28"/>
      <c r="DNO1411" s="28"/>
      <c r="DNP1411" s="28"/>
      <c r="DNQ1411" s="28"/>
      <c r="DNR1411" s="28"/>
      <c r="DNS1411" s="28"/>
      <c r="DNT1411" s="28"/>
      <c r="DNU1411" s="28"/>
      <c r="DNV1411" s="28"/>
      <c r="DNW1411" s="28"/>
      <c r="DNX1411" s="28"/>
      <c r="DNY1411" s="28"/>
      <c r="DNZ1411" s="28"/>
      <c r="DOA1411" s="28"/>
      <c r="DOB1411" s="28"/>
      <c r="DOC1411" s="28"/>
      <c r="DOD1411" s="28"/>
      <c r="DOE1411" s="28"/>
      <c r="DOF1411" s="28"/>
      <c r="DOG1411" s="28"/>
      <c r="DOH1411" s="28"/>
      <c r="DOI1411" s="28"/>
      <c r="DOJ1411" s="28"/>
      <c r="DOK1411" s="28"/>
      <c r="DOL1411" s="28"/>
      <c r="DOM1411" s="28"/>
      <c r="DON1411" s="28"/>
      <c r="DOO1411" s="28"/>
      <c r="DOP1411" s="28"/>
      <c r="DOQ1411" s="28"/>
      <c r="DOR1411" s="28"/>
      <c r="DOS1411" s="28"/>
      <c r="DOT1411" s="28"/>
      <c r="DOU1411" s="28"/>
      <c r="DOV1411" s="28"/>
      <c r="DOW1411" s="28"/>
      <c r="DOX1411" s="28"/>
      <c r="DOY1411" s="28"/>
      <c r="DOZ1411" s="28"/>
      <c r="DPA1411" s="28"/>
      <c r="DPB1411" s="28"/>
      <c r="DPC1411" s="28"/>
      <c r="DPD1411" s="28"/>
      <c r="DPE1411" s="28"/>
      <c r="DPF1411" s="28"/>
      <c r="DPG1411" s="28"/>
      <c r="DPH1411" s="28"/>
      <c r="DPI1411" s="28"/>
      <c r="DPJ1411" s="28"/>
      <c r="DPK1411" s="28"/>
      <c r="DPL1411" s="28"/>
      <c r="DPM1411" s="28"/>
      <c r="DPN1411" s="28"/>
      <c r="DPO1411" s="28"/>
      <c r="DPP1411" s="28"/>
      <c r="DPQ1411" s="28"/>
      <c r="DPR1411" s="28"/>
      <c r="DPS1411" s="28"/>
      <c r="DPT1411" s="28"/>
      <c r="DPU1411" s="28"/>
      <c r="DPV1411" s="28"/>
      <c r="DPW1411" s="28"/>
      <c r="DPX1411" s="28"/>
      <c r="DPY1411" s="28"/>
      <c r="DPZ1411" s="28"/>
      <c r="DQA1411" s="28"/>
      <c r="DQB1411" s="28"/>
      <c r="DQC1411" s="28"/>
      <c r="DQD1411" s="28"/>
      <c r="DQE1411" s="28"/>
      <c r="DQF1411" s="28"/>
      <c r="DQG1411" s="28"/>
      <c r="DQH1411" s="28"/>
      <c r="DQI1411" s="28"/>
      <c r="DQJ1411" s="28"/>
      <c r="DQK1411" s="28"/>
      <c r="DQL1411" s="28"/>
      <c r="DQM1411" s="28"/>
      <c r="DQN1411" s="28"/>
      <c r="DQO1411" s="28"/>
      <c r="DQP1411" s="28"/>
      <c r="DQQ1411" s="28"/>
      <c r="DQR1411" s="28"/>
      <c r="DQS1411" s="28"/>
      <c r="DQT1411" s="28"/>
      <c r="DQU1411" s="28"/>
      <c r="DQV1411" s="28"/>
      <c r="DQW1411" s="28"/>
      <c r="DQX1411" s="28"/>
      <c r="DQY1411" s="28"/>
      <c r="DQZ1411" s="28"/>
      <c r="DRA1411" s="28"/>
      <c r="DRB1411" s="28"/>
      <c r="DRC1411" s="28"/>
      <c r="DRD1411" s="28"/>
      <c r="DRE1411" s="28"/>
      <c r="DRF1411" s="28"/>
      <c r="DRG1411" s="28"/>
      <c r="DRH1411" s="28"/>
      <c r="DRI1411" s="28"/>
      <c r="DRJ1411" s="28"/>
      <c r="DRK1411" s="28"/>
      <c r="DRL1411" s="28"/>
      <c r="DRM1411" s="28"/>
      <c r="DRN1411" s="28"/>
      <c r="DRO1411" s="28"/>
      <c r="DRP1411" s="28"/>
      <c r="DRQ1411" s="28"/>
      <c r="DRR1411" s="28"/>
      <c r="DRS1411" s="28"/>
      <c r="DRT1411" s="28"/>
      <c r="DRU1411" s="28"/>
      <c r="DRV1411" s="28"/>
      <c r="DRW1411" s="28"/>
      <c r="DRX1411" s="28"/>
      <c r="DRY1411" s="28"/>
      <c r="DRZ1411" s="28"/>
      <c r="DSA1411" s="28"/>
      <c r="DSB1411" s="28"/>
      <c r="DSC1411" s="28"/>
      <c r="DSD1411" s="28"/>
      <c r="DSE1411" s="28"/>
      <c r="DSF1411" s="28"/>
      <c r="DSG1411" s="28"/>
      <c r="DSH1411" s="28"/>
      <c r="DSI1411" s="28"/>
      <c r="DSJ1411" s="28"/>
      <c r="DSK1411" s="28"/>
      <c r="DSL1411" s="28"/>
      <c r="DSM1411" s="28"/>
      <c r="DSN1411" s="28"/>
      <c r="DSO1411" s="28"/>
      <c r="DSP1411" s="28"/>
      <c r="DSQ1411" s="28"/>
      <c r="DSR1411" s="28"/>
      <c r="DSS1411" s="28"/>
      <c r="DST1411" s="28"/>
      <c r="DSU1411" s="28"/>
      <c r="DSV1411" s="28"/>
      <c r="DSW1411" s="28"/>
      <c r="DSX1411" s="28"/>
      <c r="DSY1411" s="28"/>
      <c r="DSZ1411" s="28"/>
      <c r="DTA1411" s="28"/>
      <c r="DTB1411" s="28"/>
      <c r="DTC1411" s="28"/>
      <c r="DTD1411" s="28"/>
      <c r="DTE1411" s="28"/>
      <c r="DTF1411" s="28"/>
      <c r="DTG1411" s="28"/>
      <c r="DTH1411" s="28"/>
      <c r="DTI1411" s="28"/>
      <c r="DTJ1411" s="28"/>
      <c r="DTK1411" s="28"/>
      <c r="DTL1411" s="28"/>
      <c r="DTM1411" s="28"/>
      <c r="DTN1411" s="28"/>
      <c r="DTO1411" s="28"/>
      <c r="DTP1411" s="28"/>
      <c r="DTQ1411" s="28"/>
      <c r="DTR1411" s="28"/>
      <c r="DTS1411" s="28"/>
      <c r="DTT1411" s="28"/>
      <c r="DTU1411" s="28"/>
      <c r="DTV1411" s="28"/>
      <c r="DTW1411" s="28"/>
      <c r="DTX1411" s="28"/>
      <c r="DTY1411" s="28"/>
      <c r="DTZ1411" s="28"/>
      <c r="DUA1411" s="28"/>
      <c r="DUB1411" s="28"/>
      <c r="DUC1411" s="28"/>
      <c r="DUD1411" s="28"/>
      <c r="DUE1411" s="28"/>
      <c r="DUF1411" s="28"/>
      <c r="DUG1411" s="28"/>
      <c r="DUH1411" s="28"/>
      <c r="DUI1411" s="28"/>
      <c r="DUJ1411" s="28"/>
      <c r="DUK1411" s="28"/>
      <c r="DUL1411" s="28"/>
      <c r="DUM1411" s="28"/>
      <c r="DUN1411" s="28"/>
      <c r="DUO1411" s="28"/>
      <c r="DUP1411" s="28"/>
      <c r="DUQ1411" s="28"/>
      <c r="DUR1411" s="28"/>
      <c r="DUS1411" s="28"/>
      <c r="DUT1411" s="28"/>
      <c r="DUU1411" s="28"/>
      <c r="DUV1411" s="28"/>
      <c r="DUW1411" s="28"/>
      <c r="DUX1411" s="28"/>
      <c r="DUY1411" s="28"/>
      <c r="DUZ1411" s="28"/>
      <c r="DVA1411" s="28"/>
      <c r="DVB1411" s="28"/>
      <c r="DVC1411" s="28"/>
      <c r="DVD1411" s="28"/>
      <c r="DVE1411" s="28"/>
      <c r="DVF1411" s="28"/>
      <c r="DVG1411" s="28"/>
      <c r="DVH1411" s="28"/>
      <c r="DVI1411" s="28"/>
      <c r="DVJ1411" s="28"/>
      <c r="DVK1411" s="28"/>
      <c r="DVL1411" s="28"/>
      <c r="DVM1411" s="28"/>
      <c r="DVN1411" s="28"/>
      <c r="DVO1411" s="28"/>
      <c r="DVP1411" s="28"/>
      <c r="DVQ1411" s="28"/>
      <c r="DVR1411" s="28"/>
      <c r="DVS1411" s="28"/>
      <c r="DVT1411" s="28"/>
      <c r="DVU1411" s="28"/>
      <c r="DVV1411" s="28"/>
      <c r="DVW1411" s="28"/>
      <c r="DVX1411" s="28"/>
      <c r="DVY1411" s="28"/>
      <c r="DVZ1411" s="28"/>
      <c r="DWA1411" s="28"/>
      <c r="DWB1411" s="28"/>
      <c r="DWC1411" s="28"/>
      <c r="DWD1411" s="28"/>
      <c r="DWE1411" s="28"/>
      <c r="DWF1411" s="28"/>
      <c r="DWG1411" s="28"/>
      <c r="DWH1411" s="28"/>
      <c r="DWI1411" s="28"/>
      <c r="DWJ1411" s="28"/>
      <c r="DWK1411" s="28"/>
      <c r="DWL1411" s="28"/>
      <c r="DWM1411" s="28"/>
      <c r="DWN1411" s="28"/>
      <c r="DWO1411" s="28"/>
      <c r="DWP1411" s="28"/>
      <c r="DWQ1411" s="28"/>
      <c r="DWR1411" s="28"/>
      <c r="DWS1411" s="28"/>
      <c r="DWT1411" s="28"/>
      <c r="DWU1411" s="28"/>
      <c r="DWV1411" s="28"/>
      <c r="DWW1411" s="28"/>
      <c r="DWX1411" s="28"/>
      <c r="DWY1411" s="28"/>
      <c r="DWZ1411" s="28"/>
      <c r="DXA1411" s="28"/>
      <c r="DXB1411" s="28"/>
      <c r="DXC1411" s="28"/>
      <c r="DXD1411" s="28"/>
      <c r="DXE1411" s="28"/>
      <c r="DXF1411" s="28"/>
      <c r="DXG1411" s="28"/>
      <c r="DXH1411" s="28"/>
      <c r="DXI1411" s="28"/>
      <c r="DXJ1411" s="28"/>
      <c r="DXK1411" s="28"/>
      <c r="DXL1411" s="28"/>
      <c r="DXM1411" s="28"/>
      <c r="DXN1411" s="28"/>
      <c r="DXO1411" s="28"/>
      <c r="DXP1411" s="28"/>
      <c r="DXQ1411" s="28"/>
      <c r="DXR1411" s="28"/>
      <c r="DXS1411" s="28"/>
      <c r="DXT1411" s="28"/>
      <c r="DXU1411" s="28"/>
      <c r="DXV1411" s="28"/>
      <c r="DXW1411" s="28"/>
      <c r="DXX1411" s="28"/>
      <c r="DXY1411" s="28"/>
      <c r="DXZ1411" s="28"/>
      <c r="DYA1411" s="28"/>
      <c r="DYB1411" s="28"/>
      <c r="DYC1411" s="28"/>
      <c r="DYD1411" s="28"/>
      <c r="DYE1411" s="28"/>
      <c r="DYF1411" s="28"/>
      <c r="DYG1411" s="28"/>
      <c r="DYH1411" s="28"/>
      <c r="DYI1411" s="28"/>
      <c r="DYJ1411" s="28"/>
      <c r="DYK1411" s="28"/>
      <c r="DYL1411" s="28"/>
      <c r="DYM1411" s="28"/>
      <c r="DYN1411" s="28"/>
      <c r="DYO1411" s="28"/>
      <c r="DYP1411" s="28"/>
      <c r="DYQ1411" s="28"/>
      <c r="DYR1411" s="28"/>
      <c r="DYS1411" s="28"/>
      <c r="DYT1411" s="28"/>
      <c r="DYU1411" s="28"/>
      <c r="DYV1411" s="28"/>
      <c r="DYW1411" s="28"/>
      <c r="DYX1411" s="28"/>
      <c r="DYY1411" s="28"/>
      <c r="DYZ1411" s="28"/>
      <c r="DZA1411" s="28"/>
      <c r="DZB1411" s="28"/>
      <c r="DZC1411" s="28"/>
      <c r="DZD1411" s="28"/>
      <c r="DZE1411" s="28"/>
      <c r="DZF1411" s="28"/>
      <c r="DZG1411" s="28"/>
      <c r="DZH1411" s="28"/>
      <c r="DZI1411" s="28"/>
      <c r="DZJ1411" s="28"/>
      <c r="DZK1411" s="28"/>
      <c r="DZL1411" s="28"/>
      <c r="DZM1411" s="28"/>
      <c r="DZN1411" s="28"/>
      <c r="DZO1411" s="28"/>
      <c r="DZP1411" s="28"/>
      <c r="DZQ1411" s="28"/>
      <c r="DZR1411" s="28"/>
      <c r="DZS1411" s="28"/>
      <c r="DZT1411" s="28"/>
      <c r="DZU1411" s="28"/>
      <c r="DZV1411" s="28"/>
      <c r="DZW1411" s="28"/>
      <c r="DZX1411" s="28"/>
      <c r="DZY1411" s="28"/>
      <c r="DZZ1411" s="28"/>
      <c r="EAA1411" s="28"/>
      <c r="EAB1411" s="28"/>
      <c r="EAC1411" s="28"/>
      <c r="EAD1411" s="28"/>
      <c r="EAE1411" s="28"/>
      <c r="EAF1411" s="28"/>
      <c r="EAG1411" s="28"/>
      <c r="EAH1411" s="28"/>
      <c r="EAI1411" s="28"/>
      <c r="EAJ1411" s="28"/>
      <c r="EAK1411" s="28"/>
      <c r="EAL1411" s="28"/>
      <c r="EAM1411" s="28"/>
      <c r="EAN1411" s="28"/>
      <c r="EAO1411" s="28"/>
      <c r="EAP1411" s="28"/>
      <c r="EAQ1411" s="28"/>
      <c r="EAR1411" s="28"/>
      <c r="EAS1411" s="28"/>
      <c r="EAT1411" s="28"/>
      <c r="EAU1411" s="28"/>
      <c r="EAV1411" s="28"/>
      <c r="EAW1411" s="28"/>
      <c r="EAX1411" s="28"/>
      <c r="EAY1411" s="28"/>
      <c r="EAZ1411" s="28"/>
      <c r="EBA1411" s="28"/>
      <c r="EBB1411" s="28"/>
      <c r="EBC1411" s="28"/>
      <c r="EBD1411" s="28"/>
      <c r="EBE1411" s="28"/>
      <c r="EBF1411" s="28"/>
      <c r="EBG1411" s="28"/>
      <c r="EBH1411" s="28"/>
      <c r="EBI1411" s="28"/>
      <c r="EBJ1411" s="28"/>
      <c r="EBK1411" s="28"/>
      <c r="EBL1411" s="28"/>
      <c r="EBM1411" s="28"/>
      <c r="EBN1411" s="28"/>
      <c r="EBO1411" s="28"/>
      <c r="EBP1411" s="28"/>
      <c r="EBQ1411" s="28"/>
      <c r="EBR1411" s="28"/>
      <c r="EBS1411" s="28"/>
      <c r="EBT1411" s="28"/>
      <c r="EBU1411" s="28"/>
      <c r="EBV1411" s="28"/>
      <c r="EBW1411" s="28"/>
      <c r="EBX1411" s="28"/>
      <c r="EBY1411" s="28"/>
      <c r="EBZ1411" s="28"/>
      <c r="ECA1411" s="28"/>
      <c r="ECB1411" s="28"/>
      <c r="ECC1411" s="28"/>
      <c r="ECD1411" s="28"/>
      <c r="ECE1411" s="28"/>
      <c r="ECF1411" s="28"/>
      <c r="ECG1411" s="28"/>
      <c r="ECH1411" s="28"/>
      <c r="ECI1411" s="28"/>
      <c r="ECJ1411" s="28"/>
      <c r="ECK1411" s="28"/>
      <c r="ECL1411" s="28"/>
      <c r="ECM1411" s="28"/>
      <c r="ECN1411" s="28"/>
      <c r="ECO1411" s="28"/>
      <c r="ECP1411" s="28"/>
      <c r="ECQ1411" s="28"/>
      <c r="ECR1411" s="28"/>
      <c r="ECS1411" s="28"/>
      <c r="ECT1411" s="28"/>
      <c r="ECU1411" s="28"/>
      <c r="ECV1411" s="28"/>
      <c r="ECW1411" s="28"/>
      <c r="ECX1411" s="28"/>
      <c r="ECY1411" s="28"/>
      <c r="ECZ1411" s="28"/>
      <c r="EDA1411" s="28"/>
      <c r="EDB1411" s="28"/>
      <c r="EDC1411" s="28"/>
      <c r="EDD1411" s="28"/>
      <c r="EDE1411" s="28"/>
      <c r="EDF1411" s="28"/>
      <c r="EDG1411" s="28"/>
      <c r="EDH1411" s="28"/>
      <c r="EDI1411" s="28"/>
      <c r="EDJ1411" s="28"/>
      <c r="EDK1411" s="28"/>
      <c r="EDL1411" s="28"/>
      <c r="EDM1411" s="28"/>
      <c r="EDN1411" s="28"/>
      <c r="EDO1411" s="28"/>
      <c r="EDP1411" s="28"/>
      <c r="EDQ1411" s="28"/>
      <c r="EDR1411" s="28"/>
      <c r="EDS1411" s="28"/>
      <c r="EDT1411" s="28"/>
      <c r="EDU1411" s="28"/>
      <c r="EDV1411" s="28"/>
      <c r="EDW1411" s="28"/>
      <c r="EDX1411" s="28"/>
      <c r="EDY1411" s="28"/>
      <c r="EDZ1411" s="28"/>
      <c r="EEA1411" s="28"/>
      <c r="EEB1411" s="28"/>
      <c r="EEC1411" s="28"/>
      <c r="EED1411" s="28"/>
      <c r="EEE1411" s="28"/>
      <c r="EEF1411" s="28"/>
      <c r="EEG1411" s="28"/>
      <c r="EEH1411" s="28"/>
      <c r="EEI1411" s="28"/>
      <c r="EEJ1411" s="28"/>
      <c r="EEK1411" s="28"/>
      <c r="EEL1411" s="28"/>
      <c r="EEM1411" s="28"/>
      <c r="EEN1411" s="28"/>
      <c r="EEO1411" s="28"/>
      <c r="EEP1411" s="28"/>
      <c r="EEQ1411" s="28"/>
      <c r="EER1411" s="28"/>
      <c r="EES1411" s="28"/>
      <c r="EET1411" s="28"/>
      <c r="EEU1411" s="28"/>
      <c r="EEV1411" s="28"/>
      <c r="EEW1411" s="28"/>
      <c r="EEX1411" s="28"/>
      <c r="EEY1411" s="28"/>
      <c r="EEZ1411" s="28"/>
      <c r="EFA1411" s="28"/>
      <c r="EFB1411" s="28"/>
      <c r="EFC1411" s="28"/>
      <c r="EFD1411" s="28"/>
      <c r="EFE1411" s="28"/>
      <c r="EFF1411" s="28"/>
      <c r="EFG1411" s="28"/>
      <c r="EFH1411" s="28"/>
      <c r="EFI1411" s="28"/>
      <c r="EFJ1411" s="28"/>
      <c r="EFK1411" s="28"/>
      <c r="EFL1411" s="28"/>
      <c r="EFM1411" s="28"/>
      <c r="EFN1411" s="28"/>
      <c r="EFO1411" s="28"/>
      <c r="EFP1411" s="28"/>
      <c r="EFQ1411" s="28"/>
      <c r="EFR1411" s="28"/>
      <c r="EFS1411" s="28"/>
      <c r="EFT1411" s="28"/>
      <c r="EFU1411" s="28"/>
      <c r="EFV1411" s="28"/>
      <c r="EFW1411" s="28"/>
      <c r="EFX1411" s="28"/>
      <c r="EFY1411" s="28"/>
      <c r="EFZ1411" s="28"/>
      <c r="EGA1411" s="28"/>
      <c r="EGB1411" s="28"/>
      <c r="EGC1411" s="28"/>
      <c r="EGD1411" s="28"/>
      <c r="EGE1411" s="28"/>
      <c r="EGF1411" s="28"/>
      <c r="EGG1411" s="28"/>
      <c r="EGH1411" s="28"/>
      <c r="EGI1411" s="28"/>
      <c r="EGJ1411" s="28"/>
      <c r="EGK1411" s="28"/>
      <c r="EGL1411" s="28"/>
      <c r="EGM1411" s="28"/>
      <c r="EGN1411" s="28"/>
      <c r="EGO1411" s="28"/>
      <c r="EGP1411" s="28"/>
      <c r="EGQ1411" s="28"/>
      <c r="EGR1411" s="28"/>
      <c r="EGS1411" s="28"/>
      <c r="EGT1411" s="28"/>
      <c r="EGU1411" s="28"/>
      <c r="EGV1411" s="28"/>
      <c r="EGW1411" s="28"/>
      <c r="EGX1411" s="28"/>
      <c r="EGY1411" s="28"/>
      <c r="EGZ1411" s="28"/>
      <c r="EHA1411" s="28"/>
      <c r="EHB1411" s="28"/>
      <c r="EHC1411" s="28"/>
      <c r="EHD1411" s="28"/>
      <c r="EHE1411" s="28"/>
      <c r="EHF1411" s="28"/>
      <c r="EHG1411" s="28"/>
      <c r="EHH1411" s="28"/>
      <c r="EHI1411" s="28"/>
      <c r="EHJ1411" s="28"/>
      <c r="EHK1411" s="28"/>
      <c r="EHL1411" s="28"/>
      <c r="EHM1411" s="28"/>
      <c r="EHN1411" s="28"/>
      <c r="EHO1411" s="28"/>
      <c r="EHP1411" s="28"/>
      <c r="EHQ1411" s="28"/>
      <c r="EHR1411" s="28"/>
      <c r="EHS1411" s="28"/>
      <c r="EHT1411" s="28"/>
      <c r="EHU1411" s="28"/>
      <c r="EHV1411" s="28"/>
      <c r="EHW1411" s="28"/>
      <c r="EHX1411" s="28"/>
      <c r="EHY1411" s="28"/>
      <c r="EHZ1411" s="28"/>
      <c r="EIA1411" s="28"/>
      <c r="EIB1411" s="28"/>
      <c r="EIC1411" s="28"/>
      <c r="EID1411" s="28"/>
      <c r="EIE1411" s="28"/>
      <c r="EIF1411" s="28"/>
      <c r="EIG1411" s="28"/>
      <c r="EIH1411" s="28"/>
      <c r="EII1411" s="28"/>
      <c r="EIJ1411" s="28"/>
      <c r="EIK1411" s="28"/>
      <c r="EIL1411" s="28"/>
      <c r="EIM1411" s="28"/>
      <c r="EIN1411" s="28"/>
      <c r="EIO1411" s="28"/>
      <c r="EIP1411" s="28"/>
      <c r="EIQ1411" s="28"/>
      <c r="EIR1411" s="28"/>
      <c r="EIS1411" s="28"/>
      <c r="EIT1411" s="28"/>
      <c r="EIU1411" s="28"/>
      <c r="EIV1411" s="28"/>
      <c r="EIW1411" s="28"/>
      <c r="EIX1411" s="28"/>
      <c r="EIY1411" s="28"/>
      <c r="EIZ1411" s="28"/>
      <c r="EJA1411" s="28"/>
      <c r="EJB1411" s="28"/>
      <c r="EJC1411" s="28"/>
      <c r="EJD1411" s="28"/>
      <c r="EJE1411" s="28"/>
      <c r="EJF1411" s="28"/>
      <c r="EJG1411" s="28"/>
      <c r="EJH1411" s="28"/>
      <c r="EJI1411" s="28"/>
      <c r="EJJ1411" s="28"/>
      <c r="EJK1411" s="28"/>
      <c r="EJL1411" s="28"/>
      <c r="EJM1411" s="28"/>
      <c r="EJN1411" s="28"/>
      <c r="EJO1411" s="28"/>
      <c r="EJP1411" s="28"/>
      <c r="EJQ1411" s="28"/>
      <c r="EJR1411" s="28"/>
      <c r="EJS1411" s="28"/>
      <c r="EJT1411" s="28"/>
      <c r="EJU1411" s="28"/>
      <c r="EJV1411" s="28"/>
      <c r="EJW1411" s="28"/>
      <c r="EJX1411" s="28"/>
      <c r="EJY1411" s="28"/>
      <c r="EJZ1411" s="28"/>
      <c r="EKA1411" s="28"/>
      <c r="EKB1411" s="28"/>
      <c r="EKC1411" s="28"/>
      <c r="EKD1411" s="28"/>
      <c r="EKE1411" s="28"/>
      <c r="EKF1411" s="28"/>
      <c r="EKG1411" s="28"/>
      <c r="EKH1411" s="28"/>
      <c r="EKI1411" s="28"/>
      <c r="EKJ1411" s="28"/>
      <c r="EKK1411" s="28"/>
      <c r="EKL1411" s="28"/>
      <c r="EKM1411" s="28"/>
      <c r="EKN1411" s="28"/>
      <c r="EKO1411" s="28"/>
      <c r="EKP1411" s="28"/>
      <c r="EKQ1411" s="28"/>
      <c r="EKR1411" s="28"/>
      <c r="EKS1411" s="28"/>
      <c r="EKT1411" s="28"/>
      <c r="EKU1411" s="28"/>
      <c r="EKV1411" s="28"/>
      <c r="EKW1411" s="28"/>
      <c r="EKX1411" s="28"/>
      <c r="EKY1411" s="28"/>
      <c r="EKZ1411" s="28"/>
      <c r="ELA1411" s="28"/>
      <c r="ELB1411" s="28"/>
      <c r="ELC1411" s="28"/>
      <c r="ELD1411" s="28"/>
      <c r="ELE1411" s="28"/>
      <c r="ELF1411" s="28"/>
      <c r="ELG1411" s="28"/>
      <c r="ELH1411" s="28"/>
      <c r="ELI1411" s="28"/>
      <c r="ELJ1411" s="28"/>
      <c r="ELK1411" s="28"/>
      <c r="ELL1411" s="28"/>
      <c r="ELM1411" s="28"/>
      <c r="ELN1411" s="28"/>
      <c r="ELO1411" s="28"/>
      <c r="ELP1411" s="28"/>
      <c r="ELQ1411" s="28"/>
      <c r="ELR1411" s="28"/>
      <c r="ELS1411" s="28"/>
      <c r="ELT1411" s="28"/>
      <c r="ELU1411" s="28"/>
      <c r="ELV1411" s="28"/>
      <c r="ELW1411" s="28"/>
      <c r="ELX1411" s="28"/>
      <c r="ELY1411" s="28"/>
      <c r="ELZ1411" s="28"/>
      <c r="EMA1411" s="28"/>
      <c r="EMB1411" s="28"/>
      <c r="EMC1411" s="28"/>
      <c r="EMD1411" s="28"/>
      <c r="EME1411" s="28"/>
      <c r="EMF1411" s="28"/>
      <c r="EMG1411" s="28"/>
      <c r="EMH1411" s="28"/>
      <c r="EMI1411" s="28"/>
      <c r="EMJ1411" s="28"/>
      <c r="EMK1411" s="28"/>
      <c r="EML1411" s="28"/>
      <c r="EMM1411" s="28"/>
      <c r="EMN1411" s="28"/>
      <c r="EMO1411" s="28"/>
      <c r="EMP1411" s="28"/>
      <c r="EMQ1411" s="28"/>
      <c r="EMR1411" s="28"/>
      <c r="EMS1411" s="28"/>
      <c r="EMT1411" s="28"/>
      <c r="EMU1411" s="28"/>
      <c r="EMV1411" s="28"/>
      <c r="EMW1411" s="28"/>
      <c r="EMX1411" s="28"/>
      <c r="EMY1411" s="28"/>
      <c r="EMZ1411" s="28"/>
      <c r="ENA1411" s="28"/>
      <c r="ENB1411" s="28"/>
      <c r="ENC1411" s="28"/>
      <c r="END1411" s="28"/>
      <c r="ENE1411" s="28"/>
      <c r="ENF1411" s="28"/>
      <c r="ENG1411" s="28"/>
      <c r="ENH1411" s="28"/>
      <c r="ENI1411" s="28"/>
      <c r="ENJ1411" s="28"/>
      <c r="ENK1411" s="28"/>
      <c r="ENL1411" s="28"/>
      <c r="ENM1411" s="28"/>
      <c r="ENN1411" s="28"/>
      <c r="ENO1411" s="28"/>
      <c r="ENP1411" s="28"/>
      <c r="ENQ1411" s="28"/>
      <c r="ENR1411" s="28"/>
      <c r="ENS1411" s="28"/>
      <c r="ENT1411" s="28"/>
      <c r="ENU1411" s="28"/>
      <c r="ENV1411" s="28"/>
      <c r="ENW1411" s="28"/>
      <c r="ENX1411" s="28"/>
      <c r="ENY1411" s="28"/>
      <c r="ENZ1411" s="28"/>
      <c r="EOA1411" s="28"/>
      <c r="EOB1411" s="28"/>
      <c r="EOC1411" s="28"/>
      <c r="EOD1411" s="28"/>
      <c r="EOE1411" s="28"/>
      <c r="EOF1411" s="28"/>
      <c r="EOG1411" s="28"/>
      <c r="EOH1411" s="28"/>
      <c r="EOI1411" s="28"/>
      <c r="EOJ1411" s="28"/>
      <c r="EOK1411" s="28"/>
      <c r="EOL1411" s="28"/>
      <c r="EOM1411" s="28"/>
      <c r="EON1411" s="28"/>
      <c r="EOO1411" s="28"/>
      <c r="EOP1411" s="28"/>
      <c r="EOQ1411" s="28"/>
      <c r="EOR1411" s="28"/>
      <c r="EOS1411" s="28"/>
      <c r="EOT1411" s="28"/>
      <c r="EOU1411" s="28"/>
      <c r="EOV1411" s="28"/>
      <c r="EOW1411" s="28"/>
      <c r="EOX1411" s="28"/>
      <c r="EOY1411" s="28"/>
      <c r="EOZ1411" s="28"/>
      <c r="EPA1411" s="28"/>
      <c r="EPB1411" s="28"/>
      <c r="EPC1411" s="28"/>
      <c r="EPD1411" s="28"/>
      <c r="EPE1411" s="28"/>
      <c r="EPF1411" s="28"/>
      <c r="EPG1411" s="28"/>
      <c r="EPH1411" s="28"/>
      <c r="EPI1411" s="28"/>
      <c r="EPJ1411" s="28"/>
      <c r="EPK1411" s="28"/>
      <c r="EPL1411" s="28"/>
      <c r="EPM1411" s="28"/>
      <c r="EPN1411" s="28"/>
      <c r="EPO1411" s="28"/>
      <c r="EPP1411" s="28"/>
      <c r="EPQ1411" s="28"/>
      <c r="EPR1411" s="28"/>
      <c r="EPS1411" s="28"/>
      <c r="EPT1411" s="28"/>
      <c r="EPU1411" s="28"/>
      <c r="EPV1411" s="28"/>
      <c r="EPW1411" s="28"/>
      <c r="EPX1411" s="28"/>
      <c r="EPY1411" s="28"/>
      <c r="EPZ1411" s="28"/>
      <c r="EQA1411" s="28"/>
      <c r="EQB1411" s="28"/>
      <c r="EQC1411" s="28"/>
      <c r="EQD1411" s="28"/>
      <c r="EQE1411" s="28"/>
      <c r="EQF1411" s="28"/>
      <c r="EQG1411" s="28"/>
      <c r="EQH1411" s="28"/>
      <c r="EQI1411" s="28"/>
      <c r="EQJ1411" s="28"/>
      <c r="EQK1411" s="28"/>
      <c r="EQL1411" s="28"/>
      <c r="EQM1411" s="28"/>
      <c r="EQN1411" s="28"/>
      <c r="EQO1411" s="28"/>
      <c r="EQP1411" s="28"/>
      <c r="EQQ1411" s="28"/>
      <c r="EQR1411" s="28"/>
      <c r="EQS1411" s="28"/>
      <c r="EQT1411" s="28"/>
      <c r="EQU1411" s="28"/>
      <c r="EQV1411" s="28"/>
      <c r="EQW1411" s="28"/>
      <c r="EQX1411" s="28"/>
      <c r="EQY1411" s="28"/>
      <c r="EQZ1411" s="28"/>
      <c r="ERA1411" s="28"/>
      <c r="ERB1411" s="28"/>
      <c r="ERC1411" s="28"/>
      <c r="ERD1411" s="28"/>
      <c r="ERE1411" s="28"/>
      <c r="ERF1411" s="28"/>
      <c r="ERG1411" s="28"/>
      <c r="ERH1411" s="28"/>
      <c r="ERI1411" s="28"/>
      <c r="ERJ1411" s="28"/>
      <c r="ERK1411" s="28"/>
      <c r="ERL1411" s="28"/>
      <c r="ERM1411" s="28"/>
      <c r="ERN1411" s="28"/>
      <c r="ERO1411" s="28"/>
      <c r="ERP1411" s="28"/>
      <c r="ERQ1411" s="28"/>
      <c r="ERR1411" s="28"/>
      <c r="ERS1411" s="28"/>
      <c r="ERT1411" s="28"/>
      <c r="ERU1411" s="28"/>
      <c r="ERV1411" s="28"/>
      <c r="ERW1411" s="28"/>
      <c r="ERX1411" s="28"/>
      <c r="ERY1411" s="28"/>
      <c r="ERZ1411" s="28"/>
      <c r="ESA1411" s="28"/>
      <c r="ESB1411" s="28"/>
      <c r="ESC1411" s="28"/>
      <c r="ESD1411" s="28"/>
      <c r="ESE1411" s="28"/>
      <c r="ESF1411" s="28"/>
      <c r="ESG1411" s="28"/>
      <c r="ESH1411" s="28"/>
      <c r="ESI1411" s="28"/>
      <c r="ESJ1411" s="28"/>
      <c r="ESK1411" s="28"/>
      <c r="ESL1411" s="28"/>
      <c r="ESM1411" s="28"/>
      <c r="ESN1411" s="28"/>
      <c r="ESO1411" s="28"/>
      <c r="ESP1411" s="28"/>
      <c r="ESQ1411" s="28"/>
      <c r="ESR1411" s="28"/>
      <c r="ESS1411" s="28"/>
      <c r="EST1411" s="28"/>
      <c r="ESU1411" s="28"/>
      <c r="ESV1411" s="28"/>
      <c r="ESW1411" s="28"/>
      <c r="ESX1411" s="28"/>
      <c r="ESY1411" s="28"/>
      <c r="ESZ1411" s="28"/>
      <c r="ETA1411" s="28"/>
      <c r="ETB1411" s="28"/>
      <c r="ETC1411" s="28"/>
      <c r="ETD1411" s="28"/>
      <c r="ETE1411" s="28"/>
      <c r="ETF1411" s="28"/>
      <c r="ETG1411" s="28"/>
      <c r="ETH1411" s="28"/>
      <c r="ETI1411" s="28"/>
      <c r="ETJ1411" s="28"/>
      <c r="ETK1411" s="28"/>
      <c r="ETL1411" s="28"/>
      <c r="ETM1411" s="28"/>
      <c r="ETN1411" s="28"/>
      <c r="ETO1411" s="28"/>
      <c r="ETP1411" s="28"/>
      <c r="ETQ1411" s="28"/>
      <c r="ETR1411" s="28"/>
      <c r="ETS1411" s="28"/>
      <c r="ETT1411" s="28"/>
      <c r="ETU1411" s="28"/>
      <c r="ETV1411" s="28"/>
      <c r="ETW1411" s="28"/>
      <c r="ETX1411" s="28"/>
      <c r="ETY1411" s="28"/>
      <c r="ETZ1411" s="28"/>
      <c r="EUA1411" s="28"/>
      <c r="EUB1411" s="28"/>
      <c r="EUC1411" s="28"/>
      <c r="EUD1411" s="28"/>
      <c r="EUE1411" s="28"/>
      <c r="EUF1411" s="28"/>
      <c r="EUG1411" s="28"/>
      <c r="EUH1411" s="28"/>
      <c r="EUI1411" s="28"/>
      <c r="EUJ1411" s="28"/>
      <c r="EUK1411" s="28"/>
      <c r="EUL1411" s="28"/>
      <c r="EUM1411" s="28"/>
      <c r="EUN1411" s="28"/>
      <c r="EUO1411" s="28"/>
      <c r="EUP1411" s="28"/>
      <c r="EUQ1411" s="28"/>
      <c r="EUR1411" s="28"/>
      <c r="EUS1411" s="28"/>
      <c r="EUT1411" s="28"/>
      <c r="EUU1411" s="28"/>
      <c r="EUV1411" s="28"/>
      <c r="EUW1411" s="28"/>
      <c r="EUX1411" s="28"/>
      <c r="EUY1411" s="28"/>
      <c r="EUZ1411" s="28"/>
      <c r="EVA1411" s="28"/>
      <c r="EVB1411" s="28"/>
      <c r="EVC1411" s="28"/>
      <c r="EVD1411" s="28"/>
      <c r="EVE1411" s="28"/>
      <c r="EVF1411" s="28"/>
      <c r="EVG1411" s="28"/>
      <c r="EVH1411" s="28"/>
      <c r="EVI1411" s="28"/>
      <c r="EVJ1411" s="28"/>
      <c r="EVK1411" s="28"/>
      <c r="EVL1411" s="28"/>
      <c r="EVM1411" s="28"/>
      <c r="EVN1411" s="28"/>
      <c r="EVO1411" s="28"/>
      <c r="EVP1411" s="28"/>
      <c r="EVQ1411" s="28"/>
      <c r="EVR1411" s="28"/>
      <c r="EVS1411" s="28"/>
      <c r="EVT1411" s="28"/>
      <c r="EVU1411" s="28"/>
      <c r="EVV1411" s="28"/>
      <c r="EVW1411" s="28"/>
      <c r="EVX1411" s="28"/>
      <c r="EVY1411" s="28"/>
      <c r="EVZ1411" s="28"/>
      <c r="EWA1411" s="28"/>
      <c r="EWB1411" s="28"/>
      <c r="EWC1411" s="28"/>
      <c r="EWD1411" s="28"/>
      <c r="EWE1411" s="28"/>
      <c r="EWF1411" s="28"/>
      <c r="EWG1411" s="28"/>
      <c r="EWH1411" s="28"/>
      <c r="EWI1411" s="28"/>
      <c r="EWJ1411" s="28"/>
      <c r="EWK1411" s="28"/>
      <c r="EWL1411" s="28"/>
      <c r="EWM1411" s="28"/>
      <c r="EWN1411" s="28"/>
      <c r="EWO1411" s="28"/>
      <c r="EWP1411" s="28"/>
      <c r="EWQ1411" s="28"/>
      <c r="EWR1411" s="28"/>
      <c r="EWS1411" s="28"/>
      <c r="EWT1411" s="28"/>
      <c r="EWU1411" s="28"/>
      <c r="EWV1411" s="28"/>
      <c r="EWW1411" s="28"/>
      <c r="EWX1411" s="28"/>
      <c r="EWY1411" s="28"/>
      <c r="EWZ1411" s="28"/>
      <c r="EXA1411" s="28"/>
      <c r="EXB1411" s="28"/>
      <c r="EXC1411" s="28"/>
      <c r="EXD1411" s="28"/>
      <c r="EXE1411" s="28"/>
      <c r="EXF1411" s="28"/>
      <c r="EXG1411" s="28"/>
      <c r="EXH1411" s="28"/>
      <c r="EXI1411" s="28"/>
      <c r="EXJ1411" s="28"/>
      <c r="EXK1411" s="28"/>
      <c r="EXL1411" s="28"/>
      <c r="EXM1411" s="28"/>
      <c r="EXN1411" s="28"/>
      <c r="EXO1411" s="28"/>
      <c r="EXP1411" s="28"/>
      <c r="EXQ1411" s="28"/>
      <c r="EXR1411" s="28"/>
      <c r="EXS1411" s="28"/>
      <c r="EXT1411" s="28"/>
      <c r="EXU1411" s="28"/>
      <c r="EXV1411" s="28"/>
      <c r="EXW1411" s="28"/>
      <c r="EXX1411" s="28"/>
      <c r="EXY1411" s="28"/>
      <c r="EXZ1411" s="28"/>
      <c r="EYA1411" s="28"/>
      <c r="EYB1411" s="28"/>
      <c r="EYC1411" s="28"/>
      <c r="EYD1411" s="28"/>
      <c r="EYE1411" s="28"/>
      <c r="EYF1411" s="28"/>
      <c r="EYG1411" s="28"/>
      <c r="EYH1411" s="28"/>
      <c r="EYI1411" s="28"/>
      <c r="EYJ1411" s="28"/>
      <c r="EYK1411" s="28"/>
      <c r="EYL1411" s="28"/>
      <c r="EYM1411" s="28"/>
      <c r="EYN1411" s="28"/>
      <c r="EYO1411" s="28"/>
      <c r="EYP1411" s="28"/>
      <c r="EYQ1411" s="28"/>
      <c r="EYR1411" s="28"/>
      <c r="EYS1411" s="28"/>
      <c r="EYT1411" s="28"/>
      <c r="EYU1411" s="28"/>
      <c r="EYV1411" s="28"/>
      <c r="EYW1411" s="28"/>
      <c r="EYX1411" s="28"/>
      <c r="EYY1411" s="28"/>
      <c r="EYZ1411" s="28"/>
      <c r="EZA1411" s="28"/>
      <c r="EZB1411" s="28"/>
      <c r="EZC1411" s="28"/>
      <c r="EZD1411" s="28"/>
      <c r="EZE1411" s="28"/>
      <c r="EZF1411" s="28"/>
      <c r="EZG1411" s="28"/>
      <c r="EZH1411" s="28"/>
      <c r="EZI1411" s="28"/>
      <c r="EZJ1411" s="28"/>
      <c r="EZK1411" s="28"/>
      <c r="EZL1411" s="28"/>
      <c r="EZM1411" s="28"/>
      <c r="EZN1411" s="28"/>
      <c r="EZO1411" s="28"/>
      <c r="EZP1411" s="28"/>
      <c r="EZQ1411" s="28"/>
      <c r="EZR1411" s="28"/>
      <c r="EZS1411" s="28"/>
      <c r="EZT1411" s="28"/>
      <c r="EZU1411" s="28"/>
      <c r="EZV1411" s="28"/>
      <c r="EZW1411" s="28"/>
      <c r="EZX1411" s="28"/>
      <c r="EZY1411" s="28"/>
      <c r="EZZ1411" s="28"/>
      <c r="FAA1411" s="28"/>
      <c r="FAB1411" s="28"/>
      <c r="FAC1411" s="28"/>
      <c r="FAD1411" s="28"/>
      <c r="FAE1411" s="28"/>
      <c r="FAF1411" s="28"/>
      <c r="FAG1411" s="28"/>
      <c r="FAH1411" s="28"/>
      <c r="FAI1411" s="28"/>
      <c r="FAJ1411" s="28"/>
      <c r="FAK1411" s="28"/>
      <c r="FAL1411" s="28"/>
      <c r="FAM1411" s="28"/>
      <c r="FAN1411" s="28"/>
      <c r="FAO1411" s="28"/>
      <c r="FAP1411" s="28"/>
      <c r="FAQ1411" s="28"/>
      <c r="FAR1411" s="28"/>
      <c r="FAS1411" s="28"/>
      <c r="FAT1411" s="28"/>
      <c r="FAU1411" s="28"/>
      <c r="FAV1411" s="28"/>
      <c r="FAW1411" s="28"/>
      <c r="FAX1411" s="28"/>
      <c r="FAY1411" s="28"/>
      <c r="FAZ1411" s="28"/>
      <c r="FBA1411" s="28"/>
      <c r="FBB1411" s="28"/>
      <c r="FBC1411" s="28"/>
      <c r="FBD1411" s="28"/>
      <c r="FBE1411" s="28"/>
      <c r="FBF1411" s="28"/>
      <c r="FBG1411" s="28"/>
      <c r="FBH1411" s="28"/>
      <c r="FBI1411" s="28"/>
      <c r="FBJ1411" s="28"/>
      <c r="FBK1411" s="28"/>
      <c r="FBL1411" s="28"/>
      <c r="FBM1411" s="28"/>
      <c r="FBN1411" s="28"/>
      <c r="FBO1411" s="28"/>
      <c r="FBP1411" s="28"/>
      <c r="FBQ1411" s="28"/>
      <c r="FBR1411" s="28"/>
      <c r="FBS1411" s="28"/>
      <c r="FBT1411" s="28"/>
      <c r="FBU1411" s="28"/>
      <c r="FBV1411" s="28"/>
      <c r="FBW1411" s="28"/>
      <c r="FBX1411" s="28"/>
      <c r="FBY1411" s="28"/>
      <c r="FBZ1411" s="28"/>
      <c r="FCA1411" s="28"/>
      <c r="FCB1411" s="28"/>
      <c r="FCC1411" s="28"/>
      <c r="FCD1411" s="28"/>
      <c r="FCE1411" s="28"/>
      <c r="FCF1411" s="28"/>
      <c r="FCG1411" s="28"/>
      <c r="FCH1411" s="28"/>
      <c r="FCI1411" s="28"/>
      <c r="FCJ1411" s="28"/>
      <c r="FCK1411" s="28"/>
      <c r="FCL1411" s="28"/>
      <c r="FCM1411" s="28"/>
      <c r="FCN1411" s="28"/>
      <c r="FCO1411" s="28"/>
      <c r="FCP1411" s="28"/>
      <c r="FCQ1411" s="28"/>
      <c r="FCR1411" s="28"/>
      <c r="FCS1411" s="28"/>
      <c r="FCT1411" s="28"/>
      <c r="FCU1411" s="28"/>
      <c r="FCV1411" s="28"/>
      <c r="FCW1411" s="28"/>
      <c r="FCX1411" s="28"/>
      <c r="FCY1411" s="28"/>
      <c r="FCZ1411" s="28"/>
      <c r="FDA1411" s="28"/>
      <c r="FDB1411" s="28"/>
      <c r="FDC1411" s="28"/>
      <c r="FDD1411" s="28"/>
      <c r="FDE1411" s="28"/>
      <c r="FDF1411" s="28"/>
      <c r="FDG1411" s="28"/>
      <c r="FDH1411" s="28"/>
      <c r="FDI1411" s="28"/>
      <c r="FDJ1411" s="28"/>
      <c r="FDK1411" s="28"/>
      <c r="FDL1411" s="28"/>
      <c r="FDM1411" s="28"/>
      <c r="FDN1411" s="28"/>
      <c r="FDO1411" s="28"/>
      <c r="FDP1411" s="28"/>
      <c r="FDQ1411" s="28"/>
      <c r="FDR1411" s="28"/>
      <c r="FDS1411" s="28"/>
      <c r="FDT1411" s="28"/>
      <c r="FDU1411" s="28"/>
      <c r="FDV1411" s="28"/>
      <c r="FDW1411" s="28"/>
      <c r="FDX1411" s="28"/>
      <c r="FDY1411" s="28"/>
      <c r="FDZ1411" s="28"/>
      <c r="FEA1411" s="28"/>
      <c r="FEB1411" s="28"/>
      <c r="FEC1411" s="28"/>
      <c r="FED1411" s="28"/>
      <c r="FEE1411" s="28"/>
      <c r="FEF1411" s="28"/>
      <c r="FEG1411" s="28"/>
      <c r="FEH1411" s="28"/>
      <c r="FEI1411" s="28"/>
      <c r="FEJ1411" s="28"/>
      <c r="FEK1411" s="28"/>
      <c r="FEL1411" s="28"/>
      <c r="FEM1411" s="28"/>
      <c r="FEN1411" s="28"/>
      <c r="FEO1411" s="28"/>
      <c r="FEP1411" s="28"/>
      <c r="FEQ1411" s="28"/>
      <c r="FER1411" s="28"/>
      <c r="FES1411" s="28"/>
      <c r="FET1411" s="28"/>
      <c r="FEU1411" s="28"/>
      <c r="FEV1411" s="28"/>
      <c r="FEW1411" s="28"/>
      <c r="FEX1411" s="28"/>
      <c r="FEY1411" s="28"/>
      <c r="FEZ1411" s="28"/>
      <c r="FFA1411" s="28"/>
      <c r="FFB1411" s="28"/>
      <c r="FFC1411" s="28"/>
      <c r="FFD1411" s="28"/>
      <c r="FFE1411" s="28"/>
      <c r="FFF1411" s="28"/>
      <c r="FFG1411" s="28"/>
      <c r="FFH1411" s="28"/>
      <c r="FFI1411" s="28"/>
      <c r="FFJ1411" s="28"/>
      <c r="FFK1411" s="28"/>
      <c r="FFL1411" s="28"/>
      <c r="FFM1411" s="28"/>
      <c r="FFN1411" s="28"/>
      <c r="FFO1411" s="28"/>
      <c r="FFP1411" s="28"/>
      <c r="FFQ1411" s="28"/>
      <c r="FFR1411" s="28"/>
      <c r="FFS1411" s="28"/>
      <c r="FFT1411" s="28"/>
      <c r="FFU1411" s="28"/>
      <c r="FFV1411" s="28"/>
      <c r="FFW1411" s="28"/>
      <c r="FFX1411" s="28"/>
      <c r="FFY1411" s="28"/>
      <c r="FFZ1411" s="28"/>
      <c r="FGA1411" s="28"/>
      <c r="FGB1411" s="28"/>
      <c r="FGC1411" s="28"/>
      <c r="FGD1411" s="28"/>
      <c r="FGE1411" s="28"/>
      <c r="FGF1411" s="28"/>
      <c r="FGG1411" s="28"/>
      <c r="FGH1411" s="28"/>
      <c r="FGI1411" s="28"/>
      <c r="FGJ1411" s="28"/>
      <c r="FGK1411" s="28"/>
      <c r="FGL1411" s="28"/>
      <c r="FGM1411" s="28"/>
      <c r="FGN1411" s="28"/>
      <c r="FGO1411" s="28"/>
      <c r="FGP1411" s="28"/>
      <c r="FGQ1411" s="28"/>
      <c r="FGR1411" s="28"/>
      <c r="FGS1411" s="28"/>
      <c r="FGT1411" s="28"/>
      <c r="FGU1411" s="28"/>
      <c r="FGV1411" s="28"/>
      <c r="FGW1411" s="28"/>
      <c r="FGX1411" s="28"/>
      <c r="FGY1411" s="28"/>
      <c r="FGZ1411" s="28"/>
      <c r="FHA1411" s="28"/>
      <c r="FHB1411" s="28"/>
      <c r="FHC1411" s="28"/>
      <c r="FHD1411" s="28"/>
      <c r="FHE1411" s="28"/>
      <c r="FHF1411" s="28"/>
      <c r="FHG1411" s="28"/>
      <c r="FHH1411" s="28"/>
      <c r="FHI1411" s="28"/>
      <c r="FHJ1411" s="28"/>
      <c r="FHK1411" s="28"/>
      <c r="FHL1411" s="28"/>
      <c r="FHM1411" s="28"/>
      <c r="FHN1411" s="28"/>
      <c r="FHO1411" s="28"/>
      <c r="FHP1411" s="28"/>
      <c r="FHQ1411" s="28"/>
      <c r="FHR1411" s="28"/>
      <c r="FHS1411" s="28"/>
      <c r="FHT1411" s="28"/>
      <c r="FHU1411" s="28"/>
      <c r="FHV1411" s="28"/>
      <c r="FHW1411" s="28"/>
      <c r="FHX1411" s="28"/>
      <c r="FHY1411" s="28"/>
      <c r="FHZ1411" s="28"/>
      <c r="FIA1411" s="28"/>
      <c r="FIB1411" s="28"/>
      <c r="FIC1411" s="28"/>
      <c r="FID1411" s="28"/>
      <c r="FIE1411" s="28"/>
      <c r="FIF1411" s="28"/>
      <c r="FIG1411" s="28"/>
      <c r="FIH1411" s="28"/>
      <c r="FII1411" s="28"/>
      <c r="FIJ1411" s="28"/>
      <c r="FIK1411" s="28"/>
      <c r="FIL1411" s="28"/>
      <c r="FIM1411" s="28"/>
      <c r="FIN1411" s="28"/>
      <c r="FIO1411" s="28"/>
      <c r="FIP1411" s="28"/>
      <c r="FIQ1411" s="28"/>
      <c r="FIR1411" s="28"/>
      <c r="FIS1411" s="28"/>
      <c r="FIT1411" s="28"/>
      <c r="FIU1411" s="28"/>
      <c r="FIV1411" s="28"/>
      <c r="FIW1411" s="28"/>
      <c r="FIX1411" s="28"/>
      <c r="FIY1411" s="28"/>
      <c r="FIZ1411" s="28"/>
      <c r="FJA1411" s="28"/>
      <c r="FJB1411" s="28"/>
      <c r="FJC1411" s="28"/>
      <c r="FJD1411" s="28"/>
      <c r="FJE1411" s="28"/>
      <c r="FJF1411" s="28"/>
      <c r="FJG1411" s="28"/>
      <c r="FJH1411" s="28"/>
      <c r="FJI1411" s="28"/>
      <c r="FJJ1411" s="28"/>
      <c r="FJK1411" s="28"/>
      <c r="FJL1411" s="28"/>
      <c r="FJM1411" s="28"/>
      <c r="FJN1411" s="28"/>
      <c r="FJO1411" s="28"/>
      <c r="FJP1411" s="28"/>
      <c r="FJQ1411" s="28"/>
      <c r="FJR1411" s="28"/>
      <c r="FJS1411" s="28"/>
      <c r="FJT1411" s="28"/>
      <c r="FJU1411" s="28"/>
      <c r="FJV1411" s="28"/>
      <c r="FJW1411" s="28"/>
      <c r="FJX1411" s="28"/>
      <c r="FJY1411" s="28"/>
      <c r="FJZ1411" s="28"/>
      <c r="FKA1411" s="28"/>
      <c r="FKB1411" s="28"/>
      <c r="FKC1411" s="28"/>
      <c r="FKD1411" s="28"/>
      <c r="FKE1411" s="28"/>
      <c r="FKF1411" s="28"/>
      <c r="FKG1411" s="28"/>
      <c r="FKH1411" s="28"/>
      <c r="FKI1411" s="28"/>
      <c r="FKJ1411" s="28"/>
      <c r="FKK1411" s="28"/>
      <c r="FKL1411" s="28"/>
      <c r="FKM1411" s="28"/>
      <c r="FKN1411" s="28"/>
      <c r="FKO1411" s="28"/>
      <c r="FKP1411" s="28"/>
      <c r="FKQ1411" s="28"/>
      <c r="FKR1411" s="28"/>
      <c r="FKS1411" s="28"/>
      <c r="FKT1411" s="28"/>
      <c r="FKU1411" s="28"/>
      <c r="FKV1411" s="28"/>
      <c r="FKW1411" s="28"/>
      <c r="FKX1411" s="28"/>
      <c r="FKY1411" s="28"/>
      <c r="FKZ1411" s="28"/>
      <c r="FLA1411" s="28"/>
      <c r="FLB1411" s="28"/>
      <c r="FLC1411" s="28"/>
      <c r="FLD1411" s="28"/>
      <c r="FLE1411" s="28"/>
      <c r="FLF1411" s="28"/>
      <c r="FLG1411" s="28"/>
      <c r="FLH1411" s="28"/>
      <c r="FLI1411" s="28"/>
      <c r="FLJ1411" s="28"/>
      <c r="FLK1411" s="28"/>
      <c r="FLL1411" s="28"/>
      <c r="FLM1411" s="28"/>
      <c r="FLN1411" s="28"/>
      <c r="FLO1411" s="28"/>
      <c r="FLP1411" s="28"/>
      <c r="FLQ1411" s="28"/>
      <c r="FLR1411" s="28"/>
      <c r="FLS1411" s="28"/>
      <c r="FLT1411" s="28"/>
      <c r="FLU1411" s="28"/>
      <c r="FLV1411" s="28"/>
      <c r="FLW1411" s="28"/>
      <c r="FLX1411" s="28"/>
      <c r="FLY1411" s="28"/>
      <c r="FLZ1411" s="28"/>
      <c r="FMA1411" s="28"/>
      <c r="FMB1411" s="28"/>
      <c r="FMC1411" s="28"/>
      <c r="FMD1411" s="28"/>
      <c r="FME1411" s="28"/>
      <c r="FMF1411" s="28"/>
      <c r="FMG1411" s="28"/>
      <c r="FMH1411" s="28"/>
      <c r="FMI1411" s="28"/>
      <c r="FMJ1411" s="28"/>
      <c r="FMK1411" s="28"/>
      <c r="FML1411" s="28"/>
      <c r="FMM1411" s="28"/>
      <c r="FMN1411" s="28"/>
      <c r="FMO1411" s="28"/>
      <c r="FMP1411" s="28"/>
      <c r="FMQ1411" s="28"/>
      <c r="FMR1411" s="28"/>
      <c r="FMS1411" s="28"/>
      <c r="FMT1411" s="28"/>
      <c r="FMU1411" s="28"/>
      <c r="FMV1411" s="28"/>
      <c r="FMW1411" s="28"/>
      <c r="FMX1411" s="28"/>
      <c r="FMY1411" s="28"/>
      <c r="FMZ1411" s="28"/>
      <c r="FNA1411" s="28"/>
      <c r="FNB1411" s="28"/>
      <c r="FNC1411" s="28"/>
      <c r="FND1411" s="28"/>
      <c r="FNE1411" s="28"/>
      <c r="FNF1411" s="28"/>
      <c r="FNG1411" s="28"/>
      <c r="FNH1411" s="28"/>
      <c r="FNI1411" s="28"/>
      <c r="FNJ1411" s="28"/>
      <c r="FNK1411" s="28"/>
      <c r="FNL1411" s="28"/>
      <c r="FNM1411" s="28"/>
      <c r="FNN1411" s="28"/>
      <c r="FNO1411" s="28"/>
      <c r="FNP1411" s="28"/>
      <c r="FNQ1411" s="28"/>
      <c r="FNR1411" s="28"/>
      <c r="FNS1411" s="28"/>
      <c r="FNT1411" s="28"/>
      <c r="FNU1411" s="28"/>
      <c r="FNV1411" s="28"/>
      <c r="FNW1411" s="28"/>
      <c r="FNX1411" s="28"/>
      <c r="FNY1411" s="28"/>
      <c r="FNZ1411" s="28"/>
      <c r="FOA1411" s="28"/>
      <c r="FOB1411" s="28"/>
      <c r="FOC1411" s="28"/>
      <c r="FOD1411" s="28"/>
      <c r="FOE1411" s="28"/>
      <c r="FOF1411" s="28"/>
      <c r="FOG1411" s="28"/>
      <c r="FOH1411" s="28"/>
      <c r="FOI1411" s="28"/>
      <c r="FOJ1411" s="28"/>
      <c r="FOK1411" s="28"/>
      <c r="FOL1411" s="28"/>
      <c r="FOM1411" s="28"/>
      <c r="FON1411" s="28"/>
      <c r="FOO1411" s="28"/>
      <c r="FOP1411" s="28"/>
      <c r="FOQ1411" s="28"/>
      <c r="FOR1411" s="28"/>
      <c r="FOS1411" s="28"/>
      <c r="FOT1411" s="28"/>
      <c r="FOU1411" s="28"/>
      <c r="FOV1411" s="28"/>
      <c r="FOW1411" s="28"/>
      <c r="FOX1411" s="28"/>
      <c r="FOY1411" s="28"/>
      <c r="FOZ1411" s="28"/>
      <c r="FPA1411" s="28"/>
      <c r="FPB1411" s="28"/>
      <c r="FPC1411" s="28"/>
      <c r="FPD1411" s="28"/>
      <c r="FPE1411" s="28"/>
      <c r="FPF1411" s="28"/>
      <c r="FPG1411" s="28"/>
      <c r="FPH1411" s="28"/>
      <c r="FPI1411" s="28"/>
      <c r="FPJ1411" s="28"/>
      <c r="FPK1411" s="28"/>
      <c r="FPL1411" s="28"/>
      <c r="FPM1411" s="28"/>
      <c r="FPN1411" s="28"/>
      <c r="FPO1411" s="28"/>
      <c r="FPP1411" s="28"/>
      <c r="FPQ1411" s="28"/>
      <c r="FPR1411" s="28"/>
      <c r="FPS1411" s="28"/>
      <c r="FPT1411" s="28"/>
      <c r="FPU1411" s="28"/>
      <c r="FPV1411" s="28"/>
      <c r="FPW1411" s="28"/>
      <c r="FPX1411" s="28"/>
      <c r="FPY1411" s="28"/>
      <c r="FPZ1411" s="28"/>
      <c r="FQA1411" s="28"/>
      <c r="FQB1411" s="28"/>
      <c r="FQC1411" s="28"/>
      <c r="FQD1411" s="28"/>
      <c r="FQE1411" s="28"/>
      <c r="FQF1411" s="28"/>
      <c r="FQG1411" s="28"/>
      <c r="FQH1411" s="28"/>
      <c r="FQI1411" s="28"/>
      <c r="FQJ1411" s="28"/>
      <c r="FQK1411" s="28"/>
      <c r="FQL1411" s="28"/>
      <c r="FQM1411" s="28"/>
      <c r="FQN1411" s="28"/>
      <c r="FQO1411" s="28"/>
      <c r="FQP1411" s="28"/>
      <c r="FQQ1411" s="28"/>
      <c r="FQR1411" s="28"/>
      <c r="FQS1411" s="28"/>
      <c r="FQT1411" s="28"/>
      <c r="FQU1411" s="28"/>
      <c r="FQV1411" s="28"/>
      <c r="FQW1411" s="28"/>
      <c r="FQX1411" s="28"/>
      <c r="FQY1411" s="28"/>
      <c r="FQZ1411" s="28"/>
      <c r="FRA1411" s="28"/>
      <c r="FRB1411" s="28"/>
      <c r="FRC1411" s="28"/>
      <c r="FRD1411" s="28"/>
      <c r="FRE1411" s="28"/>
      <c r="FRF1411" s="28"/>
      <c r="FRG1411" s="28"/>
      <c r="FRH1411" s="28"/>
      <c r="FRI1411" s="28"/>
      <c r="FRJ1411" s="28"/>
      <c r="FRK1411" s="28"/>
      <c r="FRL1411" s="28"/>
      <c r="FRM1411" s="28"/>
      <c r="FRN1411" s="28"/>
      <c r="FRO1411" s="28"/>
      <c r="FRP1411" s="28"/>
      <c r="FRQ1411" s="28"/>
      <c r="FRR1411" s="28"/>
      <c r="FRS1411" s="28"/>
      <c r="FRT1411" s="28"/>
      <c r="FRU1411" s="28"/>
      <c r="FRV1411" s="28"/>
      <c r="FRW1411" s="28"/>
      <c r="FRX1411" s="28"/>
      <c r="FRY1411" s="28"/>
      <c r="FRZ1411" s="28"/>
      <c r="FSA1411" s="28"/>
      <c r="FSB1411" s="28"/>
      <c r="FSC1411" s="28"/>
      <c r="FSD1411" s="28"/>
      <c r="FSE1411" s="28"/>
      <c r="FSF1411" s="28"/>
      <c r="FSG1411" s="28"/>
      <c r="FSH1411" s="28"/>
      <c r="FSI1411" s="28"/>
      <c r="FSJ1411" s="28"/>
      <c r="FSK1411" s="28"/>
      <c r="FSL1411" s="28"/>
      <c r="FSM1411" s="28"/>
      <c r="FSN1411" s="28"/>
      <c r="FSO1411" s="28"/>
      <c r="FSP1411" s="28"/>
      <c r="FSQ1411" s="28"/>
      <c r="FSR1411" s="28"/>
      <c r="FSS1411" s="28"/>
      <c r="FST1411" s="28"/>
      <c r="FSU1411" s="28"/>
      <c r="FSV1411" s="28"/>
      <c r="FSW1411" s="28"/>
      <c r="FSX1411" s="28"/>
      <c r="FSY1411" s="28"/>
      <c r="FSZ1411" s="28"/>
      <c r="FTA1411" s="28"/>
      <c r="FTB1411" s="28"/>
      <c r="FTC1411" s="28"/>
      <c r="FTD1411" s="28"/>
      <c r="FTE1411" s="28"/>
      <c r="FTF1411" s="28"/>
      <c r="FTG1411" s="28"/>
      <c r="FTH1411" s="28"/>
      <c r="FTI1411" s="28"/>
      <c r="FTJ1411" s="28"/>
      <c r="FTK1411" s="28"/>
      <c r="FTL1411" s="28"/>
      <c r="FTM1411" s="28"/>
      <c r="FTN1411" s="28"/>
      <c r="FTO1411" s="28"/>
      <c r="FTP1411" s="28"/>
      <c r="FTQ1411" s="28"/>
      <c r="FTR1411" s="28"/>
      <c r="FTS1411" s="28"/>
      <c r="FTT1411" s="28"/>
      <c r="FTU1411" s="28"/>
      <c r="FTV1411" s="28"/>
      <c r="FTW1411" s="28"/>
      <c r="FTX1411" s="28"/>
      <c r="FTY1411" s="28"/>
      <c r="FTZ1411" s="28"/>
      <c r="FUA1411" s="28"/>
      <c r="FUB1411" s="28"/>
      <c r="FUC1411" s="28"/>
      <c r="FUD1411" s="28"/>
      <c r="FUE1411" s="28"/>
      <c r="FUF1411" s="28"/>
      <c r="FUG1411" s="28"/>
      <c r="FUH1411" s="28"/>
      <c r="FUI1411" s="28"/>
      <c r="FUJ1411" s="28"/>
      <c r="FUK1411" s="28"/>
      <c r="FUL1411" s="28"/>
      <c r="FUM1411" s="28"/>
      <c r="FUN1411" s="28"/>
      <c r="FUO1411" s="28"/>
      <c r="FUP1411" s="28"/>
      <c r="FUQ1411" s="28"/>
      <c r="FUR1411" s="28"/>
      <c r="FUS1411" s="28"/>
      <c r="FUT1411" s="28"/>
      <c r="FUU1411" s="28"/>
      <c r="FUV1411" s="28"/>
      <c r="FUW1411" s="28"/>
      <c r="FUX1411" s="28"/>
      <c r="FUY1411" s="28"/>
      <c r="FUZ1411" s="28"/>
      <c r="FVA1411" s="28"/>
      <c r="FVB1411" s="28"/>
      <c r="FVC1411" s="28"/>
      <c r="FVD1411" s="28"/>
      <c r="FVE1411" s="28"/>
      <c r="FVF1411" s="28"/>
      <c r="FVG1411" s="28"/>
      <c r="FVH1411" s="28"/>
      <c r="FVI1411" s="28"/>
      <c r="FVJ1411" s="28"/>
      <c r="FVK1411" s="28"/>
      <c r="FVL1411" s="28"/>
      <c r="FVM1411" s="28"/>
      <c r="FVN1411" s="28"/>
      <c r="FVO1411" s="28"/>
      <c r="FVP1411" s="28"/>
      <c r="FVQ1411" s="28"/>
      <c r="FVR1411" s="28"/>
      <c r="FVS1411" s="28"/>
      <c r="FVT1411" s="28"/>
      <c r="FVU1411" s="28"/>
      <c r="FVV1411" s="28"/>
      <c r="FVW1411" s="28"/>
      <c r="FVX1411" s="28"/>
      <c r="FVY1411" s="28"/>
      <c r="FVZ1411" s="28"/>
      <c r="FWA1411" s="28"/>
      <c r="FWB1411" s="28"/>
      <c r="FWC1411" s="28"/>
      <c r="FWD1411" s="28"/>
      <c r="FWE1411" s="28"/>
      <c r="FWF1411" s="28"/>
      <c r="FWG1411" s="28"/>
      <c r="FWH1411" s="28"/>
      <c r="FWI1411" s="28"/>
      <c r="FWJ1411" s="28"/>
      <c r="FWK1411" s="28"/>
      <c r="FWL1411" s="28"/>
      <c r="FWM1411" s="28"/>
      <c r="FWN1411" s="28"/>
      <c r="FWO1411" s="28"/>
      <c r="FWP1411" s="28"/>
      <c r="FWQ1411" s="28"/>
      <c r="FWR1411" s="28"/>
      <c r="FWS1411" s="28"/>
      <c r="FWT1411" s="28"/>
      <c r="FWU1411" s="28"/>
      <c r="FWV1411" s="28"/>
      <c r="FWW1411" s="28"/>
      <c r="FWX1411" s="28"/>
      <c r="FWY1411" s="28"/>
      <c r="FWZ1411" s="28"/>
      <c r="FXA1411" s="28"/>
      <c r="FXB1411" s="28"/>
      <c r="FXC1411" s="28"/>
      <c r="FXD1411" s="28"/>
      <c r="FXE1411" s="28"/>
      <c r="FXF1411" s="28"/>
      <c r="FXG1411" s="28"/>
      <c r="FXH1411" s="28"/>
      <c r="FXI1411" s="28"/>
      <c r="FXJ1411" s="28"/>
      <c r="FXK1411" s="28"/>
      <c r="FXL1411" s="28"/>
      <c r="FXM1411" s="28"/>
      <c r="FXN1411" s="28"/>
      <c r="FXO1411" s="28"/>
      <c r="FXP1411" s="28"/>
      <c r="FXQ1411" s="28"/>
      <c r="FXR1411" s="28"/>
      <c r="FXS1411" s="28"/>
      <c r="FXT1411" s="28"/>
      <c r="FXU1411" s="28"/>
      <c r="FXV1411" s="28"/>
      <c r="FXW1411" s="28"/>
      <c r="FXX1411" s="28"/>
      <c r="FXY1411" s="28"/>
      <c r="FXZ1411" s="28"/>
      <c r="FYA1411" s="28"/>
      <c r="FYB1411" s="28"/>
      <c r="FYC1411" s="28"/>
      <c r="FYD1411" s="28"/>
      <c r="FYE1411" s="28"/>
      <c r="FYF1411" s="28"/>
      <c r="FYG1411" s="28"/>
      <c r="FYH1411" s="28"/>
      <c r="FYI1411" s="28"/>
      <c r="FYJ1411" s="28"/>
      <c r="FYK1411" s="28"/>
      <c r="FYL1411" s="28"/>
      <c r="FYM1411" s="28"/>
      <c r="FYN1411" s="28"/>
      <c r="FYO1411" s="28"/>
      <c r="FYP1411" s="28"/>
      <c r="FYQ1411" s="28"/>
      <c r="FYR1411" s="28"/>
      <c r="FYS1411" s="28"/>
      <c r="FYT1411" s="28"/>
      <c r="FYU1411" s="28"/>
      <c r="FYV1411" s="28"/>
      <c r="FYW1411" s="28"/>
      <c r="FYX1411" s="28"/>
      <c r="FYY1411" s="28"/>
      <c r="FYZ1411" s="28"/>
      <c r="FZA1411" s="28"/>
      <c r="FZB1411" s="28"/>
      <c r="FZC1411" s="28"/>
      <c r="FZD1411" s="28"/>
      <c r="FZE1411" s="28"/>
      <c r="FZF1411" s="28"/>
      <c r="FZG1411" s="28"/>
      <c r="FZH1411" s="28"/>
      <c r="FZI1411" s="28"/>
      <c r="FZJ1411" s="28"/>
      <c r="FZK1411" s="28"/>
      <c r="FZL1411" s="28"/>
      <c r="FZM1411" s="28"/>
      <c r="FZN1411" s="28"/>
      <c r="FZO1411" s="28"/>
      <c r="FZP1411" s="28"/>
      <c r="FZQ1411" s="28"/>
      <c r="FZR1411" s="28"/>
      <c r="FZS1411" s="28"/>
      <c r="FZT1411" s="28"/>
      <c r="FZU1411" s="28"/>
      <c r="FZV1411" s="28"/>
      <c r="FZW1411" s="28"/>
      <c r="FZX1411" s="28"/>
      <c r="FZY1411" s="28"/>
      <c r="FZZ1411" s="28"/>
      <c r="GAA1411" s="28"/>
      <c r="GAB1411" s="28"/>
      <c r="GAC1411" s="28"/>
      <c r="GAD1411" s="28"/>
      <c r="GAE1411" s="28"/>
      <c r="GAF1411" s="28"/>
      <c r="GAG1411" s="28"/>
      <c r="GAH1411" s="28"/>
      <c r="GAI1411" s="28"/>
      <c r="GAJ1411" s="28"/>
      <c r="GAK1411" s="28"/>
      <c r="GAL1411" s="28"/>
      <c r="GAM1411" s="28"/>
      <c r="GAN1411" s="28"/>
      <c r="GAO1411" s="28"/>
      <c r="GAP1411" s="28"/>
      <c r="GAQ1411" s="28"/>
      <c r="GAR1411" s="28"/>
      <c r="GAS1411" s="28"/>
      <c r="GAT1411" s="28"/>
      <c r="GAU1411" s="28"/>
      <c r="GAV1411" s="28"/>
      <c r="GAW1411" s="28"/>
      <c r="GAX1411" s="28"/>
      <c r="GAY1411" s="28"/>
      <c r="GAZ1411" s="28"/>
      <c r="GBA1411" s="28"/>
      <c r="GBB1411" s="28"/>
      <c r="GBC1411" s="28"/>
      <c r="GBD1411" s="28"/>
      <c r="GBE1411" s="28"/>
      <c r="GBF1411" s="28"/>
      <c r="GBG1411" s="28"/>
      <c r="GBH1411" s="28"/>
      <c r="GBI1411" s="28"/>
      <c r="GBJ1411" s="28"/>
      <c r="GBK1411" s="28"/>
      <c r="GBL1411" s="28"/>
      <c r="GBM1411" s="28"/>
      <c r="GBN1411" s="28"/>
      <c r="GBO1411" s="28"/>
      <c r="GBP1411" s="28"/>
      <c r="GBQ1411" s="28"/>
      <c r="GBR1411" s="28"/>
      <c r="GBS1411" s="28"/>
      <c r="GBT1411" s="28"/>
      <c r="GBU1411" s="28"/>
      <c r="GBV1411" s="28"/>
      <c r="GBW1411" s="28"/>
      <c r="GBX1411" s="28"/>
      <c r="GBY1411" s="28"/>
      <c r="GBZ1411" s="28"/>
      <c r="GCA1411" s="28"/>
      <c r="GCB1411" s="28"/>
      <c r="GCC1411" s="28"/>
      <c r="GCD1411" s="28"/>
      <c r="GCE1411" s="28"/>
      <c r="GCF1411" s="28"/>
      <c r="GCG1411" s="28"/>
      <c r="GCH1411" s="28"/>
      <c r="GCI1411" s="28"/>
      <c r="GCJ1411" s="28"/>
      <c r="GCK1411" s="28"/>
      <c r="GCL1411" s="28"/>
      <c r="GCM1411" s="28"/>
      <c r="GCN1411" s="28"/>
      <c r="GCO1411" s="28"/>
      <c r="GCP1411" s="28"/>
      <c r="GCQ1411" s="28"/>
      <c r="GCR1411" s="28"/>
      <c r="GCS1411" s="28"/>
      <c r="GCT1411" s="28"/>
      <c r="GCU1411" s="28"/>
      <c r="GCV1411" s="28"/>
      <c r="GCW1411" s="28"/>
      <c r="GCX1411" s="28"/>
      <c r="GCY1411" s="28"/>
      <c r="GCZ1411" s="28"/>
      <c r="GDA1411" s="28"/>
      <c r="GDB1411" s="28"/>
      <c r="GDC1411" s="28"/>
      <c r="GDD1411" s="28"/>
      <c r="GDE1411" s="28"/>
      <c r="GDF1411" s="28"/>
      <c r="GDG1411" s="28"/>
      <c r="GDH1411" s="28"/>
      <c r="GDI1411" s="28"/>
      <c r="GDJ1411" s="28"/>
      <c r="GDK1411" s="28"/>
      <c r="GDL1411" s="28"/>
      <c r="GDM1411" s="28"/>
      <c r="GDN1411" s="28"/>
      <c r="GDO1411" s="28"/>
      <c r="GDP1411" s="28"/>
      <c r="GDQ1411" s="28"/>
      <c r="GDR1411" s="28"/>
      <c r="GDS1411" s="28"/>
      <c r="GDT1411" s="28"/>
      <c r="GDU1411" s="28"/>
      <c r="GDV1411" s="28"/>
      <c r="GDW1411" s="28"/>
      <c r="GDX1411" s="28"/>
      <c r="GDY1411" s="28"/>
      <c r="GDZ1411" s="28"/>
      <c r="GEA1411" s="28"/>
      <c r="GEB1411" s="28"/>
      <c r="GEC1411" s="28"/>
      <c r="GED1411" s="28"/>
      <c r="GEE1411" s="28"/>
      <c r="GEF1411" s="28"/>
      <c r="GEG1411" s="28"/>
      <c r="GEH1411" s="28"/>
      <c r="GEI1411" s="28"/>
      <c r="GEJ1411" s="28"/>
      <c r="GEK1411" s="28"/>
      <c r="GEL1411" s="28"/>
      <c r="GEM1411" s="28"/>
      <c r="GEN1411" s="28"/>
      <c r="GEO1411" s="28"/>
      <c r="GEP1411" s="28"/>
      <c r="GEQ1411" s="28"/>
      <c r="GER1411" s="28"/>
      <c r="GES1411" s="28"/>
      <c r="GET1411" s="28"/>
      <c r="GEU1411" s="28"/>
      <c r="GEV1411" s="28"/>
      <c r="GEW1411" s="28"/>
      <c r="GEX1411" s="28"/>
      <c r="GEY1411" s="28"/>
      <c r="GEZ1411" s="28"/>
      <c r="GFA1411" s="28"/>
      <c r="GFB1411" s="28"/>
      <c r="GFC1411" s="28"/>
      <c r="GFD1411" s="28"/>
      <c r="GFE1411" s="28"/>
      <c r="GFF1411" s="28"/>
      <c r="GFG1411" s="28"/>
      <c r="GFH1411" s="28"/>
      <c r="GFI1411" s="28"/>
      <c r="GFJ1411" s="28"/>
      <c r="GFK1411" s="28"/>
      <c r="GFL1411" s="28"/>
      <c r="GFM1411" s="28"/>
      <c r="GFN1411" s="28"/>
      <c r="GFO1411" s="28"/>
      <c r="GFP1411" s="28"/>
      <c r="GFQ1411" s="28"/>
      <c r="GFR1411" s="28"/>
      <c r="GFS1411" s="28"/>
      <c r="GFT1411" s="28"/>
      <c r="GFU1411" s="28"/>
      <c r="GFV1411" s="28"/>
      <c r="GFW1411" s="28"/>
      <c r="GFX1411" s="28"/>
      <c r="GFY1411" s="28"/>
      <c r="GFZ1411" s="28"/>
      <c r="GGA1411" s="28"/>
      <c r="GGB1411" s="28"/>
      <c r="GGC1411" s="28"/>
      <c r="GGD1411" s="28"/>
      <c r="GGE1411" s="28"/>
      <c r="GGF1411" s="28"/>
      <c r="GGG1411" s="28"/>
      <c r="GGH1411" s="28"/>
      <c r="GGI1411" s="28"/>
      <c r="GGJ1411" s="28"/>
      <c r="GGK1411" s="28"/>
      <c r="GGL1411" s="28"/>
      <c r="GGM1411" s="28"/>
      <c r="GGN1411" s="28"/>
      <c r="GGO1411" s="28"/>
      <c r="GGP1411" s="28"/>
      <c r="GGQ1411" s="28"/>
      <c r="GGR1411" s="28"/>
      <c r="GGS1411" s="28"/>
      <c r="GGT1411" s="28"/>
      <c r="GGU1411" s="28"/>
      <c r="GGV1411" s="28"/>
      <c r="GGW1411" s="28"/>
      <c r="GGX1411" s="28"/>
      <c r="GGY1411" s="28"/>
      <c r="GGZ1411" s="28"/>
      <c r="GHA1411" s="28"/>
      <c r="GHB1411" s="28"/>
      <c r="GHC1411" s="28"/>
      <c r="GHD1411" s="28"/>
      <c r="GHE1411" s="28"/>
      <c r="GHF1411" s="28"/>
      <c r="GHG1411" s="28"/>
      <c r="GHH1411" s="28"/>
      <c r="GHI1411" s="28"/>
      <c r="GHJ1411" s="28"/>
      <c r="GHK1411" s="28"/>
      <c r="GHL1411" s="28"/>
      <c r="GHM1411" s="28"/>
      <c r="GHN1411" s="28"/>
      <c r="GHO1411" s="28"/>
      <c r="GHP1411" s="28"/>
      <c r="GHQ1411" s="28"/>
      <c r="GHR1411" s="28"/>
      <c r="GHS1411" s="28"/>
      <c r="GHT1411" s="28"/>
      <c r="GHU1411" s="28"/>
      <c r="GHV1411" s="28"/>
      <c r="GHW1411" s="28"/>
      <c r="GHX1411" s="28"/>
      <c r="GHY1411" s="28"/>
      <c r="GHZ1411" s="28"/>
      <c r="GIA1411" s="28"/>
      <c r="GIB1411" s="28"/>
      <c r="GIC1411" s="28"/>
      <c r="GID1411" s="28"/>
      <c r="GIE1411" s="28"/>
      <c r="GIF1411" s="28"/>
      <c r="GIG1411" s="28"/>
      <c r="GIH1411" s="28"/>
      <c r="GII1411" s="28"/>
      <c r="GIJ1411" s="28"/>
      <c r="GIK1411" s="28"/>
      <c r="GIL1411" s="28"/>
      <c r="GIM1411" s="28"/>
      <c r="GIN1411" s="28"/>
      <c r="GIO1411" s="28"/>
      <c r="GIP1411" s="28"/>
      <c r="GIQ1411" s="28"/>
      <c r="GIR1411" s="28"/>
      <c r="GIS1411" s="28"/>
      <c r="GIT1411" s="28"/>
      <c r="GIU1411" s="28"/>
      <c r="GIV1411" s="28"/>
      <c r="GIW1411" s="28"/>
      <c r="GIX1411" s="28"/>
      <c r="GIY1411" s="28"/>
      <c r="GIZ1411" s="28"/>
      <c r="GJA1411" s="28"/>
      <c r="GJB1411" s="28"/>
      <c r="GJC1411" s="28"/>
      <c r="GJD1411" s="28"/>
      <c r="GJE1411" s="28"/>
      <c r="GJF1411" s="28"/>
      <c r="GJG1411" s="28"/>
      <c r="GJH1411" s="28"/>
      <c r="GJI1411" s="28"/>
      <c r="GJJ1411" s="28"/>
      <c r="GJK1411" s="28"/>
      <c r="GJL1411" s="28"/>
      <c r="GJM1411" s="28"/>
      <c r="GJN1411" s="28"/>
      <c r="GJO1411" s="28"/>
      <c r="GJP1411" s="28"/>
      <c r="GJQ1411" s="28"/>
      <c r="GJR1411" s="28"/>
      <c r="GJS1411" s="28"/>
      <c r="GJT1411" s="28"/>
      <c r="GJU1411" s="28"/>
      <c r="GJV1411" s="28"/>
      <c r="GJW1411" s="28"/>
      <c r="GJX1411" s="28"/>
      <c r="GJY1411" s="28"/>
      <c r="GJZ1411" s="28"/>
      <c r="GKA1411" s="28"/>
      <c r="GKB1411" s="28"/>
      <c r="GKC1411" s="28"/>
      <c r="GKD1411" s="28"/>
      <c r="GKE1411" s="28"/>
      <c r="GKF1411" s="28"/>
      <c r="GKG1411" s="28"/>
      <c r="GKH1411" s="28"/>
      <c r="GKI1411" s="28"/>
      <c r="GKJ1411" s="28"/>
      <c r="GKK1411" s="28"/>
      <c r="GKL1411" s="28"/>
      <c r="GKM1411" s="28"/>
      <c r="GKN1411" s="28"/>
      <c r="GKO1411" s="28"/>
      <c r="GKP1411" s="28"/>
      <c r="GKQ1411" s="28"/>
      <c r="GKR1411" s="28"/>
      <c r="GKS1411" s="28"/>
      <c r="GKT1411" s="28"/>
      <c r="GKU1411" s="28"/>
      <c r="GKV1411" s="28"/>
      <c r="GKW1411" s="28"/>
      <c r="GKX1411" s="28"/>
      <c r="GKY1411" s="28"/>
      <c r="GKZ1411" s="28"/>
      <c r="GLA1411" s="28"/>
      <c r="GLB1411" s="28"/>
      <c r="GLC1411" s="28"/>
      <c r="GLD1411" s="28"/>
      <c r="GLE1411" s="28"/>
      <c r="GLF1411" s="28"/>
      <c r="GLG1411" s="28"/>
      <c r="GLH1411" s="28"/>
      <c r="GLI1411" s="28"/>
      <c r="GLJ1411" s="28"/>
      <c r="GLK1411" s="28"/>
      <c r="GLL1411" s="28"/>
      <c r="GLM1411" s="28"/>
      <c r="GLN1411" s="28"/>
      <c r="GLO1411" s="28"/>
      <c r="GLP1411" s="28"/>
      <c r="GLQ1411" s="28"/>
      <c r="GLR1411" s="28"/>
      <c r="GLS1411" s="28"/>
      <c r="GLT1411" s="28"/>
      <c r="GLU1411" s="28"/>
      <c r="GLV1411" s="28"/>
      <c r="GLW1411" s="28"/>
      <c r="GLX1411" s="28"/>
      <c r="GLY1411" s="28"/>
      <c r="GLZ1411" s="28"/>
      <c r="GMA1411" s="28"/>
      <c r="GMB1411" s="28"/>
      <c r="GMC1411" s="28"/>
      <c r="GMD1411" s="28"/>
      <c r="GME1411" s="28"/>
      <c r="GMF1411" s="28"/>
      <c r="GMG1411" s="28"/>
      <c r="GMH1411" s="28"/>
      <c r="GMI1411" s="28"/>
      <c r="GMJ1411" s="28"/>
      <c r="GMK1411" s="28"/>
      <c r="GML1411" s="28"/>
      <c r="GMM1411" s="28"/>
      <c r="GMN1411" s="28"/>
      <c r="GMO1411" s="28"/>
      <c r="GMP1411" s="28"/>
      <c r="GMQ1411" s="28"/>
      <c r="GMR1411" s="28"/>
      <c r="GMS1411" s="28"/>
      <c r="GMT1411" s="28"/>
      <c r="GMU1411" s="28"/>
      <c r="GMV1411" s="28"/>
      <c r="GMW1411" s="28"/>
      <c r="GMX1411" s="28"/>
      <c r="GMY1411" s="28"/>
      <c r="GMZ1411" s="28"/>
      <c r="GNA1411" s="28"/>
      <c r="GNB1411" s="28"/>
      <c r="GNC1411" s="28"/>
      <c r="GND1411" s="28"/>
      <c r="GNE1411" s="28"/>
      <c r="GNF1411" s="28"/>
      <c r="GNG1411" s="28"/>
      <c r="GNH1411" s="28"/>
      <c r="GNI1411" s="28"/>
      <c r="GNJ1411" s="28"/>
      <c r="GNK1411" s="28"/>
      <c r="GNL1411" s="28"/>
      <c r="GNM1411" s="28"/>
      <c r="GNN1411" s="28"/>
      <c r="GNO1411" s="28"/>
      <c r="GNP1411" s="28"/>
      <c r="GNQ1411" s="28"/>
      <c r="GNR1411" s="28"/>
      <c r="GNS1411" s="28"/>
      <c r="GNT1411" s="28"/>
      <c r="GNU1411" s="28"/>
      <c r="GNV1411" s="28"/>
      <c r="GNW1411" s="28"/>
      <c r="GNX1411" s="28"/>
      <c r="GNY1411" s="28"/>
      <c r="GNZ1411" s="28"/>
      <c r="GOA1411" s="28"/>
      <c r="GOB1411" s="28"/>
      <c r="GOC1411" s="28"/>
      <c r="GOD1411" s="28"/>
      <c r="GOE1411" s="28"/>
      <c r="GOF1411" s="28"/>
      <c r="GOG1411" s="28"/>
      <c r="GOH1411" s="28"/>
      <c r="GOI1411" s="28"/>
      <c r="GOJ1411" s="28"/>
      <c r="GOK1411" s="28"/>
      <c r="GOL1411" s="28"/>
      <c r="GOM1411" s="28"/>
      <c r="GON1411" s="28"/>
      <c r="GOO1411" s="28"/>
      <c r="GOP1411" s="28"/>
      <c r="GOQ1411" s="28"/>
      <c r="GOR1411" s="28"/>
      <c r="GOS1411" s="28"/>
      <c r="GOT1411" s="28"/>
      <c r="GOU1411" s="28"/>
      <c r="GOV1411" s="28"/>
      <c r="GOW1411" s="28"/>
      <c r="GOX1411" s="28"/>
      <c r="GOY1411" s="28"/>
      <c r="GOZ1411" s="28"/>
      <c r="GPA1411" s="28"/>
      <c r="GPB1411" s="28"/>
      <c r="GPC1411" s="28"/>
      <c r="GPD1411" s="28"/>
      <c r="GPE1411" s="28"/>
      <c r="GPF1411" s="28"/>
      <c r="GPG1411" s="28"/>
      <c r="GPH1411" s="28"/>
      <c r="GPI1411" s="28"/>
      <c r="GPJ1411" s="28"/>
      <c r="GPK1411" s="28"/>
      <c r="GPL1411" s="28"/>
      <c r="GPM1411" s="28"/>
      <c r="GPN1411" s="28"/>
      <c r="GPO1411" s="28"/>
      <c r="GPP1411" s="28"/>
      <c r="GPQ1411" s="28"/>
      <c r="GPR1411" s="28"/>
      <c r="GPS1411" s="28"/>
      <c r="GPT1411" s="28"/>
      <c r="GPU1411" s="28"/>
      <c r="GPV1411" s="28"/>
      <c r="GPW1411" s="28"/>
      <c r="GPX1411" s="28"/>
      <c r="GPY1411" s="28"/>
      <c r="GPZ1411" s="28"/>
      <c r="GQA1411" s="28"/>
      <c r="GQB1411" s="28"/>
      <c r="GQC1411" s="28"/>
      <c r="GQD1411" s="28"/>
      <c r="GQE1411" s="28"/>
      <c r="GQF1411" s="28"/>
      <c r="GQG1411" s="28"/>
      <c r="GQH1411" s="28"/>
      <c r="GQI1411" s="28"/>
      <c r="GQJ1411" s="28"/>
      <c r="GQK1411" s="28"/>
      <c r="GQL1411" s="28"/>
      <c r="GQM1411" s="28"/>
      <c r="GQN1411" s="28"/>
      <c r="GQO1411" s="28"/>
      <c r="GQP1411" s="28"/>
      <c r="GQQ1411" s="28"/>
      <c r="GQR1411" s="28"/>
      <c r="GQS1411" s="28"/>
      <c r="GQT1411" s="28"/>
      <c r="GQU1411" s="28"/>
      <c r="GQV1411" s="28"/>
      <c r="GQW1411" s="28"/>
      <c r="GQX1411" s="28"/>
      <c r="GQY1411" s="28"/>
      <c r="GQZ1411" s="28"/>
      <c r="GRA1411" s="28"/>
      <c r="GRB1411" s="28"/>
      <c r="GRC1411" s="28"/>
      <c r="GRD1411" s="28"/>
      <c r="GRE1411" s="28"/>
      <c r="GRF1411" s="28"/>
      <c r="GRG1411" s="28"/>
      <c r="GRH1411" s="28"/>
      <c r="GRI1411" s="28"/>
      <c r="GRJ1411" s="28"/>
      <c r="GRK1411" s="28"/>
      <c r="GRL1411" s="28"/>
      <c r="GRM1411" s="28"/>
      <c r="GRN1411" s="28"/>
      <c r="GRO1411" s="28"/>
      <c r="GRP1411" s="28"/>
      <c r="GRQ1411" s="28"/>
      <c r="GRR1411" s="28"/>
      <c r="GRS1411" s="28"/>
      <c r="GRT1411" s="28"/>
      <c r="GRU1411" s="28"/>
      <c r="GRV1411" s="28"/>
      <c r="GRW1411" s="28"/>
      <c r="GRX1411" s="28"/>
      <c r="GRY1411" s="28"/>
      <c r="GRZ1411" s="28"/>
      <c r="GSA1411" s="28"/>
      <c r="GSB1411" s="28"/>
      <c r="GSC1411" s="28"/>
      <c r="GSD1411" s="28"/>
      <c r="GSE1411" s="28"/>
      <c r="GSF1411" s="28"/>
      <c r="GSG1411" s="28"/>
      <c r="GSH1411" s="28"/>
      <c r="GSI1411" s="28"/>
      <c r="GSJ1411" s="28"/>
      <c r="GSK1411" s="28"/>
      <c r="GSL1411" s="28"/>
      <c r="GSM1411" s="28"/>
      <c r="GSN1411" s="28"/>
      <c r="GSO1411" s="28"/>
      <c r="GSP1411" s="28"/>
      <c r="GSQ1411" s="28"/>
      <c r="GSR1411" s="28"/>
      <c r="GSS1411" s="28"/>
      <c r="GST1411" s="28"/>
      <c r="GSU1411" s="28"/>
      <c r="GSV1411" s="28"/>
      <c r="GSW1411" s="28"/>
      <c r="GSX1411" s="28"/>
      <c r="GSY1411" s="28"/>
      <c r="GSZ1411" s="28"/>
      <c r="GTA1411" s="28"/>
      <c r="GTB1411" s="28"/>
      <c r="GTC1411" s="28"/>
      <c r="GTD1411" s="28"/>
      <c r="GTE1411" s="28"/>
      <c r="GTF1411" s="28"/>
      <c r="GTG1411" s="28"/>
      <c r="GTH1411" s="28"/>
      <c r="GTI1411" s="28"/>
      <c r="GTJ1411" s="28"/>
      <c r="GTK1411" s="28"/>
      <c r="GTL1411" s="28"/>
      <c r="GTM1411" s="28"/>
      <c r="GTN1411" s="28"/>
      <c r="GTO1411" s="28"/>
      <c r="GTP1411" s="28"/>
      <c r="GTQ1411" s="28"/>
      <c r="GTR1411" s="28"/>
      <c r="GTS1411" s="28"/>
      <c r="GTT1411" s="28"/>
      <c r="GTU1411" s="28"/>
      <c r="GTV1411" s="28"/>
      <c r="GTW1411" s="28"/>
      <c r="GTX1411" s="28"/>
      <c r="GTY1411" s="28"/>
      <c r="GTZ1411" s="28"/>
      <c r="GUA1411" s="28"/>
      <c r="GUB1411" s="28"/>
      <c r="GUC1411" s="28"/>
      <c r="GUD1411" s="28"/>
      <c r="GUE1411" s="28"/>
      <c r="GUF1411" s="28"/>
      <c r="GUG1411" s="28"/>
      <c r="GUH1411" s="28"/>
      <c r="GUI1411" s="28"/>
      <c r="GUJ1411" s="28"/>
      <c r="GUK1411" s="28"/>
      <c r="GUL1411" s="28"/>
      <c r="GUM1411" s="28"/>
      <c r="GUN1411" s="28"/>
      <c r="GUO1411" s="28"/>
      <c r="GUP1411" s="28"/>
      <c r="GUQ1411" s="28"/>
      <c r="GUR1411" s="28"/>
      <c r="GUS1411" s="28"/>
      <c r="GUT1411" s="28"/>
      <c r="GUU1411" s="28"/>
      <c r="GUV1411" s="28"/>
      <c r="GUW1411" s="28"/>
      <c r="GUX1411" s="28"/>
      <c r="GUY1411" s="28"/>
      <c r="GUZ1411" s="28"/>
      <c r="GVA1411" s="28"/>
      <c r="GVB1411" s="28"/>
      <c r="GVC1411" s="28"/>
      <c r="GVD1411" s="28"/>
      <c r="GVE1411" s="28"/>
      <c r="GVF1411" s="28"/>
      <c r="GVG1411" s="28"/>
      <c r="GVH1411" s="28"/>
      <c r="GVI1411" s="28"/>
      <c r="GVJ1411" s="28"/>
      <c r="GVK1411" s="28"/>
      <c r="GVL1411" s="28"/>
      <c r="GVM1411" s="28"/>
      <c r="GVN1411" s="28"/>
      <c r="GVO1411" s="28"/>
      <c r="GVP1411" s="28"/>
      <c r="GVQ1411" s="28"/>
      <c r="GVR1411" s="28"/>
      <c r="GVS1411" s="28"/>
      <c r="GVT1411" s="28"/>
      <c r="GVU1411" s="28"/>
      <c r="GVV1411" s="28"/>
      <c r="GVW1411" s="28"/>
      <c r="GVX1411" s="28"/>
      <c r="GVY1411" s="28"/>
      <c r="GVZ1411" s="28"/>
      <c r="GWA1411" s="28"/>
      <c r="GWB1411" s="28"/>
      <c r="GWC1411" s="28"/>
      <c r="GWD1411" s="28"/>
      <c r="GWE1411" s="28"/>
      <c r="GWF1411" s="28"/>
      <c r="GWG1411" s="28"/>
      <c r="GWH1411" s="28"/>
      <c r="GWI1411" s="28"/>
      <c r="GWJ1411" s="28"/>
      <c r="GWK1411" s="28"/>
      <c r="GWL1411" s="28"/>
      <c r="GWM1411" s="28"/>
      <c r="GWN1411" s="28"/>
      <c r="GWO1411" s="28"/>
      <c r="GWP1411" s="28"/>
      <c r="GWQ1411" s="28"/>
      <c r="GWR1411" s="28"/>
      <c r="GWS1411" s="28"/>
      <c r="GWT1411" s="28"/>
      <c r="GWU1411" s="28"/>
      <c r="GWV1411" s="28"/>
      <c r="GWW1411" s="28"/>
      <c r="GWX1411" s="28"/>
      <c r="GWY1411" s="28"/>
      <c r="GWZ1411" s="28"/>
      <c r="GXA1411" s="28"/>
      <c r="GXB1411" s="28"/>
      <c r="GXC1411" s="28"/>
      <c r="GXD1411" s="28"/>
      <c r="GXE1411" s="28"/>
      <c r="GXF1411" s="28"/>
      <c r="GXG1411" s="28"/>
      <c r="GXH1411" s="28"/>
      <c r="GXI1411" s="28"/>
      <c r="GXJ1411" s="28"/>
      <c r="GXK1411" s="28"/>
      <c r="GXL1411" s="28"/>
      <c r="GXM1411" s="28"/>
      <c r="GXN1411" s="28"/>
      <c r="GXO1411" s="28"/>
      <c r="GXP1411" s="28"/>
      <c r="GXQ1411" s="28"/>
      <c r="GXR1411" s="28"/>
      <c r="GXS1411" s="28"/>
      <c r="GXT1411" s="28"/>
      <c r="GXU1411" s="28"/>
      <c r="GXV1411" s="28"/>
      <c r="GXW1411" s="28"/>
      <c r="GXX1411" s="28"/>
      <c r="GXY1411" s="28"/>
      <c r="GXZ1411" s="28"/>
      <c r="GYA1411" s="28"/>
      <c r="GYB1411" s="28"/>
      <c r="GYC1411" s="28"/>
      <c r="GYD1411" s="28"/>
      <c r="GYE1411" s="28"/>
      <c r="GYF1411" s="28"/>
      <c r="GYG1411" s="28"/>
      <c r="GYH1411" s="28"/>
      <c r="GYI1411" s="28"/>
      <c r="GYJ1411" s="28"/>
      <c r="GYK1411" s="28"/>
      <c r="GYL1411" s="28"/>
      <c r="GYM1411" s="28"/>
      <c r="GYN1411" s="28"/>
      <c r="GYO1411" s="28"/>
      <c r="GYP1411" s="28"/>
      <c r="GYQ1411" s="28"/>
      <c r="GYR1411" s="28"/>
      <c r="GYS1411" s="28"/>
      <c r="GYT1411" s="28"/>
      <c r="GYU1411" s="28"/>
      <c r="GYV1411" s="28"/>
      <c r="GYW1411" s="28"/>
      <c r="GYX1411" s="28"/>
      <c r="GYY1411" s="28"/>
      <c r="GYZ1411" s="28"/>
      <c r="GZA1411" s="28"/>
      <c r="GZB1411" s="28"/>
      <c r="GZC1411" s="28"/>
      <c r="GZD1411" s="28"/>
      <c r="GZE1411" s="28"/>
      <c r="GZF1411" s="28"/>
      <c r="GZG1411" s="28"/>
      <c r="GZH1411" s="28"/>
      <c r="GZI1411" s="28"/>
      <c r="GZJ1411" s="28"/>
      <c r="GZK1411" s="28"/>
      <c r="GZL1411" s="28"/>
      <c r="GZM1411" s="28"/>
      <c r="GZN1411" s="28"/>
      <c r="GZO1411" s="28"/>
      <c r="GZP1411" s="28"/>
      <c r="GZQ1411" s="28"/>
      <c r="GZR1411" s="28"/>
      <c r="GZS1411" s="28"/>
      <c r="GZT1411" s="28"/>
      <c r="GZU1411" s="28"/>
      <c r="GZV1411" s="28"/>
      <c r="GZW1411" s="28"/>
      <c r="GZX1411" s="28"/>
      <c r="GZY1411" s="28"/>
      <c r="GZZ1411" s="28"/>
      <c r="HAA1411" s="28"/>
      <c r="HAB1411" s="28"/>
      <c r="HAC1411" s="28"/>
      <c r="HAD1411" s="28"/>
      <c r="HAE1411" s="28"/>
      <c r="HAF1411" s="28"/>
      <c r="HAG1411" s="28"/>
      <c r="HAH1411" s="28"/>
      <c r="HAI1411" s="28"/>
      <c r="HAJ1411" s="28"/>
      <c r="HAK1411" s="28"/>
      <c r="HAL1411" s="28"/>
      <c r="HAM1411" s="28"/>
      <c r="HAN1411" s="28"/>
      <c r="HAO1411" s="28"/>
      <c r="HAP1411" s="28"/>
      <c r="HAQ1411" s="28"/>
      <c r="HAR1411" s="28"/>
      <c r="HAS1411" s="28"/>
      <c r="HAT1411" s="28"/>
      <c r="HAU1411" s="28"/>
      <c r="HAV1411" s="28"/>
      <c r="HAW1411" s="28"/>
      <c r="HAX1411" s="28"/>
      <c r="HAY1411" s="28"/>
      <c r="HAZ1411" s="28"/>
      <c r="HBA1411" s="28"/>
      <c r="HBB1411" s="28"/>
      <c r="HBC1411" s="28"/>
      <c r="HBD1411" s="28"/>
      <c r="HBE1411" s="28"/>
      <c r="HBF1411" s="28"/>
      <c r="HBG1411" s="28"/>
      <c r="HBH1411" s="28"/>
      <c r="HBI1411" s="28"/>
      <c r="HBJ1411" s="28"/>
      <c r="HBK1411" s="28"/>
      <c r="HBL1411" s="28"/>
      <c r="HBM1411" s="28"/>
      <c r="HBN1411" s="28"/>
      <c r="HBO1411" s="28"/>
      <c r="HBP1411" s="28"/>
      <c r="HBQ1411" s="28"/>
      <c r="HBR1411" s="28"/>
      <c r="HBS1411" s="28"/>
      <c r="HBT1411" s="28"/>
      <c r="HBU1411" s="28"/>
      <c r="HBV1411" s="28"/>
      <c r="HBW1411" s="28"/>
      <c r="HBX1411" s="28"/>
      <c r="HBY1411" s="28"/>
      <c r="HBZ1411" s="28"/>
      <c r="HCA1411" s="28"/>
      <c r="HCB1411" s="28"/>
      <c r="HCC1411" s="28"/>
      <c r="HCD1411" s="28"/>
      <c r="HCE1411" s="28"/>
      <c r="HCF1411" s="28"/>
      <c r="HCG1411" s="28"/>
      <c r="HCH1411" s="28"/>
      <c r="HCI1411" s="28"/>
      <c r="HCJ1411" s="28"/>
      <c r="HCK1411" s="28"/>
      <c r="HCL1411" s="28"/>
      <c r="HCM1411" s="28"/>
      <c r="HCN1411" s="28"/>
      <c r="HCO1411" s="28"/>
      <c r="HCP1411" s="28"/>
      <c r="HCQ1411" s="28"/>
      <c r="HCR1411" s="28"/>
      <c r="HCS1411" s="28"/>
      <c r="HCT1411" s="28"/>
      <c r="HCU1411" s="28"/>
      <c r="HCV1411" s="28"/>
      <c r="HCW1411" s="28"/>
      <c r="HCX1411" s="28"/>
      <c r="HCY1411" s="28"/>
      <c r="HCZ1411" s="28"/>
      <c r="HDA1411" s="28"/>
      <c r="HDB1411" s="28"/>
      <c r="HDC1411" s="28"/>
      <c r="HDD1411" s="28"/>
      <c r="HDE1411" s="28"/>
      <c r="HDF1411" s="28"/>
      <c r="HDG1411" s="28"/>
      <c r="HDH1411" s="28"/>
      <c r="HDI1411" s="28"/>
      <c r="HDJ1411" s="28"/>
      <c r="HDK1411" s="28"/>
      <c r="HDL1411" s="28"/>
      <c r="HDM1411" s="28"/>
      <c r="HDN1411" s="28"/>
      <c r="HDO1411" s="28"/>
      <c r="HDP1411" s="28"/>
      <c r="HDQ1411" s="28"/>
      <c r="HDR1411" s="28"/>
      <c r="HDS1411" s="28"/>
      <c r="HDT1411" s="28"/>
      <c r="HDU1411" s="28"/>
      <c r="HDV1411" s="28"/>
      <c r="HDW1411" s="28"/>
      <c r="HDX1411" s="28"/>
      <c r="HDY1411" s="28"/>
      <c r="HDZ1411" s="28"/>
      <c r="HEA1411" s="28"/>
      <c r="HEB1411" s="28"/>
      <c r="HEC1411" s="28"/>
      <c r="HED1411" s="28"/>
      <c r="HEE1411" s="28"/>
      <c r="HEF1411" s="28"/>
      <c r="HEG1411" s="28"/>
      <c r="HEH1411" s="28"/>
      <c r="HEI1411" s="28"/>
      <c r="HEJ1411" s="28"/>
      <c r="HEK1411" s="28"/>
      <c r="HEL1411" s="28"/>
      <c r="HEM1411" s="28"/>
      <c r="HEN1411" s="28"/>
      <c r="HEO1411" s="28"/>
      <c r="HEP1411" s="28"/>
      <c r="HEQ1411" s="28"/>
      <c r="HER1411" s="28"/>
      <c r="HES1411" s="28"/>
      <c r="HET1411" s="28"/>
      <c r="HEU1411" s="28"/>
      <c r="HEV1411" s="28"/>
      <c r="HEW1411" s="28"/>
      <c r="HEX1411" s="28"/>
      <c r="HEY1411" s="28"/>
      <c r="HEZ1411" s="28"/>
      <c r="HFA1411" s="28"/>
      <c r="HFB1411" s="28"/>
      <c r="HFC1411" s="28"/>
      <c r="HFD1411" s="28"/>
      <c r="HFE1411" s="28"/>
      <c r="HFF1411" s="28"/>
      <c r="HFG1411" s="28"/>
      <c r="HFH1411" s="28"/>
      <c r="HFI1411" s="28"/>
      <c r="HFJ1411" s="28"/>
      <c r="HFK1411" s="28"/>
      <c r="HFL1411" s="28"/>
      <c r="HFM1411" s="28"/>
      <c r="HFN1411" s="28"/>
      <c r="HFO1411" s="28"/>
      <c r="HFP1411" s="28"/>
      <c r="HFQ1411" s="28"/>
      <c r="HFR1411" s="28"/>
      <c r="HFS1411" s="28"/>
      <c r="HFT1411" s="28"/>
      <c r="HFU1411" s="28"/>
      <c r="HFV1411" s="28"/>
      <c r="HFW1411" s="28"/>
      <c r="HFX1411" s="28"/>
      <c r="HFY1411" s="28"/>
      <c r="HFZ1411" s="28"/>
      <c r="HGA1411" s="28"/>
      <c r="HGB1411" s="28"/>
      <c r="HGC1411" s="28"/>
      <c r="HGD1411" s="28"/>
      <c r="HGE1411" s="28"/>
      <c r="HGF1411" s="28"/>
      <c r="HGG1411" s="28"/>
      <c r="HGH1411" s="28"/>
      <c r="HGI1411" s="28"/>
      <c r="HGJ1411" s="28"/>
      <c r="HGK1411" s="28"/>
      <c r="HGL1411" s="28"/>
      <c r="HGM1411" s="28"/>
      <c r="HGN1411" s="28"/>
      <c r="HGO1411" s="28"/>
      <c r="HGP1411" s="28"/>
      <c r="HGQ1411" s="28"/>
      <c r="HGR1411" s="28"/>
      <c r="HGS1411" s="28"/>
      <c r="HGT1411" s="28"/>
      <c r="HGU1411" s="28"/>
      <c r="HGV1411" s="28"/>
      <c r="HGW1411" s="28"/>
      <c r="HGX1411" s="28"/>
      <c r="HGY1411" s="28"/>
      <c r="HGZ1411" s="28"/>
      <c r="HHA1411" s="28"/>
      <c r="HHB1411" s="28"/>
      <c r="HHC1411" s="28"/>
      <c r="HHD1411" s="28"/>
      <c r="HHE1411" s="28"/>
      <c r="HHF1411" s="28"/>
      <c r="HHG1411" s="28"/>
      <c r="HHH1411" s="28"/>
      <c r="HHI1411" s="28"/>
      <c r="HHJ1411" s="28"/>
      <c r="HHK1411" s="28"/>
      <c r="HHL1411" s="28"/>
      <c r="HHM1411" s="28"/>
      <c r="HHN1411" s="28"/>
      <c r="HHO1411" s="28"/>
      <c r="HHP1411" s="28"/>
      <c r="HHQ1411" s="28"/>
      <c r="HHR1411" s="28"/>
      <c r="HHS1411" s="28"/>
      <c r="HHT1411" s="28"/>
      <c r="HHU1411" s="28"/>
      <c r="HHV1411" s="28"/>
      <c r="HHW1411" s="28"/>
      <c r="HHX1411" s="28"/>
      <c r="HHY1411" s="28"/>
      <c r="HHZ1411" s="28"/>
      <c r="HIA1411" s="28"/>
      <c r="HIB1411" s="28"/>
      <c r="HIC1411" s="28"/>
      <c r="HID1411" s="28"/>
      <c r="HIE1411" s="28"/>
      <c r="HIF1411" s="28"/>
      <c r="HIG1411" s="28"/>
      <c r="HIH1411" s="28"/>
      <c r="HII1411" s="28"/>
      <c r="HIJ1411" s="28"/>
      <c r="HIK1411" s="28"/>
      <c r="HIL1411" s="28"/>
      <c r="HIM1411" s="28"/>
      <c r="HIN1411" s="28"/>
      <c r="HIO1411" s="28"/>
      <c r="HIP1411" s="28"/>
      <c r="HIQ1411" s="28"/>
      <c r="HIR1411" s="28"/>
      <c r="HIS1411" s="28"/>
      <c r="HIT1411" s="28"/>
      <c r="HIU1411" s="28"/>
      <c r="HIV1411" s="28"/>
      <c r="HIW1411" s="28"/>
      <c r="HIX1411" s="28"/>
      <c r="HIY1411" s="28"/>
      <c r="HIZ1411" s="28"/>
      <c r="HJA1411" s="28"/>
      <c r="HJB1411" s="28"/>
      <c r="HJC1411" s="28"/>
      <c r="HJD1411" s="28"/>
      <c r="HJE1411" s="28"/>
      <c r="HJF1411" s="28"/>
      <c r="HJG1411" s="28"/>
      <c r="HJH1411" s="28"/>
      <c r="HJI1411" s="28"/>
      <c r="HJJ1411" s="28"/>
      <c r="HJK1411" s="28"/>
      <c r="HJL1411" s="28"/>
      <c r="HJM1411" s="28"/>
      <c r="HJN1411" s="28"/>
      <c r="HJO1411" s="28"/>
      <c r="HJP1411" s="28"/>
      <c r="HJQ1411" s="28"/>
      <c r="HJR1411" s="28"/>
      <c r="HJS1411" s="28"/>
      <c r="HJT1411" s="28"/>
      <c r="HJU1411" s="28"/>
      <c r="HJV1411" s="28"/>
      <c r="HJW1411" s="28"/>
      <c r="HJX1411" s="28"/>
      <c r="HJY1411" s="28"/>
      <c r="HJZ1411" s="28"/>
      <c r="HKA1411" s="28"/>
      <c r="HKB1411" s="28"/>
      <c r="HKC1411" s="28"/>
      <c r="HKD1411" s="28"/>
      <c r="HKE1411" s="28"/>
      <c r="HKF1411" s="28"/>
      <c r="HKG1411" s="28"/>
      <c r="HKH1411" s="28"/>
      <c r="HKI1411" s="28"/>
      <c r="HKJ1411" s="28"/>
      <c r="HKK1411" s="28"/>
      <c r="HKL1411" s="28"/>
      <c r="HKM1411" s="28"/>
      <c r="HKN1411" s="28"/>
      <c r="HKO1411" s="28"/>
      <c r="HKP1411" s="28"/>
      <c r="HKQ1411" s="28"/>
      <c r="HKR1411" s="28"/>
      <c r="HKS1411" s="28"/>
      <c r="HKT1411" s="28"/>
      <c r="HKU1411" s="28"/>
      <c r="HKV1411" s="28"/>
      <c r="HKW1411" s="28"/>
      <c r="HKX1411" s="28"/>
      <c r="HKY1411" s="28"/>
      <c r="HKZ1411" s="28"/>
      <c r="HLA1411" s="28"/>
      <c r="HLB1411" s="28"/>
      <c r="HLC1411" s="28"/>
      <c r="HLD1411" s="28"/>
      <c r="HLE1411" s="28"/>
      <c r="HLF1411" s="28"/>
      <c r="HLG1411" s="28"/>
      <c r="HLH1411" s="28"/>
      <c r="HLI1411" s="28"/>
      <c r="HLJ1411" s="28"/>
      <c r="HLK1411" s="28"/>
      <c r="HLL1411" s="28"/>
      <c r="HLM1411" s="28"/>
      <c r="HLN1411" s="28"/>
      <c r="HLO1411" s="28"/>
      <c r="HLP1411" s="28"/>
      <c r="HLQ1411" s="28"/>
      <c r="HLR1411" s="28"/>
      <c r="HLS1411" s="28"/>
      <c r="HLT1411" s="28"/>
      <c r="HLU1411" s="28"/>
      <c r="HLV1411" s="28"/>
      <c r="HLW1411" s="28"/>
      <c r="HLX1411" s="28"/>
      <c r="HLY1411" s="28"/>
      <c r="HLZ1411" s="28"/>
      <c r="HMA1411" s="28"/>
      <c r="HMB1411" s="28"/>
      <c r="HMC1411" s="28"/>
      <c r="HMD1411" s="28"/>
      <c r="HME1411" s="28"/>
      <c r="HMF1411" s="28"/>
      <c r="HMG1411" s="28"/>
      <c r="HMH1411" s="28"/>
      <c r="HMI1411" s="28"/>
      <c r="HMJ1411" s="28"/>
      <c r="HMK1411" s="28"/>
      <c r="HML1411" s="28"/>
      <c r="HMM1411" s="28"/>
      <c r="HMN1411" s="28"/>
      <c r="HMO1411" s="28"/>
      <c r="HMP1411" s="28"/>
      <c r="HMQ1411" s="28"/>
      <c r="HMR1411" s="28"/>
      <c r="HMS1411" s="28"/>
      <c r="HMT1411" s="28"/>
      <c r="HMU1411" s="28"/>
      <c r="HMV1411" s="28"/>
      <c r="HMW1411" s="28"/>
      <c r="HMX1411" s="28"/>
      <c r="HMY1411" s="28"/>
      <c r="HMZ1411" s="28"/>
      <c r="HNA1411" s="28"/>
      <c r="HNB1411" s="28"/>
      <c r="HNC1411" s="28"/>
      <c r="HND1411" s="28"/>
      <c r="HNE1411" s="28"/>
      <c r="HNF1411" s="28"/>
      <c r="HNG1411" s="28"/>
      <c r="HNH1411" s="28"/>
      <c r="HNI1411" s="28"/>
      <c r="HNJ1411" s="28"/>
      <c r="HNK1411" s="28"/>
      <c r="HNL1411" s="28"/>
      <c r="HNM1411" s="28"/>
      <c r="HNN1411" s="28"/>
      <c r="HNO1411" s="28"/>
      <c r="HNP1411" s="28"/>
      <c r="HNQ1411" s="28"/>
      <c r="HNR1411" s="28"/>
      <c r="HNS1411" s="28"/>
      <c r="HNT1411" s="28"/>
      <c r="HNU1411" s="28"/>
      <c r="HNV1411" s="28"/>
      <c r="HNW1411" s="28"/>
      <c r="HNX1411" s="28"/>
      <c r="HNY1411" s="28"/>
      <c r="HNZ1411" s="28"/>
      <c r="HOA1411" s="28"/>
      <c r="HOB1411" s="28"/>
      <c r="HOC1411" s="28"/>
      <c r="HOD1411" s="28"/>
      <c r="HOE1411" s="28"/>
      <c r="HOF1411" s="28"/>
      <c r="HOG1411" s="28"/>
      <c r="HOH1411" s="28"/>
      <c r="HOI1411" s="28"/>
      <c r="HOJ1411" s="28"/>
      <c r="HOK1411" s="28"/>
      <c r="HOL1411" s="28"/>
      <c r="HOM1411" s="28"/>
      <c r="HON1411" s="28"/>
      <c r="HOO1411" s="28"/>
      <c r="HOP1411" s="28"/>
      <c r="HOQ1411" s="28"/>
      <c r="HOR1411" s="28"/>
      <c r="HOS1411" s="28"/>
      <c r="HOT1411" s="28"/>
      <c r="HOU1411" s="28"/>
      <c r="HOV1411" s="28"/>
      <c r="HOW1411" s="28"/>
      <c r="HOX1411" s="28"/>
      <c r="HOY1411" s="28"/>
      <c r="HOZ1411" s="28"/>
      <c r="HPA1411" s="28"/>
      <c r="HPB1411" s="28"/>
      <c r="HPC1411" s="28"/>
      <c r="HPD1411" s="28"/>
      <c r="HPE1411" s="28"/>
      <c r="HPF1411" s="28"/>
      <c r="HPG1411" s="28"/>
      <c r="HPH1411" s="28"/>
      <c r="HPI1411" s="28"/>
      <c r="HPJ1411" s="28"/>
      <c r="HPK1411" s="28"/>
      <c r="HPL1411" s="28"/>
      <c r="HPM1411" s="28"/>
      <c r="HPN1411" s="28"/>
      <c r="HPO1411" s="28"/>
      <c r="HPP1411" s="28"/>
      <c r="HPQ1411" s="28"/>
      <c r="HPR1411" s="28"/>
      <c r="HPS1411" s="28"/>
      <c r="HPT1411" s="28"/>
      <c r="HPU1411" s="28"/>
      <c r="HPV1411" s="28"/>
      <c r="HPW1411" s="28"/>
      <c r="HPX1411" s="28"/>
      <c r="HPY1411" s="28"/>
      <c r="HPZ1411" s="28"/>
      <c r="HQA1411" s="28"/>
      <c r="HQB1411" s="28"/>
      <c r="HQC1411" s="28"/>
      <c r="HQD1411" s="28"/>
      <c r="HQE1411" s="28"/>
      <c r="HQF1411" s="28"/>
      <c r="HQG1411" s="28"/>
      <c r="HQH1411" s="28"/>
      <c r="HQI1411" s="28"/>
      <c r="HQJ1411" s="28"/>
      <c r="HQK1411" s="28"/>
      <c r="HQL1411" s="28"/>
      <c r="HQM1411" s="28"/>
      <c r="HQN1411" s="28"/>
      <c r="HQO1411" s="28"/>
      <c r="HQP1411" s="28"/>
      <c r="HQQ1411" s="28"/>
      <c r="HQR1411" s="28"/>
      <c r="HQS1411" s="28"/>
      <c r="HQT1411" s="28"/>
      <c r="HQU1411" s="28"/>
      <c r="HQV1411" s="28"/>
      <c r="HQW1411" s="28"/>
      <c r="HQX1411" s="28"/>
      <c r="HQY1411" s="28"/>
      <c r="HQZ1411" s="28"/>
      <c r="HRA1411" s="28"/>
      <c r="HRB1411" s="28"/>
      <c r="HRC1411" s="28"/>
      <c r="HRD1411" s="28"/>
      <c r="HRE1411" s="28"/>
      <c r="HRF1411" s="28"/>
      <c r="HRG1411" s="28"/>
      <c r="HRH1411" s="28"/>
      <c r="HRI1411" s="28"/>
      <c r="HRJ1411" s="28"/>
      <c r="HRK1411" s="28"/>
      <c r="HRL1411" s="28"/>
      <c r="HRM1411" s="28"/>
      <c r="HRN1411" s="28"/>
      <c r="HRO1411" s="28"/>
      <c r="HRP1411" s="28"/>
      <c r="HRQ1411" s="28"/>
      <c r="HRR1411" s="28"/>
      <c r="HRS1411" s="28"/>
      <c r="HRT1411" s="28"/>
      <c r="HRU1411" s="28"/>
      <c r="HRV1411" s="28"/>
      <c r="HRW1411" s="28"/>
      <c r="HRX1411" s="28"/>
      <c r="HRY1411" s="28"/>
      <c r="HRZ1411" s="28"/>
      <c r="HSA1411" s="28"/>
      <c r="HSB1411" s="28"/>
      <c r="HSC1411" s="28"/>
      <c r="HSD1411" s="28"/>
      <c r="HSE1411" s="28"/>
      <c r="HSF1411" s="28"/>
      <c r="HSG1411" s="28"/>
      <c r="HSH1411" s="28"/>
      <c r="HSI1411" s="28"/>
      <c r="HSJ1411" s="28"/>
      <c r="HSK1411" s="28"/>
      <c r="HSL1411" s="28"/>
      <c r="HSM1411" s="28"/>
      <c r="HSN1411" s="28"/>
      <c r="HSO1411" s="28"/>
      <c r="HSP1411" s="28"/>
      <c r="HSQ1411" s="28"/>
      <c r="HSR1411" s="28"/>
      <c r="HSS1411" s="28"/>
      <c r="HST1411" s="28"/>
      <c r="HSU1411" s="28"/>
      <c r="HSV1411" s="28"/>
      <c r="HSW1411" s="28"/>
      <c r="HSX1411" s="28"/>
      <c r="HSY1411" s="28"/>
      <c r="HSZ1411" s="28"/>
      <c r="HTA1411" s="28"/>
      <c r="HTB1411" s="28"/>
      <c r="HTC1411" s="28"/>
      <c r="HTD1411" s="28"/>
      <c r="HTE1411" s="28"/>
      <c r="HTF1411" s="28"/>
      <c r="HTG1411" s="28"/>
      <c r="HTH1411" s="28"/>
      <c r="HTI1411" s="28"/>
      <c r="HTJ1411" s="28"/>
      <c r="HTK1411" s="28"/>
      <c r="HTL1411" s="28"/>
      <c r="HTM1411" s="28"/>
      <c r="HTN1411" s="28"/>
      <c r="HTO1411" s="28"/>
      <c r="HTP1411" s="28"/>
      <c r="HTQ1411" s="28"/>
      <c r="HTR1411" s="28"/>
      <c r="HTS1411" s="28"/>
      <c r="HTT1411" s="28"/>
      <c r="HTU1411" s="28"/>
      <c r="HTV1411" s="28"/>
      <c r="HTW1411" s="28"/>
      <c r="HTX1411" s="28"/>
      <c r="HTY1411" s="28"/>
      <c r="HTZ1411" s="28"/>
      <c r="HUA1411" s="28"/>
      <c r="HUB1411" s="28"/>
      <c r="HUC1411" s="28"/>
      <c r="HUD1411" s="28"/>
      <c r="HUE1411" s="28"/>
      <c r="HUF1411" s="28"/>
      <c r="HUG1411" s="28"/>
      <c r="HUH1411" s="28"/>
      <c r="HUI1411" s="28"/>
      <c r="HUJ1411" s="28"/>
      <c r="HUK1411" s="28"/>
      <c r="HUL1411" s="28"/>
      <c r="HUM1411" s="28"/>
      <c r="HUN1411" s="28"/>
      <c r="HUO1411" s="28"/>
      <c r="HUP1411" s="28"/>
      <c r="HUQ1411" s="28"/>
      <c r="HUR1411" s="28"/>
      <c r="HUS1411" s="28"/>
      <c r="HUT1411" s="28"/>
      <c r="HUU1411" s="28"/>
      <c r="HUV1411" s="28"/>
      <c r="HUW1411" s="28"/>
      <c r="HUX1411" s="28"/>
      <c r="HUY1411" s="28"/>
      <c r="HUZ1411" s="28"/>
      <c r="HVA1411" s="28"/>
      <c r="HVB1411" s="28"/>
      <c r="HVC1411" s="28"/>
      <c r="HVD1411" s="28"/>
      <c r="HVE1411" s="28"/>
      <c r="HVF1411" s="28"/>
      <c r="HVG1411" s="28"/>
      <c r="HVH1411" s="28"/>
      <c r="HVI1411" s="28"/>
      <c r="HVJ1411" s="28"/>
      <c r="HVK1411" s="28"/>
      <c r="HVL1411" s="28"/>
      <c r="HVM1411" s="28"/>
      <c r="HVN1411" s="28"/>
      <c r="HVO1411" s="28"/>
      <c r="HVP1411" s="28"/>
      <c r="HVQ1411" s="28"/>
      <c r="HVR1411" s="28"/>
      <c r="HVS1411" s="28"/>
      <c r="HVT1411" s="28"/>
      <c r="HVU1411" s="28"/>
      <c r="HVV1411" s="28"/>
      <c r="HVW1411" s="28"/>
      <c r="HVX1411" s="28"/>
      <c r="HVY1411" s="28"/>
      <c r="HVZ1411" s="28"/>
      <c r="HWA1411" s="28"/>
      <c r="HWB1411" s="28"/>
      <c r="HWC1411" s="28"/>
      <c r="HWD1411" s="28"/>
      <c r="HWE1411" s="28"/>
      <c r="HWF1411" s="28"/>
      <c r="HWG1411" s="28"/>
      <c r="HWH1411" s="28"/>
      <c r="HWI1411" s="28"/>
      <c r="HWJ1411" s="28"/>
      <c r="HWK1411" s="28"/>
      <c r="HWL1411" s="28"/>
      <c r="HWM1411" s="28"/>
      <c r="HWN1411" s="28"/>
      <c r="HWO1411" s="28"/>
      <c r="HWP1411" s="28"/>
      <c r="HWQ1411" s="28"/>
      <c r="HWR1411" s="28"/>
      <c r="HWS1411" s="28"/>
      <c r="HWT1411" s="28"/>
      <c r="HWU1411" s="28"/>
      <c r="HWV1411" s="28"/>
      <c r="HWW1411" s="28"/>
      <c r="HWX1411" s="28"/>
      <c r="HWY1411" s="28"/>
      <c r="HWZ1411" s="28"/>
      <c r="HXA1411" s="28"/>
      <c r="HXB1411" s="28"/>
      <c r="HXC1411" s="28"/>
      <c r="HXD1411" s="28"/>
      <c r="HXE1411" s="28"/>
      <c r="HXF1411" s="28"/>
      <c r="HXG1411" s="28"/>
      <c r="HXH1411" s="28"/>
      <c r="HXI1411" s="28"/>
      <c r="HXJ1411" s="28"/>
      <c r="HXK1411" s="28"/>
      <c r="HXL1411" s="28"/>
      <c r="HXM1411" s="28"/>
      <c r="HXN1411" s="28"/>
      <c r="HXO1411" s="28"/>
      <c r="HXP1411" s="28"/>
      <c r="HXQ1411" s="28"/>
      <c r="HXR1411" s="28"/>
      <c r="HXS1411" s="28"/>
      <c r="HXT1411" s="28"/>
      <c r="HXU1411" s="28"/>
      <c r="HXV1411" s="28"/>
      <c r="HXW1411" s="28"/>
      <c r="HXX1411" s="28"/>
      <c r="HXY1411" s="28"/>
      <c r="HXZ1411" s="28"/>
      <c r="HYA1411" s="28"/>
      <c r="HYB1411" s="28"/>
      <c r="HYC1411" s="28"/>
      <c r="HYD1411" s="28"/>
      <c r="HYE1411" s="28"/>
      <c r="HYF1411" s="28"/>
      <c r="HYG1411" s="28"/>
      <c r="HYH1411" s="28"/>
      <c r="HYI1411" s="28"/>
      <c r="HYJ1411" s="28"/>
      <c r="HYK1411" s="28"/>
      <c r="HYL1411" s="28"/>
      <c r="HYM1411" s="28"/>
      <c r="HYN1411" s="28"/>
      <c r="HYO1411" s="28"/>
      <c r="HYP1411" s="28"/>
      <c r="HYQ1411" s="28"/>
      <c r="HYR1411" s="28"/>
      <c r="HYS1411" s="28"/>
      <c r="HYT1411" s="28"/>
      <c r="HYU1411" s="28"/>
      <c r="HYV1411" s="28"/>
      <c r="HYW1411" s="28"/>
      <c r="HYX1411" s="28"/>
      <c r="HYY1411" s="28"/>
      <c r="HYZ1411" s="28"/>
      <c r="HZA1411" s="28"/>
      <c r="HZB1411" s="28"/>
      <c r="HZC1411" s="28"/>
      <c r="HZD1411" s="28"/>
      <c r="HZE1411" s="28"/>
      <c r="HZF1411" s="28"/>
      <c r="HZG1411" s="28"/>
      <c r="HZH1411" s="28"/>
      <c r="HZI1411" s="28"/>
      <c r="HZJ1411" s="28"/>
      <c r="HZK1411" s="28"/>
      <c r="HZL1411" s="28"/>
      <c r="HZM1411" s="28"/>
      <c r="HZN1411" s="28"/>
      <c r="HZO1411" s="28"/>
      <c r="HZP1411" s="28"/>
      <c r="HZQ1411" s="28"/>
      <c r="HZR1411" s="28"/>
      <c r="HZS1411" s="28"/>
      <c r="HZT1411" s="28"/>
      <c r="HZU1411" s="28"/>
      <c r="HZV1411" s="28"/>
      <c r="HZW1411" s="28"/>
      <c r="HZX1411" s="28"/>
      <c r="HZY1411" s="28"/>
      <c r="HZZ1411" s="28"/>
      <c r="IAA1411" s="28"/>
      <c r="IAB1411" s="28"/>
      <c r="IAC1411" s="28"/>
      <c r="IAD1411" s="28"/>
      <c r="IAE1411" s="28"/>
      <c r="IAF1411" s="28"/>
      <c r="IAG1411" s="28"/>
      <c r="IAH1411" s="28"/>
      <c r="IAI1411" s="28"/>
      <c r="IAJ1411" s="28"/>
      <c r="IAK1411" s="28"/>
      <c r="IAL1411" s="28"/>
      <c r="IAM1411" s="28"/>
      <c r="IAN1411" s="28"/>
      <c r="IAO1411" s="28"/>
      <c r="IAP1411" s="28"/>
      <c r="IAQ1411" s="28"/>
      <c r="IAR1411" s="28"/>
      <c r="IAS1411" s="28"/>
      <c r="IAT1411" s="28"/>
      <c r="IAU1411" s="28"/>
      <c r="IAV1411" s="28"/>
      <c r="IAW1411" s="28"/>
      <c r="IAX1411" s="28"/>
      <c r="IAY1411" s="28"/>
      <c r="IAZ1411" s="28"/>
      <c r="IBA1411" s="28"/>
      <c r="IBB1411" s="28"/>
      <c r="IBC1411" s="28"/>
      <c r="IBD1411" s="28"/>
      <c r="IBE1411" s="28"/>
      <c r="IBF1411" s="28"/>
      <c r="IBG1411" s="28"/>
      <c r="IBH1411" s="28"/>
      <c r="IBI1411" s="28"/>
      <c r="IBJ1411" s="28"/>
      <c r="IBK1411" s="28"/>
      <c r="IBL1411" s="28"/>
      <c r="IBM1411" s="28"/>
      <c r="IBN1411" s="28"/>
      <c r="IBO1411" s="28"/>
      <c r="IBP1411" s="28"/>
      <c r="IBQ1411" s="28"/>
      <c r="IBR1411" s="28"/>
      <c r="IBS1411" s="28"/>
      <c r="IBT1411" s="28"/>
      <c r="IBU1411" s="28"/>
      <c r="IBV1411" s="28"/>
      <c r="IBW1411" s="28"/>
      <c r="IBX1411" s="28"/>
      <c r="IBY1411" s="28"/>
      <c r="IBZ1411" s="28"/>
      <c r="ICA1411" s="28"/>
      <c r="ICB1411" s="28"/>
      <c r="ICC1411" s="28"/>
      <c r="ICD1411" s="28"/>
      <c r="ICE1411" s="28"/>
      <c r="ICF1411" s="28"/>
      <c r="ICG1411" s="28"/>
      <c r="ICH1411" s="28"/>
      <c r="ICI1411" s="28"/>
      <c r="ICJ1411" s="28"/>
      <c r="ICK1411" s="28"/>
      <c r="ICL1411" s="28"/>
      <c r="ICM1411" s="28"/>
      <c r="ICN1411" s="28"/>
      <c r="ICO1411" s="28"/>
      <c r="ICP1411" s="28"/>
      <c r="ICQ1411" s="28"/>
      <c r="ICR1411" s="28"/>
      <c r="ICS1411" s="28"/>
      <c r="ICT1411" s="28"/>
      <c r="ICU1411" s="28"/>
      <c r="ICV1411" s="28"/>
      <c r="ICW1411" s="28"/>
      <c r="ICX1411" s="28"/>
      <c r="ICY1411" s="28"/>
      <c r="ICZ1411" s="28"/>
      <c r="IDA1411" s="28"/>
      <c r="IDB1411" s="28"/>
      <c r="IDC1411" s="28"/>
      <c r="IDD1411" s="28"/>
      <c r="IDE1411" s="28"/>
      <c r="IDF1411" s="28"/>
      <c r="IDG1411" s="28"/>
      <c r="IDH1411" s="28"/>
      <c r="IDI1411" s="28"/>
      <c r="IDJ1411" s="28"/>
      <c r="IDK1411" s="28"/>
      <c r="IDL1411" s="28"/>
      <c r="IDM1411" s="28"/>
      <c r="IDN1411" s="28"/>
      <c r="IDO1411" s="28"/>
      <c r="IDP1411" s="28"/>
      <c r="IDQ1411" s="28"/>
      <c r="IDR1411" s="28"/>
      <c r="IDS1411" s="28"/>
      <c r="IDT1411" s="28"/>
      <c r="IDU1411" s="28"/>
      <c r="IDV1411" s="28"/>
      <c r="IDW1411" s="28"/>
      <c r="IDX1411" s="28"/>
      <c r="IDY1411" s="28"/>
      <c r="IDZ1411" s="28"/>
      <c r="IEA1411" s="28"/>
      <c r="IEB1411" s="28"/>
      <c r="IEC1411" s="28"/>
      <c r="IED1411" s="28"/>
      <c r="IEE1411" s="28"/>
      <c r="IEF1411" s="28"/>
      <c r="IEG1411" s="28"/>
      <c r="IEH1411" s="28"/>
      <c r="IEI1411" s="28"/>
      <c r="IEJ1411" s="28"/>
      <c r="IEK1411" s="28"/>
      <c r="IEL1411" s="28"/>
      <c r="IEM1411" s="28"/>
      <c r="IEN1411" s="28"/>
      <c r="IEO1411" s="28"/>
      <c r="IEP1411" s="28"/>
      <c r="IEQ1411" s="28"/>
      <c r="IER1411" s="28"/>
      <c r="IES1411" s="28"/>
      <c r="IET1411" s="28"/>
      <c r="IEU1411" s="28"/>
      <c r="IEV1411" s="28"/>
      <c r="IEW1411" s="28"/>
      <c r="IEX1411" s="28"/>
      <c r="IEY1411" s="28"/>
      <c r="IEZ1411" s="28"/>
      <c r="IFA1411" s="28"/>
      <c r="IFB1411" s="28"/>
      <c r="IFC1411" s="28"/>
      <c r="IFD1411" s="28"/>
      <c r="IFE1411" s="28"/>
      <c r="IFF1411" s="28"/>
      <c r="IFG1411" s="28"/>
      <c r="IFH1411" s="28"/>
      <c r="IFI1411" s="28"/>
      <c r="IFJ1411" s="28"/>
      <c r="IFK1411" s="28"/>
      <c r="IFL1411" s="28"/>
      <c r="IFM1411" s="28"/>
      <c r="IFN1411" s="28"/>
      <c r="IFO1411" s="28"/>
      <c r="IFP1411" s="28"/>
      <c r="IFQ1411" s="28"/>
      <c r="IFR1411" s="28"/>
      <c r="IFS1411" s="28"/>
      <c r="IFT1411" s="28"/>
      <c r="IFU1411" s="28"/>
      <c r="IFV1411" s="28"/>
      <c r="IFW1411" s="28"/>
      <c r="IFX1411" s="28"/>
      <c r="IFY1411" s="28"/>
      <c r="IFZ1411" s="28"/>
      <c r="IGA1411" s="28"/>
      <c r="IGB1411" s="28"/>
      <c r="IGC1411" s="28"/>
      <c r="IGD1411" s="28"/>
      <c r="IGE1411" s="28"/>
      <c r="IGF1411" s="28"/>
      <c r="IGG1411" s="28"/>
      <c r="IGH1411" s="28"/>
      <c r="IGI1411" s="28"/>
      <c r="IGJ1411" s="28"/>
      <c r="IGK1411" s="28"/>
      <c r="IGL1411" s="28"/>
      <c r="IGM1411" s="28"/>
      <c r="IGN1411" s="28"/>
      <c r="IGO1411" s="28"/>
      <c r="IGP1411" s="28"/>
      <c r="IGQ1411" s="28"/>
      <c r="IGR1411" s="28"/>
      <c r="IGS1411" s="28"/>
      <c r="IGT1411" s="28"/>
      <c r="IGU1411" s="28"/>
      <c r="IGV1411" s="28"/>
      <c r="IGW1411" s="28"/>
      <c r="IGX1411" s="28"/>
      <c r="IGY1411" s="28"/>
      <c r="IGZ1411" s="28"/>
      <c r="IHA1411" s="28"/>
      <c r="IHB1411" s="28"/>
      <c r="IHC1411" s="28"/>
      <c r="IHD1411" s="28"/>
      <c r="IHE1411" s="28"/>
      <c r="IHF1411" s="28"/>
      <c r="IHG1411" s="28"/>
      <c r="IHH1411" s="28"/>
      <c r="IHI1411" s="28"/>
      <c r="IHJ1411" s="28"/>
      <c r="IHK1411" s="28"/>
      <c r="IHL1411" s="28"/>
      <c r="IHM1411" s="28"/>
      <c r="IHN1411" s="28"/>
      <c r="IHO1411" s="28"/>
      <c r="IHP1411" s="28"/>
      <c r="IHQ1411" s="28"/>
      <c r="IHR1411" s="28"/>
      <c r="IHS1411" s="28"/>
      <c r="IHT1411" s="28"/>
      <c r="IHU1411" s="28"/>
      <c r="IHV1411" s="28"/>
      <c r="IHW1411" s="28"/>
      <c r="IHX1411" s="28"/>
      <c r="IHY1411" s="28"/>
      <c r="IHZ1411" s="28"/>
      <c r="IIA1411" s="28"/>
      <c r="IIB1411" s="28"/>
      <c r="IIC1411" s="28"/>
      <c r="IID1411" s="28"/>
      <c r="IIE1411" s="28"/>
      <c r="IIF1411" s="28"/>
      <c r="IIG1411" s="28"/>
      <c r="IIH1411" s="28"/>
      <c r="III1411" s="28"/>
      <c r="IIJ1411" s="28"/>
      <c r="IIK1411" s="28"/>
      <c r="IIL1411" s="28"/>
      <c r="IIM1411" s="28"/>
      <c r="IIN1411" s="28"/>
      <c r="IIO1411" s="28"/>
      <c r="IIP1411" s="28"/>
      <c r="IIQ1411" s="28"/>
      <c r="IIR1411" s="28"/>
      <c r="IIS1411" s="28"/>
      <c r="IIT1411" s="28"/>
      <c r="IIU1411" s="28"/>
      <c r="IIV1411" s="28"/>
      <c r="IIW1411" s="28"/>
      <c r="IIX1411" s="28"/>
      <c r="IIY1411" s="28"/>
      <c r="IIZ1411" s="28"/>
      <c r="IJA1411" s="28"/>
      <c r="IJB1411" s="28"/>
      <c r="IJC1411" s="28"/>
      <c r="IJD1411" s="28"/>
      <c r="IJE1411" s="28"/>
      <c r="IJF1411" s="28"/>
      <c r="IJG1411" s="28"/>
      <c r="IJH1411" s="28"/>
      <c r="IJI1411" s="28"/>
      <c r="IJJ1411" s="28"/>
      <c r="IJK1411" s="28"/>
      <c r="IJL1411" s="28"/>
      <c r="IJM1411" s="28"/>
      <c r="IJN1411" s="28"/>
      <c r="IJO1411" s="28"/>
      <c r="IJP1411" s="28"/>
      <c r="IJQ1411" s="28"/>
      <c r="IJR1411" s="28"/>
      <c r="IJS1411" s="28"/>
      <c r="IJT1411" s="28"/>
      <c r="IJU1411" s="28"/>
      <c r="IJV1411" s="28"/>
      <c r="IJW1411" s="28"/>
      <c r="IJX1411" s="28"/>
      <c r="IJY1411" s="28"/>
      <c r="IJZ1411" s="28"/>
      <c r="IKA1411" s="28"/>
      <c r="IKB1411" s="28"/>
      <c r="IKC1411" s="28"/>
      <c r="IKD1411" s="28"/>
      <c r="IKE1411" s="28"/>
      <c r="IKF1411" s="28"/>
      <c r="IKG1411" s="28"/>
      <c r="IKH1411" s="28"/>
      <c r="IKI1411" s="28"/>
      <c r="IKJ1411" s="28"/>
      <c r="IKK1411" s="28"/>
      <c r="IKL1411" s="28"/>
      <c r="IKM1411" s="28"/>
      <c r="IKN1411" s="28"/>
      <c r="IKO1411" s="28"/>
      <c r="IKP1411" s="28"/>
      <c r="IKQ1411" s="28"/>
      <c r="IKR1411" s="28"/>
      <c r="IKS1411" s="28"/>
      <c r="IKT1411" s="28"/>
      <c r="IKU1411" s="28"/>
      <c r="IKV1411" s="28"/>
      <c r="IKW1411" s="28"/>
      <c r="IKX1411" s="28"/>
      <c r="IKY1411" s="28"/>
      <c r="IKZ1411" s="28"/>
      <c r="ILA1411" s="28"/>
      <c r="ILB1411" s="28"/>
      <c r="ILC1411" s="28"/>
      <c r="ILD1411" s="28"/>
      <c r="ILE1411" s="28"/>
      <c r="ILF1411" s="28"/>
      <c r="ILG1411" s="28"/>
      <c r="ILH1411" s="28"/>
      <c r="ILI1411" s="28"/>
      <c r="ILJ1411" s="28"/>
      <c r="ILK1411" s="28"/>
      <c r="ILL1411" s="28"/>
      <c r="ILM1411" s="28"/>
      <c r="ILN1411" s="28"/>
      <c r="ILO1411" s="28"/>
      <c r="ILP1411" s="28"/>
      <c r="ILQ1411" s="28"/>
      <c r="ILR1411" s="28"/>
      <c r="ILS1411" s="28"/>
      <c r="ILT1411" s="28"/>
      <c r="ILU1411" s="28"/>
      <c r="ILV1411" s="28"/>
      <c r="ILW1411" s="28"/>
      <c r="ILX1411" s="28"/>
      <c r="ILY1411" s="28"/>
      <c r="ILZ1411" s="28"/>
      <c r="IMA1411" s="28"/>
      <c r="IMB1411" s="28"/>
      <c r="IMC1411" s="28"/>
      <c r="IMD1411" s="28"/>
      <c r="IME1411" s="28"/>
      <c r="IMF1411" s="28"/>
      <c r="IMG1411" s="28"/>
      <c r="IMH1411" s="28"/>
      <c r="IMI1411" s="28"/>
      <c r="IMJ1411" s="28"/>
      <c r="IMK1411" s="28"/>
      <c r="IML1411" s="28"/>
      <c r="IMM1411" s="28"/>
      <c r="IMN1411" s="28"/>
      <c r="IMO1411" s="28"/>
      <c r="IMP1411" s="28"/>
      <c r="IMQ1411" s="28"/>
      <c r="IMR1411" s="28"/>
      <c r="IMS1411" s="28"/>
      <c r="IMT1411" s="28"/>
      <c r="IMU1411" s="28"/>
      <c r="IMV1411" s="28"/>
      <c r="IMW1411" s="28"/>
      <c r="IMX1411" s="28"/>
      <c r="IMY1411" s="28"/>
      <c r="IMZ1411" s="28"/>
      <c r="INA1411" s="28"/>
      <c r="INB1411" s="28"/>
      <c r="INC1411" s="28"/>
      <c r="IND1411" s="28"/>
      <c r="INE1411" s="28"/>
      <c r="INF1411" s="28"/>
      <c r="ING1411" s="28"/>
      <c r="INH1411" s="28"/>
      <c r="INI1411" s="28"/>
      <c r="INJ1411" s="28"/>
      <c r="INK1411" s="28"/>
      <c r="INL1411" s="28"/>
      <c r="INM1411" s="28"/>
      <c r="INN1411" s="28"/>
      <c r="INO1411" s="28"/>
      <c r="INP1411" s="28"/>
      <c r="INQ1411" s="28"/>
      <c r="INR1411" s="28"/>
      <c r="INS1411" s="28"/>
      <c r="INT1411" s="28"/>
      <c r="INU1411" s="28"/>
      <c r="INV1411" s="28"/>
      <c r="INW1411" s="28"/>
      <c r="INX1411" s="28"/>
      <c r="INY1411" s="28"/>
      <c r="INZ1411" s="28"/>
      <c r="IOA1411" s="28"/>
      <c r="IOB1411" s="28"/>
      <c r="IOC1411" s="28"/>
      <c r="IOD1411" s="28"/>
      <c r="IOE1411" s="28"/>
      <c r="IOF1411" s="28"/>
      <c r="IOG1411" s="28"/>
      <c r="IOH1411" s="28"/>
      <c r="IOI1411" s="28"/>
      <c r="IOJ1411" s="28"/>
      <c r="IOK1411" s="28"/>
      <c r="IOL1411" s="28"/>
      <c r="IOM1411" s="28"/>
      <c r="ION1411" s="28"/>
      <c r="IOO1411" s="28"/>
      <c r="IOP1411" s="28"/>
      <c r="IOQ1411" s="28"/>
      <c r="IOR1411" s="28"/>
      <c r="IOS1411" s="28"/>
      <c r="IOT1411" s="28"/>
      <c r="IOU1411" s="28"/>
      <c r="IOV1411" s="28"/>
      <c r="IOW1411" s="28"/>
      <c r="IOX1411" s="28"/>
      <c r="IOY1411" s="28"/>
      <c r="IOZ1411" s="28"/>
      <c r="IPA1411" s="28"/>
      <c r="IPB1411" s="28"/>
      <c r="IPC1411" s="28"/>
      <c r="IPD1411" s="28"/>
      <c r="IPE1411" s="28"/>
      <c r="IPF1411" s="28"/>
      <c r="IPG1411" s="28"/>
      <c r="IPH1411" s="28"/>
      <c r="IPI1411" s="28"/>
      <c r="IPJ1411" s="28"/>
      <c r="IPK1411" s="28"/>
      <c r="IPL1411" s="28"/>
      <c r="IPM1411" s="28"/>
      <c r="IPN1411" s="28"/>
      <c r="IPO1411" s="28"/>
      <c r="IPP1411" s="28"/>
      <c r="IPQ1411" s="28"/>
      <c r="IPR1411" s="28"/>
      <c r="IPS1411" s="28"/>
      <c r="IPT1411" s="28"/>
      <c r="IPU1411" s="28"/>
      <c r="IPV1411" s="28"/>
      <c r="IPW1411" s="28"/>
      <c r="IPX1411" s="28"/>
      <c r="IPY1411" s="28"/>
      <c r="IPZ1411" s="28"/>
      <c r="IQA1411" s="28"/>
      <c r="IQB1411" s="28"/>
      <c r="IQC1411" s="28"/>
      <c r="IQD1411" s="28"/>
      <c r="IQE1411" s="28"/>
      <c r="IQF1411" s="28"/>
      <c r="IQG1411" s="28"/>
      <c r="IQH1411" s="28"/>
      <c r="IQI1411" s="28"/>
      <c r="IQJ1411" s="28"/>
      <c r="IQK1411" s="28"/>
      <c r="IQL1411" s="28"/>
      <c r="IQM1411" s="28"/>
      <c r="IQN1411" s="28"/>
      <c r="IQO1411" s="28"/>
      <c r="IQP1411" s="28"/>
      <c r="IQQ1411" s="28"/>
      <c r="IQR1411" s="28"/>
      <c r="IQS1411" s="28"/>
      <c r="IQT1411" s="28"/>
      <c r="IQU1411" s="28"/>
      <c r="IQV1411" s="28"/>
      <c r="IQW1411" s="28"/>
      <c r="IQX1411" s="28"/>
      <c r="IQY1411" s="28"/>
      <c r="IQZ1411" s="28"/>
      <c r="IRA1411" s="28"/>
      <c r="IRB1411" s="28"/>
      <c r="IRC1411" s="28"/>
      <c r="IRD1411" s="28"/>
      <c r="IRE1411" s="28"/>
      <c r="IRF1411" s="28"/>
      <c r="IRG1411" s="28"/>
      <c r="IRH1411" s="28"/>
      <c r="IRI1411" s="28"/>
      <c r="IRJ1411" s="28"/>
      <c r="IRK1411" s="28"/>
      <c r="IRL1411" s="28"/>
      <c r="IRM1411" s="28"/>
      <c r="IRN1411" s="28"/>
      <c r="IRO1411" s="28"/>
      <c r="IRP1411" s="28"/>
      <c r="IRQ1411" s="28"/>
      <c r="IRR1411" s="28"/>
      <c r="IRS1411" s="28"/>
      <c r="IRT1411" s="28"/>
      <c r="IRU1411" s="28"/>
      <c r="IRV1411" s="28"/>
      <c r="IRW1411" s="28"/>
      <c r="IRX1411" s="28"/>
      <c r="IRY1411" s="28"/>
      <c r="IRZ1411" s="28"/>
      <c r="ISA1411" s="28"/>
      <c r="ISB1411" s="28"/>
      <c r="ISC1411" s="28"/>
      <c r="ISD1411" s="28"/>
      <c r="ISE1411" s="28"/>
      <c r="ISF1411" s="28"/>
      <c r="ISG1411" s="28"/>
      <c r="ISH1411" s="28"/>
      <c r="ISI1411" s="28"/>
      <c r="ISJ1411" s="28"/>
      <c r="ISK1411" s="28"/>
      <c r="ISL1411" s="28"/>
      <c r="ISM1411" s="28"/>
      <c r="ISN1411" s="28"/>
      <c r="ISO1411" s="28"/>
      <c r="ISP1411" s="28"/>
      <c r="ISQ1411" s="28"/>
      <c r="ISR1411" s="28"/>
      <c r="ISS1411" s="28"/>
      <c r="IST1411" s="28"/>
      <c r="ISU1411" s="28"/>
      <c r="ISV1411" s="28"/>
      <c r="ISW1411" s="28"/>
      <c r="ISX1411" s="28"/>
      <c r="ISY1411" s="28"/>
      <c r="ISZ1411" s="28"/>
      <c r="ITA1411" s="28"/>
      <c r="ITB1411" s="28"/>
      <c r="ITC1411" s="28"/>
      <c r="ITD1411" s="28"/>
      <c r="ITE1411" s="28"/>
      <c r="ITF1411" s="28"/>
      <c r="ITG1411" s="28"/>
      <c r="ITH1411" s="28"/>
      <c r="ITI1411" s="28"/>
      <c r="ITJ1411" s="28"/>
      <c r="ITK1411" s="28"/>
      <c r="ITL1411" s="28"/>
      <c r="ITM1411" s="28"/>
      <c r="ITN1411" s="28"/>
      <c r="ITO1411" s="28"/>
      <c r="ITP1411" s="28"/>
      <c r="ITQ1411" s="28"/>
      <c r="ITR1411" s="28"/>
      <c r="ITS1411" s="28"/>
      <c r="ITT1411" s="28"/>
      <c r="ITU1411" s="28"/>
      <c r="ITV1411" s="28"/>
      <c r="ITW1411" s="28"/>
      <c r="ITX1411" s="28"/>
      <c r="ITY1411" s="28"/>
      <c r="ITZ1411" s="28"/>
      <c r="IUA1411" s="28"/>
      <c r="IUB1411" s="28"/>
      <c r="IUC1411" s="28"/>
      <c r="IUD1411" s="28"/>
      <c r="IUE1411" s="28"/>
      <c r="IUF1411" s="28"/>
      <c r="IUG1411" s="28"/>
      <c r="IUH1411" s="28"/>
      <c r="IUI1411" s="28"/>
      <c r="IUJ1411" s="28"/>
      <c r="IUK1411" s="28"/>
      <c r="IUL1411" s="28"/>
      <c r="IUM1411" s="28"/>
      <c r="IUN1411" s="28"/>
      <c r="IUO1411" s="28"/>
      <c r="IUP1411" s="28"/>
      <c r="IUQ1411" s="28"/>
      <c r="IUR1411" s="28"/>
      <c r="IUS1411" s="28"/>
      <c r="IUT1411" s="28"/>
      <c r="IUU1411" s="28"/>
      <c r="IUV1411" s="28"/>
      <c r="IUW1411" s="28"/>
      <c r="IUX1411" s="28"/>
      <c r="IUY1411" s="28"/>
      <c r="IUZ1411" s="28"/>
      <c r="IVA1411" s="28"/>
      <c r="IVB1411" s="28"/>
      <c r="IVC1411" s="28"/>
      <c r="IVD1411" s="28"/>
      <c r="IVE1411" s="28"/>
      <c r="IVF1411" s="28"/>
      <c r="IVG1411" s="28"/>
      <c r="IVH1411" s="28"/>
      <c r="IVI1411" s="28"/>
      <c r="IVJ1411" s="28"/>
      <c r="IVK1411" s="28"/>
      <c r="IVL1411" s="28"/>
      <c r="IVM1411" s="28"/>
      <c r="IVN1411" s="28"/>
      <c r="IVO1411" s="28"/>
      <c r="IVP1411" s="28"/>
      <c r="IVQ1411" s="28"/>
      <c r="IVR1411" s="28"/>
      <c r="IVS1411" s="28"/>
      <c r="IVT1411" s="28"/>
      <c r="IVU1411" s="28"/>
      <c r="IVV1411" s="28"/>
      <c r="IVW1411" s="28"/>
      <c r="IVX1411" s="28"/>
      <c r="IVY1411" s="28"/>
      <c r="IVZ1411" s="28"/>
      <c r="IWA1411" s="28"/>
      <c r="IWB1411" s="28"/>
      <c r="IWC1411" s="28"/>
      <c r="IWD1411" s="28"/>
      <c r="IWE1411" s="28"/>
      <c r="IWF1411" s="28"/>
      <c r="IWG1411" s="28"/>
      <c r="IWH1411" s="28"/>
      <c r="IWI1411" s="28"/>
      <c r="IWJ1411" s="28"/>
      <c r="IWK1411" s="28"/>
      <c r="IWL1411" s="28"/>
      <c r="IWM1411" s="28"/>
      <c r="IWN1411" s="28"/>
      <c r="IWO1411" s="28"/>
      <c r="IWP1411" s="28"/>
      <c r="IWQ1411" s="28"/>
      <c r="IWR1411" s="28"/>
      <c r="IWS1411" s="28"/>
      <c r="IWT1411" s="28"/>
      <c r="IWU1411" s="28"/>
      <c r="IWV1411" s="28"/>
      <c r="IWW1411" s="28"/>
      <c r="IWX1411" s="28"/>
      <c r="IWY1411" s="28"/>
      <c r="IWZ1411" s="28"/>
      <c r="IXA1411" s="28"/>
      <c r="IXB1411" s="28"/>
      <c r="IXC1411" s="28"/>
      <c r="IXD1411" s="28"/>
      <c r="IXE1411" s="28"/>
      <c r="IXF1411" s="28"/>
      <c r="IXG1411" s="28"/>
      <c r="IXH1411" s="28"/>
      <c r="IXI1411" s="28"/>
      <c r="IXJ1411" s="28"/>
      <c r="IXK1411" s="28"/>
      <c r="IXL1411" s="28"/>
      <c r="IXM1411" s="28"/>
      <c r="IXN1411" s="28"/>
      <c r="IXO1411" s="28"/>
      <c r="IXP1411" s="28"/>
      <c r="IXQ1411" s="28"/>
      <c r="IXR1411" s="28"/>
      <c r="IXS1411" s="28"/>
      <c r="IXT1411" s="28"/>
      <c r="IXU1411" s="28"/>
      <c r="IXV1411" s="28"/>
      <c r="IXW1411" s="28"/>
      <c r="IXX1411" s="28"/>
      <c r="IXY1411" s="28"/>
      <c r="IXZ1411" s="28"/>
      <c r="IYA1411" s="28"/>
      <c r="IYB1411" s="28"/>
      <c r="IYC1411" s="28"/>
      <c r="IYD1411" s="28"/>
      <c r="IYE1411" s="28"/>
      <c r="IYF1411" s="28"/>
      <c r="IYG1411" s="28"/>
      <c r="IYH1411" s="28"/>
      <c r="IYI1411" s="28"/>
      <c r="IYJ1411" s="28"/>
      <c r="IYK1411" s="28"/>
      <c r="IYL1411" s="28"/>
      <c r="IYM1411" s="28"/>
      <c r="IYN1411" s="28"/>
      <c r="IYO1411" s="28"/>
      <c r="IYP1411" s="28"/>
      <c r="IYQ1411" s="28"/>
      <c r="IYR1411" s="28"/>
      <c r="IYS1411" s="28"/>
      <c r="IYT1411" s="28"/>
      <c r="IYU1411" s="28"/>
      <c r="IYV1411" s="28"/>
      <c r="IYW1411" s="28"/>
      <c r="IYX1411" s="28"/>
      <c r="IYY1411" s="28"/>
      <c r="IYZ1411" s="28"/>
      <c r="IZA1411" s="28"/>
      <c r="IZB1411" s="28"/>
      <c r="IZC1411" s="28"/>
      <c r="IZD1411" s="28"/>
      <c r="IZE1411" s="28"/>
      <c r="IZF1411" s="28"/>
      <c r="IZG1411" s="28"/>
      <c r="IZH1411" s="28"/>
      <c r="IZI1411" s="28"/>
      <c r="IZJ1411" s="28"/>
      <c r="IZK1411" s="28"/>
      <c r="IZL1411" s="28"/>
      <c r="IZM1411" s="28"/>
      <c r="IZN1411" s="28"/>
      <c r="IZO1411" s="28"/>
      <c r="IZP1411" s="28"/>
      <c r="IZQ1411" s="28"/>
      <c r="IZR1411" s="28"/>
      <c r="IZS1411" s="28"/>
      <c r="IZT1411" s="28"/>
      <c r="IZU1411" s="28"/>
      <c r="IZV1411" s="28"/>
      <c r="IZW1411" s="28"/>
      <c r="IZX1411" s="28"/>
      <c r="IZY1411" s="28"/>
      <c r="IZZ1411" s="28"/>
      <c r="JAA1411" s="28"/>
      <c r="JAB1411" s="28"/>
      <c r="JAC1411" s="28"/>
      <c r="JAD1411" s="28"/>
      <c r="JAE1411" s="28"/>
      <c r="JAF1411" s="28"/>
      <c r="JAG1411" s="28"/>
      <c r="JAH1411" s="28"/>
      <c r="JAI1411" s="28"/>
      <c r="JAJ1411" s="28"/>
      <c r="JAK1411" s="28"/>
      <c r="JAL1411" s="28"/>
      <c r="JAM1411" s="28"/>
      <c r="JAN1411" s="28"/>
      <c r="JAO1411" s="28"/>
      <c r="JAP1411" s="28"/>
      <c r="JAQ1411" s="28"/>
      <c r="JAR1411" s="28"/>
      <c r="JAS1411" s="28"/>
      <c r="JAT1411" s="28"/>
      <c r="JAU1411" s="28"/>
      <c r="JAV1411" s="28"/>
      <c r="JAW1411" s="28"/>
      <c r="JAX1411" s="28"/>
      <c r="JAY1411" s="28"/>
      <c r="JAZ1411" s="28"/>
      <c r="JBA1411" s="28"/>
      <c r="JBB1411" s="28"/>
      <c r="JBC1411" s="28"/>
      <c r="JBD1411" s="28"/>
      <c r="JBE1411" s="28"/>
      <c r="JBF1411" s="28"/>
      <c r="JBG1411" s="28"/>
      <c r="JBH1411" s="28"/>
      <c r="JBI1411" s="28"/>
      <c r="JBJ1411" s="28"/>
      <c r="JBK1411" s="28"/>
      <c r="JBL1411" s="28"/>
      <c r="JBM1411" s="28"/>
      <c r="JBN1411" s="28"/>
      <c r="JBO1411" s="28"/>
      <c r="JBP1411" s="28"/>
      <c r="JBQ1411" s="28"/>
      <c r="JBR1411" s="28"/>
      <c r="JBS1411" s="28"/>
      <c r="JBT1411" s="28"/>
      <c r="JBU1411" s="28"/>
      <c r="JBV1411" s="28"/>
      <c r="JBW1411" s="28"/>
      <c r="JBX1411" s="28"/>
      <c r="JBY1411" s="28"/>
      <c r="JBZ1411" s="28"/>
      <c r="JCA1411" s="28"/>
      <c r="JCB1411" s="28"/>
      <c r="JCC1411" s="28"/>
      <c r="JCD1411" s="28"/>
      <c r="JCE1411" s="28"/>
      <c r="JCF1411" s="28"/>
      <c r="JCG1411" s="28"/>
      <c r="JCH1411" s="28"/>
      <c r="JCI1411" s="28"/>
      <c r="JCJ1411" s="28"/>
      <c r="JCK1411" s="28"/>
      <c r="JCL1411" s="28"/>
      <c r="JCM1411" s="28"/>
      <c r="JCN1411" s="28"/>
      <c r="JCO1411" s="28"/>
      <c r="JCP1411" s="28"/>
      <c r="JCQ1411" s="28"/>
      <c r="JCR1411" s="28"/>
      <c r="JCS1411" s="28"/>
      <c r="JCT1411" s="28"/>
      <c r="JCU1411" s="28"/>
      <c r="JCV1411" s="28"/>
      <c r="JCW1411" s="28"/>
      <c r="JCX1411" s="28"/>
      <c r="JCY1411" s="28"/>
      <c r="JCZ1411" s="28"/>
      <c r="JDA1411" s="28"/>
      <c r="JDB1411" s="28"/>
      <c r="JDC1411" s="28"/>
      <c r="JDD1411" s="28"/>
      <c r="JDE1411" s="28"/>
      <c r="JDF1411" s="28"/>
      <c r="JDG1411" s="28"/>
      <c r="JDH1411" s="28"/>
      <c r="JDI1411" s="28"/>
      <c r="JDJ1411" s="28"/>
      <c r="JDK1411" s="28"/>
      <c r="JDL1411" s="28"/>
      <c r="JDM1411" s="28"/>
      <c r="JDN1411" s="28"/>
      <c r="JDO1411" s="28"/>
      <c r="JDP1411" s="28"/>
      <c r="JDQ1411" s="28"/>
      <c r="JDR1411" s="28"/>
      <c r="JDS1411" s="28"/>
      <c r="JDT1411" s="28"/>
      <c r="JDU1411" s="28"/>
      <c r="JDV1411" s="28"/>
      <c r="JDW1411" s="28"/>
      <c r="JDX1411" s="28"/>
      <c r="JDY1411" s="28"/>
      <c r="JDZ1411" s="28"/>
      <c r="JEA1411" s="28"/>
      <c r="JEB1411" s="28"/>
      <c r="JEC1411" s="28"/>
      <c r="JED1411" s="28"/>
      <c r="JEE1411" s="28"/>
      <c r="JEF1411" s="28"/>
      <c r="JEG1411" s="28"/>
      <c r="JEH1411" s="28"/>
      <c r="JEI1411" s="28"/>
      <c r="JEJ1411" s="28"/>
      <c r="JEK1411" s="28"/>
      <c r="JEL1411" s="28"/>
      <c r="JEM1411" s="28"/>
      <c r="JEN1411" s="28"/>
      <c r="JEO1411" s="28"/>
      <c r="JEP1411" s="28"/>
      <c r="JEQ1411" s="28"/>
      <c r="JER1411" s="28"/>
      <c r="JES1411" s="28"/>
      <c r="JET1411" s="28"/>
      <c r="JEU1411" s="28"/>
      <c r="JEV1411" s="28"/>
      <c r="JEW1411" s="28"/>
      <c r="JEX1411" s="28"/>
      <c r="JEY1411" s="28"/>
      <c r="JEZ1411" s="28"/>
      <c r="JFA1411" s="28"/>
      <c r="JFB1411" s="28"/>
      <c r="JFC1411" s="28"/>
      <c r="JFD1411" s="28"/>
      <c r="JFE1411" s="28"/>
      <c r="JFF1411" s="28"/>
      <c r="JFG1411" s="28"/>
      <c r="JFH1411" s="28"/>
      <c r="JFI1411" s="28"/>
      <c r="JFJ1411" s="28"/>
      <c r="JFK1411" s="28"/>
      <c r="JFL1411" s="28"/>
      <c r="JFM1411" s="28"/>
      <c r="JFN1411" s="28"/>
      <c r="JFO1411" s="28"/>
      <c r="JFP1411" s="28"/>
      <c r="JFQ1411" s="28"/>
      <c r="JFR1411" s="28"/>
      <c r="JFS1411" s="28"/>
      <c r="JFT1411" s="28"/>
      <c r="JFU1411" s="28"/>
      <c r="JFV1411" s="28"/>
      <c r="JFW1411" s="28"/>
      <c r="JFX1411" s="28"/>
      <c r="JFY1411" s="28"/>
      <c r="JFZ1411" s="28"/>
      <c r="JGA1411" s="28"/>
      <c r="JGB1411" s="28"/>
      <c r="JGC1411" s="28"/>
      <c r="JGD1411" s="28"/>
      <c r="JGE1411" s="28"/>
      <c r="JGF1411" s="28"/>
      <c r="JGG1411" s="28"/>
      <c r="JGH1411" s="28"/>
      <c r="JGI1411" s="28"/>
      <c r="JGJ1411" s="28"/>
      <c r="JGK1411" s="28"/>
      <c r="JGL1411" s="28"/>
      <c r="JGM1411" s="28"/>
      <c r="JGN1411" s="28"/>
      <c r="JGO1411" s="28"/>
      <c r="JGP1411" s="28"/>
      <c r="JGQ1411" s="28"/>
      <c r="JGR1411" s="28"/>
      <c r="JGS1411" s="28"/>
      <c r="JGT1411" s="28"/>
      <c r="JGU1411" s="28"/>
      <c r="JGV1411" s="28"/>
      <c r="JGW1411" s="28"/>
      <c r="JGX1411" s="28"/>
      <c r="JGY1411" s="28"/>
      <c r="JGZ1411" s="28"/>
      <c r="JHA1411" s="28"/>
      <c r="JHB1411" s="28"/>
      <c r="JHC1411" s="28"/>
      <c r="JHD1411" s="28"/>
      <c r="JHE1411" s="28"/>
      <c r="JHF1411" s="28"/>
      <c r="JHG1411" s="28"/>
      <c r="JHH1411" s="28"/>
      <c r="JHI1411" s="28"/>
      <c r="JHJ1411" s="28"/>
      <c r="JHK1411" s="28"/>
      <c r="JHL1411" s="28"/>
      <c r="JHM1411" s="28"/>
      <c r="JHN1411" s="28"/>
      <c r="JHO1411" s="28"/>
      <c r="JHP1411" s="28"/>
      <c r="JHQ1411" s="28"/>
      <c r="JHR1411" s="28"/>
      <c r="JHS1411" s="28"/>
      <c r="JHT1411" s="28"/>
      <c r="JHU1411" s="28"/>
      <c r="JHV1411" s="28"/>
      <c r="JHW1411" s="28"/>
      <c r="JHX1411" s="28"/>
      <c r="JHY1411" s="28"/>
      <c r="JHZ1411" s="28"/>
      <c r="JIA1411" s="28"/>
      <c r="JIB1411" s="28"/>
      <c r="JIC1411" s="28"/>
      <c r="JID1411" s="28"/>
      <c r="JIE1411" s="28"/>
      <c r="JIF1411" s="28"/>
      <c r="JIG1411" s="28"/>
      <c r="JIH1411" s="28"/>
      <c r="JII1411" s="28"/>
      <c r="JIJ1411" s="28"/>
      <c r="JIK1411" s="28"/>
      <c r="JIL1411" s="28"/>
      <c r="JIM1411" s="28"/>
      <c r="JIN1411" s="28"/>
      <c r="JIO1411" s="28"/>
      <c r="JIP1411" s="28"/>
      <c r="JIQ1411" s="28"/>
      <c r="JIR1411" s="28"/>
      <c r="JIS1411" s="28"/>
      <c r="JIT1411" s="28"/>
      <c r="JIU1411" s="28"/>
      <c r="JIV1411" s="28"/>
      <c r="JIW1411" s="28"/>
      <c r="JIX1411" s="28"/>
      <c r="JIY1411" s="28"/>
      <c r="JIZ1411" s="28"/>
      <c r="JJA1411" s="28"/>
      <c r="JJB1411" s="28"/>
      <c r="JJC1411" s="28"/>
      <c r="JJD1411" s="28"/>
      <c r="JJE1411" s="28"/>
      <c r="JJF1411" s="28"/>
      <c r="JJG1411" s="28"/>
      <c r="JJH1411" s="28"/>
      <c r="JJI1411" s="28"/>
      <c r="JJJ1411" s="28"/>
      <c r="JJK1411" s="28"/>
      <c r="JJL1411" s="28"/>
      <c r="JJM1411" s="28"/>
      <c r="JJN1411" s="28"/>
      <c r="JJO1411" s="28"/>
      <c r="JJP1411" s="28"/>
      <c r="JJQ1411" s="28"/>
      <c r="JJR1411" s="28"/>
      <c r="JJS1411" s="28"/>
      <c r="JJT1411" s="28"/>
      <c r="JJU1411" s="28"/>
      <c r="JJV1411" s="28"/>
      <c r="JJW1411" s="28"/>
      <c r="JJX1411" s="28"/>
      <c r="JJY1411" s="28"/>
      <c r="JJZ1411" s="28"/>
      <c r="JKA1411" s="28"/>
      <c r="JKB1411" s="28"/>
      <c r="JKC1411" s="28"/>
      <c r="JKD1411" s="28"/>
      <c r="JKE1411" s="28"/>
      <c r="JKF1411" s="28"/>
      <c r="JKG1411" s="28"/>
      <c r="JKH1411" s="28"/>
      <c r="JKI1411" s="28"/>
      <c r="JKJ1411" s="28"/>
      <c r="JKK1411" s="28"/>
      <c r="JKL1411" s="28"/>
      <c r="JKM1411" s="28"/>
      <c r="JKN1411" s="28"/>
      <c r="JKO1411" s="28"/>
      <c r="JKP1411" s="28"/>
      <c r="JKQ1411" s="28"/>
      <c r="JKR1411" s="28"/>
      <c r="JKS1411" s="28"/>
      <c r="JKT1411" s="28"/>
      <c r="JKU1411" s="28"/>
      <c r="JKV1411" s="28"/>
      <c r="JKW1411" s="28"/>
      <c r="JKX1411" s="28"/>
      <c r="JKY1411" s="28"/>
      <c r="JKZ1411" s="28"/>
      <c r="JLA1411" s="28"/>
      <c r="JLB1411" s="28"/>
      <c r="JLC1411" s="28"/>
      <c r="JLD1411" s="28"/>
      <c r="JLE1411" s="28"/>
      <c r="JLF1411" s="28"/>
      <c r="JLG1411" s="28"/>
      <c r="JLH1411" s="28"/>
      <c r="JLI1411" s="28"/>
      <c r="JLJ1411" s="28"/>
      <c r="JLK1411" s="28"/>
      <c r="JLL1411" s="28"/>
      <c r="JLM1411" s="28"/>
      <c r="JLN1411" s="28"/>
      <c r="JLO1411" s="28"/>
      <c r="JLP1411" s="28"/>
      <c r="JLQ1411" s="28"/>
      <c r="JLR1411" s="28"/>
      <c r="JLS1411" s="28"/>
      <c r="JLT1411" s="28"/>
      <c r="JLU1411" s="28"/>
      <c r="JLV1411" s="28"/>
      <c r="JLW1411" s="28"/>
      <c r="JLX1411" s="28"/>
      <c r="JLY1411" s="28"/>
      <c r="JLZ1411" s="28"/>
      <c r="JMA1411" s="28"/>
      <c r="JMB1411" s="28"/>
      <c r="JMC1411" s="28"/>
      <c r="JMD1411" s="28"/>
      <c r="JME1411" s="28"/>
      <c r="JMF1411" s="28"/>
      <c r="JMG1411" s="28"/>
      <c r="JMH1411" s="28"/>
      <c r="JMI1411" s="28"/>
      <c r="JMJ1411" s="28"/>
      <c r="JMK1411" s="28"/>
      <c r="JML1411" s="28"/>
      <c r="JMM1411" s="28"/>
      <c r="JMN1411" s="28"/>
      <c r="JMO1411" s="28"/>
      <c r="JMP1411" s="28"/>
      <c r="JMQ1411" s="28"/>
      <c r="JMR1411" s="28"/>
      <c r="JMS1411" s="28"/>
      <c r="JMT1411" s="28"/>
      <c r="JMU1411" s="28"/>
      <c r="JMV1411" s="28"/>
      <c r="JMW1411" s="28"/>
      <c r="JMX1411" s="28"/>
      <c r="JMY1411" s="28"/>
      <c r="JMZ1411" s="28"/>
      <c r="JNA1411" s="28"/>
      <c r="JNB1411" s="28"/>
      <c r="JNC1411" s="28"/>
      <c r="JND1411" s="28"/>
      <c r="JNE1411" s="28"/>
      <c r="JNF1411" s="28"/>
      <c r="JNG1411" s="28"/>
      <c r="JNH1411" s="28"/>
      <c r="JNI1411" s="28"/>
      <c r="JNJ1411" s="28"/>
      <c r="JNK1411" s="28"/>
      <c r="JNL1411" s="28"/>
      <c r="JNM1411" s="28"/>
      <c r="JNN1411" s="28"/>
      <c r="JNO1411" s="28"/>
      <c r="JNP1411" s="28"/>
      <c r="JNQ1411" s="28"/>
      <c r="JNR1411" s="28"/>
      <c r="JNS1411" s="28"/>
      <c r="JNT1411" s="28"/>
      <c r="JNU1411" s="28"/>
      <c r="JNV1411" s="28"/>
      <c r="JNW1411" s="28"/>
      <c r="JNX1411" s="28"/>
      <c r="JNY1411" s="28"/>
      <c r="JNZ1411" s="28"/>
      <c r="JOA1411" s="28"/>
      <c r="JOB1411" s="28"/>
      <c r="JOC1411" s="28"/>
      <c r="JOD1411" s="28"/>
      <c r="JOE1411" s="28"/>
      <c r="JOF1411" s="28"/>
      <c r="JOG1411" s="28"/>
      <c r="JOH1411" s="28"/>
      <c r="JOI1411" s="28"/>
      <c r="JOJ1411" s="28"/>
      <c r="JOK1411" s="28"/>
      <c r="JOL1411" s="28"/>
      <c r="JOM1411" s="28"/>
      <c r="JON1411" s="28"/>
      <c r="JOO1411" s="28"/>
      <c r="JOP1411" s="28"/>
      <c r="JOQ1411" s="28"/>
      <c r="JOR1411" s="28"/>
      <c r="JOS1411" s="28"/>
      <c r="JOT1411" s="28"/>
      <c r="JOU1411" s="28"/>
      <c r="JOV1411" s="28"/>
      <c r="JOW1411" s="28"/>
      <c r="JOX1411" s="28"/>
      <c r="JOY1411" s="28"/>
      <c r="JOZ1411" s="28"/>
      <c r="JPA1411" s="28"/>
      <c r="JPB1411" s="28"/>
      <c r="JPC1411" s="28"/>
      <c r="JPD1411" s="28"/>
      <c r="JPE1411" s="28"/>
      <c r="JPF1411" s="28"/>
      <c r="JPG1411" s="28"/>
      <c r="JPH1411" s="28"/>
      <c r="JPI1411" s="28"/>
      <c r="JPJ1411" s="28"/>
      <c r="JPK1411" s="28"/>
      <c r="JPL1411" s="28"/>
      <c r="JPM1411" s="28"/>
      <c r="JPN1411" s="28"/>
      <c r="JPO1411" s="28"/>
      <c r="JPP1411" s="28"/>
      <c r="JPQ1411" s="28"/>
      <c r="JPR1411" s="28"/>
      <c r="JPS1411" s="28"/>
      <c r="JPT1411" s="28"/>
      <c r="JPU1411" s="28"/>
      <c r="JPV1411" s="28"/>
      <c r="JPW1411" s="28"/>
      <c r="JPX1411" s="28"/>
      <c r="JPY1411" s="28"/>
      <c r="JPZ1411" s="28"/>
      <c r="JQA1411" s="28"/>
      <c r="JQB1411" s="28"/>
      <c r="JQC1411" s="28"/>
      <c r="JQD1411" s="28"/>
      <c r="JQE1411" s="28"/>
      <c r="JQF1411" s="28"/>
      <c r="JQG1411" s="28"/>
      <c r="JQH1411" s="28"/>
      <c r="JQI1411" s="28"/>
      <c r="JQJ1411" s="28"/>
      <c r="JQK1411" s="28"/>
      <c r="JQL1411" s="28"/>
      <c r="JQM1411" s="28"/>
      <c r="JQN1411" s="28"/>
      <c r="JQO1411" s="28"/>
      <c r="JQP1411" s="28"/>
      <c r="JQQ1411" s="28"/>
      <c r="JQR1411" s="28"/>
      <c r="JQS1411" s="28"/>
      <c r="JQT1411" s="28"/>
      <c r="JQU1411" s="28"/>
      <c r="JQV1411" s="28"/>
      <c r="JQW1411" s="28"/>
      <c r="JQX1411" s="28"/>
      <c r="JQY1411" s="28"/>
      <c r="JQZ1411" s="28"/>
      <c r="JRA1411" s="28"/>
      <c r="JRB1411" s="28"/>
      <c r="JRC1411" s="28"/>
      <c r="JRD1411" s="28"/>
      <c r="JRE1411" s="28"/>
      <c r="JRF1411" s="28"/>
      <c r="JRG1411" s="28"/>
      <c r="JRH1411" s="28"/>
      <c r="JRI1411" s="28"/>
      <c r="JRJ1411" s="28"/>
      <c r="JRK1411" s="28"/>
      <c r="JRL1411" s="28"/>
      <c r="JRM1411" s="28"/>
      <c r="JRN1411" s="28"/>
      <c r="JRO1411" s="28"/>
      <c r="JRP1411" s="28"/>
      <c r="JRQ1411" s="28"/>
      <c r="JRR1411" s="28"/>
      <c r="JRS1411" s="28"/>
      <c r="JRT1411" s="28"/>
      <c r="JRU1411" s="28"/>
      <c r="JRV1411" s="28"/>
      <c r="JRW1411" s="28"/>
      <c r="JRX1411" s="28"/>
      <c r="JRY1411" s="28"/>
      <c r="JRZ1411" s="28"/>
      <c r="JSA1411" s="28"/>
      <c r="JSB1411" s="28"/>
      <c r="JSC1411" s="28"/>
      <c r="JSD1411" s="28"/>
      <c r="JSE1411" s="28"/>
      <c r="JSF1411" s="28"/>
      <c r="JSG1411" s="28"/>
      <c r="JSH1411" s="28"/>
      <c r="JSI1411" s="28"/>
      <c r="JSJ1411" s="28"/>
      <c r="JSK1411" s="28"/>
      <c r="JSL1411" s="28"/>
      <c r="JSM1411" s="28"/>
      <c r="JSN1411" s="28"/>
      <c r="JSO1411" s="28"/>
      <c r="JSP1411" s="28"/>
      <c r="JSQ1411" s="28"/>
      <c r="JSR1411" s="28"/>
      <c r="JSS1411" s="28"/>
      <c r="JST1411" s="28"/>
      <c r="JSU1411" s="28"/>
      <c r="JSV1411" s="28"/>
      <c r="JSW1411" s="28"/>
      <c r="JSX1411" s="28"/>
      <c r="JSY1411" s="28"/>
      <c r="JSZ1411" s="28"/>
      <c r="JTA1411" s="28"/>
      <c r="JTB1411" s="28"/>
      <c r="JTC1411" s="28"/>
      <c r="JTD1411" s="28"/>
      <c r="JTE1411" s="28"/>
      <c r="JTF1411" s="28"/>
      <c r="JTG1411" s="28"/>
      <c r="JTH1411" s="28"/>
      <c r="JTI1411" s="28"/>
      <c r="JTJ1411" s="28"/>
      <c r="JTK1411" s="28"/>
      <c r="JTL1411" s="28"/>
      <c r="JTM1411" s="28"/>
      <c r="JTN1411" s="28"/>
      <c r="JTO1411" s="28"/>
      <c r="JTP1411" s="28"/>
      <c r="JTQ1411" s="28"/>
      <c r="JTR1411" s="28"/>
      <c r="JTS1411" s="28"/>
      <c r="JTT1411" s="28"/>
      <c r="JTU1411" s="28"/>
      <c r="JTV1411" s="28"/>
      <c r="JTW1411" s="28"/>
      <c r="JTX1411" s="28"/>
      <c r="JTY1411" s="28"/>
      <c r="JTZ1411" s="28"/>
      <c r="JUA1411" s="28"/>
      <c r="JUB1411" s="28"/>
      <c r="JUC1411" s="28"/>
      <c r="JUD1411" s="28"/>
      <c r="JUE1411" s="28"/>
      <c r="JUF1411" s="28"/>
      <c r="JUG1411" s="28"/>
      <c r="JUH1411" s="28"/>
      <c r="JUI1411" s="28"/>
      <c r="JUJ1411" s="28"/>
      <c r="JUK1411" s="28"/>
      <c r="JUL1411" s="28"/>
      <c r="JUM1411" s="28"/>
      <c r="JUN1411" s="28"/>
      <c r="JUO1411" s="28"/>
      <c r="JUP1411" s="28"/>
      <c r="JUQ1411" s="28"/>
      <c r="JUR1411" s="28"/>
      <c r="JUS1411" s="28"/>
      <c r="JUT1411" s="28"/>
      <c r="JUU1411" s="28"/>
      <c r="JUV1411" s="28"/>
      <c r="JUW1411" s="28"/>
      <c r="JUX1411" s="28"/>
      <c r="JUY1411" s="28"/>
      <c r="JUZ1411" s="28"/>
      <c r="JVA1411" s="28"/>
      <c r="JVB1411" s="28"/>
      <c r="JVC1411" s="28"/>
      <c r="JVD1411" s="28"/>
      <c r="JVE1411" s="28"/>
      <c r="JVF1411" s="28"/>
      <c r="JVG1411" s="28"/>
      <c r="JVH1411" s="28"/>
      <c r="JVI1411" s="28"/>
      <c r="JVJ1411" s="28"/>
      <c r="JVK1411" s="28"/>
      <c r="JVL1411" s="28"/>
      <c r="JVM1411" s="28"/>
      <c r="JVN1411" s="28"/>
      <c r="JVO1411" s="28"/>
      <c r="JVP1411" s="28"/>
      <c r="JVQ1411" s="28"/>
      <c r="JVR1411" s="28"/>
      <c r="JVS1411" s="28"/>
      <c r="JVT1411" s="28"/>
      <c r="JVU1411" s="28"/>
      <c r="JVV1411" s="28"/>
      <c r="JVW1411" s="28"/>
      <c r="JVX1411" s="28"/>
      <c r="JVY1411" s="28"/>
      <c r="JVZ1411" s="28"/>
      <c r="JWA1411" s="28"/>
      <c r="JWB1411" s="28"/>
      <c r="JWC1411" s="28"/>
      <c r="JWD1411" s="28"/>
      <c r="JWE1411" s="28"/>
      <c r="JWF1411" s="28"/>
      <c r="JWG1411" s="28"/>
      <c r="JWH1411" s="28"/>
      <c r="JWI1411" s="28"/>
      <c r="JWJ1411" s="28"/>
      <c r="JWK1411" s="28"/>
      <c r="JWL1411" s="28"/>
      <c r="JWM1411" s="28"/>
      <c r="JWN1411" s="28"/>
      <c r="JWO1411" s="28"/>
      <c r="JWP1411" s="28"/>
      <c r="JWQ1411" s="28"/>
      <c r="JWR1411" s="28"/>
      <c r="JWS1411" s="28"/>
      <c r="JWT1411" s="28"/>
      <c r="JWU1411" s="28"/>
      <c r="JWV1411" s="28"/>
      <c r="JWW1411" s="28"/>
      <c r="JWX1411" s="28"/>
      <c r="JWY1411" s="28"/>
      <c r="JWZ1411" s="28"/>
      <c r="JXA1411" s="28"/>
      <c r="JXB1411" s="28"/>
      <c r="JXC1411" s="28"/>
      <c r="JXD1411" s="28"/>
      <c r="JXE1411" s="28"/>
      <c r="JXF1411" s="28"/>
      <c r="JXG1411" s="28"/>
      <c r="JXH1411" s="28"/>
      <c r="JXI1411" s="28"/>
      <c r="JXJ1411" s="28"/>
      <c r="JXK1411" s="28"/>
      <c r="JXL1411" s="28"/>
      <c r="JXM1411" s="28"/>
      <c r="JXN1411" s="28"/>
      <c r="JXO1411" s="28"/>
      <c r="JXP1411" s="28"/>
      <c r="JXQ1411" s="28"/>
      <c r="JXR1411" s="28"/>
      <c r="JXS1411" s="28"/>
      <c r="JXT1411" s="28"/>
      <c r="JXU1411" s="28"/>
      <c r="JXV1411" s="28"/>
      <c r="JXW1411" s="28"/>
      <c r="JXX1411" s="28"/>
      <c r="JXY1411" s="28"/>
      <c r="JXZ1411" s="28"/>
      <c r="JYA1411" s="28"/>
      <c r="JYB1411" s="28"/>
      <c r="JYC1411" s="28"/>
      <c r="JYD1411" s="28"/>
      <c r="JYE1411" s="28"/>
      <c r="JYF1411" s="28"/>
      <c r="JYG1411" s="28"/>
      <c r="JYH1411" s="28"/>
      <c r="JYI1411" s="28"/>
      <c r="JYJ1411" s="28"/>
      <c r="JYK1411" s="28"/>
      <c r="JYL1411" s="28"/>
      <c r="JYM1411" s="28"/>
      <c r="JYN1411" s="28"/>
      <c r="JYO1411" s="28"/>
      <c r="JYP1411" s="28"/>
      <c r="JYQ1411" s="28"/>
      <c r="JYR1411" s="28"/>
      <c r="JYS1411" s="28"/>
      <c r="JYT1411" s="28"/>
      <c r="JYU1411" s="28"/>
      <c r="JYV1411" s="28"/>
      <c r="JYW1411" s="28"/>
      <c r="JYX1411" s="28"/>
      <c r="JYY1411" s="28"/>
      <c r="JYZ1411" s="28"/>
      <c r="JZA1411" s="28"/>
      <c r="JZB1411" s="28"/>
      <c r="JZC1411" s="28"/>
      <c r="JZD1411" s="28"/>
      <c r="JZE1411" s="28"/>
      <c r="JZF1411" s="28"/>
      <c r="JZG1411" s="28"/>
      <c r="JZH1411" s="28"/>
      <c r="JZI1411" s="28"/>
      <c r="JZJ1411" s="28"/>
      <c r="JZK1411" s="28"/>
      <c r="JZL1411" s="28"/>
      <c r="JZM1411" s="28"/>
      <c r="JZN1411" s="28"/>
      <c r="JZO1411" s="28"/>
      <c r="JZP1411" s="28"/>
      <c r="JZQ1411" s="28"/>
      <c r="JZR1411" s="28"/>
      <c r="JZS1411" s="28"/>
      <c r="JZT1411" s="28"/>
      <c r="JZU1411" s="28"/>
      <c r="JZV1411" s="28"/>
      <c r="JZW1411" s="28"/>
      <c r="JZX1411" s="28"/>
      <c r="JZY1411" s="28"/>
      <c r="JZZ1411" s="28"/>
      <c r="KAA1411" s="28"/>
      <c r="KAB1411" s="28"/>
      <c r="KAC1411" s="28"/>
      <c r="KAD1411" s="28"/>
      <c r="KAE1411" s="28"/>
      <c r="KAF1411" s="28"/>
      <c r="KAG1411" s="28"/>
      <c r="KAH1411" s="28"/>
      <c r="KAI1411" s="28"/>
      <c r="KAJ1411" s="28"/>
      <c r="KAK1411" s="28"/>
      <c r="KAL1411" s="28"/>
      <c r="KAM1411" s="28"/>
      <c r="KAN1411" s="28"/>
      <c r="KAO1411" s="28"/>
      <c r="KAP1411" s="28"/>
      <c r="KAQ1411" s="28"/>
      <c r="KAR1411" s="28"/>
      <c r="KAS1411" s="28"/>
      <c r="KAT1411" s="28"/>
      <c r="KAU1411" s="28"/>
      <c r="KAV1411" s="28"/>
      <c r="KAW1411" s="28"/>
      <c r="KAX1411" s="28"/>
      <c r="KAY1411" s="28"/>
      <c r="KAZ1411" s="28"/>
      <c r="KBA1411" s="28"/>
      <c r="KBB1411" s="28"/>
      <c r="KBC1411" s="28"/>
      <c r="KBD1411" s="28"/>
      <c r="KBE1411" s="28"/>
      <c r="KBF1411" s="28"/>
      <c r="KBG1411" s="28"/>
      <c r="KBH1411" s="28"/>
      <c r="KBI1411" s="28"/>
      <c r="KBJ1411" s="28"/>
      <c r="KBK1411" s="28"/>
      <c r="KBL1411" s="28"/>
      <c r="KBM1411" s="28"/>
      <c r="KBN1411" s="28"/>
      <c r="KBO1411" s="28"/>
      <c r="KBP1411" s="28"/>
      <c r="KBQ1411" s="28"/>
      <c r="KBR1411" s="28"/>
      <c r="KBS1411" s="28"/>
      <c r="KBT1411" s="28"/>
      <c r="KBU1411" s="28"/>
      <c r="KBV1411" s="28"/>
      <c r="KBW1411" s="28"/>
      <c r="KBX1411" s="28"/>
      <c r="KBY1411" s="28"/>
      <c r="KBZ1411" s="28"/>
      <c r="KCA1411" s="28"/>
      <c r="KCB1411" s="28"/>
      <c r="KCC1411" s="28"/>
      <c r="KCD1411" s="28"/>
      <c r="KCE1411" s="28"/>
      <c r="KCF1411" s="28"/>
      <c r="KCG1411" s="28"/>
      <c r="KCH1411" s="28"/>
      <c r="KCI1411" s="28"/>
      <c r="KCJ1411" s="28"/>
      <c r="KCK1411" s="28"/>
      <c r="KCL1411" s="28"/>
      <c r="KCM1411" s="28"/>
      <c r="KCN1411" s="28"/>
      <c r="KCO1411" s="28"/>
      <c r="KCP1411" s="28"/>
      <c r="KCQ1411" s="28"/>
      <c r="KCR1411" s="28"/>
      <c r="KCS1411" s="28"/>
      <c r="KCT1411" s="28"/>
      <c r="KCU1411" s="28"/>
      <c r="KCV1411" s="28"/>
      <c r="KCW1411" s="28"/>
      <c r="KCX1411" s="28"/>
      <c r="KCY1411" s="28"/>
      <c r="KCZ1411" s="28"/>
      <c r="KDA1411" s="28"/>
      <c r="KDB1411" s="28"/>
      <c r="KDC1411" s="28"/>
      <c r="KDD1411" s="28"/>
      <c r="KDE1411" s="28"/>
      <c r="KDF1411" s="28"/>
      <c r="KDG1411" s="28"/>
      <c r="KDH1411" s="28"/>
      <c r="KDI1411" s="28"/>
      <c r="KDJ1411" s="28"/>
      <c r="KDK1411" s="28"/>
      <c r="KDL1411" s="28"/>
      <c r="KDM1411" s="28"/>
      <c r="KDN1411" s="28"/>
      <c r="KDO1411" s="28"/>
      <c r="KDP1411" s="28"/>
      <c r="KDQ1411" s="28"/>
      <c r="KDR1411" s="28"/>
      <c r="KDS1411" s="28"/>
      <c r="KDT1411" s="28"/>
      <c r="KDU1411" s="28"/>
      <c r="KDV1411" s="28"/>
      <c r="KDW1411" s="28"/>
      <c r="KDX1411" s="28"/>
      <c r="KDY1411" s="28"/>
      <c r="KDZ1411" s="28"/>
      <c r="KEA1411" s="28"/>
      <c r="KEB1411" s="28"/>
      <c r="KEC1411" s="28"/>
      <c r="KED1411" s="28"/>
      <c r="KEE1411" s="28"/>
      <c r="KEF1411" s="28"/>
      <c r="KEG1411" s="28"/>
      <c r="KEH1411" s="28"/>
      <c r="KEI1411" s="28"/>
      <c r="KEJ1411" s="28"/>
      <c r="KEK1411" s="28"/>
      <c r="KEL1411" s="28"/>
      <c r="KEM1411" s="28"/>
      <c r="KEN1411" s="28"/>
      <c r="KEO1411" s="28"/>
      <c r="KEP1411" s="28"/>
      <c r="KEQ1411" s="28"/>
      <c r="KER1411" s="28"/>
      <c r="KES1411" s="28"/>
      <c r="KET1411" s="28"/>
      <c r="KEU1411" s="28"/>
      <c r="KEV1411" s="28"/>
      <c r="KEW1411" s="28"/>
      <c r="KEX1411" s="28"/>
      <c r="KEY1411" s="28"/>
      <c r="KEZ1411" s="28"/>
      <c r="KFA1411" s="28"/>
      <c r="KFB1411" s="28"/>
      <c r="KFC1411" s="28"/>
      <c r="KFD1411" s="28"/>
      <c r="KFE1411" s="28"/>
      <c r="KFF1411" s="28"/>
      <c r="KFG1411" s="28"/>
      <c r="KFH1411" s="28"/>
      <c r="KFI1411" s="28"/>
      <c r="KFJ1411" s="28"/>
      <c r="KFK1411" s="28"/>
      <c r="KFL1411" s="28"/>
      <c r="KFM1411" s="28"/>
      <c r="KFN1411" s="28"/>
      <c r="KFO1411" s="28"/>
      <c r="KFP1411" s="28"/>
      <c r="KFQ1411" s="28"/>
      <c r="KFR1411" s="28"/>
      <c r="KFS1411" s="28"/>
      <c r="KFT1411" s="28"/>
      <c r="KFU1411" s="28"/>
      <c r="KFV1411" s="28"/>
      <c r="KFW1411" s="28"/>
      <c r="KFX1411" s="28"/>
      <c r="KFY1411" s="28"/>
      <c r="KFZ1411" s="28"/>
      <c r="KGA1411" s="28"/>
      <c r="KGB1411" s="28"/>
      <c r="KGC1411" s="28"/>
      <c r="KGD1411" s="28"/>
      <c r="KGE1411" s="28"/>
      <c r="KGF1411" s="28"/>
      <c r="KGG1411" s="28"/>
      <c r="KGH1411" s="28"/>
      <c r="KGI1411" s="28"/>
      <c r="KGJ1411" s="28"/>
      <c r="KGK1411" s="28"/>
      <c r="KGL1411" s="28"/>
      <c r="KGM1411" s="28"/>
      <c r="KGN1411" s="28"/>
      <c r="KGO1411" s="28"/>
      <c r="KGP1411" s="28"/>
      <c r="KGQ1411" s="28"/>
      <c r="KGR1411" s="28"/>
      <c r="KGS1411" s="28"/>
      <c r="KGT1411" s="28"/>
      <c r="KGU1411" s="28"/>
      <c r="KGV1411" s="28"/>
      <c r="KGW1411" s="28"/>
      <c r="KGX1411" s="28"/>
      <c r="KGY1411" s="28"/>
      <c r="KGZ1411" s="28"/>
      <c r="KHA1411" s="28"/>
      <c r="KHB1411" s="28"/>
      <c r="KHC1411" s="28"/>
      <c r="KHD1411" s="28"/>
      <c r="KHE1411" s="28"/>
      <c r="KHF1411" s="28"/>
      <c r="KHG1411" s="28"/>
      <c r="KHH1411" s="28"/>
      <c r="KHI1411" s="28"/>
      <c r="KHJ1411" s="28"/>
      <c r="KHK1411" s="28"/>
      <c r="KHL1411" s="28"/>
      <c r="KHM1411" s="28"/>
      <c r="KHN1411" s="28"/>
      <c r="KHO1411" s="28"/>
      <c r="KHP1411" s="28"/>
      <c r="KHQ1411" s="28"/>
      <c r="KHR1411" s="28"/>
      <c r="KHS1411" s="28"/>
      <c r="KHT1411" s="28"/>
      <c r="KHU1411" s="28"/>
      <c r="KHV1411" s="28"/>
      <c r="KHW1411" s="28"/>
      <c r="KHX1411" s="28"/>
      <c r="KHY1411" s="28"/>
      <c r="KHZ1411" s="28"/>
      <c r="KIA1411" s="28"/>
      <c r="KIB1411" s="28"/>
      <c r="KIC1411" s="28"/>
      <c r="KID1411" s="28"/>
      <c r="KIE1411" s="28"/>
      <c r="KIF1411" s="28"/>
      <c r="KIG1411" s="28"/>
      <c r="KIH1411" s="28"/>
      <c r="KII1411" s="28"/>
      <c r="KIJ1411" s="28"/>
      <c r="KIK1411" s="28"/>
      <c r="KIL1411" s="28"/>
      <c r="KIM1411" s="28"/>
      <c r="KIN1411" s="28"/>
      <c r="KIO1411" s="28"/>
      <c r="KIP1411" s="28"/>
      <c r="KIQ1411" s="28"/>
      <c r="KIR1411" s="28"/>
      <c r="KIS1411" s="28"/>
      <c r="KIT1411" s="28"/>
      <c r="KIU1411" s="28"/>
      <c r="KIV1411" s="28"/>
      <c r="KIW1411" s="28"/>
      <c r="KIX1411" s="28"/>
      <c r="KIY1411" s="28"/>
      <c r="KIZ1411" s="28"/>
      <c r="KJA1411" s="28"/>
      <c r="KJB1411" s="28"/>
      <c r="KJC1411" s="28"/>
      <c r="KJD1411" s="28"/>
      <c r="KJE1411" s="28"/>
      <c r="KJF1411" s="28"/>
      <c r="KJG1411" s="28"/>
      <c r="KJH1411" s="28"/>
      <c r="KJI1411" s="28"/>
      <c r="KJJ1411" s="28"/>
      <c r="KJK1411" s="28"/>
      <c r="KJL1411" s="28"/>
      <c r="KJM1411" s="28"/>
      <c r="KJN1411" s="28"/>
      <c r="KJO1411" s="28"/>
      <c r="KJP1411" s="28"/>
      <c r="KJQ1411" s="28"/>
      <c r="KJR1411" s="28"/>
      <c r="KJS1411" s="28"/>
      <c r="KJT1411" s="28"/>
      <c r="KJU1411" s="28"/>
      <c r="KJV1411" s="28"/>
      <c r="KJW1411" s="28"/>
      <c r="KJX1411" s="28"/>
      <c r="KJY1411" s="28"/>
      <c r="KJZ1411" s="28"/>
      <c r="KKA1411" s="28"/>
      <c r="KKB1411" s="28"/>
      <c r="KKC1411" s="28"/>
      <c r="KKD1411" s="28"/>
      <c r="KKE1411" s="28"/>
      <c r="KKF1411" s="28"/>
      <c r="KKG1411" s="28"/>
      <c r="KKH1411" s="28"/>
      <c r="KKI1411" s="28"/>
      <c r="KKJ1411" s="28"/>
      <c r="KKK1411" s="28"/>
      <c r="KKL1411" s="28"/>
      <c r="KKM1411" s="28"/>
      <c r="KKN1411" s="28"/>
      <c r="KKO1411" s="28"/>
      <c r="KKP1411" s="28"/>
      <c r="KKQ1411" s="28"/>
      <c r="KKR1411" s="28"/>
      <c r="KKS1411" s="28"/>
      <c r="KKT1411" s="28"/>
      <c r="KKU1411" s="28"/>
      <c r="KKV1411" s="28"/>
      <c r="KKW1411" s="28"/>
      <c r="KKX1411" s="28"/>
      <c r="KKY1411" s="28"/>
      <c r="KKZ1411" s="28"/>
      <c r="KLA1411" s="28"/>
      <c r="KLB1411" s="28"/>
      <c r="KLC1411" s="28"/>
      <c r="KLD1411" s="28"/>
      <c r="KLE1411" s="28"/>
      <c r="KLF1411" s="28"/>
      <c r="KLG1411" s="28"/>
      <c r="KLH1411" s="28"/>
      <c r="KLI1411" s="28"/>
      <c r="KLJ1411" s="28"/>
      <c r="KLK1411" s="28"/>
      <c r="KLL1411" s="28"/>
      <c r="KLM1411" s="28"/>
      <c r="KLN1411" s="28"/>
      <c r="KLO1411" s="28"/>
      <c r="KLP1411" s="28"/>
      <c r="KLQ1411" s="28"/>
      <c r="KLR1411" s="28"/>
      <c r="KLS1411" s="28"/>
      <c r="KLT1411" s="28"/>
      <c r="KLU1411" s="28"/>
      <c r="KLV1411" s="28"/>
      <c r="KLW1411" s="28"/>
      <c r="KLX1411" s="28"/>
      <c r="KLY1411" s="28"/>
      <c r="KLZ1411" s="28"/>
      <c r="KMA1411" s="28"/>
      <c r="KMB1411" s="28"/>
      <c r="KMC1411" s="28"/>
      <c r="KMD1411" s="28"/>
      <c r="KME1411" s="28"/>
      <c r="KMF1411" s="28"/>
      <c r="KMG1411" s="28"/>
      <c r="KMH1411" s="28"/>
      <c r="KMI1411" s="28"/>
      <c r="KMJ1411" s="28"/>
      <c r="KMK1411" s="28"/>
      <c r="KML1411" s="28"/>
      <c r="KMM1411" s="28"/>
      <c r="KMN1411" s="28"/>
      <c r="KMO1411" s="28"/>
      <c r="KMP1411" s="28"/>
      <c r="KMQ1411" s="28"/>
      <c r="KMR1411" s="28"/>
      <c r="KMS1411" s="28"/>
      <c r="KMT1411" s="28"/>
      <c r="KMU1411" s="28"/>
      <c r="KMV1411" s="28"/>
      <c r="KMW1411" s="28"/>
      <c r="KMX1411" s="28"/>
      <c r="KMY1411" s="28"/>
      <c r="KMZ1411" s="28"/>
      <c r="KNA1411" s="28"/>
      <c r="KNB1411" s="28"/>
      <c r="KNC1411" s="28"/>
      <c r="KND1411" s="28"/>
      <c r="KNE1411" s="28"/>
      <c r="KNF1411" s="28"/>
      <c r="KNG1411" s="28"/>
      <c r="KNH1411" s="28"/>
      <c r="KNI1411" s="28"/>
      <c r="KNJ1411" s="28"/>
      <c r="KNK1411" s="28"/>
      <c r="KNL1411" s="28"/>
      <c r="KNM1411" s="28"/>
      <c r="KNN1411" s="28"/>
      <c r="KNO1411" s="28"/>
      <c r="KNP1411" s="28"/>
      <c r="KNQ1411" s="28"/>
      <c r="KNR1411" s="28"/>
      <c r="KNS1411" s="28"/>
      <c r="KNT1411" s="28"/>
      <c r="KNU1411" s="28"/>
      <c r="KNV1411" s="28"/>
      <c r="KNW1411" s="28"/>
      <c r="KNX1411" s="28"/>
      <c r="KNY1411" s="28"/>
      <c r="KNZ1411" s="28"/>
      <c r="KOA1411" s="28"/>
      <c r="KOB1411" s="28"/>
      <c r="KOC1411" s="28"/>
      <c r="KOD1411" s="28"/>
      <c r="KOE1411" s="28"/>
      <c r="KOF1411" s="28"/>
      <c r="KOG1411" s="28"/>
      <c r="KOH1411" s="28"/>
      <c r="KOI1411" s="28"/>
      <c r="KOJ1411" s="28"/>
      <c r="KOK1411" s="28"/>
      <c r="KOL1411" s="28"/>
      <c r="KOM1411" s="28"/>
      <c r="KON1411" s="28"/>
      <c r="KOO1411" s="28"/>
      <c r="KOP1411" s="28"/>
      <c r="KOQ1411" s="28"/>
      <c r="KOR1411" s="28"/>
      <c r="KOS1411" s="28"/>
      <c r="KOT1411" s="28"/>
      <c r="KOU1411" s="28"/>
      <c r="KOV1411" s="28"/>
      <c r="KOW1411" s="28"/>
      <c r="KOX1411" s="28"/>
      <c r="KOY1411" s="28"/>
      <c r="KOZ1411" s="28"/>
      <c r="KPA1411" s="28"/>
      <c r="KPB1411" s="28"/>
      <c r="KPC1411" s="28"/>
      <c r="KPD1411" s="28"/>
      <c r="KPE1411" s="28"/>
      <c r="KPF1411" s="28"/>
      <c r="KPG1411" s="28"/>
      <c r="KPH1411" s="28"/>
      <c r="KPI1411" s="28"/>
      <c r="KPJ1411" s="28"/>
      <c r="KPK1411" s="28"/>
      <c r="KPL1411" s="28"/>
      <c r="KPM1411" s="28"/>
      <c r="KPN1411" s="28"/>
      <c r="KPO1411" s="28"/>
      <c r="KPP1411" s="28"/>
      <c r="KPQ1411" s="28"/>
      <c r="KPR1411" s="28"/>
      <c r="KPS1411" s="28"/>
      <c r="KPT1411" s="28"/>
      <c r="KPU1411" s="28"/>
      <c r="KPV1411" s="28"/>
      <c r="KPW1411" s="28"/>
      <c r="KPX1411" s="28"/>
      <c r="KPY1411" s="28"/>
      <c r="KPZ1411" s="28"/>
      <c r="KQA1411" s="28"/>
      <c r="KQB1411" s="28"/>
      <c r="KQC1411" s="28"/>
      <c r="KQD1411" s="28"/>
      <c r="KQE1411" s="28"/>
      <c r="KQF1411" s="28"/>
      <c r="KQG1411" s="28"/>
      <c r="KQH1411" s="28"/>
      <c r="KQI1411" s="28"/>
      <c r="KQJ1411" s="28"/>
      <c r="KQK1411" s="28"/>
      <c r="KQL1411" s="28"/>
      <c r="KQM1411" s="28"/>
      <c r="KQN1411" s="28"/>
      <c r="KQO1411" s="28"/>
      <c r="KQP1411" s="28"/>
      <c r="KQQ1411" s="28"/>
      <c r="KQR1411" s="28"/>
      <c r="KQS1411" s="28"/>
      <c r="KQT1411" s="28"/>
      <c r="KQU1411" s="28"/>
      <c r="KQV1411" s="28"/>
      <c r="KQW1411" s="28"/>
      <c r="KQX1411" s="28"/>
      <c r="KQY1411" s="28"/>
      <c r="KQZ1411" s="28"/>
      <c r="KRA1411" s="28"/>
      <c r="KRB1411" s="28"/>
      <c r="KRC1411" s="28"/>
      <c r="KRD1411" s="28"/>
      <c r="KRE1411" s="28"/>
      <c r="KRF1411" s="28"/>
      <c r="KRG1411" s="28"/>
      <c r="KRH1411" s="28"/>
      <c r="KRI1411" s="28"/>
      <c r="KRJ1411" s="28"/>
      <c r="KRK1411" s="28"/>
      <c r="KRL1411" s="28"/>
      <c r="KRM1411" s="28"/>
      <c r="KRN1411" s="28"/>
      <c r="KRO1411" s="28"/>
      <c r="KRP1411" s="28"/>
      <c r="KRQ1411" s="28"/>
      <c r="KRR1411" s="28"/>
      <c r="KRS1411" s="28"/>
      <c r="KRT1411" s="28"/>
      <c r="KRU1411" s="28"/>
      <c r="KRV1411" s="28"/>
      <c r="KRW1411" s="28"/>
      <c r="KRX1411" s="28"/>
      <c r="KRY1411" s="28"/>
      <c r="KRZ1411" s="28"/>
      <c r="KSA1411" s="28"/>
      <c r="KSB1411" s="28"/>
      <c r="KSC1411" s="28"/>
      <c r="KSD1411" s="28"/>
      <c r="KSE1411" s="28"/>
      <c r="KSF1411" s="28"/>
      <c r="KSG1411" s="28"/>
      <c r="KSH1411" s="28"/>
      <c r="KSI1411" s="28"/>
      <c r="KSJ1411" s="28"/>
      <c r="KSK1411" s="28"/>
      <c r="KSL1411" s="28"/>
      <c r="KSM1411" s="28"/>
      <c r="KSN1411" s="28"/>
      <c r="KSO1411" s="28"/>
      <c r="KSP1411" s="28"/>
      <c r="KSQ1411" s="28"/>
      <c r="KSR1411" s="28"/>
      <c r="KSS1411" s="28"/>
      <c r="KST1411" s="28"/>
      <c r="KSU1411" s="28"/>
      <c r="KSV1411" s="28"/>
      <c r="KSW1411" s="28"/>
      <c r="KSX1411" s="28"/>
      <c r="KSY1411" s="28"/>
      <c r="KSZ1411" s="28"/>
      <c r="KTA1411" s="28"/>
      <c r="KTB1411" s="28"/>
      <c r="KTC1411" s="28"/>
      <c r="KTD1411" s="28"/>
      <c r="KTE1411" s="28"/>
      <c r="KTF1411" s="28"/>
      <c r="KTG1411" s="28"/>
      <c r="KTH1411" s="28"/>
      <c r="KTI1411" s="28"/>
      <c r="KTJ1411" s="28"/>
      <c r="KTK1411" s="28"/>
      <c r="KTL1411" s="28"/>
      <c r="KTM1411" s="28"/>
      <c r="KTN1411" s="28"/>
      <c r="KTO1411" s="28"/>
      <c r="KTP1411" s="28"/>
      <c r="KTQ1411" s="28"/>
      <c r="KTR1411" s="28"/>
      <c r="KTS1411" s="28"/>
      <c r="KTT1411" s="28"/>
      <c r="KTU1411" s="28"/>
      <c r="KTV1411" s="28"/>
      <c r="KTW1411" s="28"/>
      <c r="KTX1411" s="28"/>
      <c r="KTY1411" s="28"/>
      <c r="KTZ1411" s="28"/>
      <c r="KUA1411" s="28"/>
      <c r="KUB1411" s="28"/>
      <c r="KUC1411" s="28"/>
      <c r="KUD1411" s="28"/>
      <c r="KUE1411" s="28"/>
      <c r="KUF1411" s="28"/>
      <c r="KUG1411" s="28"/>
      <c r="KUH1411" s="28"/>
      <c r="KUI1411" s="28"/>
      <c r="KUJ1411" s="28"/>
      <c r="KUK1411" s="28"/>
      <c r="KUL1411" s="28"/>
      <c r="KUM1411" s="28"/>
      <c r="KUN1411" s="28"/>
      <c r="KUO1411" s="28"/>
      <c r="KUP1411" s="28"/>
      <c r="KUQ1411" s="28"/>
      <c r="KUR1411" s="28"/>
      <c r="KUS1411" s="28"/>
      <c r="KUT1411" s="28"/>
      <c r="KUU1411" s="28"/>
      <c r="KUV1411" s="28"/>
      <c r="KUW1411" s="28"/>
      <c r="KUX1411" s="28"/>
      <c r="KUY1411" s="28"/>
      <c r="KUZ1411" s="28"/>
      <c r="KVA1411" s="28"/>
      <c r="KVB1411" s="28"/>
      <c r="KVC1411" s="28"/>
      <c r="KVD1411" s="28"/>
      <c r="KVE1411" s="28"/>
      <c r="KVF1411" s="28"/>
      <c r="KVG1411" s="28"/>
      <c r="KVH1411" s="28"/>
      <c r="KVI1411" s="28"/>
      <c r="KVJ1411" s="28"/>
      <c r="KVK1411" s="28"/>
      <c r="KVL1411" s="28"/>
      <c r="KVM1411" s="28"/>
      <c r="KVN1411" s="28"/>
      <c r="KVO1411" s="28"/>
      <c r="KVP1411" s="28"/>
      <c r="KVQ1411" s="28"/>
      <c r="KVR1411" s="28"/>
      <c r="KVS1411" s="28"/>
      <c r="KVT1411" s="28"/>
      <c r="KVU1411" s="28"/>
      <c r="KVV1411" s="28"/>
      <c r="KVW1411" s="28"/>
      <c r="KVX1411" s="28"/>
      <c r="KVY1411" s="28"/>
      <c r="KVZ1411" s="28"/>
      <c r="KWA1411" s="28"/>
      <c r="KWB1411" s="28"/>
      <c r="KWC1411" s="28"/>
      <c r="KWD1411" s="28"/>
      <c r="KWE1411" s="28"/>
      <c r="KWF1411" s="28"/>
      <c r="KWG1411" s="28"/>
      <c r="KWH1411" s="28"/>
      <c r="KWI1411" s="28"/>
      <c r="KWJ1411" s="28"/>
      <c r="KWK1411" s="28"/>
      <c r="KWL1411" s="28"/>
      <c r="KWM1411" s="28"/>
      <c r="KWN1411" s="28"/>
      <c r="KWO1411" s="28"/>
      <c r="KWP1411" s="28"/>
      <c r="KWQ1411" s="28"/>
      <c r="KWR1411" s="28"/>
      <c r="KWS1411" s="28"/>
      <c r="KWT1411" s="28"/>
      <c r="KWU1411" s="28"/>
      <c r="KWV1411" s="28"/>
      <c r="KWW1411" s="28"/>
      <c r="KWX1411" s="28"/>
      <c r="KWY1411" s="28"/>
      <c r="KWZ1411" s="28"/>
      <c r="KXA1411" s="28"/>
      <c r="KXB1411" s="28"/>
      <c r="KXC1411" s="28"/>
      <c r="KXD1411" s="28"/>
      <c r="KXE1411" s="28"/>
      <c r="KXF1411" s="28"/>
      <c r="KXG1411" s="28"/>
      <c r="KXH1411" s="28"/>
      <c r="KXI1411" s="28"/>
      <c r="KXJ1411" s="28"/>
      <c r="KXK1411" s="28"/>
      <c r="KXL1411" s="28"/>
      <c r="KXM1411" s="28"/>
      <c r="KXN1411" s="28"/>
      <c r="KXO1411" s="28"/>
      <c r="KXP1411" s="28"/>
      <c r="KXQ1411" s="28"/>
      <c r="KXR1411" s="28"/>
      <c r="KXS1411" s="28"/>
      <c r="KXT1411" s="28"/>
      <c r="KXU1411" s="28"/>
      <c r="KXV1411" s="28"/>
      <c r="KXW1411" s="28"/>
      <c r="KXX1411" s="28"/>
      <c r="KXY1411" s="28"/>
      <c r="KXZ1411" s="28"/>
      <c r="KYA1411" s="28"/>
      <c r="KYB1411" s="28"/>
      <c r="KYC1411" s="28"/>
      <c r="KYD1411" s="28"/>
      <c r="KYE1411" s="28"/>
      <c r="KYF1411" s="28"/>
      <c r="KYG1411" s="28"/>
      <c r="KYH1411" s="28"/>
      <c r="KYI1411" s="28"/>
      <c r="KYJ1411" s="28"/>
      <c r="KYK1411" s="28"/>
      <c r="KYL1411" s="28"/>
      <c r="KYM1411" s="28"/>
      <c r="KYN1411" s="28"/>
      <c r="KYO1411" s="28"/>
      <c r="KYP1411" s="28"/>
      <c r="KYQ1411" s="28"/>
      <c r="KYR1411" s="28"/>
      <c r="KYS1411" s="28"/>
      <c r="KYT1411" s="28"/>
      <c r="KYU1411" s="28"/>
      <c r="KYV1411" s="28"/>
      <c r="KYW1411" s="28"/>
      <c r="KYX1411" s="28"/>
      <c r="KYY1411" s="28"/>
      <c r="KYZ1411" s="28"/>
      <c r="KZA1411" s="28"/>
      <c r="KZB1411" s="28"/>
      <c r="KZC1411" s="28"/>
      <c r="KZD1411" s="28"/>
      <c r="KZE1411" s="28"/>
      <c r="KZF1411" s="28"/>
      <c r="KZG1411" s="28"/>
      <c r="KZH1411" s="28"/>
      <c r="KZI1411" s="28"/>
      <c r="KZJ1411" s="28"/>
      <c r="KZK1411" s="28"/>
      <c r="KZL1411" s="28"/>
      <c r="KZM1411" s="28"/>
      <c r="KZN1411" s="28"/>
      <c r="KZO1411" s="28"/>
      <c r="KZP1411" s="28"/>
      <c r="KZQ1411" s="28"/>
      <c r="KZR1411" s="28"/>
      <c r="KZS1411" s="28"/>
      <c r="KZT1411" s="28"/>
      <c r="KZU1411" s="28"/>
      <c r="KZV1411" s="28"/>
      <c r="KZW1411" s="28"/>
      <c r="KZX1411" s="28"/>
      <c r="KZY1411" s="28"/>
      <c r="KZZ1411" s="28"/>
      <c r="LAA1411" s="28"/>
      <c r="LAB1411" s="28"/>
      <c r="LAC1411" s="28"/>
      <c r="LAD1411" s="28"/>
      <c r="LAE1411" s="28"/>
      <c r="LAF1411" s="28"/>
      <c r="LAG1411" s="28"/>
      <c r="LAH1411" s="28"/>
      <c r="LAI1411" s="28"/>
      <c r="LAJ1411" s="28"/>
      <c r="LAK1411" s="28"/>
      <c r="LAL1411" s="28"/>
      <c r="LAM1411" s="28"/>
      <c r="LAN1411" s="28"/>
      <c r="LAO1411" s="28"/>
      <c r="LAP1411" s="28"/>
      <c r="LAQ1411" s="28"/>
      <c r="LAR1411" s="28"/>
      <c r="LAS1411" s="28"/>
      <c r="LAT1411" s="28"/>
      <c r="LAU1411" s="28"/>
      <c r="LAV1411" s="28"/>
      <c r="LAW1411" s="28"/>
      <c r="LAX1411" s="28"/>
      <c r="LAY1411" s="28"/>
      <c r="LAZ1411" s="28"/>
      <c r="LBA1411" s="28"/>
      <c r="LBB1411" s="28"/>
      <c r="LBC1411" s="28"/>
      <c r="LBD1411" s="28"/>
      <c r="LBE1411" s="28"/>
      <c r="LBF1411" s="28"/>
      <c r="LBG1411" s="28"/>
      <c r="LBH1411" s="28"/>
      <c r="LBI1411" s="28"/>
      <c r="LBJ1411" s="28"/>
      <c r="LBK1411" s="28"/>
      <c r="LBL1411" s="28"/>
      <c r="LBM1411" s="28"/>
      <c r="LBN1411" s="28"/>
      <c r="LBO1411" s="28"/>
      <c r="LBP1411" s="28"/>
      <c r="LBQ1411" s="28"/>
      <c r="LBR1411" s="28"/>
      <c r="LBS1411" s="28"/>
      <c r="LBT1411" s="28"/>
      <c r="LBU1411" s="28"/>
      <c r="LBV1411" s="28"/>
      <c r="LBW1411" s="28"/>
      <c r="LBX1411" s="28"/>
      <c r="LBY1411" s="28"/>
      <c r="LBZ1411" s="28"/>
      <c r="LCA1411" s="28"/>
      <c r="LCB1411" s="28"/>
      <c r="LCC1411" s="28"/>
      <c r="LCD1411" s="28"/>
      <c r="LCE1411" s="28"/>
      <c r="LCF1411" s="28"/>
      <c r="LCG1411" s="28"/>
      <c r="LCH1411" s="28"/>
      <c r="LCI1411" s="28"/>
      <c r="LCJ1411" s="28"/>
      <c r="LCK1411" s="28"/>
      <c r="LCL1411" s="28"/>
      <c r="LCM1411" s="28"/>
      <c r="LCN1411" s="28"/>
      <c r="LCO1411" s="28"/>
      <c r="LCP1411" s="28"/>
      <c r="LCQ1411" s="28"/>
      <c r="LCR1411" s="28"/>
      <c r="LCS1411" s="28"/>
      <c r="LCT1411" s="28"/>
      <c r="LCU1411" s="28"/>
      <c r="LCV1411" s="28"/>
      <c r="LCW1411" s="28"/>
      <c r="LCX1411" s="28"/>
      <c r="LCY1411" s="28"/>
      <c r="LCZ1411" s="28"/>
      <c r="LDA1411" s="28"/>
      <c r="LDB1411" s="28"/>
      <c r="LDC1411" s="28"/>
      <c r="LDD1411" s="28"/>
      <c r="LDE1411" s="28"/>
      <c r="LDF1411" s="28"/>
      <c r="LDG1411" s="28"/>
      <c r="LDH1411" s="28"/>
      <c r="LDI1411" s="28"/>
      <c r="LDJ1411" s="28"/>
      <c r="LDK1411" s="28"/>
      <c r="LDL1411" s="28"/>
      <c r="LDM1411" s="28"/>
      <c r="LDN1411" s="28"/>
      <c r="LDO1411" s="28"/>
      <c r="LDP1411" s="28"/>
      <c r="LDQ1411" s="28"/>
      <c r="LDR1411" s="28"/>
      <c r="LDS1411" s="28"/>
      <c r="LDT1411" s="28"/>
      <c r="LDU1411" s="28"/>
      <c r="LDV1411" s="28"/>
      <c r="LDW1411" s="28"/>
      <c r="LDX1411" s="28"/>
      <c r="LDY1411" s="28"/>
      <c r="LDZ1411" s="28"/>
      <c r="LEA1411" s="28"/>
      <c r="LEB1411" s="28"/>
      <c r="LEC1411" s="28"/>
      <c r="LED1411" s="28"/>
      <c r="LEE1411" s="28"/>
      <c r="LEF1411" s="28"/>
      <c r="LEG1411" s="28"/>
      <c r="LEH1411" s="28"/>
      <c r="LEI1411" s="28"/>
      <c r="LEJ1411" s="28"/>
      <c r="LEK1411" s="28"/>
      <c r="LEL1411" s="28"/>
      <c r="LEM1411" s="28"/>
      <c r="LEN1411" s="28"/>
      <c r="LEO1411" s="28"/>
      <c r="LEP1411" s="28"/>
      <c r="LEQ1411" s="28"/>
      <c r="LER1411" s="28"/>
      <c r="LES1411" s="28"/>
      <c r="LET1411" s="28"/>
      <c r="LEU1411" s="28"/>
      <c r="LEV1411" s="28"/>
      <c r="LEW1411" s="28"/>
      <c r="LEX1411" s="28"/>
      <c r="LEY1411" s="28"/>
      <c r="LEZ1411" s="28"/>
      <c r="LFA1411" s="28"/>
      <c r="LFB1411" s="28"/>
      <c r="LFC1411" s="28"/>
      <c r="LFD1411" s="28"/>
      <c r="LFE1411" s="28"/>
      <c r="LFF1411" s="28"/>
      <c r="LFG1411" s="28"/>
      <c r="LFH1411" s="28"/>
      <c r="LFI1411" s="28"/>
      <c r="LFJ1411" s="28"/>
      <c r="LFK1411" s="28"/>
      <c r="LFL1411" s="28"/>
      <c r="LFM1411" s="28"/>
      <c r="LFN1411" s="28"/>
      <c r="LFO1411" s="28"/>
      <c r="LFP1411" s="28"/>
      <c r="LFQ1411" s="28"/>
      <c r="LFR1411" s="28"/>
      <c r="LFS1411" s="28"/>
      <c r="LFT1411" s="28"/>
      <c r="LFU1411" s="28"/>
      <c r="LFV1411" s="28"/>
      <c r="LFW1411" s="28"/>
      <c r="LFX1411" s="28"/>
      <c r="LFY1411" s="28"/>
      <c r="LFZ1411" s="28"/>
      <c r="LGA1411" s="28"/>
      <c r="LGB1411" s="28"/>
      <c r="LGC1411" s="28"/>
      <c r="LGD1411" s="28"/>
      <c r="LGE1411" s="28"/>
      <c r="LGF1411" s="28"/>
      <c r="LGG1411" s="28"/>
      <c r="LGH1411" s="28"/>
      <c r="LGI1411" s="28"/>
      <c r="LGJ1411" s="28"/>
      <c r="LGK1411" s="28"/>
      <c r="LGL1411" s="28"/>
      <c r="LGM1411" s="28"/>
      <c r="LGN1411" s="28"/>
      <c r="LGO1411" s="28"/>
      <c r="LGP1411" s="28"/>
      <c r="LGQ1411" s="28"/>
      <c r="LGR1411" s="28"/>
      <c r="LGS1411" s="28"/>
      <c r="LGT1411" s="28"/>
      <c r="LGU1411" s="28"/>
      <c r="LGV1411" s="28"/>
      <c r="LGW1411" s="28"/>
      <c r="LGX1411" s="28"/>
      <c r="LGY1411" s="28"/>
      <c r="LGZ1411" s="28"/>
      <c r="LHA1411" s="28"/>
      <c r="LHB1411" s="28"/>
      <c r="LHC1411" s="28"/>
      <c r="LHD1411" s="28"/>
      <c r="LHE1411" s="28"/>
      <c r="LHF1411" s="28"/>
      <c r="LHG1411" s="28"/>
      <c r="LHH1411" s="28"/>
      <c r="LHI1411" s="28"/>
      <c r="LHJ1411" s="28"/>
      <c r="LHK1411" s="28"/>
      <c r="LHL1411" s="28"/>
      <c r="LHM1411" s="28"/>
      <c r="LHN1411" s="28"/>
      <c r="LHO1411" s="28"/>
      <c r="LHP1411" s="28"/>
      <c r="LHQ1411" s="28"/>
      <c r="LHR1411" s="28"/>
      <c r="LHS1411" s="28"/>
      <c r="LHT1411" s="28"/>
      <c r="LHU1411" s="28"/>
      <c r="LHV1411" s="28"/>
      <c r="LHW1411" s="28"/>
      <c r="LHX1411" s="28"/>
      <c r="LHY1411" s="28"/>
      <c r="LHZ1411" s="28"/>
      <c r="LIA1411" s="28"/>
      <c r="LIB1411" s="28"/>
      <c r="LIC1411" s="28"/>
      <c r="LID1411" s="28"/>
      <c r="LIE1411" s="28"/>
      <c r="LIF1411" s="28"/>
      <c r="LIG1411" s="28"/>
      <c r="LIH1411" s="28"/>
      <c r="LII1411" s="28"/>
      <c r="LIJ1411" s="28"/>
      <c r="LIK1411" s="28"/>
      <c r="LIL1411" s="28"/>
      <c r="LIM1411" s="28"/>
      <c r="LIN1411" s="28"/>
      <c r="LIO1411" s="28"/>
      <c r="LIP1411" s="28"/>
      <c r="LIQ1411" s="28"/>
      <c r="LIR1411" s="28"/>
      <c r="LIS1411" s="28"/>
      <c r="LIT1411" s="28"/>
      <c r="LIU1411" s="28"/>
      <c r="LIV1411" s="28"/>
      <c r="LIW1411" s="28"/>
      <c r="LIX1411" s="28"/>
      <c r="LIY1411" s="28"/>
      <c r="LIZ1411" s="28"/>
      <c r="LJA1411" s="28"/>
      <c r="LJB1411" s="28"/>
      <c r="LJC1411" s="28"/>
      <c r="LJD1411" s="28"/>
      <c r="LJE1411" s="28"/>
      <c r="LJF1411" s="28"/>
      <c r="LJG1411" s="28"/>
      <c r="LJH1411" s="28"/>
      <c r="LJI1411" s="28"/>
      <c r="LJJ1411" s="28"/>
      <c r="LJK1411" s="28"/>
      <c r="LJL1411" s="28"/>
      <c r="LJM1411" s="28"/>
      <c r="LJN1411" s="28"/>
      <c r="LJO1411" s="28"/>
      <c r="LJP1411" s="28"/>
      <c r="LJQ1411" s="28"/>
      <c r="LJR1411" s="28"/>
      <c r="LJS1411" s="28"/>
      <c r="LJT1411" s="28"/>
      <c r="LJU1411" s="28"/>
      <c r="LJV1411" s="28"/>
      <c r="LJW1411" s="28"/>
      <c r="LJX1411" s="28"/>
      <c r="LJY1411" s="28"/>
      <c r="LJZ1411" s="28"/>
      <c r="LKA1411" s="28"/>
      <c r="LKB1411" s="28"/>
      <c r="LKC1411" s="28"/>
      <c r="LKD1411" s="28"/>
      <c r="LKE1411" s="28"/>
      <c r="LKF1411" s="28"/>
      <c r="LKG1411" s="28"/>
      <c r="LKH1411" s="28"/>
      <c r="LKI1411" s="28"/>
      <c r="LKJ1411" s="28"/>
      <c r="LKK1411" s="28"/>
      <c r="LKL1411" s="28"/>
      <c r="LKM1411" s="28"/>
      <c r="LKN1411" s="28"/>
      <c r="LKO1411" s="28"/>
      <c r="LKP1411" s="28"/>
      <c r="LKQ1411" s="28"/>
      <c r="LKR1411" s="28"/>
      <c r="LKS1411" s="28"/>
      <c r="LKT1411" s="28"/>
      <c r="LKU1411" s="28"/>
      <c r="LKV1411" s="28"/>
      <c r="LKW1411" s="28"/>
      <c r="LKX1411" s="28"/>
      <c r="LKY1411" s="28"/>
      <c r="LKZ1411" s="28"/>
      <c r="LLA1411" s="28"/>
      <c r="LLB1411" s="28"/>
      <c r="LLC1411" s="28"/>
      <c r="LLD1411" s="28"/>
      <c r="LLE1411" s="28"/>
      <c r="LLF1411" s="28"/>
      <c r="LLG1411" s="28"/>
      <c r="LLH1411" s="28"/>
      <c r="LLI1411" s="28"/>
      <c r="LLJ1411" s="28"/>
      <c r="LLK1411" s="28"/>
      <c r="LLL1411" s="28"/>
      <c r="LLM1411" s="28"/>
      <c r="LLN1411" s="28"/>
      <c r="LLO1411" s="28"/>
      <c r="LLP1411" s="28"/>
      <c r="LLQ1411" s="28"/>
      <c r="LLR1411" s="28"/>
      <c r="LLS1411" s="28"/>
      <c r="LLT1411" s="28"/>
      <c r="LLU1411" s="28"/>
      <c r="LLV1411" s="28"/>
      <c r="LLW1411" s="28"/>
      <c r="LLX1411" s="28"/>
      <c r="LLY1411" s="28"/>
      <c r="LLZ1411" s="28"/>
      <c r="LMA1411" s="28"/>
      <c r="LMB1411" s="28"/>
      <c r="LMC1411" s="28"/>
      <c r="LMD1411" s="28"/>
      <c r="LME1411" s="28"/>
      <c r="LMF1411" s="28"/>
      <c r="LMG1411" s="28"/>
      <c r="LMH1411" s="28"/>
      <c r="LMI1411" s="28"/>
      <c r="LMJ1411" s="28"/>
      <c r="LMK1411" s="28"/>
      <c r="LML1411" s="28"/>
      <c r="LMM1411" s="28"/>
      <c r="LMN1411" s="28"/>
      <c r="LMO1411" s="28"/>
      <c r="LMP1411" s="28"/>
      <c r="LMQ1411" s="28"/>
      <c r="LMR1411" s="28"/>
      <c r="LMS1411" s="28"/>
      <c r="LMT1411" s="28"/>
      <c r="LMU1411" s="28"/>
      <c r="LMV1411" s="28"/>
      <c r="LMW1411" s="28"/>
      <c r="LMX1411" s="28"/>
      <c r="LMY1411" s="28"/>
      <c r="LMZ1411" s="28"/>
      <c r="LNA1411" s="28"/>
      <c r="LNB1411" s="28"/>
      <c r="LNC1411" s="28"/>
      <c r="LND1411" s="28"/>
      <c r="LNE1411" s="28"/>
      <c r="LNF1411" s="28"/>
      <c r="LNG1411" s="28"/>
      <c r="LNH1411" s="28"/>
      <c r="LNI1411" s="28"/>
      <c r="LNJ1411" s="28"/>
      <c r="LNK1411" s="28"/>
      <c r="LNL1411" s="28"/>
      <c r="LNM1411" s="28"/>
      <c r="LNN1411" s="28"/>
      <c r="LNO1411" s="28"/>
      <c r="LNP1411" s="28"/>
      <c r="LNQ1411" s="28"/>
      <c r="LNR1411" s="28"/>
      <c r="LNS1411" s="28"/>
      <c r="LNT1411" s="28"/>
      <c r="LNU1411" s="28"/>
      <c r="LNV1411" s="28"/>
      <c r="LNW1411" s="28"/>
      <c r="LNX1411" s="28"/>
      <c r="LNY1411" s="28"/>
      <c r="LNZ1411" s="28"/>
      <c r="LOA1411" s="28"/>
      <c r="LOB1411" s="28"/>
      <c r="LOC1411" s="28"/>
      <c r="LOD1411" s="28"/>
      <c r="LOE1411" s="28"/>
      <c r="LOF1411" s="28"/>
      <c r="LOG1411" s="28"/>
      <c r="LOH1411" s="28"/>
      <c r="LOI1411" s="28"/>
      <c r="LOJ1411" s="28"/>
      <c r="LOK1411" s="28"/>
      <c r="LOL1411" s="28"/>
      <c r="LOM1411" s="28"/>
      <c r="LON1411" s="28"/>
      <c r="LOO1411" s="28"/>
      <c r="LOP1411" s="28"/>
      <c r="LOQ1411" s="28"/>
      <c r="LOR1411" s="28"/>
      <c r="LOS1411" s="28"/>
      <c r="LOT1411" s="28"/>
      <c r="LOU1411" s="28"/>
      <c r="LOV1411" s="28"/>
      <c r="LOW1411" s="28"/>
      <c r="LOX1411" s="28"/>
      <c r="LOY1411" s="28"/>
      <c r="LOZ1411" s="28"/>
      <c r="LPA1411" s="28"/>
      <c r="LPB1411" s="28"/>
      <c r="LPC1411" s="28"/>
      <c r="LPD1411" s="28"/>
      <c r="LPE1411" s="28"/>
      <c r="LPF1411" s="28"/>
      <c r="LPG1411" s="28"/>
      <c r="LPH1411" s="28"/>
      <c r="LPI1411" s="28"/>
      <c r="LPJ1411" s="28"/>
      <c r="LPK1411" s="28"/>
      <c r="LPL1411" s="28"/>
      <c r="LPM1411" s="28"/>
      <c r="LPN1411" s="28"/>
      <c r="LPO1411" s="28"/>
      <c r="LPP1411" s="28"/>
      <c r="LPQ1411" s="28"/>
      <c r="LPR1411" s="28"/>
      <c r="LPS1411" s="28"/>
      <c r="LPT1411" s="28"/>
      <c r="LPU1411" s="28"/>
      <c r="LPV1411" s="28"/>
      <c r="LPW1411" s="28"/>
      <c r="LPX1411" s="28"/>
      <c r="LPY1411" s="28"/>
      <c r="LPZ1411" s="28"/>
      <c r="LQA1411" s="28"/>
      <c r="LQB1411" s="28"/>
      <c r="LQC1411" s="28"/>
      <c r="LQD1411" s="28"/>
      <c r="LQE1411" s="28"/>
      <c r="LQF1411" s="28"/>
      <c r="LQG1411" s="28"/>
      <c r="LQH1411" s="28"/>
      <c r="LQI1411" s="28"/>
      <c r="LQJ1411" s="28"/>
      <c r="LQK1411" s="28"/>
      <c r="LQL1411" s="28"/>
      <c r="LQM1411" s="28"/>
      <c r="LQN1411" s="28"/>
      <c r="LQO1411" s="28"/>
      <c r="LQP1411" s="28"/>
      <c r="LQQ1411" s="28"/>
      <c r="LQR1411" s="28"/>
      <c r="LQS1411" s="28"/>
      <c r="LQT1411" s="28"/>
      <c r="LQU1411" s="28"/>
      <c r="LQV1411" s="28"/>
      <c r="LQW1411" s="28"/>
      <c r="LQX1411" s="28"/>
      <c r="LQY1411" s="28"/>
      <c r="LQZ1411" s="28"/>
      <c r="LRA1411" s="28"/>
      <c r="LRB1411" s="28"/>
      <c r="LRC1411" s="28"/>
      <c r="LRD1411" s="28"/>
      <c r="LRE1411" s="28"/>
      <c r="LRF1411" s="28"/>
      <c r="LRG1411" s="28"/>
      <c r="LRH1411" s="28"/>
      <c r="LRI1411" s="28"/>
      <c r="LRJ1411" s="28"/>
      <c r="LRK1411" s="28"/>
      <c r="LRL1411" s="28"/>
      <c r="LRM1411" s="28"/>
      <c r="LRN1411" s="28"/>
      <c r="LRO1411" s="28"/>
      <c r="LRP1411" s="28"/>
      <c r="LRQ1411" s="28"/>
      <c r="LRR1411" s="28"/>
      <c r="LRS1411" s="28"/>
      <c r="LRT1411" s="28"/>
      <c r="LRU1411" s="28"/>
      <c r="LRV1411" s="28"/>
      <c r="LRW1411" s="28"/>
      <c r="LRX1411" s="28"/>
      <c r="LRY1411" s="28"/>
      <c r="LRZ1411" s="28"/>
      <c r="LSA1411" s="28"/>
      <c r="LSB1411" s="28"/>
      <c r="LSC1411" s="28"/>
      <c r="LSD1411" s="28"/>
      <c r="LSE1411" s="28"/>
      <c r="LSF1411" s="28"/>
      <c r="LSG1411" s="28"/>
      <c r="LSH1411" s="28"/>
      <c r="LSI1411" s="28"/>
      <c r="LSJ1411" s="28"/>
      <c r="LSK1411" s="28"/>
      <c r="LSL1411" s="28"/>
      <c r="LSM1411" s="28"/>
      <c r="LSN1411" s="28"/>
      <c r="LSO1411" s="28"/>
      <c r="LSP1411" s="28"/>
      <c r="LSQ1411" s="28"/>
      <c r="LSR1411" s="28"/>
      <c r="LSS1411" s="28"/>
      <c r="LST1411" s="28"/>
      <c r="LSU1411" s="28"/>
      <c r="LSV1411" s="28"/>
      <c r="LSW1411" s="28"/>
      <c r="LSX1411" s="28"/>
      <c r="LSY1411" s="28"/>
      <c r="LSZ1411" s="28"/>
      <c r="LTA1411" s="28"/>
      <c r="LTB1411" s="28"/>
      <c r="LTC1411" s="28"/>
      <c r="LTD1411" s="28"/>
      <c r="LTE1411" s="28"/>
      <c r="LTF1411" s="28"/>
      <c r="LTG1411" s="28"/>
      <c r="LTH1411" s="28"/>
      <c r="LTI1411" s="28"/>
      <c r="LTJ1411" s="28"/>
      <c r="LTK1411" s="28"/>
      <c r="LTL1411" s="28"/>
      <c r="LTM1411" s="28"/>
      <c r="LTN1411" s="28"/>
      <c r="LTO1411" s="28"/>
      <c r="LTP1411" s="28"/>
      <c r="LTQ1411" s="28"/>
      <c r="LTR1411" s="28"/>
      <c r="LTS1411" s="28"/>
      <c r="LTT1411" s="28"/>
      <c r="LTU1411" s="28"/>
      <c r="LTV1411" s="28"/>
      <c r="LTW1411" s="28"/>
      <c r="LTX1411" s="28"/>
      <c r="LTY1411" s="28"/>
      <c r="LTZ1411" s="28"/>
      <c r="LUA1411" s="28"/>
      <c r="LUB1411" s="28"/>
      <c r="LUC1411" s="28"/>
      <c r="LUD1411" s="28"/>
      <c r="LUE1411" s="28"/>
      <c r="LUF1411" s="28"/>
      <c r="LUG1411" s="28"/>
      <c r="LUH1411" s="28"/>
      <c r="LUI1411" s="28"/>
      <c r="LUJ1411" s="28"/>
      <c r="LUK1411" s="28"/>
      <c r="LUL1411" s="28"/>
      <c r="LUM1411" s="28"/>
      <c r="LUN1411" s="28"/>
      <c r="LUO1411" s="28"/>
      <c r="LUP1411" s="28"/>
      <c r="LUQ1411" s="28"/>
      <c r="LUR1411" s="28"/>
      <c r="LUS1411" s="28"/>
      <c r="LUT1411" s="28"/>
      <c r="LUU1411" s="28"/>
      <c r="LUV1411" s="28"/>
      <c r="LUW1411" s="28"/>
      <c r="LUX1411" s="28"/>
      <c r="LUY1411" s="28"/>
      <c r="LUZ1411" s="28"/>
      <c r="LVA1411" s="28"/>
      <c r="LVB1411" s="28"/>
      <c r="LVC1411" s="28"/>
      <c r="LVD1411" s="28"/>
      <c r="LVE1411" s="28"/>
      <c r="LVF1411" s="28"/>
      <c r="LVG1411" s="28"/>
      <c r="LVH1411" s="28"/>
      <c r="LVI1411" s="28"/>
      <c r="LVJ1411" s="28"/>
      <c r="LVK1411" s="28"/>
      <c r="LVL1411" s="28"/>
      <c r="LVM1411" s="28"/>
      <c r="LVN1411" s="28"/>
      <c r="LVO1411" s="28"/>
      <c r="LVP1411" s="28"/>
      <c r="LVQ1411" s="28"/>
      <c r="LVR1411" s="28"/>
      <c r="LVS1411" s="28"/>
      <c r="LVT1411" s="28"/>
      <c r="LVU1411" s="28"/>
      <c r="LVV1411" s="28"/>
      <c r="LVW1411" s="28"/>
      <c r="LVX1411" s="28"/>
      <c r="LVY1411" s="28"/>
      <c r="LVZ1411" s="28"/>
      <c r="LWA1411" s="28"/>
      <c r="LWB1411" s="28"/>
      <c r="LWC1411" s="28"/>
      <c r="LWD1411" s="28"/>
      <c r="LWE1411" s="28"/>
      <c r="LWF1411" s="28"/>
      <c r="LWG1411" s="28"/>
      <c r="LWH1411" s="28"/>
      <c r="LWI1411" s="28"/>
      <c r="LWJ1411" s="28"/>
      <c r="LWK1411" s="28"/>
      <c r="LWL1411" s="28"/>
      <c r="LWM1411" s="28"/>
      <c r="LWN1411" s="28"/>
      <c r="LWO1411" s="28"/>
      <c r="LWP1411" s="28"/>
      <c r="LWQ1411" s="28"/>
      <c r="LWR1411" s="28"/>
      <c r="LWS1411" s="28"/>
      <c r="LWT1411" s="28"/>
      <c r="LWU1411" s="28"/>
      <c r="LWV1411" s="28"/>
      <c r="LWW1411" s="28"/>
      <c r="LWX1411" s="28"/>
      <c r="LWY1411" s="28"/>
      <c r="LWZ1411" s="28"/>
      <c r="LXA1411" s="28"/>
      <c r="LXB1411" s="28"/>
      <c r="LXC1411" s="28"/>
      <c r="LXD1411" s="28"/>
      <c r="LXE1411" s="28"/>
      <c r="LXF1411" s="28"/>
      <c r="LXG1411" s="28"/>
      <c r="LXH1411" s="28"/>
      <c r="LXI1411" s="28"/>
      <c r="LXJ1411" s="28"/>
      <c r="LXK1411" s="28"/>
      <c r="LXL1411" s="28"/>
      <c r="LXM1411" s="28"/>
      <c r="LXN1411" s="28"/>
      <c r="LXO1411" s="28"/>
      <c r="LXP1411" s="28"/>
      <c r="LXQ1411" s="28"/>
      <c r="LXR1411" s="28"/>
      <c r="LXS1411" s="28"/>
      <c r="LXT1411" s="28"/>
      <c r="LXU1411" s="28"/>
      <c r="LXV1411" s="28"/>
      <c r="LXW1411" s="28"/>
      <c r="LXX1411" s="28"/>
      <c r="LXY1411" s="28"/>
      <c r="LXZ1411" s="28"/>
      <c r="LYA1411" s="28"/>
      <c r="LYB1411" s="28"/>
      <c r="LYC1411" s="28"/>
      <c r="LYD1411" s="28"/>
      <c r="LYE1411" s="28"/>
      <c r="LYF1411" s="28"/>
      <c r="LYG1411" s="28"/>
      <c r="LYH1411" s="28"/>
      <c r="LYI1411" s="28"/>
      <c r="LYJ1411" s="28"/>
      <c r="LYK1411" s="28"/>
      <c r="LYL1411" s="28"/>
      <c r="LYM1411" s="28"/>
      <c r="LYN1411" s="28"/>
      <c r="LYO1411" s="28"/>
      <c r="LYP1411" s="28"/>
      <c r="LYQ1411" s="28"/>
      <c r="LYR1411" s="28"/>
      <c r="LYS1411" s="28"/>
      <c r="LYT1411" s="28"/>
      <c r="LYU1411" s="28"/>
      <c r="LYV1411" s="28"/>
      <c r="LYW1411" s="28"/>
      <c r="LYX1411" s="28"/>
      <c r="LYY1411" s="28"/>
      <c r="LYZ1411" s="28"/>
      <c r="LZA1411" s="28"/>
      <c r="LZB1411" s="28"/>
      <c r="LZC1411" s="28"/>
      <c r="LZD1411" s="28"/>
      <c r="LZE1411" s="28"/>
      <c r="LZF1411" s="28"/>
      <c r="LZG1411" s="28"/>
      <c r="LZH1411" s="28"/>
      <c r="LZI1411" s="28"/>
      <c r="LZJ1411" s="28"/>
      <c r="LZK1411" s="28"/>
      <c r="LZL1411" s="28"/>
      <c r="LZM1411" s="28"/>
      <c r="LZN1411" s="28"/>
      <c r="LZO1411" s="28"/>
      <c r="LZP1411" s="28"/>
      <c r="LZQ1411" s="28"/>
      <c r="LZR1411" s="28"/>
      <c r="LZS1411" s="28"/>
      <c r="LZT1411" s="28"/>
      <c r="LZU1411" s="28"/>
      <c r="LZV1411" s="28"/>
      <c r="LZW1411" s="28"/>
      <c r="LZX1411" s="28"/>
      <c r="LZY1411" s="28"/>
      <c r="LZZ1411" s="28"/>
      <c r="MAA1411" s="28"/>
      <c r="MAB1411" s="28"/>
      <c r="MAC1411" s="28"/>
      <c r="MAD1411" s="28"/>
      <c r="MAE1411" s="28"/>
      <c r="MAF1411" s="28"/>
      <c r="MAG1411" s="28"/>
      <c r="MAH1411" s="28"/>
      <c r="MAI1411" s="28"/>
      <c r="MAJ1411" s="28"/>
      <c r="MAK1411" s="28"/>
      <c r="MAL1411" s="28"/>
      <c r="MAM1411" s="28"/>
      <c r="MAN1411" s="28"/>
      <c r="MAO1411" s="28"/>
      <c r="MAP1411" s="28"/>
      <c r="MAQ1411" s="28"/>
      <c r="MAR1411" s="28"/>
      <c r="MAS1411" s="28"/>
      <c r="MAT1411" s="28"/>
      <c r="MAU1411" s="28"/>
      <c r="MAV1411" s="28"/>
      <c r="MAW1411" s="28"/>
      <c r="MAX1411" s="28"/>
      <c r="MAY1411" s="28"/>
      <c r="MAZ1411" s="28"/>
      <c r="MBA1411" s="28"/>
      <c r="MBB1411" s="28"/>
      <c r="MBC1411" s="28"/>
      <c r="MBD1411" s="28"/>
      <c r="MBE1411" s="28"/>
      <c r="MBF1411" s="28"/>
      <c r="MBG1411" s="28"/>
      <c r="MBH1411" s="28"/>
      <c r="MBI1411" s="28"/>
      <c r="MBJ1411" s="28"/>
      <c r="MBK1411" s="28"/>
      <c r="MBL1411" s="28"/>
      <c r="MBM1411" s="28"/>
      <c r="MBN1411" s="28"/>
      <c r="MBO1411" s="28"/>
      <c r="MBP1411" s="28"/>
      <c r="MBQ1411" s="28"/>
      <c r="MBR1411" s="28"/>
      <c r="MBS1411" s="28"/>
      <c r="MBT1411" s="28"/>
      <c r="MBU1411" s="28"/>
      <c r="MBV1411" s="28"/>
      <c r="MBW1411" s="28"/>
      <c r="MBX1411" s="28"/>
      <c r="MBY1411" s="28"/>
      <c r="MBZ1411" s="28"/>
      <c r="MCA1411" s="28"/>
      <c r="MCB1411" s="28"/>
      <c r="MCC1411" s="28"/>
      <c r="MCD1411" s="28"/>
      <c r="MCE1411" s="28"/>
      <c r="MCF1411" s="28"/>
      <c r="MCG1411" s="28"/>
      <c r="MCH1411" s="28"/>
      <c r="MCI1411" s="28"/>
      <c r="MCJ1411" s="28"/>
      <c r="MCK1411" s="28"/>
      <c r="MCL1411" s="28"/>
      <c r="MCM1411" s="28"/>
      <c r="MCN1411" s="28"/>
      <c r="MCO1411" s="28"/>
      <c r="MCP1411" s="28"/>
      <c r="MCQ1411" s="28"/>
      <c r="MCR1411" s="28"/>
      <c r="MCS1411" s="28"/>
      <c r="MCT1411" s="28"/>
      <c r="MCU1411" s="28"/>
      <c r="MCV1411" s="28"/>
      <c r="MCW1411" s="28"/>
      <c r="MCX1411" s="28"/>
      <c r="MCY1411" s="28"/>
      <c r="MCZ1411" s="28"/>
      <c r="MDA1411" s="28"/>
      <c r="MDB1411" s="28"/>
      <c r="MDC1411" s="28"/>
      <c r="MDD1411" s="28"/>
      <c r="MDE1411" s="28"/>
      <c r="MDF1411" s="28"/>
      <c r="MDG1411" s="28"/>
      <c r="MDH1411" s="28"/>
      <c r="MDI1411" s="28"/>
      <c r="MDJ1411" s="28"/>
      <c r="MDK1411" s="28"/>
      <c r="MDL1411" s="28"/>
      <c r="MDM1411" s="28"/>
      <c r="MDN1411" s="28"/>
      <c r="MDO1411" s="28"/>
      <c r="MDP1411" s="28"/>
      <c r="MDQ1411" s="28"/>
      <c r="MDR1411" s="28"/>
      <c r="MDS1411" s="28"/>
      <c r="MDT1411" s="28"/>
      <c r="MDU1411" s="28"/>
      <c r="MDV1411" s="28"/>
      <c r="MDW1411" s="28"/>
      <c r="MDX1411" s="28"/>
      <c r="MDY1411" s="28"/>
      <c r="MDZ1411" s="28"/>
      <c r="MEA1411" s="28"/>
      <c r="MEB1411" s="28"/>
      <c r="MEC1411" s="28"/>
      <c r="MED1411" s="28"/>
      <c r="MEE1411" s="28"/>
      <c r="MEF1411" s="28"/>
      <c r="MEG1411" s="28"/>
      <c r="MEH1411" s="28"/>
      <c r="MEI1411" s="28"/>
      <c r="MEJ1411" s="28"/>
      <c r="MEK1411" s="28"/>
      <c r="MEL1411" s="28"/>
      <c r="MEM1411" s="28"/>
      <c r="MEN1411" s="28"/>
      <c r="MEO1411" s="28"/>
      <c r="MEP1411" s="28"/>
      <c r="MEQ1411" s="28"/>
      <c r="MER1411" s="28"/>
      <c r="MES1411" s="28"/>
      <c r="MET1411" s="28"/>
      <c r="MEU1411" s="28"/>
      <c r="MEV1411" s="28"/>
      <c r="MEW1411" s="28"/>
      <c r="MEX1411" s="28"/>
      <c r="MEY1411" s="28"/>
      <c r="MEZ1411" s="28"/>
      <c r="MFA1411" s="28"/>
      <c r="MFB1411" s="28"/>
      <c r="MFC1411" s="28"/>
      <c r="MFD1411" s="28"/>
      <c r="MFE1411" s="28"/>
      <c r="MFF1411" s="28"/>
      <c r="MFG1411" s="28"/>
      <c r="MFH1411" s="28"/>
      <c r="MFI1411" s="28"/>
      <c r="MFJ1411" s="28"/>
      <c r="MFK1411" s="28"/>
      <c r="MFL1411" s="28"/>
      <c r="MFM1411" s="28"/>
      <c r="MFN1411" s="28"/>
      <c r="MFO1411" s="28"/>
      <c r="MFP1411" s="28"/>
      <c r="MFQ1411" s="28"/>
      <c r="MFR1411" s="28"/>
      <c r="MFS1411" s="28"/>
      <c r="MFT1411" s="28"/>
      <c r="MFU1411" s="28"/>
      <c r="MFV1411" s="28"/>
      <c r="MFW1411" s="28"/>
      <c r="MFX1411" s="28"/>
      <c r="MFY1411" s="28"/>
      <c r="MFZ1411" s="28"/>
      <c r="MGA1411" s="28"/>
      <c r="MGB1411" s="28"/>
      <c r="MGC1411" s="28"/>
      <c r="MGD1411" s="28"/>
      <c r="MGE1411" s="28"/>
      <c r="MGF1411" s="28"/>
      <c r="MGG1411" s="28"/>
      <c r="MGH1411" s="28"/>
      <c r="MGI1411" s="28"/>
      <c r="MGJ1411" s="28"/>
      <c r="MGK1411" s="28"/>
      <c r="MGL1411" s="28"/>
      <c r="MGM1411" s="28"/>
      <c r="MGN1411" s="28"/>
      <c r="MGO1411" s="28"/>
      <c r="MGP1411" s="28"/>
      <c r="MGQ1411" s="28"/>
      <c r="MGR1411" s="28"/>
      <c r="MGS1411" s="28"/>
      <c r="MGT1411" s="28"/>
      <c r="MGU1411" s="28"/>
      <c r="MGV1411" s="28"/>
      <c r="MGW1411" s="28"/>
      <c r="MGX1411" s="28"/>
      <c r="MGY1411" s="28"/>
      <c r="MGZ1411" s="28"/>
      <c r="MHA1411" s="28"/>
      <c r="MHB1411" s="28"/>
      <c r="MHC1411" s="28"/>
      <c r="MHD1411" s="28"/>
      <c r="MHE1411" s="28"/>
      <c r="MHF1411" s="28"/>
      <c r="MHG1411" s="28"/>
      <c r="MHH1411" s="28"/>
      <c r="MHI1411" s="28"/>
      <c r="MHJ1411" s="28"/>
      <c r="MHK1411" s="28"/>
      <c r="MHL1411" s="28"/>
      <c r="MHM1411" s="28"/>
      <c r="MHN1411" s="28"/>
      <c r="MHO1411" s="28"/>
      <c r="MHP1411" s="28"/>
      <c r="MHQ1411" s="28"/>
      <c r="MHR1411" s="28"/>
      <c r="MHS1411" s="28"/>
      <c r="MHT1411" s="28"/>
      <c r="MHU1411" s="28"/>
      <c r="MHV1411" s="28"/>
      <c r="MHW1411" s="28"/>
      <c r="MHX1411" s="28"/>
      <c r="MHY1411" s="28"/>
      <c r="MHZ1411" s="28"/>
      <c r="MIA1411" s="28"/>
      <c r="MIB1411" s="28"/>
      <c r="MIC1411" s="28"/>
      <c r="MID1411" s="28"/>
      <c r="MIE1411" s="28"/>
      <c r="MIF1411" s="28"/>
      <c r="MIG1411" s="28"/>
      <c r="MIH1411" s="28"/>
      <c r="MII1411" s="28"/>
      <c r="MIJ1411" s="28"/>
      <c r="MIK1411" s="28"/>
      <c r="MIL1411" s="28"/>
      <c r="MIM1411" s="28"/>
      <c r="MIN1411" s="28"/>
      <c r="MIO1411" s="28"/>
      <c r="MIP1411" s="28"/>
      <c r="MIQ1411" s="28"/>
      <c r="MIR1411" s="28"/>
      <c r="MIS1411" s="28"/>
      <c r="MIT1411" s="28"/>
      <c r="MIU1411" s="28"/>
      <c r="MIV1411" s="28"/>
      <c r="MIW1411" s="28"/>
      <c r="MIX1411" s="28"/>
      <c r="MIY1411" s="28"/>
      <c r="MIZ1411" s="28"/>
      <c r="MJA1411" s="28"/>
      <c r="MJB1411" s="28"/>
      <c r="MJC1411" s="28"/>
      <c r="MJD1411" s="28"/>
      <c r="MJE1411" s="28"/>
      <c r="MJF1411" s="28"/>
      <c r="MJG1411" s="28"/>
      <c r="MJH1411" s="28"/>
      <c r="MJI1411" s="28"/>
      <c r="MJJ1411" s="28"/>
      <c r="MJK1411" s="28"/>
      <c r="MJL1411" s="28"/>
      <c r="MJM1411" s="28"/>
      <c r="MJN1411" s="28"/>
      <c r="MJO1411" s="28"/>
      <c r="MJP1411" s="28"/>
      <c r="MJQ1411" s="28"/>
      <c r="MJR1411" s="28"/>
      <c r="MJS1411" s="28"/>
      <c r="MJT1411" s="28"/>
      <c r="MJU1411" s="28"/>
      <c r="MJV1411" s="28"/>
      <c r="MJW1411" s="28"/>
      <c r="MJX1411" s="28"/>
      <c r="MJY1411" s="28"/>
      <c r="MJZ1411" s="28"/>
      <c r="MKA1411" s="28"/>
      <c r="MKB1411" s="28"/>
      <c r="MKC1411" s="28"/>
      <c r="MKD1411" s="28"/>
      <c r="MKE1411" s="28"/>
      <c r="MKF1411" s="28"/>
      <c r="MKG1411" s="28"/>
      <c r="MKH1411" s="28"/>
      <c r="MKI1411" s="28"/>
      <c r="MKJ1411" s="28"/>
      <c r="MKK1411" s="28"/>
      <c r="MKL1411" s="28"/>
      <c r="MKM1411" s="28"/>
      <c r="MKN1411" s="28"/>
      <c r="MKO1411" s="28"/>
      <c r="MKP1411" s="28"/>
      <c r="MKQ1411" s="28"/>
      <c r="MKR1411" s="28"/>
      <c r="MKS1411" s="28"/>
      <c r="MKT1411" s="28"/>
      <c r="MKU1411" s="28"/>
      <c r="MKV1411" s="28"/>
      <c r="MKW1411" s="28"/>
      <c r="MKX1411" s="28"/>
      <c r="MKY1411" s="28"/>
      <c r="MKZ1411" s="28"/>
      <c r="MLA1411" s="28"/>
      <c r="MLB1411" s="28"/>
      <c r="MLC1411" s="28"/>
      <c r="MLD1411" s="28"/>
      <c r="MLE1411" s="28"/>
      <c r="MLF1411" s="28"/>
      <c r="MLG1411" s="28"/>
      <c r="MLH1411" s="28"/>
      <c r="MLI1411" s="28"/>
      <c r="MLJ1411" s="28"/>
      <c r="MLK1411" s="28"/>
      <c r="MLL1411" s="28"/>
      <c r="MLM1411" s="28"/>
      <c r="MLN1411" s="28"/>
      <c r="MLO1411" s="28"/>
      <c r="MLP1411" s="28"/>
      <c r="MLQ1411" s="28"/>
      <c r="MLR1411" s="28"/>
      <c r="MLS1411" s="28"/>
      <c r="MLT1411" s="28"/>
      <c r="MLU1411" s="28"/>
      <c r="MLV1411" s="28"/>
      <c r="MLW1411" s="28"/>
      <c r="MLX1411" s="28"/>
      <c r="MLY1411" s="28"/>
      <c r="MLZ1411" s="28"/>
      <c r="MMA1411" s="28"/>
      <c r="MMB1411" s="28"/>
      <c r="MMC1411" s="28"/>
      <c r="MMD1411" s="28"/>
      <c r="MME1411" s="28"/>
      <c r="MMF1411" s="28"/>
      <c r="MMG1411" s="28"/>
      <c r="MMH1411" s="28"/>
      <c r="MMI1411" s="28"/>
      <c r="MMJ1411" s="28"/>
      <c r="MMK1411" s="28"/>
      <c r="MML1411" s="28"/>
      <c r="MMM1411" s="28"/>
      <c r="MMN1411" s="28"/>
      <c r="MMO1411" s="28"/>
      <c r="MMP1411" s="28"/>
      <c r="MMQ1411" s="28"/>
      <c r="MMR1411" s="28"/>
      <c r="MMS1411" s="28"/>
      <c r="MMT1411" s="28"/>
      <c r="MMU1411" s="28"/>
      <c r="MMV1411" s="28"/>
      <c r="MMW1411" s="28"/>
      <c r="MMX1411" s="28"/>
      <c r="MMY1411" s="28"/>
      <c r="MMZ1411" s="28"/>
      <c r="MNA1411" s="28"/>
      <c r="MNB1411" s="28"/>
      <c r="MNC1411" s="28"/>
      <c r="MND1411" s="28"/>
      <c r="MNE1411" s="28"/>
      <c r="MNF1411" s="28"/>
      <c r="MNG1411" s="28"/>
      <c r="MNH1411" s="28"/>
      <c r="MNI1411" s="28"/>
      <c r="MNJ1411" s="28"/>
      <c r="MNK1411" s="28"/>
      <c r="MNL1411" s="28"/>
      <c r="MNM1411" s="28"/>
      <c r="MNN1411" s="28"/>
      <c r="MNO1411" s="28"/>
      <c r="MNP1411" s="28"/>
      <c r="MNQ1411" s="28"/>
      <c r="MNR1411" s="28"/>
      <c r="MNS1411" s="28"/>
      <c r="MNT1411" s="28"/>
      <c r="MNU1411" s="28"/>
      <c r="MNV1411" s="28"/>
      <c r="MNW1411" s="28"/>
      <c r="MNX1411" s="28"/>
      <c r="MNY1411" s="28"/>
      <c r="MNZ1411" s="28"/>
      <c r="MOA1411" s="28"/>
      <c r="MOB1411" s="28"/>
      <c r="MOC1411" s="28"/>
      <c r="MOD1411" s="28"/>
      <c r="MOE1411" s="28"/>
      <c r="MOF1411" s="28"/>
      <c r="MOG1411" s="28"/>
      <c r="MOH1411" s="28"/>
      <c r="MOI1411" s="28"/>
      <c r="MOJ1411" s="28"/>
      <c r="MOK1411" s="28"/>
      <c r="MOL1411" s="28"/>
      <c r="MOM1411" s="28"/>
      <c r="MON1411" s="28"/>
      <c r="MOO1411" s="28"/>
      <c r="MOP1411" s="28"/>
      <c r="MOQ1411" s="28"/>
      <c r="MOR1411" s="28"/>
      <c r="MOS1411" s="28"/>
      <c r="MOT1411" s="28"/>
      <c r="MOU1411" s="28"/>
      <c r="MOV1411" s="28"/>
      <c r="MOW1411" s="28"/>
      <c r="MOX1411" s="28"/>
      <c r="MOY1411" s="28"/>
      <c r="MOZ1411" s="28"/>
      <c r="MPA1411" s="28"/>
      <c r="MPB1411" s="28"/>
      <c r="MPC1411" s="28"/>
      <c r="MPD1411" s="28"/>
      <c r="MPE1411" s="28"/>
      <c r="MPF1411" s="28"/>
      <c r="MPG1411" s="28"/>
      <c r="MPH1411" s="28"/>
      <c r="MPI1411" s="28"/>
      <c r="MPJ1411" s="28"/>
      <c r="MPK1411" s="28"/>
      <c r="MPL1411" s="28"/>
      <c r="MPM1411" s="28"/>
      <c r="MPN1411" s="28"/>
      <c r="MPO1411" s="28"/>
      <c r="MPP1411" s="28"/>
      <c r="MPQ1411" s="28"/>
      <c r="MPR1411" s="28"/>
      <c r="MPS1411" s="28"/>
      <c r="MPT1411" s="28"/>
      <c r="MPU1411" s="28"/>
      <c r="MPV1411" s="28"/>
      <c r="MPW1411" s="28"/>
      <c r="MPX1411" s="28"/>
      <c r="MPY1411" s="28"/>
      <c r="MPZ1411" s="28"/>
      <c r="MQA1411" s="28"/>
      <c r="MQB1411" s="28"/>
      <c r="MQC1411" s="28"/>
      <c r="MQD1411" s="28"/>
      <c r="MQE1411" s="28"/>
      <c r="MQF1411" s="28"/>
      <c r="MQG1411" s="28"/>
      <c r="MQH1411" s="28"/>
      <c r="MQI1411" s="28"/>
      <c r="MQJ1411" s="28"/>
      <c r="MQK1411" s="28"/>
      <c r="MQL1411" s="28"/>
      <c r="MQM1411" s="28"/>
      <c r="MQN1411" s="28"/>
      <c r="MQO1411" s="28"/>
      <c r="MQP1411" s="28"/>
      <c r="MQQ1411" s="28"/>
      <c r="MQR1411" s="28"/>
      <c r="MQS1411" s="28"/>
      <c r="MQT1411" s="28"/>
      <c r="MQU1411" s="28"/>
      <c r="MQV1411" s="28"/>
      <c r="MQW1411" s="28"/>
      <c r="MQX1411" s="28"/>
      <c r="MQY1411" s="28"/>
      <c r="MQZ1411" s="28"/>
      <c r="MRA1411" s="28"/>
      <c r="MRB1411" s="28"/>
      <c r="MRC1411" s="28"/>
      <c r="MRD1411" s="28"/>
      <c r="MRE1411" s="28"/>
      <c r="MRF1411" s="28"/>
      <c r="MRG1411" s="28"/>
      <c r="MRH1411" s="28"/>
      <c r="MRI1411" s="28"/>
      <c r="MRJ1411" s="28"/>
      <c r="MRK1411" s="28"/>
      <c r="MRL1411" s="28"/>
      <c r="MRM1411" s="28"/>
      <c r="MRN1411" s="28"/>
      <c r="MRO1411" s="28"/>
      <c r="MRP1411" s="28"/>
      <c r="MRQ1411" s="28"/>
      <c r="MRR1411" s="28"/>
      <c r="MRS1411" s="28"/>
      <c r="MRT1411" s="28"/>
      <c r="MRU1411" s="28"/>
      <c r="MRV1411" s="28"/>
      <c r="MRW1411" s="28"/>
      <c r="MRX1411" s="28"/>
      <c r="MRY1411" s="28"/>
      <c r="MRZ1411" s="28"/>
      <c r="MSA1411" s="28"/>
      <c r="MSB1411" s="28"/>
      <c r="MSC1411" s="28"/>
      <c r="MSD1411" s="28"/>
      <c r="MSE1411" s="28"/>
      <c r="MSF1411" s="28"/>
      <c r="MSG1411" s="28"/>
      <c r="MSH1411" s="28"/>
      <c r="MSI1411" s="28"/>
      <c r="MSJ1411" s="28"/>
      <c r="MSK1411" s="28"/>
      <c r="MSL1411" s="28"/>
      <c r="MSM1411" s="28"/>
      <c r="MSN1411" s="28"/>
      <c r="MSO1411" s="28"/>
      <c r="MSP1411" s="28"/>
      <c r="MSQ1411" s="28"/>
      <c r="MSR1411" s="28"/>
      <c r="MSS1411" s="28"/>
      <c r="MST1411" s="28"/>
      <c r="MSU1411" s="28"/>
      <c r="MSV1411" s="28"/>
      <c r="MSW1411" s="28"/>
      <c r="MSX1411" s="28"/>
      <c r="MSY1411" s="28"/>
      <c r="MSZ1411" s="28"/>
      <c r="MTA1411" s="28"/>
      <c r="MTB1411" s="28"/>
      <c r="MTC1411" s="28"/>
      <c r="MTD1411" s="28"/>
      <c r="MTE1411" s="28"/>
      <c r="MTF1411" s="28"/>
      <c r="MTG1411" s="28"/>
      <c r="MTH1411" s="28"/>
      <c r="MTI1411" s="28"/>
      <c r="MTJ1411" s="28"/>
      <c r="MTK1411" s="28"/>
      <c r="MTL1411" s="28"/>
      <c r="MTM1411" s="28"/>
      <c r="MTN1411" s="28"/>
      <c r="MTO1411" s="28"/>
      <c r="MTP1411" s="28"/>
      <c r="MTQ1411" s="28"/>
      <c r="MTR1411" s="28"/>
      <c r="MTS1411" s="28"/>
      <c r="MTT1411" s="28"/>
      <c r="MTU1411" s="28"/>
      <c r="MTV1411" s="28"/>
      <c r="MTW1411" s="28"/>
      <c r="MTX1411" s="28"/>
      <c r="MTY1411" s="28"/>
      <c r="MTZ1411" s="28"/>
      <c r="MUA1411" s="28"/>
      <c r="MUB1411" s="28"/>
      <c r="MUC1411" s="28"/>
      <c r="MUD1411" s="28"/>
      <c r="MUE1411" s="28"/>
      <c r="MUF1411" s="28"/>
      <c r="MUG1411" s="28"/>
      <c r="MUH1411" s="28"/>
      <c r="MUI1411" s="28"/>
      <c r="MUJ1411" s="28"/>
      <c r="MUK1411" s="28"/>
      <c r="MUL1411" s="28"/>
      <c r="MUM1411" s="28"/>
      <c r="MUN1411" s="28"/>
      <c r="MUO1411" s="28"/>
      <c r="MUP1411" s="28"/>
      <c r="MUQ1411" s="28"/>
      <c r="MUR1411" s="28"/>
      <c r="MUS1411" s="28"/>
      <c r="MUT1411" s="28"/>
      <c r="MUU1411" s="28"/>
      <c r="MUV1411" s="28"/>
      <c r="MUW1411" s="28"/>
      <c r="MUX1411" s="28"/>
      <c r="MUY1411" s="28"/>
      <c r="MUZ1411" s="28"/>
      <c r="MVA1411" s="28"/>
      <c r="MVB1411" s="28"/>
      <c r="MVC1411" s="28"/>
      <c r="MVD1411" s="28"/>
      <c r="MVE1411" s="28"/>
      <c r="MVF1411" s="28"/>
      <c r="MVG1411" s="28"/>
      <c r="MVH1411" s="28"/>
      <c r="MVI1411" s="28"/>
      <c r="MVJ1411" s="28"/>
      <c r="MVK1411" s="28"/>
      <c r="MVL1411" s="28"/>
      <c r="MVM1411" s="28"/>
      <c r="MVN1411" s="28"/>
      <c r="MVO1411" s="28"/>
      <c r="MVP1411" s="28"/>
      <c r="MVQ1411" s="28"/>
      <c r="MVR1411" s="28"/>
      <c r="MVS1411" s="28"/>
      <c r="MVT1411" s="28"/>
      <c r="MVU1411" s="28"/>
      <c r="MVV1411" s="28"/>
      <c r="MVW1411" s="28"/>
      <c r="MVX1411" s="28"/>
      <c r="MVY1411" s="28"/>
      <c r="MVZ1411" s="28"/>
      <c r="MWA1411" s="28"/>
      <c r="MWB1411" s="28"/>
      <c r="MWC1411" s="28"/>
      <c r="MWD1411" s="28"/>
      <c r="MWE1411" s="28"/>
      <c r="MWF1411" s="28"/>
      <c r="MWG1411" s="28"/>
      <c r="MWH1411" s="28"/>
      <c r="MWI1411" s="28"/>
      <c r="MWJ1411" s="28"/>
      <c r="MWK1411" s="28"/>
      <c r="MWL1411" s="28"/>
      <c r="MWM1411" s="28"/>
      <c r="MWN1411" s="28"/>
      <c r="MWO1411" s="28"/>
      <c r="MWP1411" s="28"/>
      <c r="MWQ1411" s="28"/>
      <c r="MWR1411" s="28"/>
      <c r="MWS1411" s="28"/>
      <c r="MWT1411" s="28"/>
      <c r="MWU1411" s="28"/>
      <c r="MWV1411" s="28"/>
      <c r="MWW1411" s="28"/>
      <c r="MWX1411" s="28"/>
      <c r="MWY1411" s="28"/>
      <c r="MWZ1411" s="28"/>
      <c r="MXA1411" s="28"/>
      <c r="MXB1411" s="28"/>
      <c r="MXC1411" s="28"/>
      <c r="MXD1411" s="28"/>
      <c r="MXE1411" s="28"/>
      <c r="MXF1411" s="28"/>
      <c r="MXG1411" s="28"/>
      <c r="MXH1411" s="28"/>
      <c r="MXI1411" s="28"/>
      <c r="MXJ1411" s="28"/>
      <c r="MXK1411" s="28"/>
      <c r="MXL1411" s="28"/>
      <c r="MXM1411" s="28"/>
      <c r="MXN1411" s="28"/>
      <c r="MXO1411" s="28"/>
      <c r="MXP1411" s="28"/>
      <c r="MXQ1411" s="28"/>
      <c r="MXR1411" s="28"/>
      <c r="MXS1411" s="28"/>
      <c r="MXT1411" s="28"/>
      <c r="MXU1411" s="28"/>
      <c r="MXV1411" s="28"/>
      <c r="MXW1411" s="28"/>
      <c r="MXX1411" s="28"/>
      <c r="MXY1411" s="28"/>
      <c r="MXZ1411" s="28"/>
      <c r="MYA1411" s="28"/>
      <c r="MYB1411" s="28"/>
      <c r="MYC1411" s="28"/>
      <c r="MYD1411" s="28"/>
      <c r="MYE1411" s="28"/>
      <c r="MYF1411" s="28"/>
      <c r="MYG1411" s="28"/>
      <c r="MYH1411" s="28"/>
      <c r="MYI1411" s="28"/>
      <c r="MYJ1411" s="28"/>
      <c r="MYK1411" s="28"/>
      <c r="MYL1411" s="28"/>
      <c r="MYM1411" s="28"/>
      <c r="MYN1411" s="28"/>
      <c r="MYO1411" s="28"/>
      <c r="MYP1411" s="28"/>
      <c r="MYQ1411" s="28"/>
      <c r="MYR1411" s="28"/>
      <c r="MYS1411" s="28"/>
      <c r="MYT1411" s="28"/>
      <c r="MYU1411" s="28"/>
      <c r="MYV1411" s="28"/>
      <c r="MYW1411" s="28"/>
      <c r="MYX1411" s="28"/>
      <c r="MYY1411" s="28"/>
      <c r="MYZ1411" s="28"/>
      <c r="MZA1411" s="28"/>
      <c r="MZB1411" s="28"/>
      <c r="MZC1411" s="28"/>
      <c r="MZD1411" s="28"/>
      <c r="MZE1411" s="28"/>
      <c r="MZF1411" s="28"/>
      <c r="MZG1411" s="28"/>
      <c r="MZH1411" s="28"/>
      <c r="MZI1411" s="28"/>
      <c r="MZJ1411" s="28"/>
      <c r="MZK1411" s="28"/>
      <c r="MZL1411" s="28"/>
      <c r="MZM1411" s="28"/>
      <c r="MZN1411" s="28"/>
      <c r="MZO1411" s="28"/>
      <c r="MZP1411" s="28"/>
      <c r="MZQ1411" s="28"/>
      <c r="MZR1411" s="28"/>
      <c r="MZS1411" s="28"/>
      <c r="MZT1411" s="28"/>
      <c r="MZU1411" s="28"/>
      <c r="MZV1411" s="28"/>
      <c r="MZW1411" s="28"/>
      <c r="MZX1411" s="28"/>
      <c r="MZY1411" s="28"/>
      <c r="MZZ1411" s="28"/>
      <c r="NAA1411" s="28"/>
      <c r="NAB1411" s="28"/>
      <c r="NAC1411" s="28"/>
      <c r="NAD1411" s="28"/>
      <c r="NAE1411" s="28"/>
      <c r="NAF1411" s="28"/>
      <c r="NAG1411" s="28"/>
      <c r="NAH1411" s="28"/>
      <c r="NAI1411" s="28"/>
      <c r="NAJ1411" s="28"/>
      <c r="NAK1411" s="28"/>
      <c r="NAL1411" s="28"/>
      <c r="NAM1411" s="28"/>
      <c r="NAN1411" s="28"/>
      <c r="NAO1411" s="28"/>
      <c r="NAP1411" s="28"/>
      <c r="NAQ1411" s="28"/>
      <c r="NAR1411" s="28"/>
      <c r="NAS1411" s="28"/>
      <c r="NAT1411" s="28"/>
      <c r="NAU1411" s="28"/>
      <c r="NAV1411" s="28"/>
      <c r="NAW1411" s="28"/>
      <c r="NAX1411" s="28"/>
      <c r="NAY1411" s="28"/>
      <c r="NAZ1411" s="28"/>
      <c r="NBA1411" s="28"/>
      <c r="NBB1411" s="28"/>
      <c r="NBC1411" s="28"/>
      <c r="NBD1411" s="28"/>
      <c r="NBE1411" s="28"/>
      <c r="NBF1411" s="28"/>
      <c r="NBG1411" s="28"/>
      <c r="NBH1411" s="28"/>
      <c r="NBI1411" s="28"/>
      <c r="NBJ1411" s="28"/>
      <c r="NBK1411" s="28"/>
      <c r="NBL1411" s="28"/>
      <c r="NBM1411" s="28"/>
      <c r="NBN1411" s="28"/>
      <c r="NBO1411" s="28"/>
      <c r="NBP1411" s="28"/>
      <c r="NBQ1411" s="28"/>
      <c r="NBR1411" s="28"/>
      <c r="NBS1411" s="28"/>
      <c r="NBT1411" s="28"/>
      <c r="NBU1411" s="28"/>
      <c r="NBV1411" s="28"/>
      <c r="NBW1411" s="28"/>
      <c r="NBX1411" s="28"/>
      <c r="NBY1411" s="28"/>
      <c r="NBZ1411" s="28"/>
      <c r="NCA1411" s="28"/>
      <c r="NCB1411" s="28"/>
      <c r="NCC1411" s="28"/>
      <c r="NCD1411" s="28"/>
      <c r="NCE1411" s="28"/>
      <c r="NCF1411" s="28"/>
      <c r="NCG1411" s="28"/>
      <c r="NCH1411" s="28"/>
      <c r="NCI1411" s="28"/>
      <c r="NCJ1411" s="28"/>
      <c r="NCK1411" s="28"/>
      <c r="NCL1411" s="28"/>
      <c r="NCM1411" s="28"/>
      <c r="NCN1411" s="28"/>
      <c r="NCO1411" s="28"/>
      <c r="NCP1411" s="28"/>
      <c r="NCQ1411" s="28"/>
      <c r="NCR1411" s="28"/>
      <c r="NCS1411" s="28"/>
      <c r="NCT1411" s="28"/>
      <c r="NCU1411" s="28"/>
      <c r="NCV1411" s="28"/>
      <c r="NCW1411" s="28"/>
      <c r="NCX1411" s="28"/>
      <c r="NCY1411" s="28"/>
      <c r="NCZ1411" s="28"/>
      <c r="NDA1411" s="28"/>
      <c r="NDB1411" s="28"/>
      <c r="NDC1411" s="28"/>
      <c r="NDD1411" s="28"/>
      <c r="NDE1411" s="28"/>
      <c r="NDF1411" s="28"/>
      <c r="NDG1411" s="28"/>
      <c r="NDH1411" s="28"/>
      <c r="NDI1411" s="28"/>
      <c r="NDJ1411" s="28"/>
      <c r="NDK1411" s="28"/>
      <c r="NDL1411" s="28"/>
      <c r="NDM1411" s="28"/>
      <c r="NDN1411" s="28"/>
      <c r="NDO1411" s="28"/>
      <c r="NDP1411" s="28"/>
      <c r="NDQ1411" s="28"/>
      <c r="NDR1411" s="28"/>
      <c r="NDS1411" s="28"/>
      <c r="NDT1411" s="28"/>
      <c r="NDU1411" s="28"/>
      <c r="NDV1411" s="28"/>
      <c r="NDW1411" s="28"/>
      <c r="NDX1411" s="28"/>
      <c r="NDY1411" s="28"/>
      <c r="NDZ1411" s="28"/>
      <c r="NEA1411" s="28"/>
      <c r="NEB1411" s="28"/>
      <c r="NEC1411" s="28"/>
      <c r="NED1411" s="28"/>
      <c r="NEE1411" s="28"/>
      <c r="NEF1411" s="28"/>
      <c r="NEG1411" s="28"/>
      <c r="NEH1411" s="28"/>
      <c r="NEI1411" s="28"/>
      <c r="NEJ1411" s="28"/>
      <c r="NEK1411" s="28"/>
      <c r="NEL1411" s="28"/>
      <c r="NEM1411" s="28"/>
      <c r="NEN1411" s="28"/>
      <c r="NEO1411" s="28"/>
      <c r="NEP1411" s="28"/>
      <c r="NEQ1411" s="28"/>
      <c r="NER1411" s="28"/>
      <c r="NES1411" s="28"/>
      <c r="NET1411" s="28"/>
      <c r="NEU1411" s="28"/>
      <c r="NEV1411" s="28"/>
      <c r="NEW1411" s="28"/>
      <c r="NEX1411" s="28"/>
      <c r="NEY1411" s="28"/>
      <c r="NEZ1411" s="28"/>
      <c r="NFA1411" s="28"/>
      <c r="NFB1411" s="28"/>
      <c r="NFC1411" s="28"/>
      <c r="NFD1411" s="28"/>
      <c r="NFE1411" s="28"/>
      <c r="NFF1411" s="28"/>
      <c r="NFG1411" s="28"/>
      <c r="NFH1411" s="28"/>
      <c r="NFI1411" s="28"/>
      <c r="NFJ1411" s="28"/>
      <c r="NFK1411" s="28"/>
      <c r="NFL1411" s="28"/>
      <c r="NFM1411" s="28"/>
      <c r="NFN1411" s="28"/>
      <c r="NFO1411" s="28"/>
      <c r="NFP1411" s="28"/>
      <c r="NFQ1411" s="28"/>
      <c r="NFR1411" s="28"/>
      <c r="NFS1411" s="28"/>
      <c r="NFT1411" s="28"/>
      <c r="NFU1411" s="28"/>
      <c r="NFV1411" s="28"/>
      <c r="NFW1411" s="28"/>
      <c r="NFX1411" s="28"/>
      <c r="NFY1411" s="28"/>
      <c r="NFZ1411" s="28"/>
      <c r="NGA1411" s="28"/>
      <c r="NGB1411" s="28"/>
      <c r="NGC1411" s="28"/>
      <c r="NGD1411" s="28"/>
      <c r="NGE1411" s="28"/>
      <c r="NGF1411" s="28"/>
      <c r="NGG1411" s="28"/>
      <c r="NGH1411" s="28"/>
      <c r="NGI1411" s="28"/>
      <c r="NGJ1411" s="28"/>
      <c r="NGK1411" s="28"/>
      <c r="NGL1411" s="28"/>
      <c r="NGM1411" s="28"/>
      <c r="NGN1411" s="28"/>
      <c r="NGO1411" s="28"/>
      <c r="NGP1411" s="28"/>
      <c r="NGQ1411" s="28"/>
      <c r="NGR1411" s="28"/>
      <c r="NGS1411" s="28"/>
      <c r="NGT1411" s="28"/>
      <c r="NGU1411" s="28"/>
      <c r="NGV1411" s="28"/>
      <c r="NGW1411" s="28"/>
      <c r="NGX1411" s="28"/>
      <c r="NGY1411" s="28"/>
      <c r="NGZ1411" s="28"/>
      <c r="NHA1411" s="28"/>
      <c r="NHB1411" s="28"/>
      <c r="NHC1411" s="28"/>
      <c r="NHD1411" s="28"/>
      <c r="NHE1411" s="28"/>
      <c r="NHF1411" s="28"/>
      <c r="NHG1411" s="28"/>
      <c r="NHH1411" s="28"/>
      <c r="NHI1411" s="28"/>
      <c r="NHJ1411" s="28"/>
      <c r="NHK1411" s="28"/>
      <c r="NHL1411" s="28"/>
      <c r="NHM1411" s="28"/>
      <c r="NHN1411" s="28"/>
      <c r="NHO1411" s="28"/>
      <c r="NHP1411" s="28"/>
      <c r="NHQ1411" s="28"/>
      <c r="NHR1411" s="28"/>
      <c r="NHS1411" s="28"/>
      <c r="NHT1411" s="28"/>
      <c r="NHU1411" s="28"/>
      <c r="NHV1411" s="28"/>
      <c r="NHW1411" s="28"/>
      <c r="NHX1411" s="28"/>
      <c r="NHY1411" s="28"/>
      <c r="NHZ1411" s="28"/>
      <c r="NIA1411" s="28"/>
      <c r="NIB1411" s="28"/>
      <c r="NIC1411" s="28"/>
      <c r="NID1411" s="28"/>
      <c r="NIE1411" s="28"/>
      <c r="NIF1411" s="28"/>
      <c r="NIG1411" s="28"/>
      <c r="NIH1411" s="28"/>
      <c r="NII1411" s="28"/>
      <c r="NIJ1411" s="28"/>
      <c r="NIK1411" s="28"/>
      <c r="NIL1411" s="28"/>
      <c r="NIM1411" s="28"/>
      <c r="NIN1411" s="28"/>
      <c r="NIO1411" s="28"/>
      <c r="NIP1411" s="28"/>
      <c r="NIQ1411" s="28"/>
      <c r="NIR1411" s="28"/>
      <c r="NIS1411" s="28"/>
      <c r="NIT1411" s="28"/>
      <c r="NIU1411" s="28"/>
      <c r="NIV1411" s="28"/>
      <c r="NIW1411" s="28"/>
      <c r="NIX1411" s="28"/>
      <c r="NIY1411" s="28"/>
      <c r="NIZ1411" s="28"/>
      <c r="NJA1411" s="28"/>
      <c r="NJB1411" s="28"/>
      <c r="NJC1411" s="28"/>
      <c r="NJD1411" s="28"/>
      <c r="NJE1411" s="28"/>
      <c r="NJF1411" s="28"/>
      <c r="NJG1411" s="28"/>
      <c r="NJH1411" s="28"/>
      <c r="NJI1411" s="28"/>
      <c r="NJJ1411" s="28"/>
      <c r="NJK1411" s="28"/>
      <c r="NJL1411" s="28"/>
      <c r="NJM1411" s="28"/>
      <c r="NJN1411" s="28"/>
      <c r="NJO1411" s="28"/>
      <c r="NJP1411" s="28"/>
      <c r="NJQ1411" s="28"/>
      <c r="NJR1411" s="28"/>
      <c r="NJS1411" s="28"/>
      <c r="NJT1411" s="28"/>
      <c r="NJU1411" s="28"/>
      <c r="NJV1411" s="28"/>
      <c r="NJW1411" s="28"/>
      <c r="NJX1411" s="28"/>
      <c r="NJY1411" s="28"/>
      <c r="NJZ1411" s="28"/>
      <c r="NKA1411" s="28"/>
      <c r="NKB1411" s="28"/>
      <c r="NKC1411" s="28"/>
      <c r="NKD1411" s="28"/>
      <c r="NKE1411" s="28"/>
      <c r="NKF1411" s="28"/>
      <c r="NKG1411" s="28"/>
      <c r="NKH1411" s="28"/>
      <c r="NKI1411" s="28"/>
      <c r="NKJ1411" s="28"/>
      <c r="NKK1411" s="28"/>
      <c r="NKL1411" s="28"/>
      <c r="NKM1411" s="28"/>
      <c r="NKN1411" s="28"/>
      <c r="NKO1411" s="28"/>
      <c r="NKP1411" s="28"/>
      <c r="NKQ1411" s="28"/>
      <c r="NKR1411" s="28"/>
      <c r="NKS1411" s="28"/>
      <c r="NKT1411" s="28"/>
      <c r="NKU1411" s="28"/>
      <c r="NKV1411" s="28"/>
      <c r="NKW1411" s="28"/>
      <c r="NKX1411" s="28"/>
      <c r="NKY1411" s="28"/>
      <c r="NKZ1411" s="28"/>
      <c r="NLA1411" s="28"/>
      <c r="NLB1411" s="28"/>
      <c r="NLC1411" s="28"/>
      <c r="NLD1411" s="28"/>
      <c r="NLE1411" s="28"/>
      <c r="NLF1411" s="28"/>
      <c r="NLG1411" s="28"/>
      <c r="NLH1411" s="28"/>
      <c r="NLI1411" s="28"/>
      <c r="NLJ1411" s="28"/>
      <c r="NLK1411" s="28"/>
      <c r="NLL1411" s="28"/>
      <c r="NLM1411" s="28"/>
      <c r="NLN1411" s="28"/>
      <c r="NLO1411" s="28"/>
      <c r="NLP1411" s="28"/>
      <c r="NLQ1411" s="28"/>
      <c r="NLR1411" s="28"/>
      <c r="NLS1411" s="28"/>
      <c r="NLT1411" s="28"/>
      <c r="NLU1411" s="28"/>
      <c r="NLV1411" s="28"/>
      <c r="NLW1411" s="28"/>
      <c r="NLX1411" s="28"/>
      <c r="NLY1411" s="28"/>
      <c r="NLZ1411" s="28"/>
      <c r="NMA1411" s="28"/>
      <c r="NMB1411" s="28"/>
      <c r="NMC1411" s="28"/>
      <c r="NMD1411" s="28"/>
      <c r="NME1411" s="28"/>
      <c r="NMF1411" s="28"/>
      <c r="NMG1411" s="28"/>
      <c r="NMH1411" s="28"/>
      <c r="NMI1411" s="28"/>
      <c r="NMJ1411" s="28"/>
      <c r="NMK1411" s="28"/>
      <c r="NML1411" s="28"/>
      <c r="NMM1411" s="28"/>
      <c r="NMN1411" s="28"/>
      <c r="NMO1411" s="28"/>
      <c r="NMP1411" s="28"/>
      <c r="NMQ1411" s="28"/>
      <c r="NMR1411" s="28"/>
      <c r="NMS1411" s="28"/>
      <c r="NMT1411" s="28"/>
      <c r="NMU1411" s="28"/>
      <c r="NMV1411" s="28"/>
      <c r="NMW1411" s="28"/>
      <c r="NMX1411" s="28"/>
      <c r="NMY1411" s="28"/>
      <c r="NMZ1411" s="28"/>
      <c r="NNA1411" s="28"/>
      <c r="NNB1411" s="28"/>
      <c r="NNC1411" s="28"/>
      <c r="NND1411" s="28"/>
      <c r="NNE1411" s="28"/>
      <c r="NNF1411" s="28"/>
      <c r="NNG1411" s="28"/>
      <c r="NNH1411" s="28"/>
      <c r="NNI1411" s="28"/>
      <c r="NNJ1411" s="28"/>
      <c r="NNK1411" s="28"/>
      <c r="NNL1411" s="28"/>
      <c r="NNM1411" s="28"/>
      <c r="NNN1411" s="28"/>
      <c r="NNO1411" s="28"/>
      <c r="NNP1411" s="28"/>
      <c r="NNQ1411" s="28"/>
      <c r="NNR1411" s="28"/>
      <c r="NNS1411" s="28"/>
      <c r="NNT1411" s="28"/>
      <c r="NNU1411" s="28"/>
      <c r="NNV1411" s="28"/>
      <c r="NNW1411" s="28"/>
      <c r="NNX1411" s="28"/>
      <c r="NNY1411" s="28"/>
      <c r="NNZ1411" s="28"/>
      <c r="NOA1411" s="28"/>
      <c r="NOB1411" s="28"/>
      <c r="NOC1411" s="28"/>
      <c r="NOD1411" s="28"/>
      <c r="NOE1411" s="28"/>
      <c r="NOF1411" s="28"/>
      <c r="NOG1411" s="28"/>
      <c r="NOH1411" s="28"/>
      <c r="NOI1411" s="28"/>
      <c r="NOJ1411" s="28"/>
      <c r="NOK1411" s="28"/>
      <c r="NOL1411" s="28"/>
      <c r="NOM1411" s="28"/>
      <c r="NON1411" s="28"/>
      <c r="NOO1411" s="28"/>
      <c r="NOP1411" s="28"/>
      <c r="NOQ1411" s="28"/>
      <c r="NOR1411" s="28"/>
      <c r="NOS1411" s="28"/>
      <c r="NOT1411" s="28"/>
      <c r="NOU1411" s="28"/>
      <c r="NOV1411" s="28"/>
      <c r="NOW1411" s="28"/>
      <c r="NOX1411" s="28"/>
      <c r="NOY1411" s="28"/>
      <c r="NOZ1411" s="28"/>
      <c r="NPA1411" s="28"/>
      <c r="NPB1411" s="28"/>
      <c r="NPC1411" s="28"/>
      <c r="NPD1411" s="28"/>
      <c r="NPE1411" s="28"/>
      <c r="NPF1411" s="28"/>
      <c r="NPG1411" s="28"/>
      <c r="NPH1411" s="28"/>
      <c r="NPI1411" s="28"/>
      <c r="NPJ1411" s="28"/>
      <c r="NPK1411" s="28"/>
      <c r="NPL1411" s="28"/>
      <c r="NPM1411" s="28"/>
      <c r="NPN1411" s="28"/>
      <c r="NPO1411" s="28"/>
      <c r="NPP1411" s="28"/>
      <c r="NPQ1411" s="28"/>
      <c r="NPR1411" s="28"/>
      <c r="NPS1411" s="28"/>
      <c r="NPT1411" s="28"/>
      <c r="NPU1411" s="28"/>
      <c r="NPV1411" s="28"/>
      <c r="NPW1411" s="28"/>
      <c r="NPX1411" s="28"/>
      <c r="NPY1411" s="28"/>
      <c r="NPZ1411" s="28"/>
      <c r="NQA1411" s="28"/>
      <c r="NQB1411" s="28"/>
      <c r="NQC1411" s="28"/>
      <c r="NQD1411" s="28"/>
      <c r="NQE1411" s="28"/>
      <c r="NQF1411" s="28"/>
      <c r="NQG1411" s="28"/>
      <c r="NQH1411" s="28"/>
      <c r="NQI1411" s="28"/>
      <c r="NQJ1411" s="28"/>
      <c r="NQK1411" s="28"/>
      <c r="NQL1411" s="28"/>
      <c r="NQM1411" s="28"/>
      <c r="NQN1411" s="28"/>
      <c r="NQO1411" s="28"/>
      <c r="NQP1411" s="28"/>
      <c r="NQQ1411" s="28"/>
      <c r="NQR1411" s="28"/>
      <c r="NQS1411" s="28"/>
      <c r="NQT1411" s="28"/>
      <c r="NQU1411" s="28"/>
      <c r="NQV1411" s="28"/>
      <c r="NQW1411" s="28"/>
      <c r="NQX1411" s="28"/>
      <c r="NQY1411" s="28"/>
      <c r="NQZ1411" s="28"/>
      <c r="NRA1411" s="28"/>
      <c r="NRB1411" s="28"/>
      <c r="NRC1411" s="28"/>
      <c r="NRD1411" s="28"/>
      <c r="NRE1411" s="28"/>
      <c r="NRF1411" s="28"/>
      <c r="NRG1411" s="28"/>
      <c r="NRH1411" s="28"/>
      <c r="NRI1411" s="28"/>
      <c r="NRJ1411" s="28"/>
      <c r="NRK1411" s="28"/>
      <c r="NRL1411" s="28"/>
      <c r="NRM1411" s="28"/>
      <c r="NRN1411" s="28"/>
      <c r="NRO1411" s="28"/>
      <c r="NRP1411" s="28"/>
      <c r="NRQ1411" s="28"/>
      <c r="NRR1411" s="28"/>
      <c r="NRS1411" s="28"/>
      <c r="NRT1411" s="28"/>
      <c r="NRU1411" s="28"/>
      <c r="NRV1411" s="28"/>
      <c r="NRW1411" s="28"/>
      <c r="NRX1411" s="28"/>
      <c r="NRY1411" s="28"/>
      <c r="NRZ1411" s="28"/>
      <c r="NSA1411" s="28"/>
      <c r="NSB1411" s="28"/>
      <c r="NSC1411" s="28"/>
      <c r="NSD1411" s="28"/>
      <c r="NSE1411" s="28"/>
      <c r="NSF1411" s="28"/>
      <c r="NSG1411" s="28"/>
      <c r="NSH1411" s="28"/>
      <c r="NSI1411" s="28"/>
      <c r="NSJ1411" s="28"/>
      <c r="NSK1411" s="28"/>
      <c r="NSL1411" s="28"/>
      <c r="NSM1411" s="28"/>
      <c r="NSN1411" s="28"/>
      <c r="NSO1411" s="28"/>
      <c r="NSP1411" s="28"/>
      <c r="NSQ1411" s="28"/>
      <c r="NSR1411" s="28"/>
      <c r="NSS1411" s="28"/>
      <c r="NST1411" s="28"/>
      <c r="NSU1411" s="28"/>
      <c r="NSV1411" s="28"/>
      <c r="NSW1411" s="28"/>
      <c r="NSX1411" s="28"/>
      <c r="NSY1411" s="28"/>
      <c r="NSZ1411" s="28"/>
      <c r="NTA1411" s="28"/>
      <c r="NTB1411" s="28"/>
      <c r="NTC1411" s="28"/>
      <c r="NTD1411" s="28"/>
      <c r="NTE1411" s="28"/>
      <c r="NTF1411" s="28"/>
      <c r="NTG1411" s="28"/>
      <c r="NTH1411" s="28"/>
      <c r="NTI1411" s="28"/>
      <c r="NTJ1411" s="28"/>
      <c r="NTK1411" s="28"/>
      <c r="NTL1411" s="28"/>
      <c r="NTM1411" s="28"/>
      <c r="NTN1411" s="28"/>
      <c r="NTO1411" s="28"/>
      <c r="NTP1411" s="28"/>
      <c r="NTQ1411" s="28"/>
      <c r="NTR1411" s="28"/>
      <c r="NTS1411" s="28"/>
      <c r="NTT1411" s="28"/>
      <c r="NTU1411" s="28"/>
      <c r="NTV1411" s="28"/>
      <c r="NTW1411" s="28"/>
      <c r="NTX1411" s="28"/>
      <c r="NTY1411" s="28"/>
      <c r="NTZ1411" s="28"/>
      <c r="NUA1411" s="28"/>
      <c r="NUB1411" s="28"/>
      <c r="NUC1411" s="28"/>
      <c r="NUD1411" s="28"/>
      <c r="NUE1411" s="28"/>
      <c r="NUF1411" s="28"/>
      <c r="NUG1411" s="28"/>
      <c r="NUH1411" s="28"/>
      <c r="NUI1411" s="28"/>
      <c r="NUJ1411" s="28"/>
      <c r="NUK1411" s="28"/>
      <c r="NUL1411" s="28"/>
      <c r="NUM1411" s="28"/>
      <c r="NUN1411" s="28"/>
      <c r="NUO1411" s="28"/>
      <c r="NUP1411" s="28"/>
      <c r="NUQ1411" s="28"/>
      <c r="NUR1411" s="28"/>
      <c r="NUS1411" s="28"/>
      <c r="NUT1411" s="28"/>
      <c r="NUU1411" s="28"/>
      <c r="NUV1411" s="28"/>
      <c r="NUW1411" s="28"/>
      <c r="NUX1411" s="28"/>
      <c r="NUY1411" s="28"/>
      <c r="NUZ1411" s="28"/>
      <c r="NVA1411" s="28"/>
      <c r="NVB1411" s="28"/>
      <c r="NVC1411" s="28"/>
      <c r="NVD1411" s="28"/>
      <c r="NVE1411" s="28"/>
      <c r="NVF1411" s="28"/>
      <c r="NVG1411" s="28"/>
      <c r="NVH1411" s="28"/>
      <c r="NVI1411" s="28"/>
      <c r="NVJ1411" s="28"/>
      <c r="NVK1411" s="28"/>
      <c r="NVL1411" s="28"/>
      <c r="NVM1411" s="28"/>
      <c r="NVN1411" s="28"/>
      <c r="NVO1411" s="28"/>
      <c r="NVP1411" s="28"/>
      <c r="NVQ1411" s="28"/>
      <c r="NVR1411" s="28"/>
      <c r="NVS1411" s="28"/>
      <c r="NVT1411" s="28"/>
      <c r="NVU1411" s="28"/>
      <c r="NVV1411" s="28"/>
      <c r="NVW1411" s="28"/>
      <c r="NVX1411" s="28"/>
      <c r="NVY1411" s="28"/>
      <c r="NVZ1411" s="28"/>
      <c r="NWA1411" s="28"/>
      <c r="NWB1411" s="28"/>
      <c r="NWC1411" s="28"/>
      <c r="NWD1411" s="28"/>
      <c r="NWE1411" s="28"/>
      <c r="NWF1411" s="28"/>
      <c r="NWG1411" s="28"/>
      <c r="NWH1411" s="28"/>
      <c r="NWI1411" s="28"/>
      <c r="NWJ1411" s="28"/>
      <c r="NWK1411" s="28"/>
      <c r="NWL1411" s="28"/>
      <c r="NWM1411" s="28"/>
      <c r="NWN1411" s="28"/>
      <c r="NWO1411" s="28"/>
      <c r="NWP1411" s="28"/>
      <c r="NWQ1411" s="28"/>
      <c r="NWR1411" s="28"/>
      <c r="NWS1411" s="28"/>
      <c r="NWT1411" s="28"/>
      <c r="NWU1411" s="28"/>
      <c r="NWV1411" s="28"/>
      <c r="NWW1411" s="28"/>
      <c r="NWX1411" s="28"/>
      <c r="NWY1411" s="28"/>
      <c r="NWZ1411" s="28"/>
      <c r="NXA1411" s="28"/>
      <c r="NXB1411" s="28"/>
      <c r="NXC1411" s="28"/>
      <c r="NXD1411" s="28"/>
      <c r="NXE1411" s="28"/>
      <c r="NXF1411" s="28"/>
      <c r="NXG1411" s="28"/>
      <c r="NXH1411" s="28"/>
      <c r="NXI1411" s="28"/>
      <c r="NXJ1411" s="28"/>
      <c r="NXK1411" s="28"/>
      <c r="NXL1411" s="28"/>
      <c r="NXM1411" s="28"/>
      <c r="NXN1411" s="28"/>
      <c r="NXO1411" s="28"/>
      <c r="NXP1411" s="28"/>
      <c r="NXQ1411" s="28"/>
      <c r="NXR1411" s="28"/>
      <c r="NXS1411" s="28"/>
      <c r="NXT1411" s="28"/>
      <c r="NXU1411" s="28"/>
      <c r="NXV1411" s="28"/>
      <c r="NXW1411" s="28"/>
      <c r="NXX1411" s="28"/>
      <c r="NXY1411" s="28"/>
      <c r="NXZ1411" s="28"/>
      <c r="NYA1411" s="28"/>
      <c r="NYB1411" s="28"/>
      <c r="NYC1411" s="28"/>
      <c r="NYD1411" s="28"/>
      <c r="NYE1411" s="28"/>
      <c r="NYF1411" s="28"/>
      <c r="NYG1411" s="28"/>
      <c r="NYH1411" s="28"/>
      <c r="NYI1411" s="28"/>
      <c r="NYJ1411" s="28"/>
      <c r="NYK1411" s="28"/>
      <c r="NYL1411" s="28"/>
      <c r="NYM1411" s="28"/>
      <c r="NYN1411" s="28"/>
      <c r="NYO1411" s="28"/>
      <c r="NYP1411" s="28"/>
      <c r="NYQ1411" s="28"/>
      <c r="NYR1411" s="28"/>
      <c r="NYS1411" s="28"/>
      <c r="NYT1411" s="28"/>
      <c r="NYU1411" s="28"/>
      <c r="NYV1411" s="28"/>
      <c r="NYW1411" s="28"/>
      <c r="NYX1411" s="28"/>
      <c r="NYY1411" s="28"/>
      <c r="NYZ1411" s="28"/>
      <c r="NZA1411" s="28"/>
      <c r="NZB1411" s="28"/>
      <c r="NZC1411" s="28"/>
      <c r="NZD1411" s="28"/>
      <c r="NZE1411" s="28"/>
      <c r="NZF1411" s="28"/>
      <c r="NZG1411" s="28"/>
      <c r="NZH1411" s="28"/>
      <c r="NZI1411" s="28"/>
      <c r="NZJ1411" s="28"/>
      <c r="NZK1411" s="28"/>
      <c r="NZL1411" s="28"/>
      <c r="NZM1411" s="28"/>
      <c r="NZN1411" s="28"/>
      <c r="NZO1411" s="28"/>
      <c r="NZP1411" s="28"/>
      <c r="NZQ1411" s="28"/>
      <c r="NZR1411" s="28"/>
      <c r="NZS1411" s="28"/>
      <c r="NZT1411" s="28"/>
      <c r="NZU1411" s="28"/>
      <c r="NZV1411" s="28"/>
      <c r="NZW1411" s="28"/>
      <c r="NZX1411" s="28"/>
      <c r="NZY1411" s="28"/>
      <c r="NZZ1411" s="28"/>
      <c r="OAA1411" s="28"/>
      <c r="OAB1411" s="28"/>
      <c r="OAC1411" s="28"/>
      <c r="OAD1411" s="28"/>
      <c r="OAE1411" s="28"/>
      <c r="OAF1411" s="28"/>
      <c r="OAG1411" s="28"/>
      <c r="OAH1411" s="28"/>
      <c r="OAI1411" s="28"/>
      <c r="OAJ1411" s="28"/>
      <c r="OAK1411" s="28"/>
      <c r="OAL1411" s="28"/>
      <c r="OAM1411" s="28"/>
      <c r="OAN1411" s="28"/>
      <c r="OAO1411" s="28"/>
      <c r="OAP1411" s="28"/>
      <c r="OAQ1411" s="28"/>
      <c r="OAR1411" s="28"/>
      <c r="OAS1411" s="28"/>
      <c r="OAT1411" s="28"/>
      <c r="OAU1411" s="28"/>
      <c r="OAV1411" s="28"/>
      <c r="OAW1411" s="28"/>
      <c r="OAX1411" s="28"/>
      <c r="OAY1411" s="28"/>
      <c r="OAZ1411" s="28"/>
      <c r="OBA1411" s="28"/>
      <c r="OBB1411" s="28"/>
      <c r="OBC1411" s="28"/>
      <c r="OBD1411" s="28"/>
      <c r="OBE1411" s="28"/>
      <c r="OBF1411" s="28"/>
      <c r="OBG1411" s="28"/>
      <c r="OBH1411" s="28"/>
      <c r="OBI1411" s="28"/>
      <c r="OBJ1411" s="28"/>
      <c r="OBK1411" s="28"/>
      <c r="OBL1411" s="28"/>
      <c r="OBM1411" s="28"/>
      <c r="OBN1411" s="28"/>
      <c r="OBO1411" s="28"/>
      <c r="OBP1411" s="28"/>
      <c r="OBQ1411" s="28"/>
      <c r="OBR1411" s="28"/>
      <c r="OBS1411" s="28"/>
      <c r="OBT1411" s="28"/>
      <c r="OBU1411" s="28"/>
      <c r="OBV1411" s="28"/>
      <c r="OBW1411" s="28"/>
      <c r="OBX1411" s="28"/>
      <c r="OBY1411" s="28"/>
      <c r="OBZ1411" s="28"/>
      <c r="OCA1411" s="28"/>
      <c r="OCB1411" s="28"/>
      <c r="OCC1411" s="28"/>
      <c r="OCD1411" s="28"/>
      <c r="OCE1411" s="28"/>
      <c r="OCF1411" s="28"/>
      <c r="OCG1411" s="28"/>
      <c r="OCH1411" s="28"/>
      <c r="OCI1411" s="28"/>
      <c r="OCJ1411" s="28"/>
      <c r="OCK1411" s="28"/>
      <c r="OCL1411" s="28"/>
      <c r="OCM1411" s="28"/>
      <c r="OCN1411" s="28"/>
      <c r="OCO1411" s="28"/>
      <c r="OCP1411" s="28"/>
      <c r="OCQ1411" s="28"/>
      <c r="OCR1411" s="28"/>
      <c r="OCS1411" s="28"/>
      <c r="OCT1411" s="28"/>
      <c r="OCU1411" s="28"/>
      <c r="OCV1411" s="28"/>
      <c r="OCW1411" s="28"/>
      <c r="OCX1411" s="28"/>
      <c r="OCY1411" s="28"/>
      <c r="OCZ1411" s="28"/>
      <c r="ODA1411" s="28"/>
      <c r="ODB1411" s="28"/>
      <c r="ODC1411" s="28"/>
      <c r="ODD1411" s="28"/>
      <c r="ODE1411" s="28"/>
      <c r="ODF1411" s="28"/>
      <c r="ODG1411" s="28"/>
      <c r="ODH1411" s="28"/>
      <c r="ODI1411" s="28"/>
      <c r="ODJ1411" s="28"/>
      <c r="ODK1411" s="28"/>
      <c r="ODL1411" s="28"/>
      <c r="ODM1411" s="28"/>
      <c r="ODN1411" s="28"/>
      <c r="ODO1411" s="28"/>
      <c r="ODP1411" s="28"/>
      <c r="ODQ1411" s="28"/>
      <c r="ODR1411" s="28"/>
      <c r="ODS1411" s="28"/>
      <c r="ODT1411" s="28"/>
      <c r="ODU1411" s="28"/>
      <c r="ODV1411" s="28"/>
      <c r="ODW1411" s="28"/>
      <c r="ODX1411" s="28"/>
      <c r="ODY1411" s="28"/>
      <c r="ODZ1411" s="28"/>
      <c r="OEA1411" s="28"/>
      <c r="OEB1411" s="28"/>
      <c r="OEC1411" s="28"/>
      <c r="OED1411" s="28"/>
      <c r="OEE1411" s="28"/>
      <c r="OEF1411" s="28"/>
      <c r="OEG1411" s="28"/>
      <c r="OEH1411" s="28"/>
      <c r="OEI1411" s="28"/>
      <c r="OEJ1411" s="28"/>
      <c r="OEK1411" s="28"/>
      <c r="OEL1411" s="28"/>
      <c r="OEM1411" s="28"/>
      <c r="OEN1411" s="28"/>
      <c r="OEO1411" s="28"/>
      <c r="OEP1411" s="28"/>
      <c r="OEQ1411" s="28"/>
      <c r="OER1411" s="28"/>
      <c r="OES1411" s="28"/>
      <c r="OET1411" s="28"/>
      <c r="OEU1411" s="28"/>
      <c r="OEV1411" s="28"/>
      <c r="OEW1411" s="28"/>
      <c r="OEX1411" s="28"/>
      <c r="OEY1411" s="28"/>
      <c r="OEZ1411" s="28"/>
      <c r="OFA1411" s="28"/>
      <c r="OFB1411" s="28"/>
      <c r="OFC1411" s="28"/>
      <c r="OFD1411" s="28"/>
      <c r="OFE1411" s="28"/>
      <c r="OFF1411" s="28"/>
      <c r="OFG1411" s="28"/>
      <c r="OFH1411" s="28"/>
      <c r="OFI1411" s="28"/>
      <c r="OFJ1411" s="28"/>
      <c r="OFK1411" s="28"/>
      <c r="OFL1411" s="28"/>
      <c r="OFM1411" s="28"/>
      <c r="OFN1411" s="28"/>
      <c r="OFO1411" s="28"/>
      <c r="OFP1411" s="28"/>
      <c r="OFQ1411" s="28"/>
      <c r="OFR1411" s="28"/>
      <c r="OFS1411" s="28"/>
      <c r="OFT1411" s="28"/>
      <c r="OFU1411" s="28"/>
      <c r="OFV1411" s="28"/>
      <c r="OFW1411" s="28"/>
      <c r="OFX1411" s="28"/>
      <c r="OFY1411" s="28"/>
      <c r="OFZ1411" s="28"/>
      <c r="OGA1411" s="28"/>
      <c r="OGB1411" s="28"/>
      <c r="OGC1411" s="28"/>
      <c r="OGD1411" s="28"/>
      <c r="OGE1411" s="28"/>
      <c r="OGF1411" s="28"/>
      <c r="OGG1411" s="28"/>
      <c r="OGH1411" s="28"/>
      <c r="OGI1411" s="28"/>
      <c r="OGJ1411" s="28"/>
      <c r="OGK1411" s="28"/>
      <c r="OGL1411" s="28"/>
      <c r="OGM1411" s="28"/>
      <c r="OGN1411" s="28"/>
      <c r="OGO1411" s="28"/>
      <c r="OGP1411" s="28"/>
      <c r="OGQ1411" s="28"/>
      <c r="OGR1411" s="28"/>
      <c r="OGS1411" s="28"/>
      <c r="OGT1411" s="28"/>
      <c r="OGU1411" s="28"/>
      <c r="OGV1411" s="28"/>
      <c r="OGW1411" s="28"/>
      <c r="OGX1411" s="28"/>
      <c r="OGY1411" s="28"/>
      <c r="OGZ1411" s="28"/>
      <c r="OHA1411" s="28"/>
      <c r="OHB1411" s="28"/>
      <c r="OHC1411" s="28"/>
      <c r="OHD1411" s="28"/>
      <c r="OHE1411" s="28"/>
      <c r="OHF1411" s="28"/>
      <c r="OHG1411" s="28"/>
      <c r="OHH1411" s="28"/>
      <c r="OHI1411" s="28"/>
      <c r="OHJ1411" s="28"/>
      <c r="OHK1411" s="28"/>
      <c r="OHL1411" s="28"/>
      <c r="OHM1411" s="28"/>
      <c r="OHN1411" s="28"/>
      <c r="OHO1411" s="28"/>
      <c r="OHP1411" s="28"/>
      <c r="OHQ1411" s="28"/>
      <c r="OHR1411" s="28"/>
      <c r="OHS1411" s="28"/>
      <c r="OHT1411" s="28"/>
      <c r="OHU1411" s="28"/>
      <c r="OHV1411" s="28"/>
      <c r="OHW1411" s="28"/>
      <c r="OHX1411" s="28"/>
      <c r="OHY1411" s="28"/>
      <c r="OHZ1411" s="28"/>
      <c r="OIA1411" s="28"/>
      <c r="OIB1411" s="28"/>
      <c r="OIC1411" s="28"/>
      <c r="OID1411" s="28"/>
      <c r="OIE1411" s="28"/>
      <c r="OIF1411" s="28"/>
      <c r="OIG1411" s="28"/>
      <c r="OIH1411" s="28"/>
      <c r="OII1411" s="28"/>
      <c r="OIJ1411" s="28"/>
      <c r="OIK1411" s="28"/>
      <c r="OIL1411" s="28"/>
      <c r="OIM1411" s="28"/>
      <c r="OIN1411" s="28"/>
      <c r="OIO1411" s="28"/>
      <c r="OIP1411" s="28"/>
      <c r="OIQ1411" s="28"/>
      <c r="OIR1411" s="28"/>
      <c r="OIS1411" s="28"/>
      <c r="OIT1411" s="28"/>
      <c r="OIU1411" s="28"/>
      <c r="OIV1411" s="28"/>
      <c r="OIW1411" s="28"/>
      <c r="OIX1411" s="28"/>
      <c r="OIY1411" s="28"/>
      <c r="OIZ1411" s="28"/>
      <c r="OJA1411" s="28"/>
      <c r="OJB1411" s="28"/>
      <c r="OJC1411" s="28"/>
      <c r="OJD1411" s="28"/>
      <c r="OJE1411" s="28"/>
      <c r="OJF1411" s="28"/>
      <c r="OJG1411" s="28"/>
      <c r="OJH1411" s="28"/>
      <c r="OJI1411" s="28"/>
      <c r="OJJ1411" s="28"/>
      <c r="OJK1411" s="28"/>
      <c r="OJL1411" s="28"/>
      <c r="OJM1411" s="28"/>
      <c r="OJN1411" s="28"/>
      <c r="OJO1411" s="28"/>
      <c r="OJP1411" s="28"/>
      <c r="OJQ1411" s="28"/>
      <c r="OJR1411" s="28"/>
      <c r="OJS1411" s="28"/>
      <c r="OJT1411" s="28"/>
      <c r="OJU1411" s="28"/>
      <c r="OJV1411" s="28"/>
      <c r="OJW1411" s="28"/>
      <c r="OJX1411" s="28"/>
      <c r="OJY1411" s="28"/>
      <c r="OJZ1411" s="28"/>
      <c r="OKA1411" s="28"/>
      <c r="OKB1411" s="28"/>
      <c r="OKC1411" s="28"/>
      <c r="OKD1411" s="28"/>
      <c r="OKE1411" s="28"/>
      <c r="OKF1411" s="28"/>
      <c r="OKG1411" s="28"/>
      <c r="OKH1411" s="28"/>
      <c r="OKI1411" s="28"/>
      <c r="OKJ1411" s="28"/>
      <c r="OKK1411" s="28"/>
      <c r="OKL1411" s="28"/>
      <c r="OKM1411" s="28"/>
      <c r="OKN1411" s="28"/>
      <c r="OKO1411" s="28"/>
      <c r="OKP1411" s="28"/>
      <c r="OKQ1411" s="28"/>
      <c r="OKR1411" s="28"/>
      <c r="OKS1411" s="28"/>
      <c r="OKT1411" s="28"/>
      <c r="OKU1411" s="28"/>
      <c r="OKV1411" s="28"/>
      <c r="OKW1411" s="28"/>
      <c r="OKX1411" s="28"/>
      <c r="OKY1411" s="28"/>
      <c r="OKZ1411" s="28"/>
      <c r="OLA1411" s="28"/>
      <c r="OLB1411" s="28"/>
      <c r="OLC1411" s="28"/>
      <c r="OLD1411" s="28"/>
      <c r="OLE1411" s="28"/>
      <c r="OLF1411" s="28"/>
      <c r="OLG1411" s="28"/>
      <c r="OLH1411" s="28"/>
      <c r="OLI1411" s="28"/>
      <c r="OLJ1411" s="28"/>
      <c r="OLK1411" s="28"/>
      <c r="OLL1411" s="28"/>
      <c r="OLM1411" s="28"/>
      <c r="OLN1411" s="28"/>
      <c r="OLO1411" s="28"/>
      <c r="OLP1411" s="28"/>
      <c r="OLQ1411" s="28"/>
      <c r="OLR1411" s="28"/>
      <c r="OLS1411" s="28"/>
      <c r="OLT1411" s="28"/>
      <c r="OLU1411" s="28"/>
      <c r="OLV1411" s="28"/>
      <c r="OLW1411" s="28"/>
      <c r="OLX1411" s="28"/>
      <c r="OLY1411" s="28"/>
      <c r="OLZ1411" s="28"/>
      <c r="OMA1411" s="28"/>
      <c r="OMB1411" s="28"/>
      <c r="OMC1411" s="28"/>
      <c r="OMD1411" s="28"/>
      <c r="OME1411" s="28"/>
      <c r="OMF1411" s="28"/>
      <c r="OMG1411" s="28"/>
      <c r="OMH1411" s="28"/>
      <c r="OMI1411" s="28"/>
      <c r="OMJ1411" s="28"/>
      <c r="OMK1411" s="28"/>
      <c r="OML1411" s="28"/>
      <c r="OMM1411" s="28"/>
      <c r="OMN1411" s="28"/>
      <c r="OMO1411" s="28"/>
      <c r="OMP1411" s="28"/>
      <c r="OMQ1411" s="28"/>
      <c r="OMR1411" s="28"/>
      <c r="OMS1411" s="28"/>
      <c r="OMT1411" s="28"/>
      <c r="OMU1411" s="28"/>
      <c r="OMV1411" s="28"/>
      <c r="OMW1411" s="28"/>
      <c r="OMX1411" s="28"/>
      <c r="OMY1411" s="28"/>
      <c r="OMZ1411" s="28"/>
      <c r="ONA1411" s="28"/>
      <c r="ONB1411" s="28"/>
      <c r="ONC1411" s="28"/>
      <c r="OND1411" s="28"/>
      <c r="ONE1411" s="28"/>
      <c r="ONF1411" s="28"/>
      <c r="ONG1411" s="28"/>
      <c r="ONH1411" s="28"/>
      <c r="ONI1411" s="28"/>
      <c r="ONJ1411" s="28"/>
      <c r="ONK1411" s="28"/>
      <c r="ONL1411" s="28"/>
      <c r="ONM1411" s="28"/>
      <c r="ONN1411" s="28"/>
      <c r="ONO1411" s="28"/>
      <c r="ONP1411" s="28"/>
      <c r="ONQ1411" s="28"/>
      <c r="ONR1411" s="28"/>
      <c r="ONS1411" s="28"/>
      <c r="ONT1411" s="28"/>
      <c r="ONU1411" s="28"/>
      <c r="ONV1411" s="28"/>
      <c r="ONW1411" s="28"/>
      <c r="ONX1411" s="28"/>
      <c r="ONY1411" s="28"/>
      <c r="ONZ1411" s="28"/>
      <c r="OOA1411" s="28"/>
      <c r="OOB1411" s="28"/>
      <c r="OOC1411" s="28"/>
      <c r="OOD1411" s="28"/>
      <c r="OOE1411" s="28"/>
      <c r="OOF1411" s="28"/>
      <c r="OOG1411" s="28"/>
      <c r="OOH1411" s="28"/>
      <c r="OOI1411" s="28"/>
      <c r="OOJ1411" s="28"/>
      <c r="OOK1411" s="28"/>
      <c r="OOL1411" s="28"/>
      <c r="OOM1411" s="28"/>
      <c r="OON1411" s="28"/>
      <c r="OOO1411" s="28"/>
      <c r="OOP1411" s="28"/>
      <c r="OOQ1411" s="28"/>
      <c r="OOR1411" s="28"/>
      <c r="OOS1411" s="28"/>
      <c r="OOT1411" s="28"/>
      <c r="OOU1411" s="28"/>
      <c r="OOV1411" s="28"/>
      <c r="OOW1411" s="28"/>
      <c r="OOX1411" s="28"/>
      <c r="OOY1411" s="28"/>
      <c r="OOZ1411" s="28"/>
      <c r="OPA1411" s="28"/>
      <c r="OPB1411" s="28"/>
      <c r="OPC1411" s="28"/>
      <c r="OPD1411" s="28"/>
      <c r="OPE1411" s="28"/>
      <c r="OPF1411" s="28"/>
      <c r="OPG1411" s="28"/>
      <c r="OPH1411" s="28"/>
      <c r="OPI1411" s="28"/>
      <c r="OPJ1411" s="28"/>
      <c r="OPK1411" s="28"/>
      <c r="OPL1411" s="28"/>
      <c r="OPM1411" s="28"/>
      <c r="OPN1411" s="28"/>
      <c r="OPO1411" s="28"/>
      <c r="OPP1411" s="28"/>
      <c r="OPQ1411" s="28"/>
      <c r="OPR1411" s="28"/>
      <c r="OPS1411" s="28"/>
      <c r="OPT1411" s="28"/>
      <c r="OPU1411" s="28"/>
      <c r="OPV1411" s="28"/>
      <c r="OPW1411" s="28"/>
      <c r="OPX1411" s="28"/>
      <c r="OPY1411" s="28"/>
      <c r="OPZ1411" s="28"/>
      <c r="OQA1411" s="28"/>
      <c r="OQB1411" s="28"/>
      <c r="OQC1411" s="28"/>
      <c r="OQD1411" s="28"/>
      <c r="OQE1411" s="28"/>
      <c r="OQF1411" s="28"/>
      <c r="OQG1411" s="28"/>
      <c r="OQH1411" s="28"/>
      <c r="OQI1411" s="28"/>
      <c r="OQJ1411" s="28"/>
      <c r="OQK1411" s="28"/>
      <c r="OQL1411" s="28"/>
      <c r="OQM1411" s="28"/>
      <c r="OQN1411" s="28"/>
      <c r="OQO1411" s="28"/>
      <c r="OQP1411" s="28"/>
      <c r="OQQ1411" s="28"/>
      <c r="OQR1411" s="28"/>
      <c r="OQS1411" s="28"/>
      <c r="OQT1411" s="28"/>
      <c r="OQU1411" s="28"/>
      <c r="OQV1411" s="28"/>
      <c r="OQW1411" s="28"/>
      <c r="OQX1411" s="28"/>
      <c r="OQY1411" s="28"/>
      <c r="OQZ1411" s="28"/>
      <c r="ORA1411" s="28"/>
      <c r="ORB1411" s="28"/>
      <c r="ORC1411" s="28"/>
      <c r="ORD1411" s="28"/>
      <c r="ORE1411" s="28"/>
      <c r="ORF1411" s="28"/>
      <c r="ORG1411" s="28"/>
      <c r="ORH1411" s="28"/>
      <c r="ORI1411" s="28"/>
      <c r="ORJ1411" s="28"/>
      <c r="ORK1411" s="28"/>
      <c r="ORL1411" s="28"/>
      <c r="ORM1411" s="28"/>
      <c r="ORN1411" s="28"/>
      <c r="ORO1411" s="28"/>
      <c r="ORP1411" s="28"/>
      <c r="ORQ1411" s="28"/>
      <c r="ORR1411" s="28"/>
      <c r="ORS1411" s="28"/>
      <c r="ORT1411" s="28"/>
      <c r="ORU1411" s="28"/>
      <c r="ORV1411" s="28"/>
      <c r="ORW1411" s="28"/>
      <c r="ORX1411" s="28"/>
      <c r="ORY1411" s="28"/>
      <c r="ORZ1411" s="28"/>
      <c r="OSA1411" s="28"/>
      <c r="OSB1411" s="28"/>
      <c r="OSC1411" s="28"/>
      <c r="OSD1411" s="28"/>
      <c r="OSE1411" s="28"/>
      <c r="OSF1411" s="28"/>
      <c r="OSG1411" s="28"/>
      <c r="OSH1411" s="28"/>
      <c r="OSI1411" s="28"/>
      <c r="OSJ1411" s="28"/>
      <c r="OSK1411" s="28"/>
      <c r="OSL1411" s="28"/>
      <c r="OSM1411" s="28"/>
      <c r="OSN1411" s="28"/>
      <c r="OSO1411" s="28"/>
      <c r="OSP1411" s="28"/>
      <c r="OSQ1411" s="28"/>
      <c r="OSR1411" s="28"/>
      <c r="OSS1411" s="28"/>
      <c r="OST1411" s="28"/>
      <c r="OSU1411" s="28"/>
      <c r="OSV1411" s="28"/>
      <c r="OSW1411" s="28"/>
      <c r="OSX1411" s="28"/>
      <c r="OSY1411" s="28"/>
      <c r="OSZ1411" s="28"/>
      <c r="OTA1411" s="28"/>
      <c r="OTB1411" s="28"/>
      <c r="OTC1411" s="28"/>
      <c r="OTD1411" s="28"/>
      <c r="OTE1411" s="28"/>
      <c r="OTF1411" s="28"/>
      <c r="OTG1411" s="28"/>
      <c r="OTH1411" s="28"/>
      <c r="OTI1411" s="28"/>
      <c r="OTJ1411" s="28"/>
      <c r="OTK1411" s="28"/>
      <c r="OTL1411" s="28"/>
      <c r="OTM1411" s="28"/>
      <c r="OTN1411" s="28"/>
      <c r="OTO1411" s="28"/>
      <c r="OTP1411" s="28"/>
      <c r="OTQ1411" s="28"/>
      <c r="OTR1411" s="28"/>
      <c r="OTS1411" s="28"/>
      <c r="OTT1411" s="28"/>
      <c r="OTU1411" s="28"/>
      <c r="OTV1411" s="28"/>
      <c r="OTW1411" s="28"/>
      <c r="OTX1411" s="28"/>
      <c r="OTY1411" s="28"/>
      <c r="OTZ1411" s="28"/>
      <c r="OUA1411" s="28"/>
      <c r="OUB1411" s="28"/>
      <c r="OUC1411" s="28"/>
      <c r="OUD1411" s="28"/>
      <c r="OUE1411" s="28"/>
      <c r="OUF1411" s="28"/>
      <c r="OUG1411" s="28"/>
      <c r="OUH1411" s="28"/>
      <c r="OUI1411" s="28"/>
      <c r="OUJ1411" s="28"/>
      <c r="OUK1411" s="28"/>
      <c r="OUL1411" s="28"/>
      <c r="OUM1411" s="28"/>
      <c r="OUN1411" s="28"/>
      <c r="OUO1411" s="28"/>
      <c r="OUP1411" s="28"/>
      <c r="OUQ1411" s="28"/>
      <c r="OUR1411" s="28"/>
      <c r="OUS1411" s="28"/>
      <c r="OUT1411" s="28"/>
      <c r="OUU1411" s="28"/>
      <c r="OUV1411" s="28"/>
      <c r="OUW1411" s="28"/>
      <c r="OUX1411" s="28"/>
      <c r="OUY1411" s="28"/>
      <c r="OUZ1411" s="28"/>
      <c r="OVA1411" s="28"/>
      <c r="OVB1411" s="28"/>
      <c r="OVC1411" s="28"/>
      <c r="OVD1411" s="28"/>
      <c r="OVE1411" s="28"/>
      <c r="OVF1411" s="28"/>
      <c r="OVG1411" s="28"/>
      <c r="OVH1411" s="28"/>
      <c r="OVI1411" s="28"/>
      <c r="OVJ1411" s="28"/>
      <c r="OVK1411" s="28"/>
      <c r="OVL1411" s="28"/>
      <c r="OVM1411" s="28"/>
      <c r="OVN1411" s="28"/>
      <c r="OVO1411" s="28"/>
      <c r="OVP1411" s="28"/>
      <c r="OVQ1411" s="28"/>
      <c r="OVR1411" s="28"/>
      <c r="OVS1411" s="28"/>
      <c r="OVT1411" s="28"/>
      <c r="OVU1411" s="28"/>
      <c r="OVV1411" s="28"/>
      <c r="OVW1411" s="28"/>
      <c r="OVX1411" s="28"/>
      <c r="OVY1411" s="28"/>
      <c r="OVZ1411" s="28"/>
      <c r="OWA1411" s="28"/>
      <c r="OWB1411" s="28"/>
      <c r="OWC1411" s="28"/>
      <c r="OWD1411" s="28"/>
      <c r="OWE1411" s="28"/>
      <c r="OWF1411" s="28"/>
      <c r="OWG1411" s="28"/>
      <c r="OWH1411" s="28"/>
      <c r="OWI1411" s="28"/>
      <c r="OWJ1411" s="28"/>
      <c r="OWK1411" s="28"/>
      <c r="OWL1411" s="28"/>
      <c r="OWM1411" s="28"/>
      <c r="OWN1411" s="28"/>
      <c r="OWO1411" s="28"/>
      <c r="OWP1411" s="28"/>
      <c r="OWQ1411" s="28"/>
      <c r="OWR1411" s="28"/>
      <c r="OWS1411" s="28"/>
      <c r="OWT1411" s="28"/>
      <c r="OWU1411" s="28"/>
      <c r="OWV1411" s="28"/>
      <c r="OWW1411" s="28"/>
      <c r="OWX1411" s="28"/>
      <c r="OWY1411" s="28"/>
      <c r="OWZ1411" s="28"/>
      <c r="OXA1411" s="28"/>
      <c r="OXB1411" s="28"/>
      <c r="OXC1411" s="28"/>
      <c r="OXD1411" s="28"/>
      <c r="OXE1411" s="28"/>
      <c r="OXF1411" s="28"/>
      <c r="OXG1411" s="28"/>
      <c r="OXH1411" s="28"/>
      <c r="OXI1411" s="28"/>
      <c r="OXJ1411" s="28"/>
      <c r="OXK1411" s="28"/>
      <c r="OXL1411" s="28"/>
      <c r="OXM1411" s="28"/>
      <c r="OXN1411" s="28"/>
      <c r="OXO1411" s="28"/>
      <c r="OXP1411" s="28"/>
      <c r="OXQ1411" s="28"/>
      <c r="OXR1411" s="28"/>
      <c r="OXS1411" s="28"/>
      <c r="OXT1411" s="28"/>
      <c r="OXU1411" s="28"/>
      <c r="OXV1411" s="28"/>
      <c r="OXW1411" s="28"/>
      <c r="OXX1411" s="28"/>
      <c r="OXY1411" s="28"/>
      <c r="OXZ1411" s="28"/>
      <c r="OYA1411" s="28"/>
      <c r="OYB1411" s="28"/>
      <c r="OYC1411" s="28"/>
      <c r="OYD1411" s="28"/>
      <c r="OYE1411" s="28"/>
      <c r="OYF1411" s="28"/>
      <c r="OYG1411" s="28"/>
      <c r="OYH1411" s="28"/>
      <c r="OYI1411" s="28"/>
      <c r="OYJ1411" s="28"/>
      <c r="OYK1411" s="28"/>
      <c r="OYL1411" s="28"/>
      <c r="OYM1411" s="28"/>
      <c r="OYN1411" s="28"/>
      <c r="OYO1411" s="28"/>
      <c r="OYP1411" s="28"/>
      <c r="OYQ1411" s="28"/>
      <c r="OYR1411" s="28"/>
      <c r="OYS1411" s="28"/>
      <c r="OYT1411" s="28"/>
      <c r="OYU1411" s="28"/>
      <c r="OYV1411" s="28"/>
      <c r="OYW1411" s="28"/>
      <c r="OYX1411" s="28"/>
      <c r="OYY1411" s="28"/>
      <c r="OYZ1411" s="28"/>
      <c r="OZA1411" s="28"/>
      <c r="OZB1411" s="28"/>
      <c r="OZC1411" s="28"/>
      <c r="OZD1411" s="28"/>
      <c r="OZE1411" s="28"/>
      <c r="OZF1411" s="28"/>
      <c r="OZG1411" s="28"/>
      <c r="OZH1411" s="28"/>
      <c r="OZI1411" s="28"/>
      <c r="OZJ1411" s="28"/>
      <c r="OZK1411" s="28"/>
      <c r="OZL1411" s="28"/>
      <c r="OZM1411" s="28"/>
      <c r="OZN1411" s="28"/>
      <c r="OZO1411" s="28"/>
      <c r="OZP1411" s="28"/>
      <c r="OZQ1411" s="28"/>
      <c r="OZR1411" s="28"/>
      <c r="OZS1411" s="28"/>
      <c r="OZT1411" s="28"/>
      <c r="OZU1411" s="28"/>
      <c r="OZV1411" s="28"/>
      <c r="OZW1411" s="28"/>
      <c r="OZX1411" s="28"/>
      <c r="OZY1411" s="28"/>
      <c r="OZZ1411" s="28"/>
      <c r="PAA1411" s="28"/>
      <c r="PAB1411" s="28"/>
      <c r="PAC1411" s="28"/>
      <c r="PAD1411" s="28"/>
      <c r="PAE1411" s="28"/>
      <c r="PAF1411" s="28"/>
      <c r="PAG1411" s="28"/>
      <c r="PAH1411" s="28"/>
      <c r="PAI1411" s="28"/>
      <c r="PAJ1411" s="28"/>
      <c r="PAK1411" s="28"/>
      <c r="PAL1411" s="28"/>
      <c r="PAM1411" s="28"/>
      <c r="PAN1411" s="28"/>
      <c r="PAO1411" s="28"/>
      <c r="PAP1411" s="28"/>
      <c r="PAQ1411" s="28"/>
      <c r="PAR1411" s="28"/>
      <c r="PAS1411" s="28"/>
      <c r="PAT1411" s="28"/>
      <c r="PAU1411" s="28"/>
      <c r="PAV1411" s="28"/>
      <c r="PAW1411" s="28"/>
      <c r="PAX1411" s="28"/>
      <c r="PAY1411" s="28"/>
      <c r="PAZ1411" s="28"/>
      <c r="PBA1411" s="28"/>
      <c r="PBB1411" s="28"/>
      <c r="PBC1411" s="28"/>
      <c r="PBD1411" s="28"/>
      <c r="PBE1411" s="28"/>
      <c r="PBF1411" s="28"/>
      <c r="PBG1411" s="28"/>
      <c r="PBH1411" s="28"/>
      <c r="PBI1411" s="28"/>
      <c r="PBJ1411" s="28"/>
      <c r="PBK1411" s="28"/>
      <c r="PBL1411" s="28"/>
      <c r="PBM1411" s="28"/>
      <c r="PBN1411" s="28"/>
      <c r="PBO1411" s="28"/>
      <c r="PBP1411" s="28"/>
      <c r="PBQ1411" s="28"/>
      <c r="PBR1411" s="28"/>
      <c r="PBS1411" s="28"/>
      <c r="PBT1411" s="28"/>
      <c r="PBU1411" s="28"/>
      <c r="PBV1411" s="28"/>
      <c r="PBW1411" s="28"/>
      <c r="PBX1411" s="28"/>
      <c r="PBY1411" s="28"/>
      <c r="PBZ1411" s="28"/>
      <c r="PCA1411" s="28"/>
      <c r="PCB1411" s="28"/>
      <c r="PCC1411" s="28"/>
      <c r="PCD1411" s="28"/>
      <c r="PCE1411" s="28"/>
      <c r="PCF1411" s="28"/>
      <c r="PCG1411" s="28"/>
      <c r="PCH1411" s="28"/>
      <c r="PCI1411" s="28"/>
      <c r="PCJ1411" s="28"/>
      <c r="PCK1411" s="28"/>
      <c r="PCL1411" s="28"/>
      <c r="PCM1411" s="28"/>
      <c r="PCN1411" s="28"/>
      <c r="PCO1411" s="28"/>
      <c r="PCP1411" s="28"/>
      <c r="PCQ1411" s="28"/>
      <c r="PCR1411" s="28"/>
      <c r="PCS1411" s="28"/>
      <c r="PCT1411" s="28"/>
      <c r="PCU1411" s="28"/>
      <c r="PCV1411" s="28"/>
      <c r="PCW1411" s="28"/>
      <c r="PCX1411" s="28"/>
      <c r="PCY1411" s="28"/>
      <c r="PCZ1411" s="28"/>
      <c r="PDA1411" s="28"/>
      <c r="PDB1411" s="28"/>
      <c r="PDC1411" s="28"/>
      <c r="PDD1411" s="28"/>
      <c r="PDE1411" s="28"/>
      <c r="PDF1411" s="28"/>
      <c r="PDG1411" s="28"/>
      <c r="PDH1411" s="28"/>
      <c r="PDI1411" s="28"/>
      <c r="PDJ1411" s="28"/>
      <c r="PDK1411" s="28"/>
      <c r="PDL1411" s="28"/>
      <c r="PDM1411" s="28"/>
      <c r="PDN1411" s="28"/>
      <c r="PDO1411" s="28"/>
      <c r="PDP1411" s="28"/>
      <c r="PDQ1411" s="28"/>
      <c r="PDR1411" s="28"/>
      <c r="PDS1411" s="28"/>
      <c r="PDT1411" s="28"/>
      <c r="PDU1411" s="28"/>
      <c r="PDV1411" s="28"/>
      <c r="PDW1411" s="28"/>
      <c r="PDX1411" s="28"/>
      <c r="PDY1411" s="28"/>
      <c r="PDZ1411" s="28"/>
      <c r="PEA1411" s="28"/>
      <c r="PEB1411" s="28"/>
      <c r="PEC1411" s="28"/>
      <c r="PED1411" s="28"/>
      <c r="PEE1411" s="28"/>
      <c r="PEF1411" s="28"/>
      <c r="PEG1411" s="28"/>
      <c r="PEH1411" s="28"/>
      <c r="PEI1411" s="28"/>
      <c r="PEJ1411" s="28"/>
      <c r="PEK1411" s="28"/>
      <c r="PEL1411" s="28"/>
      <c r="PEM1411" s="28"/>
      <c r="PEN1411" s="28"/>
      <c r="PEO1411" s="28"/>
      <c r="PEP1411" s="28"/>
      <c r="PEQ1411" s="28"/>
      <c r="PER1411" s="28"/>
      <c r="PES1411" s="28"/>
      <c r="PET1411" s="28"/>
      <c r="PEU1411" s="28"/>
      <c r="PEV1411" s="28"/>
      <c r="PEW1411" s="28"/>
      <c r="PEX1411" s="28"/>
      <c r="PEY1411" s="28"/>
      <c r="PEZ1411" s="28"/>
      <c r="PFA1411" s="28"/>
      <c r="PFB1411" s="28"/>
      <c r="PFC1411" s="28"/>
      <c r="PFD1411" s="28"/>
      <c r="PFE1411" s="28"/>
      <c r="PFF1411" s="28"/>
      <c r="PFG1411" s="28"/>
      <c r="PFH1411" s="28"/>
      <c r="PFI1411" s="28"/>
      <c r="PFJ1411" s="28"/>
      <c r="PFK1411" s="28"/>
      <c r="PFL1411" s="28"/>
      <c r="PFM1411" s="28"/>
      <c r="PFN1411" s="28"/>
      <c r="PFO1411" s="28"/>
      <c r="PFP1411" s="28"/>
      <c r="PFQ1411" s="28"/>
      <c r="PFR1411" s="28"/>
      <c r="PFS1411" s="28"/>
      <c r="PFT1411" s="28"/>
      <c r="PFU1411" s="28"/>
      <c r="PFV1411" s="28"/>
      <c r="PFW1411" s="28"/>
      <c r="PFX1411" s="28"/>
      <c r="PFY1411" s="28"/>
      <c r="PFZ1411" s="28"/>
      <c r="PGA1411" s="28"/>
      <c r="PGB1411" s="28"/>
      <c r="PGC1411" s="28"/>
      <c r="PGD1411" s="28"/>
      <c r="PGE1411" s="28"/>
      <c r="PGF1411" s="28"/>
      <c r="PGG1411" s="28"/>
      <c r="PGH1411" s="28"/>
      <c r="PGI1411" s="28"/>
      <c r="PGJ1411" s="28"/>
      <c r="PGK1411" s="28"/>
      <c r="PGL1411" s="28"/>
      <c r="PGM1411" s="28"/>
      <c r="PGN1411" s="28"/>
      <c r="PGO1411" s="28"/>
      <c r="PGP1411" s="28"/>
      <c r="PGQ1411" s="28"/>
      <c r="PGR1411" s="28"/>
      <c r="PGS1411" s="28"/>
      <c r="PGT1411" s="28"/>
      <c r="PGU1411" s="28"/>
      <c r="PGV1411" s="28"/>
      <c r="PGW1411" s="28"/>
      <c r="PGX1411" s="28"/>
      <c r="PGY1411" s="28"/>
      <c r="PGZ1411" s="28"/>
      <c r="PHA1411" s="28"/>
      <c r="PHB1411" s="28"/>
      <c r="PHC1411" s="28"/>
      <c r="PHD1411" s="28"/>
      <c r="PHE1411" s="28"/>
      <c r="PHF1411" s="28"/>
      <c r="PHG1411" s="28"/>
      <c r="PHH1411" s="28"/>
      <c r="PHI1411" s="28"/>
      <c r="PHJ1411" s="28"/>
      <c r="PHK1411" s="28"/>
      <c r="PHL1411" s="28"/>
      <c r="PHM1411" s="28"/>
      <c r="PHN1411" s="28"/>
      <c r="PHO1411" s="28"/>
      <c r="PHP1411" s="28"/>
      <c r="PHQ1411" s="28"/>
      <c r="PHR1411" s="28"/>
      <c r="PHS1411" s="28"/>
      <c r="PHT1411" s="28"/>
      <c r="PHU1411" s="28"/>
      <c r="PHV1411" s="28"/>
      <c r="PHW1411" s="28"/>
      <c r="PHX1411" s="28"/>
      <c r="PHY1411" s="28"/>
      <c r="PHZ1411" s="28"/>
      <c r="PIA1411" s="28"/>
      <c r="PIB1411" s="28"/>
      <c r="PIC1411" s="28"/>
      <c r="PID1411" s="28"/>
      <c r="PIE1411" s="28"/>
      <c r="PIF1411" s="28"/>
      <c r="PIG1411" s="28"/>
      <c r="PIH1411" s="28"/>
      <c r="PII1411" s="28"/>
      <c r="PIJ1411" s="28"/>
      <c r="PIK1411" s="28"/>
      <c r="PIL1411" s="28"/>
      <c r="PIM1411" s="28"/>
      <c r="PIN1411" s="28"/>
      <c r="PIO1411" s="28"/>
      <c r="PIP1411" s="28"/>
      <c r="PIQ1411" s="28"/>
      <c r="PIR1411" s="28"/>
      <c r="PIS1411" s="28"/>
      <c r="PIT1411" s="28"/>
      <c r="PIU1411" s="28"/>
      <c r="PIV1411" s="28"/>
      <c r="PIW1411" s="28"/>
      <c r="PIX1411" s="28"/>
      <c r="PIY1411" s="28"/>
      <c r="PIZ1411" s="28"/>
      <c r="PJA1411" s="28"/>
      <c r="PJB1411" s="28"/>
      <c r="PJC1411" s="28"/>
      <c r="PJD1411" s="28"/>
      <c r="PJE1411" s="28"/>
      <c r="PJF1411" s="28"/>
      <c r="PJG1411" s="28"/>
      <c r="PJH1411" s="28"/>
      <c r="PJI1411" s="28"/>
      <c r="PJJ1411" s="28"/>
      <c r="PJK1411" s="28"/>
      <c r="PJL1411" s="28"/>
      <c r="PJM1411" s="28"/>
      <c r="PJN1411" s="28"/>
      <c r="PJO1411" s="28"/>
      <c r="PJP1411" s="28"/>
      <c r="PJQ1411" s="28"/>
      <c r="PJR1411" s="28"/>
      <c r="PJS1411" s="28"/>
      <c r="PJT1411" s="28"/>
      <c r="PJU1411" s="28"/>
      <c r="PJV1411" s="28"/>
      <c r="PJW1411" s="28"/>
      <c r="PJX1411" s="28"/>
      <c r="PJY1411" s="28"/>
      <c r="PJZ1411" s="28"/>
      <c r="PKA1411" s="28"/>
      <c r="PKB1411" s="28"/>
      <c r="PKC1411" s="28"/>
      <c r="PKD1411" s="28"/>
      <c r="PKE1411" s="28"/>
      <c r="PKF1411" s="28"/>
      <c r="PKG1411" s="28"/>
      <c r="PKH1411" s="28"/>
      <c r="PKI1411" s="28"/>
      <c r="PKJ1411" s="28"/>
      <c r="PKK1411" s="28"/>
      <c r="PKL1411" s="28"/>
      <c r="PKM1411" s="28"/>
      <c r="PKN1411" s="28"/>
      <c r="PKO1411" s="28"/>
      <c r="PKP1411" s="28"/>
      <c r="PKQ1411" s="28"/>
      <c r="PKR1411" s="28"/>
      <c r="PKS1411" s="28"/>
      <c r="PKT1411" s="28"/>
      <c r="PKU1411" s="28"/>
      <c r="PKV1411" s="28"/>
      <c r="PKW1411" s="28"/>
      <c r="PKX1411" s="28"/>
      <c r="PKY1411" s="28"/>
      <c r="PKZ1411" s="28"/>
      <c r="PLA1411" s="28"/>
      <c r="PLB1411" s="28"/>
      <c r="PLC1411" s="28"/>
      <c r="PLD1411" s="28"/>
      <c r="PLE1411" s="28"/>
      <c r="PLF1411" s="28"/>
      <c r="PLG1411" s="28"/>
      <c r="PLH1411" s="28"/>
      <c r="PLI1411" s="28"/>
      <c r="PLJ1411" s="28"/>
      <c r="PLK1411" s="28"/>
      <c r="PLL1411" s="28"/>
      <c r="PLM1411" s="28"/>
      <c r="PLN1411" s="28"/>
      <c r="PLO1411" s="28"/>
      <c r="PLP1411" s="28"/>
      <c r="PLQ1411" s="28"/>
      <c r="PLR1411" s="28"/>
      <c r="PLS1411" s="28"/>
      <c r="PLT1411" s="28"/>
      <c r="PLU1411" s="28"/>
      <c r="PLV1411" s="28"/>
      <c r="PLW1411" s="28"/>
      <c r="PLX1411" s="28"/>
      <c r="PLY1411" s="28"/>
      <c r="PLZ1411" s="28"/>
      <c r="PMA1411" s="28"/>
      <c r="PMB1411" s="28"/>
      <c r="PMC1411" s="28"/>
      <c r="PMD1411" s="28"/>
      <c r="PME1411" s="28"/>
      <c r="PMF1411" s="28"/>
      <c r="PMG1411" s="28"/>
      <c r="PMH1411" s="28"/>
      <c r="PMI1411" s="28"/>
      <c r="PMJ1411" s="28"/>
      <c r="PMK1411" s="28"/>
      <c r="PML1411" s="28"/>
      <c r="PMM1411" s="28"/>
      <c r="PMN1411" s="28"/>
      <c r="PMO1411" s="28"/>
      <c r="PMP1411" s="28"/>
      <c r="PMQ1411" s="28"/>
      <c r="PMR1411" s="28"/>
      <c r="PMS1411" s="28"/>
      <c r="PMT1411" s="28"/>
      <c r="PMU1411" s="28"/>
      <c r="PMV1411" s="28"/>
      <c r="PMW1411" s="28"/>
      <c r="PMX1411" s="28"/>
      <c r="PMY1411" s="28"/>
      <c r="PMZ1411" s="28"/>
      <c r="PNA1411" s="28"/>
      <c r="PNB1411" s="28"/>
      <c r="PNC1411" s="28"/>
      <c r="PND1411" s="28"/>
      <c r="PNE1411" s="28"/>
      <c r="PNF1411" s="28"/>
      <c r="PNG1411" s="28"/>
      <c r="PNH1411" s="28"/>
      <c r="PNI1411" s="28"/>
      <c r="PNJ1411" s="28"/>
      <c r="PNK1411" s="28"/>
      <c r="PNL1411" s="28"/>
      <c r="PNM1411" s="28"/>
      <c r="PNN1411" s="28"/>
      <c r="PNO1411" s="28"/>
      <c r="PNP1411" s="28"/>
      <c r="PNQ1411" s="28"/>
      <c r="PNR1411" s="28"/>
      <c r="PNS1411" s="28"/>
      <c r="PNT1411" s="28"/>
      <c r="PNU1411" s="28"/>
      <c r="PNV1411" s="28"/>
      <c r="PNW1411" s="28"/>
      <c r="PNX1411" s="28"/>
      <c r="PNY1411" s="28"/>
      <c r="PNZ1411" s="28"/>
      <c r="POA1411" s="28"/>
      <c r="POB1411" s="28"/>
      <c r="POC1411" s="28"/>
      <c r="POD1411" s="28"/>
      <c r="POE1411" s="28"/>
      <c r="POF1411" s="28"/>
      <c r="POG1411" s="28"/>
      <c r="POH1411" s="28"/>
      <c r="POI1411" s="28"/>
      <c r="POJ1411" s="28"/>
      <c r="POK1411" s="28"/>
      <c r="POL1411" s="28"/>
      <c r="POM1411" s="28"/>
      <c r="PON1411" s="28"/>
      <c r="POO1411" s="28"/>
      <c r="POP1411" s="28"/>
      <c r="POQ1411" s="28"/>
      <c r="POR1411" s="28"/>
      <c r="POS1411" s="28"/>
      <c r="POT1411" s="28"/>
      <c r="POU1411" s="28"/>
      <c r="POV1411" s="28"/>
      <c r="POW1411" s="28"/>
      <c r="POX1411" s="28"/>
      <c r="POY1411" s="28"/>
      <c r="POZ1411" s="28"/>
      <c r="PPA1411" s="28"/>
      <c r="PPB1411" s="28"/>
      <c r="PPC1411" s="28"/>
      <c r="PPD1411" s="28"/>
      <c r="PPE1411" s="28"/>
      <c r="PPF1411" s="28"/>
      <c r="PPG1411" s="28"/>
      <c r="PPH1411" s="28"/>
      <c r="PPI1411" s="28"/>
      <c r="PPJ1411" s="28"/>
      <c r="PPK1411" s="28"/>
      <c r="PPL1411" s="28"/>
      <c r="PPM1411" s="28"/>
      <c r="PPN1411" s="28"/>
      <c r="PPO1411" s="28"/>
      <c r="PPP1411" s="28"/>
      <c r="PPQ1411" s="28"/>
      <c r="PPR1411" s="28"/>
      <c r="PPS1411" s="28"/>
      <c r="PPT1411" s="28"/>
      <c r="PPU1411" s="28"/>
      <c r="PPV1411" s="28"/>
      <c r="PPW1411" s="28"/>
      <c r="PPX1411" s="28"/>
      <c r="PPY1411" s="28"/>
      <c r="PPZ1411" s="28"/>
      <c r="PQA1411" s="28"/>
      <c r="PQB1411" s="28"/>
      <c r="PQC1411" s="28"/>
      <c r="PQD1411" s="28"/>
      <c r="PQE1411" s="28"/>
      <c r="PQF1411" s="28"/>
      <c r="PQG1411" s="28"/>
      <c r="PQH1411" s="28"/>
      <c r="PQI1411" s="28"/>
      <c r="PQJ1411" s="28"/>
      <c r="PQK1411" s="28"/>
      <c r="PQL1411" s="28"/>
      <c r="PQM1411" s="28"/>
      <c r="PQN1411" s="28"/>
      <c r="PQO1411" s="28"/>
      <c r="PQP1411" s="28"/>
      <c r="PQQ1411" s="28"/>
      <c r="PQR1411" s="28"/>
      <c r="PQS1411" s="28"/>
      <c r="PQT1411" s="28"/>
      <c r="PQU1411" s="28"/>
      <c r="PQV1411" s="28"/>
      <c r="PQW1411" s="28"/>
      <c r="PQX1411" s="28"/>
      <c r="PQY1411" s="28"/>
      <c r="PQZ1411" s="28"/>
      <c r="PRA1411" s="28"/>
      <c r="PRB1411" s="28"/>
      <c r="PRC1411" s="28"/>
      <c r="PRD1411" s="28"/>
      <c r="PRE1411" s="28"/>
      <c r="PRF1411" s="28"/>
      <c r="PRG1411" s="28"/>
      <c r="PRH1411" s="28"/>
      <c r="PRI1411" s="28"/>
      <c r="PRJ1411" s="28"/>
      <c r="PRK1411" s="28"/>
      <c r="PRL1411" s="28"/>
      <c r="PRM1411" s="28"/>
      <c r="PRN1411" s="28"/>
      <c r="PRO1411" s="28"/>
      <c r="PRP1411" s="28"/>
      <c r="PRQ1411" s="28"/>
      <c r="PRR1411" s="28"/>
      <c r="PRS1411" s="28"/>
      <c r="PRT1411" s="28"/>
      <c r="PRU1411" s="28"/>
      <c r="PRV1411" s="28"/>
      <c r="PRW1411" s="28"/>
      <c r="PRX1411" s="28"/>
      <c r="PRY1411" s="28"/>
      <c r="PRZ1411" s="28"/>
      <c r="PSA1411" s="28"/>
      <c r="PSB1411" s="28"/>
      <c r="PSC1411" s="28"/>
      <c r="PSD1411" s="28"/>
      <c r="PSE1411" s="28"/>
      <c r="PSF1411" s="28"/>
      <c r="PSG1411" s="28"/>
      <c r="PSH1411" s="28"/>
      <c r="PSI1411" s="28"/>
      <c r="PSJ1411" s="28"/>
      <c r="PSK1411" s="28"/>
      <c r="PSL1411" s="28"/>
      <c r="PSM1411" s="28"/>
      <c r="PSN1411" s="28"/>
      <c r="PSO1411" s="28"/>
      <c r="PSP1411" s="28"/>
      <c r="PSQ1411" s="28"/>
      <c r="PSR1411" s="28"/>
      <c r="PSS1411" s="28"/>
      <c r="PST1411" s="28"/>
      <c r="PSU1411" s="28"/>
      <c r="PSV1411" s="28"/>
      <c r="PSW1411" s="28"/>
      <c r="PSX1411" s="28"/>
      <c r="PSY1411" s="28"/>
      <c r="PSZ1411" s="28"/>
      <c r="PTA1411" s="28"/>
      <c r="PTB1411" s="28"/>
      <c r="PTC1411" s="28"/>
      <c r="PTD1411" s="28"/>
      <c r="PTE1411" s="28"/>
      <c r="PTF1411" s="28"/>
      <c r="PTG1411" s="28"/>
      <c r="PTH1411" s="28"/>
      <c r="PTI1411" s="28"/>
      <c r="PTJ1411" s="28"/>
      <c r="PTK1411" s="28"/>
      <c r="PTL1411" s="28"/>
      <c r="PTM1411" s="28"/>
      <c r="PTN1411" s="28"/>
      <c r="PTO1411" s="28"/>
      <c r="PTP1411" s="28"/>
      <c r="PTQ1411" s="28"/>
      <c r="PTR1411" s="28"/>
      <c r="PTS1411" s="28"/>
      <c r="PTT1411" s="28"/>
      <c r="PTU1411" s="28"/>
      <c r="PTV1411" s="28"/>
      <c r="PTW1411" s="28"/>
      <c r="PTX1411" s="28"/>
      <c r="PTY1411" s="28"/>
      <c r="PTZ1411" s="28"/>
      <c r="PUA1411" s="28"/>
      <c r="PUB1411" s="28"/>
      <c r="PUC1411" s="28"/>
      <c r="PUD1411" s="28"/>
      <c r="PUE1411" s="28"/>
      <c r="PUF1411" s="28"/>
      <c r="PUG1411" s="28"/>
      <c r="PUH1411" s="28"/>
      <c r="PUI1411" s="28"/>
      <c r="PUJ1411" s="28"/>
      <c r="PUK1411" s="28"/>
      <c r="PUL1411" s="28"/>
      <c r="PUM1411" s="28"/>
      <c r="PUN1411" s="28"/>
      <c r="PUO1411" s="28"/>
      <c r="PUP1411" s="28"/>
      <c r="PUQ1411" s="28"/>
      <c r="PUR1411" s="28"/>
      <c r="PUS1411" s="28"/>
      <c r="PUT1411" s="28"/>
      <c r="PUU1411" s="28"/>
      <c r="PUV1411" s="28"/>
      <c r="PUW1411" s="28"/>
      <c r="PUX1411" s="28"/>
      <c r="PUY1411" s="28"/>
      <c r="PUZ1411" s="28"/>
      <c r="PVA1411" s="28"/>
      <c r="PVB1411" s="28"/>
      <c r="PVC1411" s="28"/>
      <c r="PVD1411" s="28"/>
      <c r="PVE1411" s="28"/>
      <c r="PVF1411" s="28"/>
      <c r="PVG1411" s="28"/>
      <c r="PVH1411" s="28"/>
      <c r="PVI1411" s="28"/>
      <c r="PVJ1411" s="28"/>
      <c r="PVK1411" s="28"/>
      <c r="PVL1411" s="28"/>
      <c r="PVM1411" s="28"/>
      <c r="PVN1411" s="28"/>
      <c r="PVO1411" s="28"/>
      <c r="PVP1411" s="28"/>
      <c r="PVQ1411" s="28"/>
      <c r="PVR1411" s="28"/>
      <c r="PVS1411" s="28"/>
      <c r="PVT1411" s="28"/>
      <c r="PVU1411" s="28"/>
      <c r="PVV1411" s="28"/>
      <c r="PVW1411" s="28"/>
      <c r="PVX1411" s="28"/>
      <c r="PVY1411" s="28"/>
      <c r="PVZ1411" s="28"/>
      <c r="PWA1411" s="28"/>
      <c r="PWB1411" s="28"/>
      <c r="PWC1411" s="28"/>
      <c r="PWD1411" s="28"/>
      <c r="PWE1411" s="28"/>
      <c r="PWF1411" s="28"/>
      <c r="PWG1411" s="28"/>
      <c r="PWH1411" s="28"/>
      <c r="PWI1411" s="28"/>
      <c r="PWJ1411" s="28"/>
      <c r="PWK1411" s="28"/>
      <c r="PWL1411" s="28"/>
      <c r="PWM1411" s="28"/>
      <c r="PWN1411" s="28"/>
      <c r="PWO1411" s="28"/>
      <c r="PWP1411" s="28"/>
      <c r="PWQ1411" s="28"/>
      <c r="PWR1411" s="28"/>
      <c r="PWS1411" s="28"/>
      <c r="PWT1411" s="28"/>
      <c r="PWU1411" s="28"/>
      <c r="PWV1411" s="28"/>
      <c r="PWW1411" s="28"/>
      <c r="PWX1411" s="28"/>
      <c r="PWY1411" s="28"/>
      <c r="PWZ1411" s="28"/>
      <c r="PXA1411" s="28"/>
      <c r="PXB1411" s="28"/>
      <c r="PXC1411" s="28"/>
      <c r="PXD1411" s="28"/>
      <c r="PXE1411" s="28"/>
      <c r="PXF1411" s="28"/>
      <c r="PXG1411" s="28"/>
      <c r="PXH1411" s="28"/>
      <c r="PXI1411" s="28"/>
      <c r="PXJ1411" s="28"/>
      <c r="PXK1411" s="28"/>
      <c r="PXL1411" s="28"/>
      <c r="PXM1411" s="28"/>
      <c r="PXN1411" s="28"/>
      <c r="PXO1411" s="28"/>
      <c r="PXP1411" s="28"/>
      <c r="PXQ1411" s="28"/>
      <c r="PXR1411" s="28"/>
      <c r="PXS1411" s="28"/>
      <c r="PXT1411" s="28"/>
      <c r="PXU1411" s="28"/>
      <c r="PXV1411" s="28"/>
      <c r="PXW1411" s="28"/>
      <c r="PXX1411" s="28"/>
      <c r="PXY1411" s="28"/>
      <c r="PXZ1411" s="28"/>
      <c r="PYA1411" s="28"/>
      <c r="PYB1411" s="28"/>
      <c r="PYC1411" s="28"/>
      <c r="PYD1411" s="28"/>
      <c r="PYE1411" s="28"/>
      <c r="PYF1411" s="28"/>
      <c r="PYG1411" s="28"/>
      <c r="PYH1411" s="28"/>
      <c r="PYI1411" s="28"/>
      <c r="PYJ1411" s="28"/>
      <c r="PYK1411" s="28"/>
      <c r="PYL1411" s="28"/>
      <c r="PYM1411" s="28"/>
      <c r="PYN1411" s="28"/>
      <c r="PYO1411" s="28"/>
      <c r="PYP1411" s="28"/>
      <c r="PYQ1411" s="28"/>
      <c r="PYR1411" s="28"/>
      <c r="PYS1411" s="28"/>
      <c r="PYT1411" s="28"/>
      <c r="PYU1411" s="28"/>
      <c r="PYV1411" s="28"/>
      <c r="PYW1411" s="28"/>
      <c r="PYX1411" s="28"/>
      <c r="PYY1411" s="28"/>
      <c r="PYZ1411" s="28"/>
      <c r="PZA1411" s="28"/>
      <c r="PZB1411" s="28"/>
      <c r="PZC1411" s="28"/>
      <c r="PZD1411" s="28"/>
      <c r="PZE1411" s="28"/>
      <c r="PZF1411" s="28"/>
      <c r="PZG1411" s="28"/>
      <c r="PZH1411" s="28"/>
      <c r="PZI1411" s="28"/>
      <c r="PZJ1411" s="28"/>
      <c r="PZK1411" s="28"/>
      <c r="PZL1411" s="28"/>
      <c r="PZM1411" s="28"/>
      <c r="PZN1411" s="28"/>
      <c r="PZO1411" s="28"/>
      <c r="PZP1411" s="28"/>
      <c r="PZQ1411" s="28"/>
      <c r="PZR1411" s="28"/>
      <c r="PZS1411" s="28"/>
      <c r="PZT1411" s="28"/>
      <c r="PZU1411" s="28"/>
      <c r="PZV1411" s="28"/>
      <c r="PZW1411" s="28"/>
      <c r="PZX1411" s="28"/>
      <c r="PZY1411" s="28"/>
      <c r="PZZ1411" s="28"/>
      <c r="QAA1411" s="28"/>
      <c r="QAB1411" s="28"/>
      <c r="QAC1411" s="28"/>
      <c r="QAD1411" s="28"/>
      <c r="QAE1411" s="28"/>
      <c r="QAF1411" s="28"/>
      <c r="QAG1411" s="28"/>
      <c r="QAH1411" s="28"/>
      <c r="QAI1411" s="28"/>
      <c r="QAJ1411" s="28"/>
      <c r="QAK1411" s="28"/>
      <c r="QAL1411" s="28"/>
      <c r="QAM1411" s="28"/>
      <c r="QAN1411" s="28"/>
      <c r="QAO1411" s="28"/>
      <c r="QAP1411" s="28"/>
      <c r="QAQ1411" s="28"/>
      <c r="QAR1411" s="28"/>
      <c r="QAS1411" s="28"/>
      <c r="QAT1411" s="28"/>
      <c r="QAU1411" s="28"/>
      <c r="QAV1411" s="28"/>
      <c r="QAW1411" s="28"/>
      <c r="QAX1411" s="28"/>
      <c r="QAY1411" s="28"/>
      <c r="QAZ1411" s="28"/>
      <c r="QBA1411" s="28"/>
      <c r="QBB1411" s="28"/>
      <c r="QBC1411" s="28"/>
      <c r="QBD1411" s="28"/>
      <c r="QBE1411" s="28"/>
      <c r="QBF1411" s="28"/>
      <c r="QBG1411" s="28"/>
      <c r="QBH1411" s="28"/>
      <c r="QBI1411" s="28"/>
      <c r="QBJ1411" s="28"/>
      <c r="QBK1411" s="28"/>
      <c r="QBL1411" s="28"/>
      <c r="QBM1411" s="28"/>
      <c r="QBN1411" s="28"/>
      <c r="QBO1411" s="28"/>
      <c r="QBP1411" s="28"/>
      <c r="QBQ1411" s="28"/>
      <c r="QBR1411" s="28"/>
      <c r="QBS1411" s="28"/>
      <c r="QBT1411" s="28"/>
      <c r="QBU1411" s="28"/>
      <c r="QBV1411" s="28"/>
      <c r="QBW1411" s="28"/>
      <c r="QBX1411" s="28"/>
      <c r="QBY1411" s="28"/>
      <c r="QBZ1411" s="28"/>
      <c r="QCA1411" s="28"/>
      <c r="QCB1411" s="28"/>
      <c r="QCC1411" s="28"/>
      <c r="QCD1411" s="28"/>
      <c r="QCE1411" s="28"/>
      <c r="QCF1411" s="28"/>
      <c r="QCG1411" s="28"/>
      <c r="QCH1411" s="28"/>
      <c r="QCI1411" s="28"/>
      <c r="QCJ1411" s="28"/>
      <c r="QCK1411" s="28"/>
      <c r="QCL1411" s="28"/>
      <c r="QCM1411" s="28"/>
      <c r="QCN1411" s="28"/>
      <c r="QCO1411" s="28"/>
      <c r="QCP1411" s="28"/>
      <c r="QCQ1411" s="28"/>
      <c r="QCR1411" s="28"/>
      <c r="QCS1411" s="28"/>
      <c r="QCT1411" s="28"/>
      <c r="QCU1411" s="28"/>
      <c r="QCV1411" s="28"/>
      <c r="QCW1411" s="28"/>
      <c r="QCX1411" s="28"/>
      <c r="QCY1411" s="28"/>
      <c r="QCZ1411" s="28"/>
      <c r="QDA1411" s="28"/>
      <c r="QDB1411" s="28"/>
      <c r="QDC1411" s="28"/>
      <c r="QDD1411" s="28"/>
      <c r="QDE1411" s="28"/>
      <c r="QDF1411" s="28"/>
      <c r="QDG1411" s="28"/>
      <c r="QDH1411" s="28"/>
      <c r="QDI1411" s="28"/>
      <c r="QDJ1411" s="28"/>
      <c r="QDK1411" s="28"/>
      <c r="QDL1411" s="28"/>
      <c r="QDM1411" s="28"/>
      <c r="QDN1411" s="28"/>
      <c r="QDO1411" s="28"/>
      <c r="QDP1411" s="28"/>
      <c r="QDQ1411" s="28"/>
      <c r="QDR1411" s="28"/>
      <c r="QDS1411" s="28"/>
      <c r="QDT1411" s="28"/>
      <c r="QDU1411" s="28"/>
      <c r="QDV1411" s="28"/>
      <c r="QDW1411" s="28"/>
      <c r="QDX1411" s="28"/>
      <c r="QDY1411" s="28"/>
      <c r="QDZ1411" s="28"/>
      <c r="QEA1411" s="28"/>
      <c r="QEB1411" s="28"/>
      <c r="QEC1411" s="28"/>
      <c r="QED1411" s="28"/>
      <c r="QEE1411" s="28"/>
      <c r="QEF1411" s="28"/>
      <c r="QEG1411" s="28"/>
      <c r="QEH1411" s="28"/>
      <c r="QEI1411" s="28"/>
      <c r="QEJ1411" s="28"/>
      <c r="QEK1411" s="28"/>
      <c r="QEL1411" s="28"/>
      <c r="QEM1411" s="28"/>
      <c r="QEN1411" s="28"/>
      <c r="QEO1411" s="28"/>
      <c r="QEP1411" s="28"/>
      <c r="QEQ1411" s="28"/>
      <c r="QER1411" s="28"/>
      <c r="QES1411" s="28"/>
      <c r="QET1411" s="28"/>
      <c r="QEU1411" s="28"/>
      <c r="QEV1411" s="28"/>
      <c r="QEW1411" s="28"/>
      <c r="QEX1411" s="28"/>
      <c r="QEY1411" s="28"/>
      <c r="QEZ1411" s="28"/>
      <c r="QFA1411" s="28"/>
      <c r="QFB1411" s="28"/>
      <c r="QFC1411" s="28"/>
      <c r="QFD1411" s="28"/>
      <c r="QFE1411" s="28"/>
      <c r="QFF1411" s="28"/>
      <c r="QFG1411" s="28"/>
      <c r="QFH1411" s="28"/>
      <c r="QFI1411" s="28"/>
      <c r="QFJ1411" s="28"/>
      <c r="QFK1411" s="28"/>
      <c r="QFL1411" s="28"/>
      <c r="QFM1411" s="28"/>
      <c r="QFN1411" s="28"/>
      <c r="QFO1411" s="28"/>
      <c r="QFP1411" s="28"/>
      <c r="QFQ1411" s="28"/>
      <c r="QFR1411" s="28"/>
      <c r="QFS1411" s="28"/>
      <c r="QFT1411" s="28"/>
      <c r="QFU1411" s="28"/>
      <c r="QFV1411" s="28"/>
      <c r="QFW1411" s="28"/>
      <c r="QFX1411" s="28"/>
      <c r="QFY1411" s="28"/>
      <c r="QFZ1411" s="28"/>
      <c r="QGA1411" s="28"/>
      <c r="QGB1411" s="28"/>
      <c r="QGC1411" s="28"/>
      <c r="QGD1411" s="28"/>
      <c r="QGE1411" s="28"/>
      <c r="QGF1411" s="28"/>
      <c r="QGG1411" s="28"/>
      <c r="QGH1411" s="28"/>
      <c r="QGI1411" s="28"/>
      <c r="QGJ1411" s="28"/>
      <c r="QGK1411" s="28"/>
      <c r="QGL1411" s="28"/>
      <c r="QGM1411" s="28"/>
      <c r="QGN1411" s="28"/>
      <c r="QGO1411" s="28"/>
      <c r="QGP1411" s="28"/>
      <c r="QGQ1411" s="28"/>
      <c r="QGR1411" s="28"/>
      <c r="QGS1411" s="28"/>
      <c r="QGT1411" s="28"/>
      <c r="QGU1411" s="28"/>
      <c r="QGV1411" s="28"/>
      <c r="QGW1411" s="28"/>
      <c r="QGX1411" s="28"/>
      <c r="QGY1411" s="28"/>
      <c r="QGZ1411" s="28"/>
      <c r="QHA1411" s="28"/>
      <c r="QHB1411" s="28"/>
      <c r="QHC1411" s="28"/>
      <c r="QHD1411" s="28"/>
      <c r="QHE1411" s="28"/>
      <c r="QHF1411" s="28"/>
      <c r="QHG1411" s="28"/>
      <c r="QHH1411" s="28"/>
      <c r="QHI1411" s="28"/>
      <c r="QHJ1411" s="28"/>
      <c r="QHK1411" s="28"/>
      <c r="QHL1411" s="28"/>
      <c r="QHM1411" s="28"/>
      <c r="QHN1411" s="28"/>
      <c r="QHO1411" s="28"/>
      <c r="QHP1411" s="28"/>
      <c r="QHQ1411" s="28"/>
      <c r="QHR1411" s="28"/>
      <c r="QHS1411" s="28"/>
      <c r="QHT1411" s="28"/>
      <c r="QHU1411" s="28"/>
      <c r="QHV1411" s="28"/>
      <c r="QHW1411" s="28"/>
      <c r="QHX1411" s="28"/>
      <c r="QHY1411" s="28"/>
      <c r="QHZ1411" s="28"/>
      <c r="QIA1411" s="28"/>
      <c r="QIB1411" s="28"/>
      <c r="QIC1411" s="28"/>
      <c r="QID1411" s="28"/>
      <c r="QIE1411" s="28"/>
      <c r="QIF1411" s="28"/>
      <c r="QIG1411" s="28"/>
      <c r="QIH1411" s="28"/>
      <c r="QII1411" s="28"/>
      <c r="QIJ1411" s="28"/>
      <c r="QIK1411" s="28"/>
      <c r="QIL1411" s="28"/>
      <c r="QIM1411" s="28"/>
      <c r="QIN1411" s="28"/>
      <c r="QIO1411" s="28"/>
      <c r="QIP1411" s="28"/>
      <c r="QIQ1411" s="28"/>
      <c r="QIR1411" s="28"/>
      <c r="QIS1411" s="28"/>
      <c r="QIT1411" s="28"/>
      <c r="QIU1411" s="28"/>
      <c r="QIV1411" s="28"/>
      <c r="QIW1411" s="28"/>
      <c r="QIX1411" s="28"/>
      <c r="QIY1411" s="28"/>
      <c r="QIZ1411" s="28"/>
      <c r="QJA1411" s="28"/>
      <c r="QJB1411" s="28"/>
      <c r="QJC1411" s="28"/>
      <c r="QJD1411" s="28"/>
      <c r="QJE1411" s="28"/>
      <c r="QJF1411" s="28"/>
      <c r="QJG1411" s="28"/>
      <c r="QJH1411" s="28"/>
      <c r="QJI1411" s="28"/>
      <c r="QJJ1411" s="28"/>
      <c r="QJK1411" s="28"/>
      <c r="QJL1411" s="28"/>
      <c r="QJM1411" s="28"/>
      <c r="QJN1411" s="28"/>
      <c r="QJO1411" s="28"/>
      <c r="QJP1411" s="28"/>
      <c r="QJQ1411" s="28"/>
      <c r="QJR1411" s="28"/>
      <c r="QJS1411" s="28"/>
      <c r="QJT1411" s="28"/>
      <c r="QJU1411" s="28"/>
      <c r="QJV1411" s="28"/>
      <c r="QJW1411" s="28"/>
      <c r="QJX1411" s="28"/>
      <c r="QJY1411" s="28"/>
      <c r="QJZ1411" s="28"/>
      <c r="QKA1411" s="28"/>
      <c r="QKB1411" s="28"/>
      <c r="QKC1411" s="28"/>
      <c r="QKD1411" s="28"/>
      <c r="QKE1411" s="28"/>
      <c r="QKF1411" s="28"/>
      <c r="QKG1411" s="28"/>
      <c r="QKH1411" s="28"/>
      <c r="QKI1411" s="28"/>
      <c r="QKJ1411" s="28"/>
      <c r="QKK1411" s="28"/>
      <c r="QKL1411" s="28"/>
      <c r="QKM1411" s="28"/>
      <c r="QKN1411" s="28"/>
      <c r="QKO1411" s="28"/>
      <c r="QKP1411" s="28"/>
      <c r="QKQ1411" s="28"/>
      <c r="QKR1411" s="28"/>
      <c r="QKS1411" s="28"/>
      <c r="QKT1411" s="28"/>
      <c r="QKU1411" s="28"/>
      <c r="QKV1411" s="28"/>
      <c r="QKW1411" s="28"/>
      <c r="QKX1411" s="28"/>
      <c r="QKY1411" s="28"/>
      <c r="QKZ1411" s="28"/>
      <c r="QLA1411" s="28"/>
      <c r="QLB1411" s="28"/>
      <c r="QLC1411" s="28"/>
      <c r="QLD1411" s="28"/>
      <c r="QLE1411" s="28"/>
      <c r="QLF1411" s="28"/>
      <c r="QLG1411" s="28"/>
      <c r="QLH1411" s="28"/>
      <c r="QLI1411" s="28"/>
      <c r="QLJ1411" s="28"/>
      <c r="QLK1411" s="28"/>
      <c r="QLL1411" s="28"/>
      <c r="QLM1411" s="28"/>
      <c r="QLN1411" s="28"/>
      <c r="QLO1411" s="28"/>
      <c r="QLP1411" s="28"/>
      <c r="QLQ1411" s="28"/>
      <c r="QLR1411" s="28"/>
      <c r="QLS1411" s="28"/>
      <c r="QLT1411" s="28"/>
      <c r="QLU1411" s="28"/>
      <c r="QLV1411" s="28"/>
      <c r="QLW1411" s="28"/>
      <c r="QLX1411" s="28"/>
      <c r="QLY1411" s="28"/>
      <c r="QLZ1411" s="28"/>
      <c r="QMA1411" s="28"/>
      <c r="QMB1411" s="28"/>
      <c r="QMC1411" s="28"/>
      <c r="QMD1411" s="28"/>
      <c r="QME1411" s="28"/>
      <c r="QMF1411" s="28"/>
      <c r="QMG1411" s="28"/>
      <c r="QMH1411" s="28"/>
      <c r="QMI1411" s="28"/>
      <c r="QMJ1411" s="28"/>
      <c r="QMK1411" s="28"/>
      <c r="QML1411" s="28"/>
      <c r="QMM1411" s="28"/>
      <c r="QMN1411" s="28"/>
      <c r="QMO1411" s="28"/>
      <c r="QMP1411" s="28"/>
      <c r="QMQ1411" s="28"/>
      <c r="QMR1411" s="28"/>
      <c r="QMS1411" s="28"/>
      <c r="QMT1411" s="28"/>
      <c r="QMU1411" s="28"/>
      <c r="QMV1411" s="28"/>
      <c r="QMW1411" s="28"/>
      <c r="QMX1411" s="28"/>
      <c r="QMY1411" s="28"/>
      <c r="QMZ1411" s="28"/>
      <c r="QNA1411" s="28"/>
      <c r="QNB1411" s="28"/>
      <c r="QNC1411" s="28"/>
      <c r="QND1411" s="28"/>
      <c r="QNE1411" s="28"/>
      <c r="QNF1411" s="28"/>
      <c r="QNG1411" s="28"/>
      <c r="QNH1411" s="28"/>
      <c r="QNI1411" s="28"/>
      <c r="QNJ1411" s="28"/>
      <c r="QNK1411" s="28"/>
      <c r="QNL1411" s="28"/>
      <c r="QNM1411" s="28"/>
      <c r="QNN1411" s="28"/>
      <c r="QNO1411" s="28"/>
      <c r="QNP1411" s="28"/>
      <c r="QNQ1411" s="28"/>
      <c r="QNR1411" s="28"/>
      <c r="QNS1411" s="28"/>
      <c r="QNT1411" s="28"/>
      <c r="QNU1411" s="28"/>
      <c r="QNV1411" s="28"/>
      <c r="QNW1411" s="28"/>
      <c r="QNX1411" s="28"/>
      <c r="QNY1411" s="28"/>
      <c r="QNZ1411" s="28"/>
      <c r="QOA1411" s="28"/>
      <c r="QOB1411" s="28"/>
      <c r="QOC1411" s="28"/>
      <c r="QOD1411" s="28"/>
      <c r="QOE1411" s="28"/>
      <c r="QOF1411" s="28"/>
      <c r="QOG1411" s="28"/>
      <c r="QOH1411" s="28"/>
      <c r="QOI1411" s="28"/>
      <c r="QOJ1411" s="28"/>
      <c r="QOK1411" s="28"/>
      <c r="QOL1411" s="28"/>
      <c r="QOM1411" s="28"/>
      <c r="QON1411" s="28"/>
      <c r="QOO1411" s="28"/>
      <c r="QOP1411" s="28"/>
      <c r="QOQ1411" s="28"/>
      <c r="QOR1411" s="28"/>
      <c r="QOS1411" s="28"/>
      <c r="QOT1411" s="28"/>
      <c r="QOU1411" s="28"/>
      <c r="QOV1411" s="28"/>
      <c r="QOW1411" s="28"/>
      <c r="QOX1411" s="28"/>
      <c r="QOY1411" s="28"/>
      <c r="QOZ1411" s="28"/>
      <c r="QPA1411" s="28"/>
      <c r="QPB1411" s="28"/>
      <c r="QPC1411" s="28"/>
      <c r="QPD1411" s="28"/>
      <c r="QPE1411" s="28"/>
      <c r="QPF1411" s="28"/>
      <c r="QPG1411" s="28"/>
      <c r="QPH1411" s="28"/>
      <c r="QPI1411" s="28"/>
      <c r="QPJ1411" s="28"/>
      <c r="QPK1411" s="28"/>
      <c r="QPL1411" s="28"/>
      <c r="QPM1411" s="28"/>
      <c r="QPN1411" s="28"/>
      <c r="QPO1411" s="28"/>
      <c r="QPP1411" s="28"/>
      <c r="QPQ1411" s="28"/>
      <c r="QPR1411" s="28"/>
      <c r="QPS1411" s="28"/>
      <c r="QPT1411" s="28"/>
      <c r="QPU1411" s="28"/>
      <c r="QPV1411" s="28"/>
      <c r="QPW1411" s="28"/>
      <c r="QPX1411" s="28"/>
      <c r="QPY1411" s="28"/>
      <c r="QPZ1411" s="28"/>
      <c r="QQA1411" s="28"/>
      <c r="QQB1411" s="28"/>
      <c r="QQC1411" s="28"/>
      <c r="QQD1411" s="28"/>
      <c r="QQE1411" s="28"/>
      <c r="QQF1411" s="28"/>
      <c r="QQG1411" s="28"/>
      <c r="QQH1411" s="28"/>
      <c r="QQI1411" s="28"/>
      <c r="QQJ1411" s="28"/>
      <c r="QQK1411" s="28"/>
      <c r="QQL1411" s="28"/>
      <c r="QQM1411" s="28"/>
      <c r="QQN1411" s="28"/>
      <c r="QQO1411" s="28"/>
      <c r="QQP1411" s="28"/>
      <c r="QQQ1411" s="28"/>
      <c r="QQR1411" s="28"/>
      <c r="QQS1411" s="28"/>
      <c r="QQT1411" s="28"/>
      <c r="QQU1411" s="28"/>
      <c r="QQV1411" s="28"/>
      <c r="QQW1411" s="28"/>
      <c r="QQX1411" s="28"/>
      <c r="QQY1411" s="28"/>
      <c r="QQZ1411" s="28"/>
      <c r="QRA1411" s="28"/>
      <c r="QRB1411" s="28"/>
      <c r="QRC1411" s="28"/>
      <c r="QRD1411" s="28"/>
      <c r="QRE1411" s="28"/>
      <c r="QRF1411" s="28"/>
      <c r="QRG1411" s="28"/>
      <c r="QRH1411" s="28"/>
      <c r="QRI1411" s="28"/>
      <c r="QRJ1411" s="28"/>
      <c r="QRK1411" s="28"/>
      <c r="QRL1411" s="28"/>
      <c r="QRM1411" s="28"/>
      <c r="QRN1411" s="28"/>
      <c r="QRO1411" s="28"/>
      <c r="QRP1411" s="28"/>
      <c r="QRQ1411" s="28"/>
      <c r="QRR1411" s="28"/>
      <c r="QRS1411" s="28"/>
      <c r="QRT1411" s="28"/>
      <c r="QRU1411" s="28"/>
      <c r="QRV1411" s="28"/>
      <c r="QRW1411" s="28"/>
      <c r="QRX1411" s="28"/>
      <c r="QRY1411" s="28"/>
      <c r="QRZ1411" s="28"/>
      <c r="QSA1411" s="28"/>
      <c r="QSB1411" s="28"/>
      <c r="QSC1411" s="28"/>
      <c r="QSD1411" s="28"/>
      <c r="QSE1411" s="28"/>
      <c r="QSF1411" s="28"/>
      <c r="QSG1411" s="28"/>
      <c r="QSH1411" s="28"/>
      <c r="QSI1411" s="28"/>
      <c r="QSJ1411" s="28"/>
      <c r="QSK1411" s="28"/>
      <c r="QSL1411" s="28"/>
      <c r="QSM1411" s="28"/>
      <c r="QSN1411" s="28"/>
      <c r="QSO1411" s="28"/>
      <c r="QSP1411" s="28"/>
      <c r="QSQ1411" s="28"/>
      <c r="QSR1411" s="28"/>
      <c r="QSS1411" s="28"/>
      <c r="QST1411" s="28"/>
      <c r="QSU1411" s="28"/>
      <c r="QSV1411" s="28"/>
      <c r="QSW1411" s="28"/>
      <c r="QSX1411" s="28"/>
      <c r="QSY1411" s="28"/>
      <c r="QSZ1411" s="28"/>
      <c r="QTA1411" s="28"/>
      <c r="QTB1411" s="28"/>
      <c r="QTC1411" s="28"/>
      <c r="QTD1411" s="28"/>
      <c r="QTE1411" s="28"/>
      <c r="QTF1411" s="28"/>
      <c r="QTG1411" s="28"/>
      <c r="QTH1411" s="28"/>
      <c r="QTI1411" s="28"/>
      <c r="QTJ1411" s="28"/>
      <c r="QTK1411" s="28"/>
      <c r="QTL1411" s="28"/>
      <c r="QTM1411" s="28"/>
      <c r="QTN1411" s="28"/>
      <c r="QTO1411" s="28"/>
      <c r="QTP1411" s="28"/>
      <c r="QTQ1411" s="28"/>
      <c r="QTR1411" s="28"/>
      <c r="QTS1411" s="28"/>
      <c r="QTT1411" s="28"/>
      <c r="QTU1411" s="28"/>
      <c r="QTV1411" s="28"/>
      <c r="QTW1411" s="28"/>
      <c r="QTX1411" s="28"/>
      <c r="QTY1411" s="28"/>
      <c r="QTZ1411" s="28"/>
      <c r="QUA1411" s="28"/>
      <c r="QUB1411" s="28"/>
      <c r="QUC1411" s="28"/>
      <c r="QUD1411" s="28"/>
      <c r="QUE1411" s="28"/>
      <c r="QUF1411" s="28"/>
      <c r="QUG1411" s="28"/>
      <c r="QUH1411" s="28"/>
      <c r="QUI1411" s="28"/>
      <c r="QUJ1411" s="28"/>
      <c r="QUK1411" s="28"/>
      <c r="QUL1411" s="28"/>
      <c r="QUM1411" s="28"/>
      <c r="QUN1411" s="28"/>
      <c r="QUO1411" s="28"/>
      <c r="QUP1411" s="28"/>
      <c r="QUQ1411" s="28"/>
      <c r="QUR1411" s="28"/>
      <c r="QUS1411" s="28"/>
      <c r="QUT1411" s="28"/>
      <c r="QUU1411" s="28"/>
      <c r="QUV1411" s="28"/>
      <c r="QUW1411" s="28"/>
      <c r="QUX1411" s="28"/>
      <c r="QUY1411" s="28"/>
      <c r="QUZ1411" s="28"/>
      <c r="QVA1411" s="28"/>
      <c r="QVB1411" s="28"/>
      <c r="QVC1411" s="28"/>
      <c r="QVD1411" s="28"/>
      <c r="QVE1411" s="28"/>
      <c r="QVF1411" s="28"/>
      <c r="QVG1411" s="28"/>
      <c r="QVH1411" s="28"/>
      <c r="QVI1411" s="28"/>
      <c r="QVJ1411" s="28"/>
      <c r="QVK1411" s="28"/>
      <c r="QVL1411" s="28"/>
      <c r="QVM1411" s="28"/>
      <c r="QVN1411" s="28"/>
      <c r="QVO1411" s="28"/>
      <c r="QVP1411" s="28"/>
      <c r="QVQ1411" s="28"/>
      <c r="QVR1411" s="28"/>
      <c r="QVS1411" s="28"/>
      <c r="QVT1411" s="28"/>
      <c r="QVU1411" s="28"/>
      <c r="QVV1411" s="28"/>
      <c r="QVW1411" s="28"/>
      <c r="QVX1411" s="28"/>
      <c r="QVY1411" s="28"/>
      <c r="QVZ1411" s="28"/>
      <c r="QWA1411" s="28"/>
      <c r="QWB1411" s="28"/>
      <c r="QWC1411" s="28"/>
      <c r="QWD1411" s="28"/>
      <c r="QWE1411" s="28"/>
      <c r="QWF1411" s="28"/>
      <c r="QWG1411" s="28"/>
      <c r="QWH1411" s="28"/>
      <c r="QWI1411" s="28"/>
      <c r="QWJ1411" s="28"/>
      <c r="QWK1411" s="28"/>
      <c r="QWL1411" s="28"/>
      <c r="QWM1411" s="28"/>
      <c r="QWN1411" s="28"/>
      <c r="QWO1411" s="28"/>
      <c r="QWP1411" s="28"/>
      <c r="QWQ1411" s="28"/>
      <c r="QWR1411" s="28"/>
      <c r="QWS1411" s="28"/>
      <c r="QWT1411" s="28"/>
      <c r="QWU1411" s="28"/>
      <c r="QWV1411" s="28"/>
      <c r="QWW1411" s="28"/>
      <c r="QWX1411" s="28"/>
      <c r="QWY1411" s="28"/>
      <c r="QWZ1411" s="28"/>
      <c r="QXA1411" s="28"/>
      <c r="QXB1411" s="28"/>
      <c r="QXC1411" s="28"/>
      <c r="QXD1411" s="28"/>
      <c r="QXE1411" s="28"/>
      <c r="QXF1411" s="28"/>
      <c r="QXG1411" s="28"/>
      <c r="QXH1411" s="28"/>
      <c r="QXI1411" s="28"/>
      <c r="QXJ1411" s="28"/>
      <c r="QXK1411" s="28"/>
      <c r="QXL1411" s="28"/>
      <c r="QXM1411" s="28"/>
      <c r="QXN1411" s="28"/>
      <c r="QXO1411" s="28"/>
      <c r="QXP1411" s="28"/>
      <c r="QXQ1411" s="28"/>
      <c r="QXR1411" s="28"/>
      <c r="QXS1411" s="28"/>
      <c r="QXT1411" s="28"/>
      <c r="QXU1411" s="28"/>
      <c r="QXV1411" s="28"/>
      <c r="QXW1411" s="28"/>
      <c r="QXX1411" s="28"/>
      <c r="QXY1411" s="28"/>
      <c r="QXZ1411" s="28"/>
      <c r="QYA1411" s="28"/>
      <c r="QYB1411" s="28"/>
      <c r="QYC1411" s="28"/>
      <c r="QYD1411" s="28"/>
      <c r="QYE1411" s="28"/>
      <c r="QYF1411" s="28"/>
      <c r="QYG1411" s="28"/>
      <c r="QYH1411" s="28"/>
      <c r="QYI1411" s="28"/>
      <c r="QYJ1411" s="28"/>
      <c r="QYK1411" s="28"/>
      <c r="QYL1411" s="28"/>
      <c r="QYM1411" s="28"/>
      <c r="QYN1411" s="28"/>
      <c r="QYO1411" s="28"/>
      <c r="QYP1411" s="28"/>
      <c r="QYQ1411" s="28"/>
      <c r="QYR1411" s="28"/>
      <c r="QYS1411" s="28"/>
      <c r="QYT1411" s="28"/>
      <c r="QYU1411" s="28"/>
      <c r="QYV1411" s="28"/>
      <c r="QYW1411" s="28"/>
      <c r="QYX1411" s="28"/>
      <c r="QYY1411" s="28"/>
      <c r="QYZ1411" s="28"/>
      <c r="QZA1411" s="28"/>
      <c r="QZB1411" s="28"/>
      <c r="QZC1411" s="28"/>
      <c r="QZD1411" s="28"/>
      <c r="QZE1411" s="28"/>
      <c r="QZF1411" s="28"/>
      <c r="QZG1411" s="28"/>
      <c r="QZH1411" s="28"/>
      <c r="QZI1411" s="28"/>
      <c r="QZJ1411" s="28"/>
      <c r="QZK1411" s="28"/>
      <c r="QZL1411" s="28"/>
      <c r="QZM1411" s="28"/>
      <c r="QZN1411" s="28"/>
      <c r="QZO1411" s="28"/>
      <c r="QZP1411" s="28"/>
      <c r="QZQ1411" s="28"/>
      <c r="QZR1411" s="28"/>
      <c r="QZS1411" s="28"/>
      <c r="QZT1411" s="28"/>
      <c r="QZU1411" s="28"/>
      <c r="QZV1411" s="28"/>
      <c r="QZW1411" s="28"/>
      <c r="QZX1411" s="28"/>
      <c r="QZY1411" s="28"/>
      <c r="QZZ1411" s="28"/>
      <c r="RAA1411" s="28"/>
      <c r="RAB1411" s="28"/>
      <c r="RAC1411" s="28"/>
      <c r="RAD1411" s="28"/>
      <c r="RAE1411" s="28"/>
      <c r="RAF1411" s="28"/>
      <c r="RAG1411" s="28"/>
      <c r="RAH1411" s="28"/>
      <c r="RAI1411" s="28"/>
      <c r="RAJ1411" s="28"/>
      <c r="RAK1411" s="28"/>
      <c r="RAL1411" s="28"/>
      <c r="RAM1411" s="28"/>
      <c r="RAN1411" s="28"/>
      <c r="RAO1411" s="28"/>
      <c r="RAP1411" s="28"/>
      <c r="RAQ1411" s="28"/>
      <c r="RAR1411" s="28"/>
      <c r="RAS1411" s="28"/>
      <c r="RAT1411" s="28"/>
      <c r="RAU1411" s="28"/>
      <c r="RAV1411" s="28"/>
      <c r="RAW1411" s="28"/>
      <c r="RAX1411" s="28"/>
      <c r="RAY1411" s="28"/>
      <c r="RAZ1411" s="28"/>
      <c r="RBA1411" s="28"/>
      <c r="RBB1411" s="28"/>
      <c r="RBC1411" s="28"/>
      <c r="RBD1411" s="28"/>
      <c r="RBE1411" s="28"/>
      <c r="RBF1411" s="28"/>
      <c r="RBG1411" s="28"/>
      <c r="RBH1411" s="28"/>
      <c r="RBI1411" s="28"/>
      <c r="RBJ1411" s="28"/>
      <c r="RBK1411" s="28"/>
      <c r="RBL1411" s="28"/>
      <c r="RBM1411" s="28"/>
      <c r="RBN1411" s="28"/>
      <c r="RBO1411" s="28"/>
      <c r="RBP1411" s="28"/>
      <c r="RBQ1411" s="28"/>
      <c r="RBR1411" s="28"/>
      <c r="RBS1411" s="28"/>
      <c r="RBT1411" s="28"/>
      <c r="RBU1411" s="28"/>
      <c r="RBV1411" s="28"/>
      <c r="RBW1411" s="28"/>
      <c r="RBX1411" s="28"/>
      <c r="RBY1411" s="28"/>
      <c r="RBZ1411" s="28"/>
      <c r="RCA1411" s="28"/>
      <c r="RCB1411" s="28"/>
      <c r="RCC1411" s="28"/>
      <c r="RCD1411" s="28"/>
      <c r="RCE1411" s="28"/>
      <c r="RCF1411" s="28"/>
      <c r="RCG1411" s="28"/>
      <c r="RCH1411" s="28"/>
      <c r="RCI1411" s="28"/>
      <c r="RCJ1411" s="28"/>
      <c r="RCK1411" s="28"/>
      <c r="RCL1411" s="28"/>
      <c r="RCM1411" s="28"/>
      <c r="RCN1411" s="28"/>
      <c r="RCO1411" s="28"/>
      <c r="RCP1411" s="28"/>
      <c r="RCQ1411" s="28"/>
      <c r="RCR1411" s="28"/>
      <c r="RCS1411" s="28"/>
      <c r="RCT1411" s="28"/>
      <c r="RCU1411" s="28"/>
      <c r="RCV1411" s="28"/>
      <c r="RCW1411" s="28"/>
      <c r="RCX1411" s="28"/>
      <c r="RCY1411" s="28"/>
      <c r="RCZ1411" s="28"/>
      <c r="RDA1411" s="28"/>
      <c r="RDB1411" s="28"/>
      <c r="RDC1411" s="28"/>
      <c r="RDD1411" s="28"/>
      <c r="RDE1411" s="28"/>
      <c r="RDF1411" s="28"/>
      <c r="RDG1411" s="28"/>
      <c r="RDH1411" s="28"/>
      <c r="RDI1411" s="28"/>
      <c r="RDJ1411" s="28"/>
      <c r="RDK1411" s="28"/>
      <c r="RDL1411" s="28"/>
      <c r="RDM1411" s="28"/>
      <c r="RDN1411" s="28"/>
      <c r="RDO1411" s="28"/>
      <c r="RDP1411" s="28"/>
      <c r="RDQ1411" s="28"/>
      <c r="RDR1411" s="28"/>
      <c r="RDS1411" s="28"/>
      <c r="RDT1411" s="28"/>
      <c r="RDU1411" s="28"/>
      <c r="RDV1411" s="28"/>
      <c r="RDW1411" s="28"/>
      <c r="RDX1411" s="28"/>
      <c r="RDY1411" s="28"/>
      <c r="RDZ1411" s="28"/>
      <c r="REA1411" s="28"/>
      <c r="REB1411" s="28"/>
      <c r="REC1411" s="28"/>
      <c r="RED1411" s="28"/>
      <c r="REE1411" s="28"/>
      <c r="REF1411" s="28"/>
      <c r="REG1411" s="28"/>
      <c r="REH1411" s="28"/>
      <c r="REI1411" s="28"/>
      <c r="REJ1411" s="28"/>
      <c r="REK1411" s="28"/>
      <c r="REL1411" s="28"/>
      <c r="REM1411" s="28"/>
      <c r="REN1411" s="28"/>
      <c r="REO1411" s="28"/>
      <c r="REP1411" s="28"/>
      <c r="REQ1411" s="28"/>
      <c r="RER1411" s="28"/>
      <c r="RES1411" s="28"/>
      <c r="RET1411" s="28"/>
      <c r="REU1411" s="28"/>
      <c r="REV1411" s="28"/>
      <c r="REW1411" s="28"/>
      <c r="REX1411" s="28"/>
      <c r="REY1411" s="28"/>
      <c r="REZ1411" s="28"/>
      <c r="RFA1411" s="28"/>
      <c r="RFB1411" s="28"/>
      <c r="RFC1411" s="28"/>
      <c r="RFD1411" s="28"/>
      <c r="RFE1411" s="28"/>
      <c r="RFF1411" s="28"/>
      <c r="RFG1411" s="28"/>
      <c r="RFH1411" s="28"/>
      <c r="RFI1411" s="28"/>
      <c r="RFJ1411" s="28"/>
      <c r="RFK1411" s="28"/>
      <c r="RFL1411" s="28"/>
      <c r="RFM1411" s="28"/>
      <c r="RFN1411" s="28"/>
      <c r="RFO1411" s="28"/>
      <c r="RFP1411" s="28"/>
      <c r="RFQ1411" s="28"/>
      <c r="RFR1411" s="28"/>
      <c r="RFS1411" s="28"/>
      <c r="RFT1411" s="28"/>
      <c r="RFU1411" s="28"/>
      <c r="RFV1411" s="28"/>
      <c r="RFW1411" s="28"/>
      <c r="RFX1411" s="28"/>
      <c r="RFY1411" s="28"/>
      <c r="RFZ1411" s="28"/>
      <c r="RGA1411" s="28"/>
      <c r="RGB1411" s="28"/>
      <c r="RGC1411" s="28"/>
      <c r="RGD1411" s="28"/>
      <c r="RGE1411" s="28"/>
      <c r="RGF1411" s="28"/>
      <c r="RGG1411" s="28"/>
      <c r="RGH1411" s="28"/>
      <c r="RGI1411" s="28"/>
      <c r="RGJ1411" s="28"/>
      <c r="RGK1411" s="28"/>
      <c r="RGL1411" s="28"/>
      <c r="RGM1411" s="28"/>
      <c r="RGN1411" s="28"/>
      <c r="RGO1411" s="28"/>
      <c r="RGP1411" s="28"/>
      <c r="RGQ1411" s="28"/>
      <c r="RGR1411" s="28"/>
      <c r="RGS1411" s="28"/>
      <c r="RGT1411" s="28"/>
      <c r="RGU1411" s="28"/>
      <c r="RGV1411" s="28"/>
      <c r="RGW1411" s="28"/>
      <c r="RGX1411" s="28"/>
      <c r="RGY1411" s="28"/>
      <c r="RGZ1411" s="28"/>
      <c r="RHA1411" s="28"/>
      <c r="RHB1411" s="28"/>
      <c r="RHC1411" s="28"/>
      <c r="RHD1411" s="28"/>
      <c r="RHE1411" s="28"/>
      <c r="RHF1411" s="28"/>
      <c r="RHG1411" s="28"/>
      <c r="RHH1411" s="28"/>
      <c r="RHI1411" s="28"/>
      <c r="RHJ1411" s="28"/>
      <c r="RHK1411" s="28"/>
      <c r="RHL1411" s="28"/>
      <c r="RHM1411" s="28"/>
      <c r="RHN1411" s="28"/>
      <c r="RHO1411" s="28"/>
      <c r="RHP1411" s="28"/>
      <c r="RHQ1411" s="28"/>
      <c r="RHR1411" s="28"/>
      <c r="RHS1411" s="28"/>
      <c r="RHT1411" s="28"/>
      <c r="RHU1411" s="28"/>
      <c r="RHV1411" s="28"/>
      <c r="RHW1411" s="28"/>
      <c r="RHX1411" s="28"/>
      <c r="RHY1411" s="28"/>
      <c r="RHZ1411" s="28"/>
      <c r="RIA1411" s="28"/>
      <c r="RIB1411" s="28"/>
      <c r="RIC1411" s="28"/>
      <c r="RID1411" s="28"/>
      <c r="RIE1411" s="28"/>
      <c r="RIF1411" s="28"/>
      <c r="RIG1411" s="28"/>
      <c r="RIH1411" s="28"/>
      <c r="RII1411" s="28"/>
      <c r="RIJ1411" s="28"/>
      <c r="RIK1411" s="28"/>
      <c r="RIL1411" s="28"/>
      <c r="RIM1411" s="28"/>
      <c r="RIN1411" s="28"/>
      <c r="RIO1411" s="28"/>
      <c r="RIP1411" s="28"/>
      <c r="RIQ1411" s="28"/>
      <c r="RIR1411" s="28"/>
      <c r="RIS1411" s="28"/>
      <c r="RIT1411" s="28"/>
      <c r="RIU1411" s="28"/>
      <c r="RIV1411" s="28"/>
      <c r="RIW1411" s="28"/>
      <c r="RIX1411" s="28"/>
      <c r="RIY1411" s="28"/>
      <c r="RIZ1411" s="28"/>
      <c r="RJA1411" s="28"/>
      <c r="RJB1411" s="28"/>
      <c r="RJC1411" s="28"/>
      <c r="RJD1411" s="28"/>
      <c r="RJE1411" s="28"/>
      <c r="RJF1411" s="28"/>
      <c r="RJG1411" s="28"/>
      <c r="RJH1411" s="28"/>
      <c r="RJI1411" s="28"/>
      <c r="RJJ1411" s="28"/>
      <c r="RJK1411" s="28"/>
      <c r="RJL1411" s="28"/>
      <c r="RJM1411" s="28"/>
      <c r="RJN1411" s="28"/>
      <c r="RJO1411" s="28"/>
      <c r="RJP1411" s="28"/>
      <c r="RJQ1411" s="28"/>
      <c r="RJR1411" s="28"/>
      <c r="RJS1411" s="28"/>
      <c r="RJT1411" s="28"/>
      <c r="RJU1411" s="28"/>
      <c r="RJV1411" s="28"/>
      <c r="RJW1411" s="28"/>
      <c r="RJX1411" s="28"/>
      <c r="RJY1411" s="28"/>
      <c r="RJZ1411" s="28"/>
      <c r="RKA1411" s="28"/>
      <c r="RKB1411" s="28"/>
      <c r="RKC1411" s="28"/>
      <c r="RKD1411" s="28"/>
      <c r="RKE1411" s="28"/>
      <c r="RKF1411" s="28"/>
      <c r="RKG1411" s="28"/>
      <c r="RKH1411" s="28"/>
      <c r="RKI1411" s="28"/>
      <c r="RKJ1411" s="28"/>
      <c r="RKK1411" s="28"/>
      <c r="RKL1411" s="28"/>
      <c r="RKM1411" s="28"/>
      <c r="RKN1411" s="28"/>
      <c r="RKO1411" s="28"/>
      <c r="RKP1411" s="28"/>
      <c r="RKQ1411" s="28"/>
      <c r="RKR1411" s="28"/>
      <c r="RKS1411" s="28"/>
      <c r="RKT1411" s="28"/>
      <c r="RKU1411" s="28"/>
      <c r="RKV1411" s="28"/>
      <c r="RKW1411" s="28"/>
      <c r="RKX1411" s="28"/>
      <c r="RKY1411" s="28"/>
      <c r="RKZ1411" s="28"/>
      <c r="RLA1411" s="28"/>
      <c r="RLB1411" s="28"/>
      <c r="RLC1411" s="28"/>
      <c r="RLD1411" s="28"/>
      <c r="RLE1411" s="28"/>
      <c r="RLF1411" s="28"/>
      <c r="RLG1411" s="28"/>
      <c r="RLH1411" s="28"/>
      <c r="RLI1411" s="28"/>
      <c r="RLJ1411" s="28"/>
      <c r="RLK1411" s="28"/>
      <c r="RLL1411" s="28"/>
      <c r="RLM1411" s="28"/>
      <c r="RLN1411" s="28"/>
      <c r="RLO1411" s="28"/>
      <c r="RLP1411" s="28"/>
      <c r="RLQ1411" s="28"/>
      <c r="RLR1411" s="28"/>
      <c r="RLS1411" s="28"/>
      <c r="RLT1411" s="28"/>
      <c r="RLU1411" s="28"/>
      <c r="RLV1411" s="28"/>
      <c r="RLW1411" s="28"/>
      <c r="RLX1411" s="28"/>
      <c r="RLY1411" s="28"/>
      <c r="RLZ1411" s="28"/>
      <c r="RMA1411" s="28"/>
      <c r="RMB1411" s="28"/>
      <c r="RMC1411" s="28"/>
      <c r="RMD1411" s="28"/>
      <c r="RME1411" s="28"/>
      <c r="RMF1411" s="28"/>
      <c r="RMG1411" s="28"/>
      <c r="RMH1411" s="28"/>
      <c r="RMI1411" s="28"/>
      <c r="RMJ1411" s="28"/>
      <c r="RMK1411" s="28"/>
      <c r="RML1411" s="28"/>
      <c r="RMM1411" s="28"/>
      <c r="RMN1411" s="28"/>
      <c r="RMO1411" s="28"/>
      <c r="RMP1411" s="28"/>
      <c r="RMQ1411" s="28"/>
      <c r="RMR1411" s="28"/>
      <c r="RMS1411" s="28"/>
      <c r="RMT1411" s="28"/>
      <c r="RMU1411" s="28"/>
      <c r="RMV1411" s="28"/>
      <c r="RMW1411" s="28"/>
      <c r="RMX1411" s="28"/>
      <c r="RMY1411" s="28"/>
      <c r="RMZ1411" s="28"/>
      <c r="RNA1411" s="28"/>
      <c r="RNB1411" s="28"/>
      <c r="RNC1411" s="28"/>
      <c r="RND1411" s="28"/>
      <c r="RNE1411" s="28"/>
      <c r="RNF1411" s="28"/>
      <c r="RNG1411" s="28"/>
      <c r="RNH1411" s="28"/>
      <c r="RNI1411" s="28"/>
      <c r="RNJ1411" s="28"/>
      <c r="RNK1411" s="28"/>
      <c r="RNL1411" s="28"/>
      <c r="RNM1411" s="28"/>
      <c r="RNN1411" s="28"/>
      <c r="RNO1411" s="28"/>
      <c r="RNP1411" s="28"/>
      <c r="RNQ1411" s="28"/>
      <c r="RNR1411" s="28"/>
      <c r="RNS1411" s="28"/>
      <c r="RNT1411" s="28"/>
      <c r="RNU1411" s="28"/>
      <c r="RNV1411" s="28"/>
      <c r="RNW1411" s="28"/>
      <c r="RNX1411" s="28"/>
      <c r="RNY1411" s="28"/>
      <c r="RNZ1411" s="28"/>
      <c r="ROA1411" s="28"/>
      <c r="ROB1411" s="28"/>
      <c r="ROC1411" s="28"/>
      <c r="ROD1411" s="28"/>
      <c r="ROE1411" s="28"/>
      <c r="ROF1411" s="28"/>
      <c r="ROG1411" s="28"/>
      <c r="ROH1411" s="28"/>
      <c r="ROI1411" s="28"/>
      <c r="ROJ1411" s="28"/>
      <c r="ROK1411" s="28"/>
      <c r="ROL1411" s="28"/>
      <c r="ROM1411" s="28"/>
      <c r="RON1411" s="28"/>
      <c r="ROO1411" s="28"/>
      <c r="ROP1411" s="28"/>
      <c r="ROQ1411" s="28"/>
      <c r="ROR1411" s="28"/>
      <c r="ROS1411" s="28"/>
      <c r="ROT1411" s="28"/>
      <c r="ROU1411" s="28"/>
      <c r="ROV1411" s="28"/>
      <c r="ROW1411" s="28"/>
      <c r="ROX1411" s="28"/>
      <c r="ROY1411" s="28"/>
      <c r="ROZ1411" s="28"/>
      <c r="RPA1411" s="28"/>
      <c r="RPB1411" s="28"/>
      <c r="RPC1411" s="28"/>
      <c r="RPD1411" s="28"/>
      <c r="RPE1411" s="28"/>
      <c r="RPF1411" s="28"/>
      <c r="RPG1411" s="28"/>
      <c r="RPH1411" s="28"/>
      <c r="RPI1411" s="28"/>
      <c r="RPJ1411" s="28"/>
      <c r="RPK1411" s="28"/>
      <c r="RPL1411" s="28"/>
      <c r="RPM1411" s="28"/>
      <c r="RPN1411" s="28"/>
      <c r="RPO1411" s="28"/>
      <c r="RPP1411" s="28"/>
      <c r="RPQ1411" s="28"/>
      <c r="RPR1411" s="28"/>
      <c r="RPS1411" s="28"/>
      <c r="RPT1411" s="28"/>
      <c r="RPU1411" s="28"/>
      <c r="RPV1411" s="28"/>
      <c r="RPW1411" s="28"/>
      <c r="RPX1411" s="28"/>
      <c r="RPY1411" s="28"/>
      <c r="RPZ1411" s="28"/>
      <c r="RQA1411" s="28"/>
      <c r="RQB1411" s="28"/>
      <c r="RQC1411" s="28"/>
      <c r="RQD1411" s="28"/>
      <c r="RQE1411" s="28"/>
      <c r="RQF1411" s="28"/>
      <c r="RQG1411" s="28"/>
      <c r="RQH1411" s="28"/>
      <c r="RQI1411" s="28"/>
      <c r="RQJ1411" s="28"/>
      <c r="RQK1411" s="28"/>
      <c r="RQL1411" s="28"/>
      <c r="RQM1411" s="28"/>
      <c r="RQN1411" s="28"/>
      <c r="RQO1411" s="28"/>
      <c r="RQP1411" s="28"/>
      <c r="RQQ1411" s="28"/>
      <c r="RQR1411" s="28"/>
      <c r="RQS1411" s="28"/>
      <c r="RQT1411" s="28"/>
      <c r="RQU1411" s="28"/>
      <c r="RQV1411" s="28"/>
      <c r="RQW1411" s="28"/>
      <c r="RQX1411" s="28"/>
      <c r="RQY1411" s="28"/>
      <c r="RQZ1411" s="28"/>
      <c r="RRA1411" s="28"/>
      <c r="RRB1411" s="28"/>
      <c r="RRC1411" s="28"/>
      <c r="RRD1411" s="28"/>
      <c r="RRE1411" s="28"/>
      <c r="RRF1411" s="28"/>
      <c r="RRG1411" s="28"/>
      <c r="RRH1411" s="28"/>
      <c r="RRI1411" s="28"/>
      <c r="RRJ1411" s="28"/>
      <c r="RRK1411" s="28"/>
      <c r="RRL1411" s="28"/>
      <c r="RRM1411" s="28"/>
      <c r="RRN1411" s="28"/>
      <c r="RRO1411" s="28"/>
      <c r="RRP1411" s="28"/>
      <c r="RRQ1411" s="28"/>
      <c r="RRR1411" s="28"/>
      <c r="RRS1411" s="28"/>
      <c r="RRT1411" s="28"/>
      <c r="RRU1411" s="28"/>
      <c r="RRV1411" s="28"/>
      <c r="RRW1411" s="28"/>
      <c r="RRX1411" s="28"/>
      <c r="RRY1411" s="28"/>
      <c r="RRZ1411" s="28"/>
      <c r="RSA1411" s="28"/>
      <c r="RSB1411" s="28"/>
      <c r="RSC1411" s="28"/>
      <c r="RSD1411" s="28"/>
      <c r="RSE1411" s="28"/>
      <c r="RSF1411" s="28"/>
      <c r="RSG1411" s="28"/>
      <c r="RSH1411" s="28"/>
      <c r="RSI1411" s="28"/>
      <c r="RSJ1411" s="28"/>
      <c r="RSK1411" s="28"/>
      <c r="RSL1411" s="28"/>
      <c r="RSM1411" s="28"/>
      <c r="RSN1411" s="28"/>
      <c r="RSO1411" s="28"/>
      <c r="RSP1411" s="28"/>
      <c r="RSQ1411" s="28"/>
      <c r="RSR1411" s="28"/>
      <c r="RSS1411" s="28"/>
      <c r="RST1411" s="28"/>
      <c r="RSU1411" s="28"/>
      <c r="RSV1411" s="28"/>
      <c r="RSW1411" s="28"/>
      <c r="RSX1411" s="28"/>
      <c r="RSY1411" s="28"/>
      <c r="RSZ1411" s="28"/>
      <c r="RTA1411" s="28"/>
      <c r="RTB1411" s="28"/>
      <c r="RTC1411" s="28"/>
      <c r="RTD1411" s="28"/>
      <c r="RTE1411" s="28"/>
      <c r="RTF1411" s="28"/>
      <c r="RTG1411" s="28"/>
      <c r="RTH1411" s="28"/>
      <c r="RTI1411" s="28"/>
      <c r="RTJ1411" s="28"/>
      <c r="RTK1411" s="28"/>
      <c r="RTL1411" s="28"/>
      <c r="RTM1411" s="28"/>
      <c r="RTN1411" s="28"/>
      <c r="RTO1411" s="28"/>
      <c r="RTP1411" s="28"/>
      <c r="RTQ1411" s="28"/>
      <c r="RTR1411" s="28"/>
      <c r="RTS1411" s="28"/>
      <c r="RTT1411" s="28"/>
      <c r="RTU1411" s="28"/>
      <c r="RTV1411" s="28"/>
      <c r="RTW1411" s="28"/>
      <c r="RTX1411" s="28"/>
      <c r="RTY1411" s="28"/>
      <c r="RTZ1411" s="28"/>
      <c r="RUA1411" s="28"/>
      <c r="RUB1411" s="28"/>
      <c r="RUC1411" s="28"/>
      <c r="RUD1411" s="28"/>
      <c r="RUE1411" s="28"/>
      <c r="RUF1411" s="28"/>
      <c r="RUG1411" s="28"/>
      <c r="RUH1411" s="28"/>
      <c r="RUI1411" s="28"/>
      <c r="RUJ1411" s="28"/>
      <c r="RUK1411" s="28"/>
      <c r="RUL1411" s="28"/>
      <c r="RUM1411" s="28"/>
      <c r="RUN1411" s="28"/>
      <c r="RUO1411" s="28"/>
      <c r="RUP1411" s="28"/>
      <c r="RUQ1411" s="28"/>
      <c r="RUR1411" s="28"/>
      <c r="RUS1411" s="28"/>
      <c r="RUT1411" s="28"/>
      <c r="RUU1411" s="28"/>
      <c r="RUV1411" s="28"/>
      <c r="RUW1411" s="28"/>
      <c r="RUX1411" s="28"/>
      <c r="RUY1411" s="28"/>
      <c r="RUZ1411" s="28"/>
      <c r="RVA1411" s="28"/>
      <c r="RVB1411" s="28"/>
      <c r="RVC1411" s="28"/>
      <c r="RVD1411" s="28"/>
      <c r="RVE1411" s="28"/>
      <c r="RVF1411" s="28"/>
      <c r="RVG1411" s="28"/>
      <c r="RVH1411" s="28"/>
      <c r="RVI1411" s="28"/>
      <c r="RVJ1411" s="28"/>
      <c r="RVK1411" s="28"/>
      <c r="RVL1411" s="28"/>
      <c r="RVM1411" s="28"/>
      <c r="RVN1411" s="28"/>
      <c r="RVO1411" s="28"/>
      <c r="RVP1411" s="28"/>
      <c r="RVQ1411" s="28"/>
      <c r="RVR1411" s="28"/>
      <c r="RVS1411" s="28"/>
      <c r="RVT1411" s="28"/>
      <c r="RVU1411" s="28"/>
      <c r="RVV1411" s="28"/>
      <c r="RVW1411" s="28"/>
      <c r="RVX1411" s="28"/>
      <c r="RVY1411" s="28"/>
      <c r="RVZ1411" s="28"/>
      <c r="RWA1411" s="28"/>
      <c r="RWB1411" s="28"/>
      <c r="RWC1411" s="28"/>
      <c r="RWD1411" s="28"/>
      <c r="RWE1411" s="28"/>
      <c r="RWF1411" s="28"/>
      <c r="RWG1411" s="28"/>
      <c r="RWH1411" s="28"/>
      <c r="RWI1411" s="28"/>
      <c r="RWJ1411" s="28"/>
      <c r="RWK1411" s="28"/>
      <c r="RWL1411" s="28"/>
      <c r="RWM1411" s="28"/>
      <c r="RWN1411" s="28"/>
      <c r="RWO1411" s="28"/>
      <c r="RWP1411" s="28"/>
      <c r="RWQ1411" s="28"/>
      <c r="RWR1411" s="28"/>
      <c r="RWS1411" s="28"/>
      <c r="RWT1411" s="28"/>
      <c r="RWU1411" s="28"/>
      <c r="RWV1411" s="28"/>
      <c r="RWW1411" s="28"/>
      <c r="RWX1411" s="28"/>
      <c r="RWY1411" s="28"/>
      <c r="RWZ1411" s="28"/>
      <c r="RXA1411" s="28"/>
      <c r="RXB1411" s="28"/>
      <c r="RXC1411" s="28"/>
      <c r="RXD1411" s="28"/>
      <c r="RXE1411" s="28"/>
      <c r="RXF1411" s="28"/>
      <c r="RXG1411" s="28"/>
      <c r="RXH1411" s="28"/>
      <c r="RXI1411" s="28"/>
      <c r="RXJ1411" s="28"/>
      <c r="RXK1411" s="28"/>
      <c r="RXL1411" s="28"/>
      <c r="RXM1411" s="28"/>
      <c r="RXN1411" s="28"/>
      <c r="RXO1411" s="28"/>
      <c r="RXP1411" s="28"/>
      <c r="RXQ1411" s="28"/>
      <c r="RXR1411" s="28"/>
      <c r="RXS1411" s="28"/>
      <c r="RXT1411" s="28"/>
      <c r="RXU1411" s="28"/>
      <c r="RXV1411" s="28"/>
      <c r="RXW1411" s="28"/>
      <c r="RXX1411" s="28"/>
      <c r="RXY1411" s="28"/>
      <c r="RXZ1411" s="28"/>
      <c r="RYA1411" s="28"/>
      <c r="RYB1411" s="28"/>
      <c r="RYC1411" s="28"/>
      <c r="RYD1411" s="28"/>
      <c r="RYE1411" s="28"/>
      <c r="RYF1411" s="28"/>
      <c r="RYG1411" s="28"/>
      <c r="RYH1411" s="28"/>
      <c r="RYI1411" s="28"/>
      <c r="RYJ1411" s="28"/>
      <c r="RYK1411" s="28"/>
      <c r="RYL1411" s="28"/>
      <c r="RYM1411" s="28"/>
      <c r="RYN1411" s="28"/>
      <c r="RYO1411" s="28"/>
      <c r="RYP1411" s="28"/>
      <c r="RYQ1411" s="28"/>
      <c r="RYR1411" s="28"/>
      <c r="RYS1411" s="28"/>
      <c r="RYT1411" s="28"/>
      <c r="RYU1411" s="28"/>
      <c r="RYV1411" s="28"/>
      <c r="RYW1411" s="28"/>
      <c r="RYX1411" s="28"/>
      <c r="RYY1411" s="28"/>
      <c r="RYZ1411" s="28"/>
      <c r="RZA1411" s="28"/>
      <c r="RZB1411" s="28"/>
      <c r="RZC1411" s="28"/>
      <c r="RZD1411" s="28"/>
      <c r="RZE1411" s="28"/>
      <c r="RZF1411" s="28"/>
      <c r="RZG1411" s="28"/>
      <c r="RZH1411" s="28"/>
      <c r="RZI1411" s="28"/>
      <c r="RZJ1411" s="28"/>
      <c r="RZK1411" s="28"/>
      <c r="RZL1411" s="28"/>
      <c r="RZM1411" s="28"/>
      <c r="RZN1411" s="28"/>
      <c r="RZO1411" s="28"/>
      <c r="RZP1411" s="28"/>
      <c r="RZQ1411" s="28"/>
      <c r="RZR1411" s="28"/>
      <c r="RZS1411" s="28"/>
      <c r="RZT1411" s="28"/>
      <c r="RZU1411" s="28"/>
      <c r="RZV1411" s="28"/>
      <c r="RZW1411" s="28"/>
      <c r="RZX1411" s="28"/>
      <c r="RZY1411" s="28"/>
      <c r="RZZ1411" s="28"/>
      <c r="SAA1411" s="28"/>
      <c r="SAB1411" s="28"/>
      <c r="SAC1411" s="28"/>
      <c r="SAD1411" s="28"/>
      <c r="SAE1411" s="28"/>
      <c r="SAF1411" s="28"/>
      <c r="SAG1411" s="28"/>
      <c r="SAH1411" s="28"/>
      <c r="SAI1411" s="28"/>
      <c r="SAJ1411" s="28"/>
      <c r="SAK1411" s="28"/>
      <c r="SAL1411" s="28"/>
      <c r="SAM1411" s="28"/>
      <c r="SAN1411" s="28"/>
      <c r="SAO1411" s="28"/>
      <c r="SAP1411" s="28"/>
      <c r="SAQ1411" s="28"/>
      <c r="SAR1411" s="28"/>
      <c r="SAS1411" s="28"/>
      <c r="SAT1411" s="28"/>
      <c r="SAU1411" s="28"/>
      <c r="SAV1411" s="28"/>
      <c r="SAW1411" s="28"/>
      <c r="SAX1411" s="28"/>
      <c r="SAY1411" s="28"/>
      <c r="SAZ1411" s="28"/>
      <c r="SBA1411" s="28"/>
      <c r="SBB1411" s="28"/>
      <c r="SBC1411" s="28"/>
      <c r="SBD1411" s="28"/>
      <c r="SBE1411" s="28"/>
      <c r="SBF1411" s="28"/>
      <c r="SBG1411" s="28"/>
      <c r="SBH1411" s="28"/>
      <c r="SBI1411" s="28"/>
      <c r="SBJ1411" s="28"/>
      <c r="SBK1411" s="28"/>
      <c r="SBL1411" s="28"/>
      <c r="SBM1411" s="28"/>
      <c r="SBN1411" s="28"/>
      <c r="SBO1411" s="28"/>
      <c r="SBP1411" s="28"/>
      <c r="SBQ1411" s="28"/>
      <c r="SBR1411" s="28"/>
      <c r="SBS1411" s="28"/>
      <c r="SBT1411" s="28"/>
      <c r="SBU1411" s="28"/>
      <c r="SBV1411" s="28"/>
      <c r="SBW1411" s="28"/>
      <c r="SBX1411" s="28"/>
      <c r="SBY1411" s="28"/>
      <c r="SBZ1411" s="28"/>
      <c r="SCA1411" s="28"/>
      <c r="SCB1411" s="28"/>
      <c r="SCC1411" s="28"/>
      <c r="SCD1411" s="28"/>
      <c r="SCE1411" s="28"/>
      <c r="SCF1411" s="28"/>
      <c r="SCG1411" s="28"/>
      <c r="SCH1411" s="28"/>
      <c r="SCI1411" s="28"/>
      <c r="SCJ1411" s="28"/>
      <c r="SCK1411" s="28"/>
      <c r="SCL1411" s="28"/>
      <c r="SCM1411" s="28"/>
      <c r="SCN1411" s="28"/>
      <c r="SCO1411" s="28"/>
      <c r="SCP1411" s="28"/>
      <c r="SCQ1411" s="28"/>
      <c r="SCR1411" s="28"/>
      <c r="SCS1411" s="28"/>
      <c r="SCT1411" s="28"/>
      <c r="SCU1411" s="28"/>
      <c r="SCV1411" s="28"/>
      <c r="SCW1411" s="28"/>
      <c r="SCX1411" s="28"/>
      <c r="SCY1411" s="28"/>
      <c r="SCZ1411" s="28"/>
      <c r="SDA1411" s="28"/>
      <c r="SDB1411" s="28"/>
      <c r="SDC1411" s="28"/>
      <c r="SDD1411" s="28"/>
      <c r="SDE1411" s="28"/>
      <c r="SDF1411" s="28"/>
      <c r="SDG1411" s="28"/>
      <c r="SDH1411" s="28"/>
      <c r="SDI1411" s="28"/>
      <c r="SDJ1411" s="28"/>
      <c r="SDK1411" s="28"/>
      <c r="SDL1411" s="28"/>
      <c r="SDM1411" s="28"/>
      <c r="SDN1411" s="28"/>
      <c r="SDO1411" s="28"/>
      <c r="SDP1411" s="28"/>
      <c r="SDQ1411" s="28"/>
      <c r="SDR1411" s="28"/>
      <c r="SDS1411" s="28"/>
      <c r="SDT1411" s="28"/>
      <c r="SDU1411" s="28"/>
      <c r="SDV1411" s="28"/>
      <c r="SDW1411" s="28"/>
      <c r="SDX1411" s="28"/>
      <c r="SDY1411" s="28"/>
      <c r="SDZ1411" s="28"/>
      <c r="SEA1411" s="28"/>
      <c r="SEB1411" s="28"/>
      <c r="SEC1411" s="28"/>
      <c r="SED1411" s="28"/>
      <c r="SEE1411" s="28"/>
      <c r="SEF1411" s="28"/>
      <c r="SEG1411" s="28"/>
      <c r="SEH1411" s="28"/>
      <c r="SEI1411" s="28"/>
      <c r="SEJ1411" s="28"/>
      <c r="SEK1411" s="28"/>
      <c r="SEL1411" s="28"/>
      <c r="SEM1411" s="28"/>
      <c r="SEN1411" s="28"/>
      <c r="SEO1411" s="28"/>
      <c r="SEP1411" s="28"/>
      <c r="SEQ1411" s="28"/>
      <c r="SER1411" s="28"/>
      <c r="SES1411" s="28"/>
      <c r="SET1411" s="28"/>
      <c r="SEU1411" s="28"/>
      <c r="SEV1411" s="28"/>
      <c r="SEW1411" s="28"/>
      <c r="SEX1411" s="28"/>
      <c r="SEY1411" s="28"/>
      <c r="SEZ1411" s="28"/>
      <c r="SFA1411" s="28"/>
      <c r="SFB1411" s="28"/>
      <c r="SFC1411" s="28"/>
      <c r="SFD1411" s="28"/>
      <c r="SFE1411" s="28"/>
      <c r="SFF1411" s="28"/>
      <c r="SFG1411" s="28"/>
      <c r="SFH1411" s="28"/>
      <c r="SFI1411" s="28"/>
      <c r="SFJ1411" s="28"/>
      <c r="SFK1411" s="28"/>
      <c r="SFL1411" s="28"/>
      <c r="SFM1411" s="28"/>
      <c r="SFN1411" s="28"/>
      <c r="SFO1411" s="28"/>
      <c r="SFP1411" s="28"/>
      <c r="SFQ1411" s="28"/>
      <c r="SFR1411" s="28"/>
      <c r="SFS1411" s="28"/>
      <c r="SFT1411" s="28"/>
      <c r="SFU1411" s="28"/>
      <c r="SFV1411" s="28"/>
      <c r="SFW1411" s="28"/>
      <c r="SFX1411" s="28"/>
      <c r="SFY1411" s="28"/>
      <c r="SFZ1411" s="28"/>
      <c r="SGA1411" s="28"/>
      <c r="SGB1411" s="28"/>
      <c r="SGC1411" s="28"/>
      <c r="SGD1411" s="28"/>
      <c r="SGE1411" s="28"/>
      <c r="SGF1411" s="28"/>
      <c r="SGG1411" s="28"/>
      <c r="SGH1411" s="28"/>
      <c r="SGI1411" s="28"/>
      <c r="SGJ1411" s="28"/>
      <c r="SGK1411" s="28"/>
      <c r="SGL1411" s="28"/>
      <c r="SGM1411" s="28"/>
      <c r="SGN1411" s="28"/>
      <c r="SGO1411" s="28"/>
      <c r="SGP1411" s="28"/>
      <c r="SGQ1411" s="28"/>
      <c r="SGR1411" s="28"/>
      <c r="SGS1411" s="28"/>
      <c r="SGT1411" s="28"/>
      <c r="SGU1411" s="28"/>
      <c r="SGV1411" s="28"/>
      <c r="SGW1411" s="28"/>
      <c r="SGX1411" s="28"/>
      <c r="SGY1411" s="28"/>
      <c r="SGZ1411" s="28"/>
      <c r="SHA1411" s="28"/>
      <c r="SHB1411" s="28"/>
      <c r="SHC1411" s="28"/>
      <c r="SHD1411" s="28"/>
      <c r="SHE1411" s="28"/>
      <c r="SHF1411" s="28"/>
      <c r="SHG1411" s="28"/>
      <c r="SHH1411" s="28"/>
      <c r="SHI1411" s="28"/>
      <c r="SHJ1411" s="28"/>
      <c r="SHK1411" s="28"/>
      <c r="SHL1411" s="28"/>
      <c r="SHM1411" s="28"/>
      <c r="SHN1411" s="28"/>
      <c r="SHO1411" s="28"/>
      <c r="SHP1411" s="28"/>
      <c r="SHQ1411" s="28"/>
      <c r="SHR1411" s="28"/>
      <c r="SHS1411" s="28"/>
      <c r="SHT1411" s="28"/>
      <c r="SHU1411" s="28"/>
      <c r="SHV1411" s="28"/>
      <c r="SHW1411" s="28"/>
      <c r="SHX1411" s="28"/>
      <c r="SHY1411" s="28"/>
      <c r="SHZ1411" s="28"/>
      <c r="SIA1411" s="28"/>
      <c r="SIB1411" s="28"/>
      <c r="SIC1411" s="28"/>
      <c r="SID1411" s="28"/>
      <c r="SIE1411" s="28"/>
      <c r="SIF1411" s="28"/>
      <c r="SIG1411" s="28"/>
      <c r="SIH1411" s="28"/>
      <c r="SII1411" s="28"/>
      <c r="SIJ1411" s="28"/>
      <c r="SIK1411" s="28"/>
      <c r="SIL1411" s="28"/>
      <c r="SIM1411" s="28"/>
      <c r="SIN1411" s="28"/>
      <c r="SIO1411" s="28"/>
      <c r="SIP1411" s="28"/>
      <c r="SIQ1411" s="28"/>
      <c r="SIR1411" s="28"/>
      <c r="SIS1411" s="28"/>
      <c r="SIT1411" s="28"/>
      <c r="SIU1411" s="28"/>
      <c r="SIV1411" s="28"/>
      <c r="SIW1411" s="28"/>
      <c r="SIX1411" s="28"/>
      <c r="SIY1411" s="28"/>
      <c r="SIZ1411" s="28"/>
      <c r="SJA1411" s="28"/>
      <c r="SJB1411" s="28"/>
      <c r="SJC1411" s="28"/>
      <c r="SJD1411" s="28"/>
      <c r="SJE1411" s="28"/>
      <c r="SJF1411" s="28"/>
      <c r="SJG1411" s="28"/>
      <c r="SJH1411" s="28"/>
      <c r="SJI1411" s="28"/>
      <c r="SJJ1411" s="28"/>
      <c r="SJK1411" s="28"/>
      <c r="SJL1411" s="28"/>
      <c r="SJM1411" s="28"/>
      <c r="SJN1411" s="28"/>
      <c r="SJO1411" s="28"/>
      <c r="SJP1411" s="28"/>
      <c r="SJQ1411" s="28"/>
      <c r="SJR1411" s="28"/>
      <c r="SJS1411" s="28"/>
      <c r="SJT1411" s="28"/>
      <c r="SJU1411" s="28"/>
      <c r="SJV1411" s="28"/>
      <c r="SJW1411" s="28"/>
      <c r="SJX1411" s="28"/>
      <c r="SJY1411" s="28"/>
      <c r="SJZ1411" s="28"/>
      <c r="SKA1411" s="28"/>
      <c r="SKB1411" s="28"/>
      <c r="SKC1411" s="28"/>
      <c r="SKD1411" s="28"/>
      <c r="SKE1411" s="28"/>
      <c r="SKF1411" s="28"/>
      <c r="SKG1411" s="28"/>
      <c r="SKH1411" s="28"/>
      <c r="SKI1411" s="28"/>
      <c r="SKJ1411" s="28"/>
      <c r="SKK1411" s="28"/>
      <c r="SKL1411" s="28"/>
      <c r="SKM1411" s="28"/>
      <c r="SKN1411" s="28"/>
      <c r="SKO1411" s="28"/>
      <c r="SKP1411" s="28"/>
      <c r="SKQ1411" s="28"/>
      <c r="SKR1411" s="28"/>
      <c r="SKS1411" s="28"/>
      <c r="SKT1411" s="28"/>
      <c r="SKU1411" s="28"/>
      <c r="SKV1411" s="28"/>
      <c r="SKW1411" s="28"/>
      <c r="SKX1411" s="28"/>
      <c r="SKY1411" s="28"/>
      <c r="SKZ1411" s="28"/>
      <c r="SLA1411" s="28"/>
      <c r="SLB1411" s="28"/>
      <c r="SLC1411" s="28"/>
      <c r="SLD1411" s="28"/>
      <c r="SLE1411" s="28"/>
      <c r="SLF1411" s="28"/>
      <c r="SLG1411" s="28"/>
      <c r="SLH1411" s="28"/>
      <c r="SLI1411" s="28"/>
      <c r="SLJ1411" s="28"/>
      <c r="SLK1411" s="28"/>
      <c r="SLL1411" s="28"/>
      <c r="SLM1411" s="28"/>
      <c r="SLN1411" s="28"/>
      <c r="SLO1411" s="28"/>
      <c r="SLP1411" s="28"/>
      <c r="SLQ1411" s="28"/>
      <c r="SLR1411" s="28"/>
      <c r="SLS1411" s="28"/>
      <c r="SLT1411" s="28"/>
      <c r="SLU1411" s="28"/>
      <c r="SLV1411" s="28"/>
      <c r="SLW1411" s="28"/>
      <c r="SLX1411" s="28"/>
      <c r="SLY1411" s="28"/>
      <c r="SLZ1411" s="28"/>
      <c r="SMA1411" s="28"/>
      <c r="SMB1411" s="28"/>
      <c r="SMC1411" s="28"/>
      <c r="SMD1411" s="28"/>
      <c r="SME1411" s="28"/>
      <c r="SMF1411" s="28"/>
      <c r="SMG1411" s="28"/>
      <c r="SMH1411" s="28"/>
      <c r="SMI1411" s="28"/>
      <c r="SMJ1411" s="28"/>
      <c r="SMK1411" s="28"/>
      <c r="SML1411" s="28"/>
      <c r="SMM1411" s="28"/>
      <c r="SMN1411" s="28"/>
      <c r="SMO1411" s="28"/>
      <c r="SMP1411" s="28"/>
      <c r="SMQ1411" s="28"/>
      <c r="SMR1411" s="28"/>
      <c r="SMS1411" s="28"/>
      <c r="SMT1411" s="28"/>
      <c r="SMU1411" s="28"/>
      <c r="SMV1411" s="28"/>
      <c r="SMW1411" s="28"/>
      <c r="SMX1411" s="28"/>
      <c r="SMY1411" s="28"/>
      <c r="SMZ1411" s="28"/>
      <c r="SNA1411" s="28"/>
      <c r="SNB1411" s="28"/>
      <c r="SNC1411" s="28"/>
      <c r="SND1411" s="28"/>
      <c r="SNE1411" s="28"/>
      <c r="SNF1411" s="28"/>
      <c r="SNG1411" s="28"/>
      <c r="SNH1411" s="28"/>
      <c r="SNI1411" s="28"/>
      <c r="SNJ1411" s="28"/>
      <c r="SNK1411" s="28"/>
      <c r="SNL1411" s="28"/>
      <c r="SNM1411" s="28"/>
      <c r="SNN1411" s="28"/>
      <c r="SNO1411" s="28"/>
      <c r="SNP1411" s="28"/>
      <c r="SNQ1411" s="28"/>
      <c r="SNR1411" s="28"/>
      <c r="SNS1411" s="28"/>
      <c r="SNT1411" s="28"/>
      <c r="SNU1411" s="28"/>
      <c r="SNV1411" s="28"/>
      <c r="SNW1411" s="28"/>
      <c r="SNX1411" s="28"/>
      <c r="SNY1411" s="28"/>
      <c r="SNZ1411" s="28"/>
      <c r="SOA1411" s="28"/>
      <c r="SOB1411" s="28"/>
      <c r="SOC1411" s="28"/>
      <c r="SOD1411" s="28"/>
      <c r="SOE1411" s="28"/>
      <c r="SOF1411" s="28"/>
      <c r="SOG1411" s="28"/>
      <c r="SOH1411" s="28"/>
      <c r="SOI1411" s="28"/>
      <c r="SOJ1411" s="28"/>
      <c r="SOK1411" s="28"/>
      <c r="SOL1411" s="28"/>
      <c r="SOM1411" s="28"/>
      <c r="SON1411" s="28"/>
      <c r="SOO1411" s="28"/>
      <c r="SOP1411" s="28"/>
      <c r="SOQ1411" s="28"/>
      <c r="SOR1411" s="28"/>
      <c r="SOS1411" s="28"/>
      <c r="SOT1411" s="28"/>
      <c r="SOU1411" s="28"/>
      <c r="SOV1411" s="28"/>
      <c r="SOW1411" s="28"/>
      <c r="SOX1411" s="28"/>
      <c r="SOY1411" s="28"/>
      <c r="SOZ1411" s="28"/>
      <c r="SPA1411" s="28"/>
      <c r="SPB1411" s="28"/>
      <c r="SPC1411" s="28"/>
      <c r="SPD1411" s="28"/>
      <c r="SPE1411" s="28"/>
      <c r="SPF1411" s="28"/>
      <c r="SPG1411" s="28"/>
      <c r="SPH1411" s="28"/>
      <c r="SPI1411" s="28"/>
      <c r="SPJ1411" s="28"/>
      <c r="SPK1411" s="28"/>
      <c r="SPL1411" s="28"/>
      <c r="SPM1411" s="28"/>
      <c r="SPN1411" s="28"/>
      <c r="SPO1411" s="28"/>
      <c r="SPP1411" s="28"/>
      <c r="SPQ1411" s="28"/>
      <c r="SPR1411" s="28"/>
      <c r="SPS1411" s="28"/>
      <c r="SPT1411" s="28"/>
      <c r="SPU1411" s="28"/>
      <c r="SPV1411" s="28"/>
      <c r="SPW1411" s="28"/>
      <c r="SPX1411" s="28"/>
      <c r="SPY1411" s="28"/>
      <c r="SPZ1411" s="28"/>
      <c r="SQA1411" s="28"/>
      <c r="SQB1411" s="28"/>
      <c r="SQC1411" s="28"/>
      <c r="SQD1411" s="28"/>
      <c r="SQE1411" s="28"/>
      <c r="SQF1411" s="28"/>
      <c r="SQG1411" s="28"/>
      <c r="SQH1411" s="28"/>
      <c r="SQI1411" s="28"/>
      <c r="SQJ1411" s="28"/>
      <c r="SQK1411" s="28"/>
      <c r="SQL1411" s="28"/>
      <c r="SQM1411" s="28"/>
      <c r="SQN1411" s="28"/>
      <c r="SQO1411" s="28"/>
      <c r="SQP1411" s="28"/>
      <c r="SQQ1411" s="28"/>
      <c r="SQR1411" s="28"/>
      <c r="SQS1411" s="28"/>
      <c r="SQT1411" s="28"/>
      <c r="SQU1411" s="28"/>
      <c r="SQV1411" s="28"/>
      <c r="SQW1411" s="28"/>
      <c r="SQX1411" s="28"/>
      <c r="SQY1411" s="28"/>
      <c r="SQZ1411" s="28"/>
      <c r="SRA1411" s="28"/>
      <c r="SRB1411" s="28"/>
      <c r="SRC1411" s="28"/>
      <c r="SRD1411" s="28"/>
      <c r="SRE1411" s="28"/>
      <c r="SRF1411" s="28"/>
      <c r="SRG1411" s="28"/>
      <c r="SRH1411" s="28"/>
      <c r="SRI1411" s="28"/>
      <c r="SRJ1411" s="28"/>
      <c r="SRK1411" s="28"/>
      <c r="SRL1411" s="28"/>
      <c r="SRM1411" s="28"/>
      <c r="SRN1411" s="28"/>
      <c r="SRO1411" s="28"/>
      <c r="SRP1411" s="28"/>
      <c r="SRQ1411" s="28"/>
      <c r="SRR1411" s="28"/>
      <c r="SRS1411" s="28"/>
      <c r="SRT1411" s="28"/>
      <c r="SRU1411" s="28"/>
      <c r="SRV1411" s="28"/>
      <c r="SRW1411" s="28"/>
      <c r="SRX1411" s="28"/>
      <c r="SRY1411" s="28"/>
      <c r="SRZ1411" s="28"/>
      <c r="SSA1411" s="28"/>
      <c r="SSB1411" s="28"/>
      <c r="SSC1411" s="28"/>
      <c r="SSD1411" s="28"/>
      <c r="SSE1411" s="28"/>
      <c r="SSF1411" s="28"/>
      <c r="SSG1411" s="28"/>
      <c r="SSH1411" s="28"/>
      <c r="SSI1411" s="28"/>
      <c r="SSJ1411" s="28"/>
      <c r="SSK1411" s="28"/>
      <c r="SSL1411" s="28"/>
      <c r="SSM1411" s="28"/>
      <c r="SSN1411" s="28"/>
      <c r="SSO1411" s="28"/>
      <c r="SSP1411" s="28"/>
      <c r="SSQ1411" s="28"/>
      <c r="SSR1411" s="28"/>
      <c r="SSS1411" s="28"/>
      <c r="SST1411" s="28"/>
      <c r="SSU1411" s="28"/>
      <c r="SSV1411" s="28"/>
      <c r="SSW1411" s="28"/>
      <c r="SSX1411" s="28"/>
      <c r="SSY1411" s="28"/>
      <c r="SSZ1411" s="28"/>
      <c r="STA1411" s="28"/>
      <c r="STB1411" s="28"/>
      <c r="STC1411" s="28"/>
      <c r="STD1411" s="28"/>
      <c r="STE1411" s="28"/>
      <c r="STF1411" s="28"/>
      <c r="STG1411" s="28"/>
      <c r="STH1411" s="28"/>
      <c r="STI1411" s="28"/>
      <c r="STJ1411" s="28"/>
      <c r="STK1411" s="28"/>
      <c r="STL1411" s="28"/>
      <c r="STM1411" s="28"/>
      <c r="STN1411" s="28"/>
      <c r="STO1411" s="28"/>
      <c r="STP1411" s="28"/>
      <c r="STQ1411" s="28"/>
      <c r="STR1411" s="28"/>
      <c r="STS1411" s="28"/>
      <c r="STT1411" s="28"/>
      <c r="STU1411" s="28"/>
      <c r="STV1411" s="28"/>
      <c r="STW1411" s="28"/>
      <c r="STX1411" s="28"/>
      <c r="STY1411" s="28"/>
      <c r="STZ1411" s="28"/>
      <c r="SUA1411" s="28"/>
      <c r="SUB1411" s="28"/>
      <c r="SUC1411" s="28"/>
      <c r="SUD1411" s="28"/>
      <c r="SUE1411" s="28"/>
      <c r="SUF1411" s="28"/>
      <c r="SUG1411" s="28"/>
      <c r="SUH1411" s="28"/>
      <c r="SUI1411" s="28"/>
      <c r="SUJ1411" s="28"/>
      <c r="SUK1411" s="28"/>
      <c r="SUL1411" s="28"/>
      <c r="SUM1411" s="28"/>
      <c r="SUN1411" s="28"/>
      <c r="SUO1411" s="28"/>
      <c r="SUP1411" s="28"/>
      <c r="SUQ1411" s="28"/>
      <c r="SUR1411" s="28"/>
      <c r="SUS1411" s="28"/>
      <c r="SUT1411" s="28"/>
      <c r="SUU1411" s="28"/>
      <c r="SUV1411" s="28"/>
      <c r="SUW1411" s="28"/>
      <c r="SUX1411" s="28"/>
      <c r="SUY1411" s="28"/>
      <c r="SUZ1411" s="28"/>
      <c r="SVA1411" s="28"/>
      <c r="SVB1411" s="28"/>
      <c r="SVC1411" s="28"/>
      <c r="SVD1411" s="28"/>
      <c r="SVE1411" s="28"/>
      <c r="SVF1411" s="28"/>
      <c r="SVG1411" s="28"/>
      <c r="SVH1411" s="28"/>
      <c r="SVI1411" s="28"/>
      <c r="SVJ1411" s="28"/>
      <c r="SVK1411" s="28"/>
      <c r="SVL1411" s="28"/>
      <c r="SVM1411" s="28"/>
      <c r="SVN1411" s="28"/>
      <c r="SVO1411" s="28"/>
      <c r="SVP1411" s="28"/>
      <c r="SVQ1411" s="28"/>
      <c r="SVR1411" s="28"/>
      <c r="SVS1411" s="28"/>
      <c r="SVT1411" s="28"/>
      <c r="SVU1411" s="28"/>
      <c r="SVV1411" s="28"/>
      <c r="SVW1411" s="28"/>
      <c r="SVX1411" s="28"/>
      <c r="SVY1411" s="28"/>
      <c r="SVZ1411" s="28"/>
      <c r="SWA1411" s="28"/>
      <c r="SWB1411" s="28"/>
      <c r="SWC1411" s="28"/>
      <c r="SWD1411" s="28"/>
      <c r="SWE1411" s="28"/>
      <c r="SWF1411" s="28"/>
      <c r="SWG1411" s="28"/>
      <c r="SWH1411" s="28"/>
      <c r="SWI1411" s="28"/>
      <c r="SWJ1411" s="28"/>
      <c r="SWK1411" s="28"/>
      <c r="SWL1411" s="28"/>
      <c r="SWM1411" s="28"/>
      <c r="SWN1411" s="28"/>
      <c r="SWO1411" s="28"/>
      <c r="SWP1411" s="28"/>
      <c r="SWQ1411" s="28"/>
      <c r="SWR1411" s="28"/>
      <c r="SWS1411" s="28"/>
      <c r="SWT1411" s="28"/>
      <c r="SWU1411" s="28"/>
      <c r="SWV1411" s="28"/>
      <c r="SWW1411" s="28"/>
      <c r="SWX1411" s="28"/>
      <c r="SWY1411" s="28"/>
      <c r="SWZ1411" s="28"/>
      <c r="SXA1411" s="28"/>
      <c r="SXB1411" s="28"/>
      <c r="SXC1411" s="28"/>
      <c r="SXD1411" s="28"/>
      <c r="SXE1411" s="28"/>
      <c r="SXF1411" s="28"/>
      <c r="SXG1411" s="28"/>
      <c r="SXH1411" s="28"/>
      <c r="SXI1411" s="28"/>
      <c r="SXJ1411" s="28"/>
      <c r="SXK1411" s="28"/>
      <c r="SXL1411" s="28"/>
      <c r="SXM1411" s="28"/>
      <c r="SXN1411" s="28"/>
      <c r="SXO1411" s="28"/>
      <c r="SXP1411" s="28"/>
      <c r="SXQ1411" s="28"/>
      <c r="SXR1411" s="28"/>
      <c r="SXS1411" s="28"/>
      <c r="SXT1411" s="28"/>
      <c r="SXU1411" s="28"/>
      <c r="SXV1411" s="28"/>
      <c r="SXW1411" s="28"/>
      <c r="SXX1411" s="28"/>
      <c r="SXY1411" s="28"/>
      <c r="SXZ1411" s="28"/>
      <c r="SYA1411" s="28"/>
      <c r="SYB1411" s="28"/>
      <c r="SYC1411" s="28"/>
      <c r="SYD1411" s="28"/>
      <c r="SYE1411" s="28"/>
      <c r="SYF1411" s="28"/>
      <c r="SYG1411" s="28"/>
      <c r="SYH1411" s="28"/>
      <c r="SYI1411" s="28"/>
      <c r="SYJ1411" s="28"/>
      <c r="SYK1411" s="28"/>
      <c r="SYL1411" s="28"/>
      <c r="SYM1411" s="28"/>
      <c r="SYN1411" s="28"/>
      <c r="SYO1411" s="28"/>
      <c r="SYP1411" s="28"/>
      <c r="SYQ1411" s="28"/>
      <c r="SYR1411" s="28"/>
      <c r="SYS1411" s="28"/>
      <c r="SYT1411" s="28"/>
      <c r="SYU1411" s="28"/>
      <c r="SYV1411" s="28"/>
      <c r="SYW1411" s="28"/>
      <c r="SYX1411" s="28"/>
      <c r="SYY1411" s="28"/>
      <c r="SYZ1411" s="28"/>
      <c r="SZA1411" s="28"/>
      <c r="SZB1411" s="28"/>
      <c r="SZC1411" s="28"/>
      <c r="SZD1411" s="28"/>
      <c r="SZE1411" s="28"/>
      <c r="SZF1411" s="28"/>
      <c r="SZG1411" s="28"/>
      <c r="SZH1411" s="28"/>
      <c r="SZI1411" s="28"/>
      <c r="SZJ1411" s="28"/>
      <c r="SZK1411" s="28"/>
      <c r="SZL1411" s="28"/>
      <c r="SZM1411" s="28"/>
      <c r="SZN1411" s="28"/>
      <c r="SZO1411" s="28"/>
      <c r="SZP1411" s="28"/>
      <c r="SZQ1411" s="28"/>
      <c r="SZR1411" s="28"/>
      <c r="SZS1411" s="28"/>
      <c r="SZT1411" s="28"/>
      <c r="SZU1411" s="28"/>
      <c r="SZV1411" s="28"/>
      <c r="SZW1411" s="28"/>
      <c r="SZX1411" s="28"/>
      <c r="SZY1411" s="28"/>
      <c r="SZZ1411" s="28"/>
      <c r="TAA1411" s="28"/>
      <c r="TAB1411" s="28"/>
      <c r="TAC1411" s="28"/>
      <c r="TAD1411" s="28"/>
      <c r="TAE1411" s="28"/>
      <c r="TAF1411" s="28"/>
      <c r="TAG1411" s="28"/>
      <c r="TAH1411" s="28"/>
      <c r="TAI1411" s="28"/>
      <c r="TAJ1411" s="28"/>
      <c r="TAK1411" s="28"/>
      <c r="TAL1411" s="28"/>
      <c r="TAM1411" s="28"/>
      <c r="TAN1411" s="28"/>
      <c r="TAO1411" s="28"/>
      <c r="TAP1411" s="28"/>
      <c r="TAQ1411" s="28"/>
      <c r="TAR1411" s="28"/>
      <c r="TAS1411" s="28"/>
      <c r="TAT1411" s="28"/>
      <c r="TAU1411" s="28"/>
      <c r="TAV1411" s="28"/>
      <c r="TAW1411" s="28"/>
      <c r="TAX1411" s="28"/>
      <c r="TAY1411" s="28"/>
      <c r="TAZ1411" s="28"/>
      <c r="TBA1411" s="28"/>
      <c r="TBB1411" s="28"/>
      <c r="TBC1411" s="28"/>
      <c r="TBD1411" s="28"/>
      <c r="TBE1411" s="28"/>
      <c r="TBF1411" s="28"/>
      <c r="TBG1411" s="28"/>
      <c r="TBH1411" s="28"/>
      <c r="TBI1411" s="28"/>
      <c r="TBJ1411" s="28"/>
      <c r="TBK1411" s="28"/>
      <c r="TBL1411" s="28"/>
      <c r="TBM1411" s="28"/>
      <c r="TBN1411" s="28"/>
      <c r="TBO1411" s="28"/>
      <c r="TBP1411" s="28"/>
      <c r="TBQ1411" s="28"/>
      <c r="TBR1411" s="28"/>
      <c r="TBS1411" s="28"/>
      <c r="TBT1411" s="28"/>
      <c r="TBU1411" s="28"/>
      <c r="TBV1411" s="28"/>
      <c r="TBW1411" s="28"/>
      <c r="TBX1411" s="28"/>
      <c r="TBY1411" s="28"/>
      <c r="TBZ1411" s="28"/>
      <c r="TCA1411" s="28"/>
      <c r="TCB1411" s="28"/>
      <c r="TCC1411" s="28"/>
      <c r="TCD1411" s="28"/>
      <c r="TCE1411" s="28"/>
      <c r="TCF1411" s="28"/>
      <c r="TCG1411" s="28"/>
      <c r="TCH1411" s="28"/>
      <c r="TCI1411" s="28"/>
      <c r="TCJ1411" s="28"/>
      <c r="TCK1411" s="28"/>
      <c r="TCL1411" s="28"/>
      <c r="TCM1411" s="28"/>
      <c r="TCN1411" s="28"/>
      <c r="TCO1411" s="28"/>
      <c r="TCP1411" s="28"/>
      <c r="TCQ1411" s="28"/>
      <c r="TCR1411" s="28"/>
      <c r="TCS1411" s="28"/>
      <c r="TCT1411" s="28"/>
      <c r="TCU1411" s="28"/>
      <c r="TCV1411" s="28"/>
      <c r="TCW1411" s="28"/>
      <c r="TCX1411" s="28"/>
      <c r="TCY1411" s="28"/>
      <c r="TCZ1411" s="28"/>
      <c r="TDA1411" s="28"/>
      <c r="TDB1411" s="28"/>
      <c r="TDC1411" s="28"/>
      <c r="TDD1411" s="28"/>
      <c r="TDE1411" s="28"/>
      <c r="TDF1411" s="28"/>
      <c r="TDG1411" s="28"/>
      <c r="TDH1411" s="28"/>
      <c r="TDI1411" s="28"/>
      <c r="TDJ1411" s="28"/>
      <c r="TDK1411" s="28"/>
      <c r="TDL1411" s="28"/>
      <c r="TDM1411" s="28"/>
      <c r="TDN1411" s="28"/>
      <c r="TDO1411" s="28"/>
      <c r="TDP1411" s="28"/>
      <c r="TDQ1411" s="28"/>
      <c r="TDR1411" s="28"/>
      <c r="TDS1411" s="28"/>
      <c r="TDT1411" s="28"/>
      <c r="TDU1411" s="28"/>
      <c r="TDV1411" s="28"/>
      <c r="TDW1411" s="28"/>
      <c r="TDX1411" s="28"/>
      <c r="TDY1411" s="28"/>
      <c r="TDZ1411" s="28"/>
      <c r="TEA1411" s="28"/>
      <c r="TEB1411" s="28"/>
      <c r="TEC1411" s="28"/>
      <c r="TED1411" s="28"/>
      <c r="TEE1411" s="28"/>
      <c r="TEF1411" s="28"/>
      <c r="TEG1411" s="28"/>
      <c r="TEH1411" s="28"/>
      <c r="TEI1411" s="28"/>
      <c r="TEJ1411" s="28"/>
      <c r="TEK1411" s="28"/>
      <c r="TEL1411" s="28"/>
      <c r="TEM1411" s="28"/>
      <c r="TEN1411" s="28"/>
      <c r="TEO1411" s="28"/>
      <c r="TEP1411" s="28"/>
      <c r="TEQ1411" s="28"/>
      <c r="TER1411" s="28"/>
      <c r="TES1411" s="28"/>
      <c r="TET1411" s="28"/>
      <c r="TEU1411" s="28"/>
      <c r="TEV1411" s="28"/>
      <c r="TEW1411" s="28"/>
      <c r="TEX1411" s="28"/>
      <c r="TEY1411" s="28"/>
      <c r="TEZ1411" s="28"/>
      <c r="TFA1411" s="28"/>
      <c r="TFB1411" s="28"/>
      <c r="TFC1411" s="28"/>
      <c r="TFD1411" s="28"/>
      <c r="TFE1411" s="28"/>
      <c r="TFF1411" s="28"/>
      <c r="TFG1411" s="28"/>
      <c r="TFH1411" s="28"/>
      <c r="TFI1411" s="28"/>
      <c r="TFJ1411" s="28"/>
      <c r="TFK1411" s="28"/>
      <c r="TFL1411" s="28"/>
      <c r="TFM1411" s="28"/>
      <c r="TFN1411" s="28"/>
      <c r="TFO1411" s="28"/>
      <c r="TFP1411" s="28"/>
      <c r="TFQ1411" s="28"/>
      <c r="TFR1411" s="28"/>
      <c r="TFS1411" s="28"/>
      <c r="TFT1411" s="28"/>
      <c r="TFU1411" s="28"/>
      <c r="TFV1411" s="28"/>
      <c r="TFW1411" s="28"/>
      <c r="TFX1411" s="28"/>
      <c r="TFY1411" s="28"/>
      <c r="TFZ1411" s="28"/>
      <c r="TGA1411" s="28"/>
      <c r="TGB1411" s="28"/>
      <c r="TGC1411" s="28"/>
      <c r="TGD1411" s="28"/>
      <c r="TGE1411" s="28"/>
      <c r="TGF1411" s="28"/>
      <c r="TGG1411" s="28"/>
      <c r="TGH1411" s="28"/>
      <c r="TGI1411" s="28"/>
      <c r="TGJ1411" s="28"/>
      <c r="TGK1411" s="28"/>
      <c r="TGL1411" s="28"/>
      <c r="TGM1411" s="28"/>
      <c r="TGN1411" s="28"/>
      <c r="TGO1411" s="28"/>
      <c r="TGP1411" s="28"/>
      <c r="TGQ1411" s="28"/>
      <c r="TGR1411" s="28"/>
      <c r="TGS1411" s="28"/>
      <c r="TGT1411" s="28"/>
      <c r="TGU1411" s="28"/>
      <c r="TGV1411" s="28"/>
      <c r="TGW1411" s="28"/>
      <c r="TGX1411" s="28"/>
      <c r="TGY1411" s="28"/>
      <c r="TGZ1411" s="28"/>
      <c r="THA1411" s="28"/>
      <c r="THB1411" s="28"/>
      <c r="THC1411" s="28"/>
      <c r="THD1411" s="28"/>
      <c r="THE1411" s="28"/>
      <c r="THF1411" s="28"/>
      <c r="THG1411" s="28"/>
      <c r="THH1411" s="28"/>
      <c r="THI1411" s="28"/>
      <c r="THJ1411" s="28"/>
      <c r="THK1411" s="28"/>
      <c r="THL1411" s="28"/>
      <c r="THM1411" s="28"/>
      <c r="THN1411" s="28"/>
      <c r="THO1411" s="28"/>
      <c r="THP1411" s="28"/>
      <c r="THQ1411" s="28"/>
      <c r="THR1411" s="28"/>
      <c r="THS1411" s="28"/>
      <c r="THT1411" s="28"/>
      <c r="THU1411" s="28"/>
      <c r="THV1411" s="28"/>
      <c r="THW1411" s="28"/>
      <c r="THX1411" s="28"/>
      <c r="THY1411" s="28"/>
      <c r="THZ1411" s="28"/>
      <c r="TIA1411" s="28"/>
      <c r="TIB1411" s="28"/>
      <c r="TIC1411" s="28"/>
      <c r="TID1411" s="28"/>
      <c r="TIE1411" s="28"/>
      <c r="TIF1411" s="28"/>
      <c r="TIG1411" s="28"/>
      <c r="TIH1411" s="28"/>
      <c r="TII1411" s="28"/>
      <c r="TIJ1411" s="28"/>
      <c r="TIK1411" s="28"/>
      <c r="TIL1411" s="28"/>
      <c r="TIM1411" s="28"/>
      <c r="TIN1411" s="28"/>
      <c r="TIO1411" s="28"/>
      <c r="TIP1411" s="28"/>
      <c r="TIQ1411" s="28"/>
      <c r="TIR1411" s="28"/>
      <c r="TIS1411" s="28"/>
      <c r="TIT1411" s="28"/>
      <c r="TIU1411" s="28"/>
      <c r="TIV1411" s="28"/>
      <c r="TIW1411" s="28"/>
      <c r="TIX1411" s="28"/>
      <c r="TIY1411" s="28"/>
      <c r="TIZ1411" s="28"/>
      <c r="TJA1411" s="28"/>
      <c r="TJB1411" s="28"/>
      <c r="TJC1411" s="28"/>
      <c r="TJD1411" s="28"/>
      <c r="TJE1411" s="28"/>
      <c r="TJF1411" s="28"/>
      <c r="TJG1411" s="28"/>
      <c r="TJH1411" s="28"/>
      <c r="TJI1411" s="28"/>
      <c r="TJJ1411" s="28"/>
      <c r="TJK1411" s="28"/>
      <c r="TJL1411" s="28"/>
      <c r="TJM1411" s="28"/>
      <c r="TJN1411" s="28"/>
      <c r="TJO1411" s="28"/>
      <c r="TJP1411" s="28"/>
      <c r="TJQ1411" s="28"/>
      <c r="TJR1411" s="28"/>
      <c r="TJS1411" s="28"/>
      <c r="TJT1411" s="28"/>
      <c r="TJU1411" s="28"/>
      <c r="TJV1411" s="28"/>
      <c r="TJW1411" s="28"/>
      <c r="TJX1411" s="28"/>
      <c r="TJY1411" s="28"/>
      <c r="TJZ1411" s="28"/>
      <c r="TKA1411" s="28"/>
      <c r="TKB1411" s="28"/>
      <c r="TKC1411" s="28"/>
      <c r="TKD1411" s="28"/>
      <c r="TKE1411" s="28"/>
      <c r="TKF1411" s="28"/>
      <c r="TKG1411" s="28"/>
      <c r="TKH1411" s="28"/>
      <c r="TKI1411" s="28"/>
      <c r="TKJ1411" s="28"/>
      <c r="TKK1411" s="28"/>
      <c r="TKL1411" s="28"/>
      <c r="TKM1411" s="28"/>
      <c r="TKN1411" s="28"/>
      <c r="TKO1411" s="28"/>
      <c r="TKP1411" s="28"/>
      <c r="TKQ1411" s="28"/>
      <c r="TKR1411" s="28"/>
      <c r="TKS1411" s="28"/>
      <c r="TKT1411" s="28"/>
      <c r="TKU1411" s="28"/>
      <c r="TKV1411" s="28"/>
      <c r="TKW1411" s="28"/>
      <c r="TKX1411" s="28"/>
      <c r="TKY1411" s="28"/>
      <c r="TKZ1411" s="28"/>
      <c r="TLA1411" s="28"/>
      <c r="TLB1411" s="28"/>
      <c r="TLC1411" s="28"/>
      <c r="TLD1411" s="28"/>
      <c r="TLE1411" s="28"/>
      <c r="TLF1411" s="28"/>
      <c r="TLG1411" s="28"/>
      <c r="TLH1411" s="28"/>
      <c r="TLI1411" s="28"/>
      <c r="TLJ1411" s="28"/>
      <c r="TLK1411" s="28"/>
      <c r="TLL1411" s="28"/>
      <c r="TLM1411" s="28"/>
      <c r="TLN1411" s="28"/>
      <c r="TLO1411" s="28"/>
      <c r="TLP1411" s="28"/>
      <c r="TLQ1411" s="28"/>
      <c r="TLR1411" s="28"/>
      <c r="TLS1411" s="28"/>
      <c r="TLT1411" s="28"/>
      <c r="TLU1411" s="28"/>
      <c r="TLV1411" s="28"/>
      <c r="TLW1411" s="28"/>
      <c r="TLX1411" s="28"/>
      <c r="TLY1411" s="28"/>
      <c r="TLZ1411" s="28"/>
      <c r="TMA1411" s="28"/>
      <c r="TMB1411" s="28"/>
      <c r="TMC1411" s="28"/>
      <c r="TMD1411" s="28"/>
      <c r="TME1411" s="28"/>
      <c r="TMF1411" s="28"/>
      <c r="TMG1411" s="28"/>
      <c r="TMH1411" s="28"/>
      <c r="TMI1411" s="28"/>
      <c r="TMJ1411" s="28"/>
      <c r="TMK1411" s="28"/>
      <c r="TML1411" s="28"/>
      <c r="TMM1411" s="28"/>
      <c r="TMN1411" s="28"/>
      <c r="TMO1411" s="28"/>
      <c r="TMP1411" s="28"/>
      <c r="TMQ1411" s="28"/>
      <c r="TMR1411" s="28"/>
      <c r="TMS1411" s="28"/>
      <c r="TMT1411" s="28"/>
      <c r="TMU1411" s="28"/>
      <c r="TMV1411" s="28"/>
      <c r="TMW1411" s="28"/>
      <c r="TMX1411" s="28"/>
      <c r="TMY1411" s="28"/>
      <c r="TMZ1411" s="28"/>
      <c r="TNA1411" s="28"/>
      <c r="TNB1411" s="28"/>
      <c r="TNC1411" s="28"/>
      <c r="TND1411" s="28"/>
      <c r="TNE1411" s="28"/>
      <c r="TNF1411" s="28"/>
      <c r="TNG1411" s="28"/>
      <c r="TNH1411" s="28"/>
      <c r="TNI1411" s="28"/>
      <c r="TNJ1411" s="28"/>
      <c r="TNK1411" s="28"/>
      <c r="TNL1411" s="28"/>
      <c r="TNM1411" s="28"/>
      <c r="TNN1411" s="28"/>
      <c r="TNO1411" s="28"/>
      <c r="TNP1411" s="28"/>
      <c r="TNQ1411" s="28"/>
      <c r="TNR1411" s="28"/>
      <c r="TNS1411" s="28"/>
      <c r="TNT1411" s="28"/>
      <c r="TNU1411" s="28"/>
      <c r="TNV1411" s="28"/>
      <c r="TNW1411" s="28"/>
      <c r="TNX1411" s="28"/>
      <c r="TNY1411" s="28"/>
      <c r="TNZ1411" s="28"/>
      <c r="TOA1411" s="28"/>
      <c r="TOB1411" s="28"/>
      <c r="TOC1411" s="28"/>
      <c r="TOD1411" s="28"/>
      <c r="TOE1411" s="28"/>
      <c r="TOF1411" s="28"/>
      <c r="TOG1411" s="28"/>
      <c r="TOH1411" s="28"/>
      <c r="TOI1411" s="28"/>
      <c r="TOJ1411" s="28"/>
      <c r="TOK1411" s="28"/>
      <c r="TOL1411" s="28"/>
      <c r="TOM1411" s="28"/>
      <c r="TON1411" s="28"/>
      <c r="TOO1411" s="28"/>
      <c r="TOP1411" s="28"/>
      <c r="TOQ1411" s="28"/>
      <c r="TOR1411" s="28"/>
      <c r="TOS1411" s="28"/>
      <c r="TOT1411" s="28"/>
      <c r="TOU1411" s="28"/>
      <c r="TOV1411" s="28"/>
      <c r="TOW1411" s="28"/>
      <c r="TOX1411" s="28"/>
      <c r="TOY1411" s="28"/>
      <c r="TOZ1411" s="28"/>
      <c r="TPA1411" s="28"/>
      <c r="TPB1411" s="28"/>
      <c r="TPC1411" s="28"/>
      <c r="TPD1411" s="28"/>
      <c r="TPE1411" s="28"/>
      <c r="TPF1411" s="28"/>
      <c r="TPG1411" s="28"/>
      <c r="TPH1411" s="28"/>
      <c r="TPI1411" s="28"/>
      <c r="TPJ1411" s="28"/>
      <c r="TPK1411" s="28"/>
      <c r="TPL1411" s="28"/>
      <c r="TPM1411" s="28"/>
      <c r="TPN1411" s="28"/>
      <c r="TPO1411" s="28"/>
      <c r="TPP1411" s="28"/>
      <c r="TPQ1411" s="28"/>
      <c r="TPR1411" s="28"/>
      <c r="TPS1411" s="28"/>
      <c r="TPT1411" s="28"/>
      <c r="TPU1411" s="28"/>
      <c r="TPV1411" s="28"/>
      <c r="TPW1411" s="28"/>
      <c r="TPX1411" s="28"/>
      <c r="TPY1411" s="28"/>
      <c r="TPZ1411" s="28"/>
      <c r="TQA1411" s="28"/>
      <c r="TQB1411" s="28"/>
      <c r="TQC1411" s="28"/>
      <c r="TQD1411" s="28"/>
      <c r="TQE1411" s="28"/>
      <c r="TQF1411" s="28"/>
      <c r="TQG1411" s="28"/>
      <c r="TQH1411" s="28"/>
      <c r="TQI1411" s="28"/>
      <c r="TQJ1411" s="28"/>
      <c r="TQK1411" s="28"/>
      <c r="TQL1411" s="28"/>
      <c r="TQM1411" s="28"/>
      <c r="TQN1411" s="28"/>
      <c r="TQO1411" s="28"/>
      <c r="TQP1411" s="28"/>
      <c r="TQQ1411" s="28"/>
      <c r="TQR1411" s="28"/>
      <c r="TQS1411" s="28"/>
      <c r="TQT1411" s="28"/>
      <c r="TQU1411" s="28"/>
      <c r="TQV1411" s="28"/>
      <c r="TQW1411" s="28"/>
      <c r="TQX1411" s="28"/>
      <c r="TQY1411" s="28"/>
      <c r="TQZ1411" s="28"/>
      <c r="TRA1411" s="28"/>
      <c r="TRB1411" s="28"/>
      <c r="TRC1411" s="28"/>
      <c r="TRD1411" s="28"/>
      <c r="TRE1411" s="28"/>
      <c r="TRF1411" s="28"/>
      <c r="TRG1411" s="28"/>
      <c r="TRH1411" s="28"/>
      <c r="TRI1411" s="28"/>
      <c r="TRJ1411" s="28"/>
      <c r="TRK1411" s="28"/>
      <c r="TRL1411" s="28"/>
      <c r="TRM1411" s="28"/>
      <c r="TRN1411" s="28"/>
      <c r="TRO1411" s="28"/>
      <c r="TRP1411" s="28"/>
      <c r="TRQ1411" s="28"/>
      <c r="TRR1411" s="28"/>
      <c r="TRS1411" s="28"/>
      <c r="TRT1411" s="28"/>
      <c r="TRU1411" s="28"/>
      <c r="TRV1411" s="28"/>
      <c r="TRW1411" s="28"/>
      <c r="TRX1411" s="28"/>
      <c r="TRY1411" s="28"/>
      <c r="TRZ1411" s="28"/>
      <c r="TSA1411" s="28"/>
      <c r="TSB1411" s="28"/>
      <c r="TSC1411" s="28"/>
      <c r="TSD1411" s="28"/>
      <c r="TSE1411" s="28"/>
      <c r="TSF1411" s="28"/>
      <c r="TSG1411" s="28"/>
      <c r="TSH1411" s="28"/>
      <c r="TSI1411" s="28"/>
      <c r="TSJ1411" s="28"/>
      <c r="TSK1411" s="28"/>
      <c r="TSL1411" s="28"/>
      <c r="TSM1411" s="28"/>
      <c r="TSN1411" s="28"/>
      <c r="TSO1411" s="28"/>
      <c r="TSP1411" s="28"/>
      <c r="TSQ1411" s="28"/>
      <c r="TSR1411" s="28"/>
      <c r="TSS1411" s="28"/>
      <c r="TST1411" s="28"/>
      <c r="TSU1411" s="28"/>
      <c r="TSV1411" s="28"/>
      <c r="TSW1411" s="28"/>
      <c r="TSX1411" s="28"/>
      <c r="TSY1411" s="28"/>
      <c r="TSZ1411" s="28"/>
      <c r="TTA1411" s="28"/>
      <c r="TTB1411" s="28"/>
      <c r="TTC1411" s="28"/>
      <c r="TTD1411" s="28"/>
      <c r="TTE1411" s="28"/>
      <c r="TTF1411" s="28"/>
      <c r="TTG1411" s="28"/>
      <c r="TTH1411" s="28"/>
      <c r="TTI1411" s="28"/>
      <c r="TTJ1411" s="28"/>
      <c r="TTK1411" s="28"/>
      <c r="TTL1411" s="28"/>
      <c r="TTM1411" s="28"/>
      <c r="TTN1411" s="28"/>
      <c r="TTO1411" s="28"/>
      <c r="TTP1411" s="28"/>
      <c r="TTQ1411" s="28"/>
      <c r="TTR1411" s="28"/>
      <c r="TTS1411" s="28"/>
      <c r="TTT1411" s="28"/>
      <c r="TTU1411" s="28"/>
      <c r="TTV1411" s="28"/>
      <c r="TTW1411" s="28"/>
      <c r="TTX1411" s="28"/>
      <c r="TTY1411" s="28"/>
      <c r="TTZ1411" s="28"/>
      <c r="TUA1411" s="28"/>
      <c r="TUB1411" s="28"/>
      <c r="TUC1411" s="28"/>
      <c r="TUD1411" s="28"/>
      <c r="TUE1411" s="28"/>
      <c r="TUF1411" s="28"/>
      <c r="TUG1411" s="28"/>
      <c r="TUH1411" s="28"/>
      <c r="TUI1411" s="28"/>
      <c r="TUJ1411" s="28"/>
      <c r="TUK1411" s="28"/>
      <c r="TUL1411" s="28"/>
      <c r="TUM1411" s="28"/>
      <c r="TUN1411" s="28"/>
      <c r="TUO1411" s="28"/>
      <c r="TUP1411" s="28"/>
      <c r="TUQ1411" s="28"/>
      <c r="TUR1411" s="28"/>
      <c r="TUS1411" s="28"/>
      <c r="TUT1411" s="28"/>
      <c r="TUU1411" s="28"/>
      <c r="TUV1411" s="28"/>
      <c r="TUW1411" s="28"/>
      <c r="TUX1411" s="28"/>
      <c r="TUY1411" s="28"/>
      <c r="TUZ1411" s="28"/>
      <c r="TVA1411" s="28"/>
      <c r="TVB1411" s="28"/>
      <c r="TVC1411" s="28"/>
      <c r="TVD1411" s="28"/>
      <c r="TVE1411" s="28"/>
      <c r="TVF1411" s="28"/>
      <c r="TVG1411" s="28"/>
      <c r="TVH1411" s="28"/>
      <c r="TVI1411" s="28"/>
      <c r="TVJ1411" s="28"/>
      <c r="TVK1411" s="28"/>
      <c r="TVL1411" s="28"/>
      <c r="TVM1411" s="28"/>
      <c r="TVN1411" s="28"/>
      <c r="TVO1411" s="28"/>
      <c r="TVP1411" s="28"/>
      <c r="TVQ1411" s="28"/>
      <c r="TVR1411" s="28"/>
      <c r="TVS1411" s="28"/>
      <c r="TVT1411" s="28"/>
      <c r="TVU1411" s="28"/>
      <c r="TVV1411" s="28"/>
      <c r="TVW1411" s="28"/>
      <c r="TVX1411" s="28"/>
      <c r="TVY1411" s="28"/>
      <c r="TVZ1411" s="28"/>
      <c r="TWA1411" s="28"/>
      <c r="TWB1411" s="28"/>
      <c r="TWC1411" s="28"/>
      <c r="TWD1411" s="28"/>
      <c r="TWE1411" s="28"/>
      <c r="TWF1411" s="28"/>
      <c r="TWG1411" s="28"/>
      <c r="TWH1411" s="28"/>
      <c r="TWI1411" s="28"/>
      <c r="TWJ1411" s="28"/>
      <c r="TWK1411" s="28"/>
      <c r="TWL1411" s="28"/>
      <c r="TWM1411" s="28"/>
      <c r="TWN1411" s="28"/>
      <c r="TWO1411" s="28"/>
      <c r="TWP1411" s="28"/>
      <c r="TWQ1411" s="28"/>
      <c r="TWR1411" s="28"/>
      <c r="TWS1411" s="28"/>
      <c r="TWT1411" s="28"/>
      <c r="TWU1411" s="28"/>
      <c r="TWV1411" s="28"/>
      <c r="TWW1411" s="28"/>
      <c r="TWX1411" s="28"/>
      <c r="TWY1411" s="28"/>
      <c r="TWZ1411" s="28"/>
      <c r="TXA1411" s="28"/>
      <c r="TXB1411" s="28"/>
      <c r="TXC1411" s="28"/>
      <c r="TXD1411" s="28"/>
      <c r="TXE1411" s="28"/>
      <c r="TXF1411" s="28"/>
      <c r="TXG1411" s="28"/>
      <c r="TXH1411" s="28"/>
      <c r="TXI1411" s="28"/>
      <c r="TXJ1411" s="28"/>
      <c r="TXK1411" s="28"/>
      <c r="TXL1411" s="28"/>
      <c r="TXM1411" s="28"/>
      <c r="TXN1411" s="28"/>
      <c r="TXO1411" s="28"/>
      <c r="TXP1411" s="28"/>
      <c r="TXQ1411" s="28"/>
      <c r="TXR1411" s="28"/>
      <c r="TXS1411" s="28"/>
      <c r="TXT1411" s="28"/>
      <c r="TXU1411" s="28"/>
      <c r="TXV1411" s="28"/>
      <c r="TXW1411" s="28"/>
      <c r="TXX1411" s="28"/>
      <c r="TXY1411" s="28"/>
      <c r="TXZ1411" s="28"/>
      <c r="TYA1411" s="28"/>
      <c r="TYB1411" s="28"/>
      <c r="TYC1411" s="28"/>
      <c r="TYD1411" s="28"/>
      <c r="TYE1411" s="28"/>
      <c r="TYF1411" s="28"/>
      <c r="TYG1411" s="28"/>
      <c r="TYH1411" s="28"/>
      <c r="TYI1411" s="28"/>
      <c r="TYJ1411" s="28"/>
      <c r="TYK1411" s="28"/>
      <c r="TYL1411" s="28"/>
      <c r="TYM1411" s="28"/>
      <c r="TYN1411" s="28"/>
      <c r="TYO1411" s="28"/>
      <c r="TYP1411" s="28"/>
      <c r="TYQ1411" s="28"/>
      <c r="TYR1411" s="28"/>
      <c r="TYS1411" s="28"/>
      <c r="TYT1411" s="28"/>
      <c r="TYU1411" s="28"/>
      <c r="TYV1411" s="28"/>
      <c r="TYW1411" s="28"/>
      <c r="TYX1411" s="28"/>
      <c r="TYY1411" s="28"/>
      <c r="TYZ1411" s="28"/>
      <c r="TZA1411" s="28"/>
      <c r="TZB1411" s="28"/>
      <c r="TZC1411" s="28"/>
      <c r="TZD1411" s="28"/>
      <c r="TZE1411" s="28"/>
      <c r="TZF1411" s="28"/>
      <c r="TZG1411" s="28"/>
      <c r="TZH1411" s="28"/>
      <c r="TZI1411" s="28"/>
      <c r="TZJ1411" s="28"/>
      <c r="TZK1411" s="28"/>
      <c r="TZL1411" s="28"/>
      <c r="TZM1411" s="28"/>
      <c r="TZN1411" s="28"/>
      <c r="TZO1411" s="28"/>
      <c r="TZP1411" s="28"/>
      <c r="TZQ1411" s="28"/>
      <c r="TZR1411" s="28"/>
      <c r="TZS1411" s="28"/>
      <c r="TZT1411" s="28"/>
      <c r="TZU1411" s="28"/>
      <c r="TZV1411" s="28"/>
      <c r="TZW1411" s="28"/>
      <c r="TZX1411" s="28"/>
      <c r="TZY1411" s="28"/>
      <c r="TZZ1411" s="28"/>
      <c r="UAA1411" s="28"/>
      <c r="UAB1411" s="28"/>
      <c r="UAC1411" s="28"/>
      <c r="UAD1411" s="28"/>
      <c r="UAE1411" s="28"/>
      <c r="UAF1411" s="28"/>
      <c r="UAG1411" s="28"/>
      <c r="UAH1411" s="28"/>
      <c r="UAI1411" s="28"/>
      <c r="UAJ1411" s="28"/>
      <c r="UAK1411" s="28"/>
      <c r="UAL1411" s="28"/>
      <c r="UAM1411" s="28"/>
      <c r="UAN1411" s="28"/>
      <c r="UAO1411" s="28"/>
      <c r="UAP1411" s="28"/>
      <c r="UAQ1411" s="28"/>
      <c r="UAR1411" s="28"/>
      <c r="UAS1411" s="28"/>
      <c r="UAT1411" s="28"/>
      <c r="UAU1411" s="28"/>
      <c r="UAV1411" s="28"/>
      <c r="UAW1411" s="28"/>
      <c r="UAX1411" s="28"/>
      <c r="UAY1411" s="28"/>
      <c r="UAZ1411" s="28"/>
      <c r="UBA1411" s="28"/>
      <c r="UBB1411" s="28"/>
      <c r="UBC1411" s="28"/>
      <c r="UBD1411" s="28"/>
      <c r="UBE1411" s="28"/>
      <c r="UBF1411" s="28"/>
      <c r="UBG1411" s="28"/>
      <c r="UBH1411" s="28"/>
      <c r="UBI1411" s="28"/>
      <c r="UBJ1411" s="28"/>
      <c r="UBK1411" s="28"/>
      <c r="UBL1411" s="28"/>
      <c r="UBM1411" s="28"/>
      <c r="UBN1411" s="28"/>
      <c r="UBO1411" s="28"/>
      <c r="UBP1411" s="28"/>
      <c r="UBQ1411" s="28"/>
      <c r="UBR1411" s="28"/>
      <c r="UBS1411" s="28"/>
      <c r="UBT1411" s="28"/>
      <c r="UBU1411" s="28"/>
      <c r="UBV1411" s="28"/>
      <c r="UBW1411" s="28"/>
      <c r="UBX1411" s="28"/>
      <c r="UBY1411" s="28"/>
      <c r="UBZ1411" s="28"/>
      <c r="UCA1411" s="28"/>
      <c r="UCB1411" s="28"/>
      <c r="UCC1411" s="28"/>
      <c r="UCD1411" s="28"/>
      <c r="UCE1411" s="28"/>
      <c r="UCF1411" s="28"/>
      <c r="UCG1411" s="28"/>
      <c r="UCH1411" s="28"/>
      <c r="UCI1411" s="28"/>
      <c r="UCJ1411" s="28"/>
      <c r="UCK1411" s="28"/>
      <c r="UCL1411" s="28"/>
      <c r="UCM1411" s="28"/>
      <c r="UCN1411" s="28"/>
      <c r="UCO1411" s="28"/>
      <c r="UCP1411" s="28"/>
      <c r="UCQ1411" s="28"/>
      <c r="UCR1411" s="28"/>
      <c r="UCS1411" s="28"/>
      <c r="UCT1411" s="28"/>
      <c r="UCU1411" s="28"/>
      <c r="UCV1411" s="28"/>
      <c r="UCW1411" s="28"/>
      <c r="UCX1411" s="28"/>
      <c r="UCY1411" s="28"/>
      <c r="UCZ1411" s="28"/>
      <c r="UDA1411" s="28"/>
      <c r="UDB1411" s="28"/>
      <c r="UDC1411" s="28"/>
      <c r="UDD1411" s="28"/>
      <c r="UDE1411" s="28"/>
      <c r="UDF1411" s="28"/>
      <c r="UDG1411" s="28"/>
      <c r="UDH1411" s="28"/>
      <c r="UDI1411" s="28"/>
      <c r="UDJ1411" s="28"/>
      <c r="UDK1411" s="28"/>
      <c r="UDL1411" s="28"/>
      <c r="UDM1411" s="28"/>
      <c r="UDN1411" s="28"/>
      <c r="UDO1411" s="28"/>
      <c r="UDP1411" s="28"/>
      <c r="UDQ1411" s="28"/>
      <c r="UDR1411" s="28"/>
      <c r="UDS1411" s="28"/>
      <c r="UDT1411" s="28"/>
      <c r="UDU1411" s="28"/>
      <c r="UDV1411" s="28"/>
      <c r="UDW1411" s="28"/>
      <c r="UDX1411" s="28"/>
      <c r="UDY1411" s="28"/>
      <c r="UDZ1411" s="28"/>
      <c r="UEA1411" s="28"/>
      <c r="UEB1411" s="28"/>
      <c r="UEC1411" s="28"/>
      <c r="UED1411" s="28"/>
      <c r="UEE1411" s="28"/>
      <c r="UEF1411" s="28"/>
      <c r="UEG1411" s="28"/>
      <c r="UEH1411" s="28"/>
      <c r="UEI1411" s="28"/>
      <c r="UEJ1411" s="28"/>
      <c r="UEK1411" s="28"/>
      <c r="UEL1411" s="28"/>
      <c r="UEM1411" s="28"/>
      <c r="UEN1411" s="28"/>
      <c r="UEO1411" s="28"/>
      <c r="UEP1411" s="28"/>
      <c r="UEQ1411" s="28"/>
      <c r="UER1411" s="28"/>
      <c r="UES1411" s="28"/>
      <c r="UET1411" s="28"/>
      <c r="UEU1411" s="28"/>
      <c r="UEV1411" s="28"/>
      <c r="UEW1411" s="28"/>
      <c r="UEX1411" s="28"/>
      <c r="UEY1411" s="28"/>
      <c r="UEZ1411" s="28"/>
      <c r="UFA1411" s="28"/>
      <c r="UFB1411" s="28"/>
      <c r="UFC1411" s="28"/>
      <c r="UFD1411" s="28"/>
      <c r="UFE1411" s="28"/>
      <c r="UFF1411" s="28"/>
      <c r="UFG1411" s="28"/>
      <c r="UFH1411" s="28"/>
      <c r="UFI1411" s="28"/>
      <c r="UFJ1411" s="28"/>
      <c r="UFK1411" s="28"/>
      <c r="UFL1411" s="28"/>
      <c r="UFM1411" s="28"/>
      <c r="UFN1411" s="28"/>
      <c r="UFO1411" s="28"/>
      <c r="UFP1411" s="28"/>
      <c r="UFQ1411" s="28"/>
      <c r="UFR1411" s="28"/>
      <c r="UFS1411" s="28"/>
      <c r="UFT1411" s="28"/>
      <c r="UFU1411" s="28"/>
      <c r="UFV1411" s="28"/>
      <c r="UFW1411" s="28"/>
      <c r="UFX1411" s="28"/>
      <c r="UFY1411" s="28"/>
      <c r="UFZ1411" s="28"/>
      <c r="UGA1411" s="28"/>
      <c r="UGB1411" s="28"/>
      <c r="UGC1411" s="28"/>
      <c r="UGD1411" s="28"/>
      <c r="UGE1411" s="28"/>
      <c r="UGF1411" s="28"/>
      <c r="UGG1411" s="28"/>
      <c r="UGH1411" s="28"/>
      <c r="UGI1411" s="28"/>
      <c r="UGJ1411" s="28"/>
      <c r="UGK1411" s="28"/>
      <c r="UGL1411" s="28"/>
      <c r="UGM1411" s="28"/>
      <c r="UGN1411" s="28"/>
      <c r="UGO1411" s="28"/>
      <c r="UGP1411" s="28"/>
      <c r="UGQ1411" s="28"/>
      <c r="UGR1411" s="28"/>
      <c r="UGS1411" s="28"/>
      <c r="UGT1411" s="28"/>
      <c r="UGU1411" s="28"/>
      <c r="UGV1411" s="28"/>
      <c r="UGW1411" s="28"/>
      <c r="UGX1411" s="28"/>
      <c r="UGY1411" s="28"/>
      <c r="UGZ1411" s="28"/>
      <c r="UHA1411" s="28"/>
      <c r="UHB1411" s="28"/>
      <c r="UHC1411" s="28"/>
      <c r="UHD1411" s="28"/>
      <c r="UHE1411" s="28"/>
      <c r="UHF1411" s="28"/>
      <c r="UHG1411" s="28"/>
      <c r="UHH1411" s="28"/>
      <c r="UHI1411" s="28"/>
      <c r="UHJ1411" s="28"/>
      <c r="UHK1411" s="28"/>
      <c r="UHL1411" s="28"/>
      <c r="UHM1411" s="28"/>
      <c r="UHN1411" s="28"/>
      <c r="UHO1411" s="28"/>
      <c r="UHP1411" s="28"/>
      <c r="UHQ1411" s="28"/>
      <c r="UHR1411" s="28"/>
      <c r="UHS1411" s="28"/>
      <c r="UHT1411" s="28"/>
      <c r="UHU1411" s="28"/>
      <c r="UHV1411" s="28"/>
      <c r="UHW1411" s="28"/>
      <c r="UHX1411" s="28"/>
      <c r="UHY1411" s="28"/>
      <c r="UHZ1411" s="28"/>
      <c r="UIA1411" s="28"/>
      <c r="UIB1411" s="28"/>
      <c r="UIC1411" s="28"/>
      <c r="UID1411" s="28"/>
      <c r="UIE1411" s="28"/>
      <c r="UIF1411" s="28"/>
      <c r="UIG1411" s="28"/>
      <c r="UIH1411" s="28"/>
      <c r="UII1411" s="28"/>
      <c r="UIJ1411" s="28"/>
      <c r="UIK1411" s="28"/>
      <c r="UIL1411" s="28"/>
      <c r="UIM1411" s="28"/>
      <c r="UIN1411" s="28"/>
      <c r="UIO1411" s="28"/>
      <c r="UIP1411" s="28"/>
      <c r="UIQ1411" s="28"/>
      <c r="UIR1411" s="28"/>
      <c r="UIS1411" s="28"/>
      <c r="UIT1411" s="28"/>
      <c r="UIU1411" s="28"/>
      <c r="UIV1411" s="28"/>
      <c r="UIW1411" s="28"/>
      <c r="UIX1411" s="28"/>
      <c r="UIY1411" s="28"/>
      <c r="UIZ1411" s="28"/>
      <c r="UJA1411" s="28"/>
      <c r="UJB1411" s="28"/>
      <c r="UJC1411" s="28"/>
      <c r="UJD1411" s="28"/>
      <c r="UJE1411" s="28"/>
      <c r="UJF1411" s="28"/>
      <c r="UJG1411" s="28"/>
      <c r="UJH1411" s="28"/>
      <c r="UJI1411" s="28"/>
      <c r="UJJ1411" s="28"/>
      <c r="UJK1411" s="28"/>
      <c r="UJL1411" s="28"/>
      <c r="UJM1411" s="28"/>
      <c r="UJN1411" s="28"/>
      <c r="UJO1411" s="28"/>
      <c r="UJP1411" s="28"/>
      <c r="UJQ1411" s="28"/>
      <c r="UJR1411" s="28"/>
      <c r="UJS1411" s="28"/>
      <c r="UJT1411" s="28"/>
      <c r="UJU1411" s="28"/>
      <c r="UJV1411" s="28"/>
      <c r="UJW1411" s="28"/>
      <c r="UJX1411" s="28"/>
      <c r="UJY1411" s="28"/>
      <c r="UJZ1411" s="28"/>
      <c r="UKA1411" s="28"/>
      <c r="UKB1411" s="28"/>
      <c r="UKC1411" s="28"/>
      <c r="UKD1411" s="28"/>
      <c r="UKE1411" s="28"/>
      <c r="UKF1411" s="28"/>
      <c r="UKG1411" s="28"/>
      <c r="UKH1411" s="28"/>
      <c r="UKI1411" s="28"/>
      <c r="UKJ1411" s="28"/>
      <c r="UKK1411" s="28"/>
      <c r="UKL1411" s="28"/>
      <c r="UKM1411" s="28"/>
      <c r="UKN1411" s="28"/>
      <c r="UKO1411" s="28"/>
      <c r="UKP1411" s="28"/>
      <c r="UKQ1411" s="28"/>
      <c r="UKR1411" s="28"/>
      <c r="UKS1411" s="28"/>
      <c r="UKT1411" s="28"/>
      <c r="UKU1411" s="28"/>
      <c r="UKV1411" s="28"/>
      <c r="UKW1411" s="28"/>
      <c r="UKX1411" s="28"/>
      <c r="UKY1411" s="28"/>
      <c r="UKZ1411" s="28"/>
      <c r="ULA1411" s="28"/>
      <c r="ULB1411" s="28"/>
      <c r="ULC1411" s="28"/>
      <c r="ULD1411" s="28"/>
      <c r="ULE1411" s="28"/>
      <c r="ULF1411" s="28"/>
      <c r="ULG1411" s="28"/>
      <c r="ULH1411" s="28"/>
      <c r="ULI1411" s="28"/>
      <c r="ULJ1411" s="28"/>
      <c r="ULK1411" s="28"/>
      <c r="ULL1411" s="28"/>
      <c r="ULM1411" s="28"/>
      <c r="ULN1411" s="28"/>
      <c r="ULO1411" s="28"/>
      <c r="ULP1411" s="28"/>
      <c r="ULQ1411" s="28"/>
      <c r="ULR1411" s="28"/>
      <c r="ULS1411" s="28"/>
      <c r="ULT1411" s="28"/>
      <c r="ULU1411" s="28"/>
      <c r="ULV1411" s="28"/>
      <c r="ULW1411" s="28"/>
      <c r="ULX1411" s="28"/>
      <c r="ULY1411" s="28"/>
      <c r="ULZ1411" s="28"/>
      <c r="UMA1411" s="28"/>
      <c r="UMB1411" s="28"/>
      <c r="UMC1411" s="28"/>
      <c r="UMD1411" s="28"/>
      <c r="UME1411" s="28"/>
      <c r="UMF1411" s="28"/>
      <c r="UMG1411" s="28"/>
      <c r="UMH1411" s="28"/>
      <c r="UMI1411" s="28"/>
      <c r="UMJ1411" s="28"/>
      <c r="UMK1411" s="28"/>
      <c r="UML1411" s="28"/>
      <c r="UMM1411" s="28"/>
      <c r="UMN1411" s="28"/>
      <c r="UMO1411" s="28"/>
      <c r="UMP1411" s="28"/>
      <c r="UMQ1411" s="28"/>
      <c r="UMR1411" s="28"/>
      <c r="UMS1411" s="28"/>
      <c r="UMT1411" s="28"/>
      <c r="UMU1411" s="28"/>
      <c r="UMV1411" s="28"/>
      <c r="UMW1411" s="28"/>
      <c r="UMX1411" s="28"/>
      <c r="UMY1411" s="28"/>
      <c r="UMZ1411" s="28"/>
      <c r="UNA1411" s="28"/>
      <c r="UNB1411" s="28"/>
      <c r="UNC1411" s="28"/>
      <c r="UND1411" s="28"/>
      <c r="UNE1411" s="28"/>
      <c r="UNF1411" s="28"/>
      <c r="UNG1411" s="28"/>
      <c r="UNH1411" s="28"/>
      <c r="UNI1411" s="28"/>
      <c r="UNJ1411" s="28"/>
      <c r="UNK1411" s="28"/>
      <c r="UNL1411" s="28"/>
      <c r="UNM1411" s="28"/>
      <c r="UNN1411" s="28"/>
      <c r="UNO1411" s="28"/>
      <c r="UNP1411" s="28"/>
      <c r="UNQ1411" s="28"/>
      <c r="UNR1411" s="28"/>
      <c r="UNS1411" s="28"/>
      <c r="UNT1411" s="28"/>
      <c r="UNU1411" s="28"/>
      <c r="UNV1411" s="28"/>
      <c r="UNW1411" s="28"/>
      <c r="UNX1411" s="28"/>
      <c r="UNY1411" s="28"/>
      <c r="UNZ1411" s="28"/>
      <c r="UOA1411" s="28"/>
      <c r="UOB1411" s="28"/>
      <c r="UOC1411" s="28"/>
      <c r="UOD1411" s="28"/>
      <c r="UOE1411" s="28"/>
      <c r="UOF1411" s="28"/>
      <c r="UOG1411" s="28"/>
      <c r="UOH1411" s="28"/>
      <c r="UOI1411" s="28"/>
      <c r="UOJ1411" s="28"/>
      <c r="UOK1411" s="28"/>
      <c r="UOL1411" s="28"/>
      <c r="UOM1411" s="28"/>
      <c r="UON1411" s="28"/>
      <c r="UOO1411" s="28"/>
      <c r="UOP1411" s="28"/>
      <c r="UOQ1411" s="28"/>
      <c r="UOR1411" s="28"/>
      <c r="UOS1411" s="28"/>
      <c r="UOT1411" s="28"/>
      <c r="UOU1411" s="28"/>
      <c r="UOV1411" s="28"/>
      <c r="UOW1411" s="28"/>
      <c r="UOX1411" s="28"/>
      <c r="UOY1411" s="28"/>
      <c r="UOZ1411" s="28"/>
      <c r="UPA1411" s="28"/>
      <c r="UPB1411" s="28"/>
      <c r="UPC1411" s="28"/>
      <c r="UPD1411" s="28"/>
      <c r="UPE1411" s="28"/>
      <c r="UPF1411" s="28"/>
      <c r="UPG1411" s="28"/>
      <c r="UPH1411" s="28"/>
      <c r="UPI1411" s="28"/>
      <c r="UPJ1411" s="28"/>
      <c r="UPK1411" s="28"/>
      <c r="UPL1411" s="28"/>
      <c r="UPM1411" s="28"/>
      <c r="UPN1411" s="28"/>
      <c r="UPO1411" s="28"/>
      <c r="UPP1411" s="28"/>
      <c r="UPQ1411" s="28"/>
      <c r="UPR1411" s="28"/>
      <c r="UPS1411" s="28"/>
      <c r="UPT1411" s="28"/>
      <c r="UPU1411" s="28"/>
      <c r="UPV1411" s="28"/>
      <c r="UPW1411" s="28"/>
      <c r="UPX1411" s="28"/>
      <c r="UPY1411" s="28"/>
      <c r="UPZ1411" s="28"/>
      <c r="UQA1411" s="28"/>
      <c r="UQB1411" s="28"/>
      <c r="UQC1411" s="28"/>
      <c r="UQD1411" s="28"/>
      <c r="UQE1411" s="28"/>
      <c r="UQF1411" s="28"/>
      <c r="UQG1411" s="28"/>
      <c r="UQH1411" s="28"/>
      <c r="UQI1411" s="28"/>
      <c r="UQJ1411" s="28"/>
      <c r="UQK1411" s="28"/>
      <c r="UQL1411" s="28"/>
      <c r="UQM1411" s="28"/>
      <c r="UQN1411" s="28"/>
      <c r="UQO1411" s="28"/>
      <c r="UQP1411" s="28"/>
      <c r="UQQ1411" s="28"/>
      <c r="UQR1411" s="28"/>
      <c r="UQS1411" s="28"/>
      <c r="UQT1411" s="28"/>
      <c r="UQU1411" s="28"/>
      <c r="UQV1411" s="28"/>
      <c r="UQW1411" s="28"/>
      <c r="UQX1411" s="28"/>
      <c r="UQY1411" s="28"/>
      <c r="UQZ1411" s="28"/>
      <c r="URA1411" s="28"/>
      <c r="URB1411" s="28"/>
      <c r="URC1411" s="28"/>
      <c r="URD1411" s="28"/>
      <c r="URE1411" s="28"/>
      <c r="URF1411" s="28"/>
      <c r="URG1411" s="28"/>
      <c r="URH1411" s="28"/>
      <c r="URI1411" s="28"/>
      <c r="URJ1411" s="28"/>
      <c r="URK1411" s="28"/>
      <c r="URL1411" s="28"/>
      <c r="URM1411" s="28"/>
      <c r="URN1411" s="28"/>
      <c r="URO1411" s="28"/>
      <c r="URP1411" s="28"/>
      <c r="URQ1411" s="28"/>
      <c r="URR1411" s="28"/>
      <c r="URS1411" s="28"/>
      <c r="URT1411" s="28"/>
      <c r="URU1411" s="28"/>
      <c r="URV1411" s="28"/>
      <c r="URW1411" s="28"/>
      <c r="URX1411" s="28"/>
      <c r="URY1411" s="28"/>
      <c r="URZ1411" s="28"/>
      <c r="USA1411" s="28"/>
      <c r="USB1411" s="28"/>
      <c r="USC1411" s="28"/>
      <c r="USD1411" s="28"/>
      <c r="USE1411" s="28"/>
      <c r="USF1411" s="28"/>
      <c r="USG1411" s="28"/>
      <c r="USH1411" s="28"/>
      <c r="USI1411" s="28"/>
      <c r="USJ1411" s="28"/>
      <c r="USK1411" s="28"/>
      <c r="USL1411" s="28"/>
      <c r="USM1411" s="28"/>
      <c r="USN1411" s="28"/>
      <c r="USO1411" s="28"/>
      <c r="USP1411" s="28"/>
      <c r="USQ1411" s="28"/>
      <c r="USR1411" s="28"/>
      <c r="USS1411" s="28"/>
      <c r="UST1411" s="28"/>
      <c r="USU1411" s="28"/>
      <c r="USV1411" s="28"/>
      <c r="USW1411" s="28"/>
      <c r="USX1411" s="28"/>
      <c r="USY1411" s="28"/>
      <c r="USZ1411" s="28"/>
      <c r="UTA1411" s="28"/>
      <c r="UTB1411" s="28"/>
      <c r="UTC1411" s="28"/>
      <c r="UTD1411" s="28"/>
      <c r="UTE1411" s="28"/>
      <c r="UTF1411" s="28"/>
      <c r="UTG1411" s="28"/>
      <c r="UTH1411" s="28"/>
      <c r="UTI1411" s="28"/>
      <c r="UTJ1411" s="28"/>
      <c r="UTK1411" s="28"/>
      <c r="UTL1411" s="28"/>
      <c r="UTM1411" s="28"/>
      <c r="UTN1411" s="28"/>
      <c r="UTO1411" s="28"/>
      <c r="UTP1411" s="28"/>
      <c r="UTQ1411" s="28"/>
      <c r="UTR1411" s="28"/>
      <c r="UTS1411" s="28"/>
      <c r="UTT1411" s="28"/>
      <c r="UTU1411" s="28"/>
      <c r="UTV1411" s="28"/>
      <c r="UTW1411" s="28"/>
      <c r="UTX1411" s="28"/>
      <c r="UTY1411" s="28"/>
      <c r="UTZ1411" s="28"/>
      <c r="UUA1411" s="28"/>
      <c r="UUB1411" s="28"/>
      <c r="UUC1411" s="28"/>
      <c r="UUD1411" s="28"/>
      <c r="UUE1411" s="28"/>
      <c r="UUF1411" s="28"/>
      <c r="UUG1411" s="28"/>
      <c r="UUH1411" s="28"/>
      <c r="UUI1411" s="28"/>
      <c r="UUJ1411" s="28"/>
      <c r="UUK1411" s="28"/>
      <c r="UUL1411" s="28"/>
      <c r="UUM1411" s="28"/>
      <c r="UUN1411" s="28"/>
      <c r="UUO1411" s="28"/>
      <c r="UUP1411" s="28"/>
      <c r="UUQ1411" s="28"/>
      <c r="UUR1411" s="28"/>
      <c r="UUS1411" s="28"/>
      <c r="UUT1411" s="28"/>
      <c r="UUU1411" s="28"/>
      <c r="UUV1411" s="28"/>
      <c r="UUW1411" s="28"/>
      <c r="UUX1411" s="28"/>
      <c r="UUY1411" s="28"/>
      <c r="UUZ1411" s="28"/>
      <c r="UVA1411" s="28"/>
      <c r="UVB1411" s="28"/>
      <c r="UVC1411" s="28"/>
      <c r="UVD1411" s="28"/>
      <c r="UVE1411" s="28"/>
      <c r="UVF1411" s="28"/>
      <c r="UVG1411" s="28"/>
      <c r="UVH1411" s="28"/>
      <c r="UVI1411" s="28"/>
      <c r="UVJ1411" s="28"/>
      <c r="UVK1411" s="28"/>
      <c r="UVL1411" s="28"/>
      <c r="UVM1411" s="28"/>
      <c r="UVN1411" s="28"/>
      <c r="UVO1411" s="28"/>
      <c r="UVP1411" s="28"/>
      <c r="UVQ1411" s="28"/>
      <c r="UVR1411" s="28"/>
      <c r="UVS1411" s="28"/>
      <c r="UVT1411" s="28"/>
      <c r="UVU1411" s="28"/>
      <c r="UVV1411" s="28"/>
      <c r="UVW1411" s="28"/>
      <c r="UVX1411" s="28"/>
      <c r="UVY1411" s="28"/>
      <c r="UVZ1411" s="28"/>
      <c r="UWA1411" s="28"/>
      <c r="UWB1411" s="28"/>
      <c r="UWC1411" s="28"/>
      <c r="UWD1411" s="28"/>
      <c r="UWE1411" s="28"/>
      <c r="UWF1411" s="28"/>
      <c r="UWG1411" s="28"/>
      <c r="UWH1411" s="28"/>
      <c r="UWI1411" s="28"/>
      <c r="UWJ1411" s="28"/>
      <c r="UWK1411" s="28"/>
      <c r="UWL1411" s="28"/>
      <c r="UWM1411" s="28"/>
      <c r="UWN1411" s="28"/>
      <c r="UWO1411" s="28"/>
      <c r="UWP1411" s="28"/>
      <c r="UWQ1411" s="28"/>
      <c r="UWR1411" s="28"/>
      <c r="UWS1411" s="28"/>
      <c r="UWT1411" s="28"/>
      <c r="UWU1411" s="28"/>
      <c r="UWV1411" s="28"/>
      <c r="UWW1411" s="28"/>
      <c r="UWX1411" s="28"/>
      <c r="UWY1411" s="28"/>
      <c r="UWZ1411" s="28"/>
      <c r="UXA1411" s="28"/>
      <c r="UXB1411" s="28"/>
      <c r="UXC1411" s="28"/>
      <c r="UXD1411" s="28"/>
      <c r="UXE1411" s="28"/>
      <c r="UXF1411" s="28"/>
      <c r="UXG1411" s="28"/>
      <c r="UXH1411" s="28"/>
      <c r="UXI1411" s="28"/>
      <c r="UXJ1411" s="28"/>
      <c r="UXK1411" s="28"/>
      <c r="UXL1411" s="28"/>
      <c r="UXM1411" s="28"/>
      <c r="UXN1411" s="28"/>
      <c r="UXO1411" s="28"/>
      <c r="UXP1411" s="28"/>
      <c r="UXQ1411" s="28"/>
      <c r="UXR1411" s="28"/>
      <c r="UXS1411" s="28"/>
      <c r="UXT1411" s="28"/>
      <c r="UXU1411" s="28"/>
      <c r="UXV1411" s="28"/>
      <c r="UXW1411" s="28"/>
      <c r="UXX1411" s="28"/>
      <c r="UXY1411" s="28"/>
      <c r="UXZ1411" s="28"/>
      <c r="UYA1411" s="28"/>
      <c r="UYB1411" s="28"/>
      <c r="UYC1411" s="28"/>
      <c r="UYD1411" s="28"/>
      <c r="UYE1411" s="28"/>
      <c r="UYF1411" s="28"/>
      <c r="UYG1411" s="28"/>
      <c r="UYH1411" s="28"/>
      <c r="UYI1411" s="28"/>
      <c r="UYJ1411" s="28"/>
      <c r="UYK1411" s="28"/>
      <c r="UYL1411" s="28"/>
      <c r="UYM1411" s="28"/>
      <c r="UYN1411" s="28"/>
      <c r="UYO1411" s="28"/>
      <c r="UYP1411" s="28"/>
      <c r="UYQ1411" s="28"/>
      <c r="UYR1411" s="28"/>
      <c r="UYS1411" s="28"/>
      <c r="UYT1411" s="28"/>
      <c r="UYU1411" s="28"/>
      <c r="UYV1411" s="28"/>
      <c r="UYW1411" s="28"/>
      <c r="UYX1411" s="28"/>
      <c r="UYY1411" s="28"/>
      <c r="UYZ1411" s="28"/>
      <c r="UZA1411" s="28"/>
      <c r="UZB1411" s="28"/>
      <c r="UZC1411" s="28"/>
      <c r="UZD1411" s="28"/>
      <c r="UZE1411" s="28"/>
      <c r="UZF1411" s="28"/>
      <c r="UZG1411" s="28"/>
      <c r="UZH1411" s="28"/>
      <c r="UZI1411" s="28"/>
      <c r="UZJ1411" s="28"/>
      <c r="UZK1411" s="28"/>
      <c r="UZL1411" s="28"/>
      <c r="UZM1411" s="28"/>
      <c r="UZN1411" s="28"/>
      <c r="UZO1411" s="28"/>
      <c r="UZP1411" s="28"/>
      <c r="UZQ1411" s="28"/>
      <c r="UZR1411" s="28"/>
      <c r="UZS1411" s="28"/>
      <c r="UZT1411" s="28"/>
      <c r="UZU1411" s="28"/>
      <c r="UZV1411" s="28"/>
      <c r="UZW1411" s="28"/>
      <c r="UZX1411" s="28"/>
      <c r="UZY1411" s="28"/>
      <c r="UZZ1411" s="28"/>
      <c r="VAA1411" s="28"/>
      <c r="VAB1411" s="28"/>
      <c r="VAC1411" s="28"/>
      <c r="VAD1411" s="28"/>
      <c r="VAE1411" s="28"/>
      <c r="VAF1411" s="28"/>
      <c r="VAG1411" s="28"/>
      <c r="VAH1411" s="28"/>
      <c r="VAI1411" s="28"/>
      <c r="VAJ1411" s="28"/>
      <c r="VAK1411" s="28"/>
      <c r="VAL1411" s="28"/>
      <c r="VAM1411" s="28"/>
      <c r="VAN1411" s="28"/>
      <c r="VAO1411" s="28"/>
      <c r="VAP1411" s="28"/>
      <c r="VAQ1411" s="28"/>
      <c r="VAR1411" s="28"/>
      <c r="VAS1411" s="28"/>
      <c r="VAT1411" s="28"/>
      <c r="VAU1411" s="28"/>
      <c r="VAV1411" s="28"/>
      <c r="VAW1411" s="28"/>
      <c r="VAX1411" s="28"/>
      <c r="VAY1411" s="28"/>
      <c r="VAZ1411" s="28"/>
      <c r="VBA1411" s="28"/>
      <c r="VBB1411" s="28"/>
      <c r="VBC1411" s="28"/>
      <c r="VBD1411" s="28"/>
      <c r="VBE1411" s="28"/>
      <c r="VBF1411" s="28"/>
      <c r="VBG1411" s="28"/>
      <c r="VBH1411" s="28"/>
      <c r="VBI1411" s="28"/>
      <c r="VBJ1411" s="28"/>
      <c r="VBK1411" s="28"/>
      <c r="VBL1411" s="28"/>
      <c r="VBM1411" s="28"/>
      <c r="VBN1411" s="28"/>
      <c r="VBO1411" s="28"/>
      <c r="VBP1411" s="28"/>
      <c r="VBQ1411" s="28"/>
      <c r="VBR1411" s="28"/>
      <c r="VBS1411" s="28"/>
      <c r="VBT1411" s="28"/>
      <c r="VBU1411" s="28"/>
      <c r="VBV1411" s="28"/>
      <c r="VBW1411" s="28"/>
      <c r="VBX1411" s="28"/>
      <c r="VBY1411" s="28"/>
      <c r="VBZ1411" s="28"/>
      <c r="VCA1411" s="28"/>
      <c r="VCB1411" s="28"/>
      <c r="VCC1411" s="28"/>
      <c r="VCD1411" s="28"/>
      <c r="VCE1411" s="28"/>
      <c r="VCF1411" s="28"/>
      <c r="VCG1411" s="28"/>
      <c r="VCH1411" s="28"/>
      <c r="VCI1411" s="28"/>
      <c r="VCJ1411" s="28"/>
      <c r="VCK1411" s="28"/>
      <c r="VCL1411" s="28"/>
      <c r="VCM1411" s="28"/>
      <c r="VCN1411" s="28"/>
      <c r="VCO1411" s="28"/>
      <c r="VCP1411" s="28"/>
      <c r="VCQ1411" s="28"/>
      <c r="VCR1411" s="28"/>
      <c r="VCS1411" s="28"/>
      <c r="VCT1411" s="28"/>
      <c r="VCU1411" s="28"/>
      <c r="VCV1411" s="28"/>
      <c r="VCW1411" s="28"/>
      <c r="VCX1411" s="28"/>
      <c r="VCY1411" s="28"/>
      <c r="VCZ1411" s="28"/>
      <c r="VDA1411" s="28"/>
      <c r="VDB1411" s="28"/>
      <c r="VDC1411" s="28"/>
      <c r="VDD1411" s="28"/>
      <c r="VDE1411" s="28"/>
      <c r="VDF1411" s="28"/>
      <c r="VDG1411" s="28"/>
      <c r="VDH1411" s="28"/>
      <c r="VDI1411" s="28"/>
      <c r="VDJ1411" s="28"/>
      <c r="VDK1411" s="28"/>
      <c r="VDL1411" s="28"/>
      <c r="VDM1411" s="28"/>
      <c r="VDN1411" s="28"/>
      <c r="VDO1411" s="28"/>
      <c r="VDP1411" s="28"/>
      <c r="VDQ1411" s="28"/>
      <c r="VDR1411" s="28"/>
      <c r="VDS1411" s="28"/>
      <c r="VDT1411" s="28"/>
      <c r="VDU1411" s="28"/>
      <c r="VDV1411" s="28"/>
      <c r="VDW1411" s="28"/>
      <c r="VDX1411" s="28"/>
      <c r="VDY1411" s="28"/>
      <c r="VDZ1411" s="28"/>
      <c r="VEA1411" s="28"/>
      <c r="VEB1411" s="28"/>
      <c r="VEC1411" s="28"/>
      <c r="VED1411" s="28"/>
      <c r="VEE1411" s="28"/>
      <c r="VEF1411" s="28"/>
      <c r="VEG1411" s="28"/>
      <c r="VEH1411" s="28"/>
      <c r="VEI1411" s="28"/>
      <c r="VEJ1411" s="28"/>
      <c r="VEK1411" s="28"/>
      <c r="VEL1411" s="28"/>
      <c r="VEM1411" s="28"/>
      <c r="VEN1411" s="28"/>
      <c r="VEO1411" s="28"/>
      <c r="VEP1411" s="28"/>
      <c r="VEQ1411" s="28"/>
      <c r="VER1411" s="28"/>
      <c r="VES1411" s="28"/>
      <c r="VET1411" s="28"/>
      <c r="VEU1411" s="28"/>
      <c r="VEV1411" s="28"/>
      <c r="VEW1411" s="28"/>
      <c r="VEX1411" s="28"/>
      <c r="VEY1411" s="28"/>
      <c r="VEZ1411" s="28"/>
      <c r="VFA1411" s="28"/>
      <c r="VFB1411" s="28"/>
      <c r="VFC1411" s="28"/>
      <c r="VFD1411" s="28"/>
      <c r="VFE1411" s="28"/>
      <c r="VFF1411" s="28"/>
      <c r="VFG1411" s="28"/>
      <c r="VFH1411" s="28"/>
      <c r="VFI1411" s="28"/>
      <c r="VFJ1411" s="28"/>
      <c r="VFK1411" s="28"/>
      <c r="VFL1411" s="28"/>
      <c r="VFM1411" s="28"/>
      <c r="VFN1411" s="28"/>
      <c r="VFO1411" s="28"/>
      <c r="VFP1411" s="28"/>
      <c r="VFQ1411" s="28"/>
      <c r="VFR1411" s="28"/>
      <c r="VFS1411" s="28"/>
      <c r="VFT1411" s="28"/>
      <c r="VFU1411" s="28"/>
      <c r="VFV1411" s="28"/>
      <c r="VFW1411" s="28"/>
      <c r="VFX1411" s="28"/>
      <c r="VFY1411" s="28"/>
      <c r="VFZ1411" s="28"/>
      <c r="VGA1411" s="28"/>
      <c r="VGB1411" s="28"/>
      <c r="VGC1411" s="28"/>
      <c r="VGD1411" s="28"/>
      <c r="VGE1411" s="28"/>
      <c r="VGF1411" s="28"/>
      <c r="VGG1411" s="28"/>
      <c r="VGH1411" s="28"/>
      <c r="VGI1411" s="28"/>
      <c r="VGJ1411" s="28"/>
      <c r="VGK1411" s="28"/>
      <c r="VGL1411" s="28"/>
      <c r="VGM1411" s="28"/>
      <c r="VGN1411" s="28"/>
      <c r="VGO1411" s="28"/>
      <c r="VGP1411" s="28"/>
      <c r="VGQ1411" s="28"/>
      <c r="VGR1411" s="28"/>
      <c r="VGS1411" s="28"/>
      <c r="VGT1411" s="28"/>
      <c r="VGU1411" s="28"/>
      <c r="VGV1411" s="28"/>
      <c r="VGW1411" s="28"/>
      <c r="VGX1411" s="28"/>
      <c r="VGY1411" s="28"/>
      <c r="VGZ1411" s="28"/>
      <c r="VHA1411" s="28"/>
      <c r="VHB1411" s="28"/>
      <c r="VHC1411" s="28"/>
      <c r="VHD1411" s="28"/>
      <c r="VHE1411" s="28"/>
      <c r="VHF1411" s="28"/>
      <c r="VHG1411" s="28"/>
      <c r="VHH1411" s="28"/>
      <c r="VHI1411" s="28"/>
      <c r="VHJ1411" s="28"/>
      <c r="VHK1411" s="28"/>
      <c r="VHL1411" s="28"/>
      <c r="VHM1411" s="28"/>
      <c r="VHN1411" s="28"/>
      <c r="VHO1411" s="28"/>
      <c r="VHP1411" s="28"/>
      <c r="VHQ1411" s="28"/>
      <c r="VHR1411" s="28"/>
      <c r="VHS1411" s="28"/>
      <c r="VHT1411" s="28"/>
      <c r="VHU1411" s="28"/>
      <c r="VHV1411" s="28"/>
      <c r="VHW1411" s="28"/>
      <c r="VHX1411" s="28"/>
      <c r="VHY1411" s="28"/>
      <c r="VHZ1411" s="28"/>
      <c r="VIA1411" s="28"/>
      <c r="VIB1411" s="28"/>
      <c r="VIC1411" s="28"/>
      <c r="VID1411" s="28"/>
      <c r="VIE1411" s="28"/>
      <c r="VIF1411" s="28"/>
      <c r="VIG1411" s="28"/>
      <c r="VIH1411" s="28"/>
      <c r="VII1411" s="28"/>
      <c r="VIJ1411" s="28"/>
      <c r="VIK1411" s="28"/>
      <c r="VIL1411" s="28"/>
      <c r="VIM1411" s="28"/>
      <c r="VIN1411" s="28"/>
      <c r="VIO1411" s="28"/>
      <c r="VIP1411" s="28"/>
      <c r="VIQ1411" s="28"/>
      <c r="VIR1411" s="28"/>
      <c r="VIS1411" s="28"/>
      <c r="VIT1411" s="28"/>
      <c r="VIU1411" s="28"/>
      <c r="VIV1411" s="28"/>
      <c r="VIW1411" s="28"/>
      <c r="VIX1411" s="28"/>
      <c r="VIY1411" s="28"/>
      <c r="VIZ1411" s="28"/>
      <c r="VJA1411" s="28"/>
      <c r="VJB1411" s="28"/>
      <c r="VJC1411" s="28"/>
      <c r="VJD1411" s="28"/>
      <c r="VJE1411" s="28"/>
      <c r="VJF1411" s="28"/>
      <c r="VJG1411" s="28"/>
      <c r="VJH1411" s="28"/>
      <c r="VJI1411" s="28"/>
      <c r="VJJ1411" s="28"/>
      <c r="VJK1411" s="28"/>
      <c r="VJL1411" s="28"/>
      <c r="VJM1411" s="28"/>
      <c r="VJN1411" s="28"/>
      <c r="VJO1411" s="28"/>
      <c r="VJP1411" s="28"/>
      <c r="VJQ1411" s="28"/>
      <c r="VJR1411" s="28"/>
      <c r="VJS1411" s="28"/>
      <c r="VJT1411" s="28"/>
      <c r="VJU1411" s="28"/>
      <c r="VJV1411" s="28"/>
      <c r="VJW1411" s="28"/>
      <c r="VJX1411" s="28"/>
      <c r="VJY1411" s="28"/>
      <c r="VJZ1411" s="28"/>
      <c r="VKA1411" s="28"/>
      <c r="VKB1411" s="28"/>
      <c r="VKC1411" s="28"/>
      <c r="VKD1411" s="28"/>
      <c r="VKE1411" s="28"/>
      <c r="VKF1411" s="28"/>
      <c r="VKG1411" s="28"/>
      <c r="VKH1411" s="28"/>
      <c r="VKI1411" s="28"/>
      <c r="VKJ1411" s="28"/>
      <c r="VKK1411" s="28"/>
      <c r="VKL1411" s="28"/>
      <c r="VKM1411" s="28"/>
      <c r="VKN1411" s="28"/>
      <c r="VKO1411" s="28"/>
      <c r="VKP1411" s="28"/>
      <c r="VKQ1411" s="28"/>
      <c r="VKR1411" s="28"/>
      <c r="VKS1411" s="28"/>
      <c r="VKT1411" s="28"/>
      <c r="VKU1411" s="28"/>
      <c r="VKV1411" s="28"/>
      <c r="VKW1411" s="28"/>
      <c r="VKX1411" s="28"/>
      <c r="VKY1411" s="28"/>
      <c r="VKZ1411" s="28"/>
      <c r="VLA1411" s="28"/>
      <c r="VLB1411" s="28"/>
      <c r="VLC1411" s="28"/>
      <c r="VLD1411" s="28"/>
      <c r="VLE1411" s="28"/>
      <c r="VLF1411" s="28"/>
      <c r="VLG1411" s="28"/>
      <c r="VLH1411" s="28"/>
      <c r="VLI1411" s="28"/>
      <c r="VLJ1411" s="28"/>
      <c r="VLK1411" s="28"/>
      <c r="VLL1411" s="28"/>
      <c r="VLM1411" s="28"/>
      <c r="VLN1411" s="28"/>
      <c r="VLO1411" s="28"/>
      <c r="VLP1411" s="28"/>
      <c r="VLQ1411" s="28"/>
      <c r="VLR1411" s="28"/>
      <c r="VLS1411" s="28"/>
      <c r="VLT1411" s="28"/>
      <c r="VLU1411" s="28"/>
      <c r="VLV1411" s="28"/>
      <c r="VLW1411" s="28"/>
      <c r="VLX1411" s="28"/>
      <c r="VLY1411" s="28"/>
      <c r="VLZ1411" s="28"/>
      <c r="VMA1411" s="28"/>
      <c r="VMB1411" s="28"/>
      <c r="VMC1411" s="28"/>
      <c r="VMD1411" s="28"/>
      <c r="VME1411" s="28"/>
      <c r="VMF1411" s="28"/>
      <c r="VMG1411" s="28"/>
      <c r="VMH1411" s="28"/>
      <c r="VMI1411" s="28"/>
      <c r="VMJ1411" s="28"/>
      <c r="VMK1411" s="28"/>
      <c r="VML1411" s="28"/>
      <c r="VMM1411" s="28"/>
      <c r="VMN1411" s="28"/>
      <c r="VMO1411" s="28"/>
      <c r="VMP1411" s="28"/>
      <c r="VMQ1411" s="28"/>
      <c r="VMR1411" s="28"/>
      <c r="VMS1411" s="28"/>
      <c r="VMT1411" s="28"/>
      <c r="VMU1411" s="28"/>
      <c r="VMV1411" s="28"/>
      <c r="VMW1411" s="28"/>
      <c r="VMX1411" s="28"/>
      <c r="VMY1411" s="28"/>
      <c r="VMZ1411" s="28"/>
      <c r="VNA1411" s="28"/>
      <c r="VNB1411" s="28"/>
      <c r="VNC1411" s="28"/>
      <c r="VND1411" s="28"/>
      <c r="VNE1411" s="28"/>
      <c r="VNF1411" s="28"/>
      <c r="VNG1411" s="28"/>
      <c r="VNH1411" s="28"/>
      <c r="VNI1411" s="28"/>
      <c r="VNJ1411" s="28"/>
      <c r="VNK1411" s="28"/>
      <c r="VNL1411" s="28"/>
      <c r="VNM1411" s="28"/>
      <c r="VNN1411" s="28"/>
      <c r="VNO1411" s="28"/>
      <c r="VNP1411" s="28"/>
      <c r="VNQ1411" s="28"/>
      <c r="VNR1411" s="28"/>
      <c r="VNS1411" s="28"/>
      <c r="VNT1411" s="28"/>
      <c r="VNU1411" s="28"/>
      <c r="VNV1411" s="28"/>
      <c r="VNW1411" s="28"/>
      <c r="VNX1411" s="28"/>
      <c r="VNY1411" s="28"/>
      <c r="VNZ1411" s="28"/>
      <c r="VOA1411" s="28"/>
      <c r="VOB1411" s="28"/>
      <c r="VOC1411" s="28"/>
      <c r="VOD1411" s="28"/>
      <c r="VOE1411" s="28"/>
      <c r="VOF1411" s="28"/>
      <c r="VOG1411" s="28"/>
      <c r="VOH1411" s="28"/>
      <c r="VOI1411" s="28"/>
      <c r="VOJ1411" s="28"/>
      <c r="VOK1411" s="28"/>
      <c r="VOL1411" s="28"/>
      <c r="VOM1411" s="28"/>
      <c r="VON1411" s="28"/>
      <c r="VOO1411" s="28"/>
      <c r="VOP1411" s="28"/>
      <c r="VOQ1411" s="28"/>
      <c r="VOR1411" s="28"/>
      <c r="VOS1411" s="28"/>
      <c r="VOT1411" s="28"/>
      <c r="VOU1411" s="28"/>
      <c r="VOV1411" s="28"/>
      <c r="VOW1411" s="28"/>
      <c r="VOX1411" s="28"/>
      <c r="VOY1411" s="28"/>
      <c r="VOZ1411" s="28"/>
      <c r="VPA1411" s="28"/>
      <c r="VPB1411" s="28"/>
      <c r="VPC1411" s="28"/>
      <c r="VPD1411" s="28"/>
      <c r="VPE1411" s="28"/>
      <c r="VPF1411" s="28"/>
      <c r="VPG1411" s="28"/>
      <c r="VPH1411" s="28"/>
      <c r="VPI1411" s="28"/>
      <c r="VPJ1411" s="28"/>
      <c r="VPK1411" s="28"/>
      <c r="VPL1411" s="28"/>
      <c r="VPM1411" s="28"/>
      <c r="VPN1411" s="28"/>
      <c r="VPO1411" s="28"/>
      <c r="VPP1411" s="28"/>
      <c r="VPQ1411" s="28"/>
      <c r="VPR1411" s="28"/>
      <c r="VPS1411" s="28"/>
      <c r="VPT1411" s="28"/>
      <c r="VPU1411" s="28"/>
      <c r="VPV1411" s="28"/>
      <c r="VPW1411" s="28"/>
      <c r="VPX1411" s="28"/>
      <c r="VPY1411" s="28"/>
      <c r="VPZ1411" s="28"/>
      <c r="VQA1411" s="28"/>
      <c r="VQB1411" s="28"/>
      <c r="VQC1411" s="28"/>
      <c r="VQD1411" s="28"/>
      <c r="VQE1411" s="28"/>
      <c r="VQF1411" s="28"/>
      <c r="VQG1411" s="28"/>
      <c r="VQH1411" s="28"/>
      <c r="VQI1411" s="28"/>
      <c r="VQJ1411" s="28"/>
      <c r="VQK1411" s="28"/>
      <c r="VQL1411" s="28"/>
      <c r="VQM1411" s="28"/>
      <c r="VQN1411" s="28"/>
      <c r="VQO1411" s="28"/>
      <c r="VQP1411" s="28"/>
      <c r="VQQ1411" s="28"/>
      <c r="VQR1411" s="28"/>
      <c r="VQS1411" s="28"/>
      <c r="VQT1411" s="28"/>
      <c r="VQU1411" s="28"/>
      <c r="VQV1411" s="28"/>
      <c r="VQW1411" s="28"/>
      <c r="VQX1411" s="28"/>
      <c r="VQY1411" s="28"/>
      <c r="VQZ1411" s="28"/>
      <c r="VRA1411" s="28"/>
      <c r="VRB1411" s="28"/>
      <c r="VRC1411" s="28"/>
      <c r="VRD1411" s="28"/>
      <c r="VRE1411" s="28"/>
      <c r="VRF1411" s="28"/>
      <c r="VRG1411" s="28"/>
      <c r="VRH1411" s="28"/>
      <c r="VRI1411" s="28"/>
      <c r="VRJ1411" s="28"/>
      <c r="VRK1411" s="28"/>
      <c r="VRL1411" s="28"/>
      <c r="VRM1411" s="28"/>
      <c r="VRN1411" s="28"/>
      <c r="VRO1411" s="28"/>
      <c r="VRP1411" s="28"/>
      <c r="VRQ1411" s="28"/>
      <c r="VRR1411" s="28"/>
      <c r="VRS1411" s="28"/>
      <c r="VRT1411" s="28"/>
      <c r="VRU1411" s="28"/>
      <c r="VRV1411" s="28"/>
      <c r="VRW1411" s="28"/>
      <c r="VRX1411" s="28"/>
      <c r="VRY1411" s="28"/>
      <c r="VRZ1411" s="28"/>
      <c r="VSA1411" s="28"/>
      <c r="VSB1411" s="28"/>
      <c r="VSC1411" s="28"/>
      <c r="VSD1411" s="28"/>
      <c r="VSE1411" s="28"/>
      <c r="VSF1411" s="28"/>
      <c r="VSG1411" s="28"/>
      <c r="VSH1411" s="28"/>
      <c r="VSI1411" s="28"/>
      <c r="VSJ1411" s="28"/>
      <c r="VSK1411" s="28"/>
      <c r="VSL1411" s="28"/>
      <c r="VSM1411" s="28"/>
      <c r="VSN1411" s="28"/>
      <c r="VSO1411" s="28"/>
      <c r="VSP1411" s="28"/>
      <c r="VSQ1411" s="28"/>
      <c r="VSR1411" s="28"/>
      <c r="VSS1411" s="28"/>
      <c r="VST1411" s="28"/>
      <c r="VSU1411" s="28"/>
      <c r="VSV1411" s="28"/>
      <c r="VSW1411" s="28"/>
      <c r="VSX1411" s="28"/>
      <c r="VSY1411" s="28"/>
      <c r="VSZ1411" s="28"/>
      <c r="VTA1411" s="28"/>
      <c r="VTB1411" s="28"/>
      <c r="VTC1411" s="28"/>
      <c r="VTD1411" s="28"/>
      <c r="VTE1411" s="28"/>
      <c r="VTF1411" s="28"/>
      <c r="VTG1411" s="28"/>
      <c r="VTH1411" s="28"/>
      <c r="VTI1411" s="28"/>
      <c r="VTJ1411" s="28"/>
      <c r="VTK1411" s="28"/>
      <c r="VTL1411" s="28"/>
      <c r="VTM1411" s="28"/>
      <c r="VTN1411" s="28"/>
      <c r="VTO1411" s="28"/>
      <c r="VTP1411" s="28"/>
      <c r="VTQ1411" s="28"/>
      <c r="VTR1411" s="28"/>
      <c r="VTS1411" s="28"/>
      <c r="VTT1411" s="28"/>
      <c r="VTU1411" s="28"/>
      <c r="VTV1411" s="28"/>
      <c r="VTW1411" s="28"/>
      <c r="VTX1411" s="28"/>
      <c r="VTY1411" s="28"/>
      <c r="VTZ1411" s="28"/>
      <c r="VUA1411" s="28"/>
      <c r="VUB1411" s="28"/>
      <c r="VUC1411" s="28"/>
      <c r="VUD1411" s="28"/>
      <c r="VUE1411" s="28"/>
      <c r="VUF1411" s="28"/>
      <c r="VUG1411" s="28"/>
      <c r="VUH1411" s="28"/>
      <c r="VUI1411" s="28"/>
      <c r="VUJ1411" s="28"/>
      <c r="VUK1411" s="28"/>
      <c r="VUL1411" s="28"/>
      <c r="VUM1411" s="28"/>
      <c r="VUN1411" s="28"/>
      <c r="VUO1411" s="28"/>
      <c r="VUP1411" s="28"/>
      <c r="VUQ1411" s="28"/>
      <c r="VUR1411" s="28"/>
      <c r="VUS1411" s="28"/>
      <c r="VUT1411" s="28"/>
      <c r="VUU1411" s="28"/>
      <c r="VUV1411" s="28"/>
      <c r="VUW1411" s="28"/>
      <c r="VUX1411" s="28"/>
      <c r="VUY1411" s="28"/>
      <c r="VUZ1411" s="28"/>
      <c r="VVA1411" s="28"/>
      <c r="VVB1411" s="28"/>
      <c r="VVC1411" s="28"/>
      <c r="VVD1411" s="28"/>
      <c r="VVE1411" s="28"/>
      <c r="VVF1411" s="28"/>
      <c r="VVG1411" s="28"/>
      <c r="VVH1411" s="28"/>
      <c r="VVI1411" s="28"/>
      <c r="VVJ1411" s="28"/>
      <c r="VVK1411" s="28"/>
      <c r="VVL1411" s="28"/>
      <c r="VVM1411" s="28"/>
      <c r="VVN1411" s="28"/>
      <c r="VVO1411" s="28"/>
      <c r="VVP1411" s="28"/>
      <c r="VVQ1411" s="28"/>
      <c r="VVR1411" s="28"/>
      <c r="VVS1411" s="28"/>
      <c r="VVT1411" s="28"/>
      <c r="VVU1411" s="28"/>
      <c r="VVV1411" s="28"/>
      <c r="VVW1411" s="28"/>
      <c r="VVX1411" s="28"/>
      <c r="VVY1411" s="28"/>
      <c r="VVZ1411" s="28"/>
      <c r="VWA1411" s="28"/>
      <c r="VWB1411" s="28"/>
      <c r="VWC1411" s="28"/>
      <c r="VWD1411" s="28"/>
      <c r="VWE1411" s="28"/>
      <c r="VWF1411" s="28"/>
      <c r="VWG1411" s="28"/>
      <c r="VWH1411" s="28"/>
      <c r="VWI1411" s="28"/>
      <c r="VWJ1411" s="28"/>
      <c r="VWK1411" s="28"/>
      <c r="VWL1411" s="28"/>
      <c r="VWM1411" s="28"/>
      <c r="VWN1411" s="28"/>
      <c r="VWO1411" s="28"/>
      <c r="VWP1411" s="28"/>
      <c r="VWQ1411" s="28"/>
      <c r="VWR1411" s="28"/>
      <c r="VWS1411" s="28"/>
      <c r="VWT1411" s="28"/>
      <c r="VWU1411" s="28"/>
      <c r="VWV1411" s="28"/>
      <c r="VWW1411" s="28"/>
      <c r="VWX1411" s="28"/>
      <c r="VWY1411" s="28"/>
      <c r="VWZ1411" s="28"/>
      <c r="VXA1411" s="28"/>
      <c r="VXB1411" s="28"/>
      <c r="VXC1411" s="28"/>
      <c r="VXD1411" s="28"/>
      <c r="VXE1411" s="28"/>
      <c r="VXF1411" s="28"/>
      <c r="VXG1411" s="28"/>
      <c r="VXH1411" s="28"/>
      <c r="VXI1411" s="28"/>
      <c r="VXJ1411" s="28"/>
      <c r="VXK1411" s="28"/>
      <c r="VXL1411" s="28"/>
      <c r="VXM1411" s="28"/>
      <c r="VXN1411" s="28"/>
      <c r="VXO1411" s="28"/>
      <c r="VXP1411" s="28"/>
      <c r="VXQ1411" s="28"/>
      <c r="VXR1411" s="28"/>
      <c r="VXS1411" s="28"/>
      <c r="VXT1411" s="28"/>
      <c r="VXU1411" s="28"/>
      <c r="VXV1411" s="28"/>
      <c r="VXW1411" s="28"/>
      <c r="VXX1411" s="28"/>
      <c r="VXY1411" s="28"/>
      <c r="VXZ1411" s="28"/>
      <c r="VYA1411" s="28"/>
      <c r="VYB1411" s="28"/>
      <c r="VYC1411" s="28"/>
      <c r="VYD1411" s="28"/>
      <c r="VYE1411" s="28"/>
      <c r="VYF1411" s="28"/>
      <c r="VYG1411" s="28"/>
      <c r="VYH1411" s="28"/>
      <c r="VYI1411" s="28"/>
      <c r="VYJ1411" s="28"/>
      <c r="VYK1411" s="28"/>
      <c r="VYL1411" s="28"/>
      <c r="VYM1411" s="28"/>
      <c r="VYN1411" s="28"/>
      <c r="VYO1411" s="28"/>
      <c r="VYP1411" s="28"/>
      <c r="VYQ1411" s="28"/>
      <c r="VYR1411" s="28"/>
      <c r="VYS1411" s="28"/>
      <c r="VYT1411" s="28"/>
      <c r="VYU1411" s="28"/>
      <c r="VYV1411" s="28"/>
      <c r="VYW1411" s="28"/>
      <c r="VYX1411" s="28"/>
      <c r="VYY1411" s="28"/>
      <c r="VYZ1411" s="28"/>
      <c r="VZA1411" s="28"/>
      <c r="VZB1411" s="28"/>
      <c r="VZC1411" s="28"/>
      <c r="VZD1411" s="28"/>
      <c r="VZE1411" s="28"/>
      <c r="VZF1411" s="28"/>
      <c r="VZG1411" s="28"/>
      <c r="VZH1411" s="28"/>
      <c r="VZI1411" s="28"/>
      <c r="VZJ1411" s="28"/>
      <c r="VZK1411" s="28"/>
      <c r="VZL1411" s="28"/>
      <c r="VZM1411" s="28"/>
      <c r="VZN1411" s="28"/>
      <c r="VZO1411" s="28"/>
      <c r="VZP1411" s="28"/>
      <c r="VZQ1411" s="28"/>
      <c r="VZR1411" s="28"/>
      <c r="VZS1411" s="28"/>
      <c r="VZT1411" s="28"/>
      <c r="VZU1411" s="28"/>
      <c r="VZV1411" s="28"/>
      <c r="VZW1411" s="28"/>
      <c r="VZX1411" s="28"/>
      <c r="VZY1411" s="28"/>
      <c r="VZZ1411" s="28"/>
      <c r="WAA1411" s="28"/>
      <c r="WAB1411" s="28"/>
      <c r="WAC1411" s="28"/>
      <c r="WAD1411" s="28"/>
      <c r="WAE1411" s="28"/>
      <c r="WAF1411" s="28"/>
      <c r="WAG1411" s="28"/>
      <c r="WAH1411" s="28"/>
      <c r="WAI1411" s="28"/>
      <c r="WAJ1411" s="28"/>
      <c r="WAK1411" s="28"/>
      <c r="WAL1411" s="28"/>
      <c r="WAM1411" s="28"/>
      <c r="WAN1411" s="28"/>
      <c r="WAO1411" s="28"/>
      <c r="WAP1411" s="28"/>
      <c r="WAQ1411" s="28"/>
      <c r="WAR1411" s="28"/>
      <c r="WAS1411" s="28"/>
      <c r="WAT1411" s="28"/>
      <c r="WAU1411" s="28"/>
      <c r="WAV1411" s="28"/>
      <c r="WAW1411" s="28"/>
      <c r="WAX1411" s="28"/>
      <c r="WAY1411" s="28"/>
      <c r="WAZ1411" s="28"/>
      <c r="WBA1411" s="28"/>
      <c r="WBB1411" s="28"/>
      <c r="WBC1411" s="28"/>
      <c r="WBD1411" s="28"/>
      <c r="WBE1411" s="28"/>
      <c r="WBF1411" s="28"/>
      <c r="WBG1411" s="28"/>
      <c r="WBH1411" s="28"/>
      <c r="WBI1411" s="28"/>
      <c r="WBJ1411" s="28"/>
      <c r="WBK1411" s="28"/>
      <c r="WBL1411" s="28"/>
      <c r="WBM1411" s="28"/>
      <c r="WBN1411" s="28"/>
      <c r="WBO1411" s="28"/>
      <c r="WBP1411" s="28"/>
      <c r="WBQ1411" s="28"/>
      <c r="WBR1411" s="28"/>
      <c r="WBS1411" s="28"/>
      <c r="WBT1411" s="28"/>
      <c r="WBU1411" s="28"/>
      <c r="WBV1411" s="28"/>
      <c r="WBW1411" s="28"/>
      <c r="WBX1411" s="28"/>
      <c r="WBY1411" s="28"/>
      <c r="WBZ1411" s="28"/>
      <c r="WCA1411" s="28"/>
      <c r="WCB1411" s="28"/>
      <c r="WCC1411" s="28"/>
      <c r="WCD1411" s="28"/>
      <c r="WCE1411" s="28"/>
      <c r="WCF1411" s="28"/>
      <c r="WCG1411" s="28"/>
      <c r="WCH1411" s="28"/>
      <c r="WCI1411" s="28"/>
      <c r="WCJ1411" s="28"/>
      <c r="WCK1411" s="28"/>
      <c r="WCL1411" s="28"/>
      <c r="WCM1411" s="28"/>
      <c r="WCN1411" s="28"/>
      <c r="WCO1411" s="28"/>
      <c r="WCP1411" s="28"/>
      <c r="WCQ1411" s="28"/>
      <c r="WCR1411" s="28"/>
      <c r="WCS1411" s="28"/>
      <c r="WCT1411" s="28"/>
      <c r="WCU1411" s="28"/>
      <c r="WCV1411" s="28"/>
      <c r="WCW1411" s="28"/>
      <c r="WCX1411" s="28"/>
      <c r="WCY1411" s="28"/>
      <c r="WCZ1411" s="28"/>
      <c r="WDA1411" s="28"/>
      <c r="WDB1411" s="28"/>
      <c r="WDC1411" s="28"/>
      <c r="WDD1411" s="28"/>
      <c r="WDE1411" s="28"/>
      <c r="WDF1411" s="28"/>
      <c r="WDG1411" s="28"/>
      <c r="WDH1411" s="28"/>
      <c r="WDI1411" s="28"/>
      <c r="WDJ1411" s="28"/>
      <c r="WDK1411" s="28"/>
      <c r="WDL1411" s="28"/>
      <c r="WDM1411" s="28"/>
      <c r="WDN1411" s="28"/>
      <c r="WDO1411" s="28"/>
      <c r="WDP1411" s="28"/>
      <c r="WDQ1411" s="28"/>
      <c r="WDR1411" s="28"/>
      <c r="WDS1411" s="28"/>
      <c r="WDT1411" s="28"/>
      <c r="WDU1411" s="28"/>
      <c r="WDV1411" s="28"/>
      <c r="WDW1411" s="28"/>
      <c r="WDX1411" s="28"/>
      <c r="WDY1411" s="28"/>
      <c r="WDZ1411" s="28"/>
      <c r="WEA1411" s="28"/>
      <c r="WEB1411" s="28"/>
      <c r="WEC1411" s="28"/>
      <c r="WED1411" s="28"/>
      <c r="WEE1411" s="28"/>
      <c r="WEF1411" s="28"/>
      <c r="WEG1411" s="28"/>
      <c r="WEH1411" s="28"/>
      <c r="WEI1411" s="28"/>
      <c r="WEJ1411" s="28"/>
      <c r="WEK1411" s="28"/>
      <c r="WEL1411" s="28"/>
      <c r="WEM1411" s="28"/>
      <c r="WEN1411" s="28"/>
      <c r="WEO1411" s="28"/>
      <c r="WEP1411" s="28"/>
      <c r="WEQ1411" s="28"/>
      <c r="WER1411" s="28"/>
      <c r="WES1411" s="28"/>
      <c r="WET1411" s="28"/>
      <c r="WEU1411" s="28"/>
      <c r="WEV1411" s="28"/>
      <c r="WEW1411" s="28"/>
      <c r="WEX1411" s="28"/>
      <c r="WEY1411" s="28"/>
      <c r="WEZ1411" s="28"/>
      <c r="WFA1411" s="28"/>
      <c r="WFB1411" s="28"/>
      <c r="WFC1411" s="28"/>
      <c r="WFD1411" s="28"/>
      <c r="WFE1411" s="28"/>
      <c r="WFF1411" s="28"/>
      <c r="WFG1411" s="28"/>
      <c r="WFH1411" s="28"/>
      <c r="WFI1411" s="28"/>
      <c r="WFJ1411" s="28"/>
      <c r="WFK1411" s="28"/>
      <c r="WFL1411" s="28"/>
      <c r="WFM1411" s="28"/>
      <c r="WFN1411" s="28"/>
      <c r="WFO1411" s="28"/>
      <c r="WFP1411" s="28"/>
      <c r="WFQ1411" s="28"/>
      <c r="WFR1411" s="28"/>
      <c r="WFS1411" s="28"/>
      <c r="WFT1411" s="28"/>
      <c r="WFU1411" s="28"/>
      <c r="WFV1411" s="28"/>
      <c r="WFW1411" s="28"/>
      <c r="WFX1411" s="28"/>
      <c r="WFY1411" s="28"/>
      <c r="WFZ1411" s="28"/>
      <c r="WGA1411" s="28"/>
      <c r="WGB1411" s="28"/>
      <c r="WGC1411" s="28"/>
      <c r="WGD1411" s="28"/>
      <c r="WGE1411" s="28"/>
      <c r="WGF1411" s="28"/>
      <c r="WGG1411" s="28"/>
      <c r="WGH1411" s="28"/>
      <c r="WGI1411" s="28"/>
      <c r="WGJ1411" s="28"/>
      <c r="WGK1411" s="28"/>
      <c r="WGL1411" s="28"/>
      <c r="WGM1411" s="28"/>
      <c r="WGN1411" s="28"/>
      <c r="WGO1411" s="28"/>
      <c r="WGP1411" s="28"/>
      <c r="WGQ1411" s="28"/>
      <c r="WGR1411" s="28"/>
      <c r="WGS1411" s="28"/>
      <c r="WGT1411" s="28"/>
      <c r="WGU1411" s="28"/>
      <c r="WGV1411" s="28"/>
      <c r="WGW1411" s="28"/>
      <c r="WGX1411" s="28"/>
      <c r="WGY1411" s="28"/>
      <c r="WGZ1411" s="28"/>
      <c r="WHA1411" s="28"/>
      <c r="WHB1411" s="28"/>
      <c r="WHC1411" s="28"/>
      <c r="WHD1411" s="28"/>
      <c r="WHE1411" s="28"/>
      <c r="WHF1411" s="28"/>
      <c r="WHG1411" s="28"/>
      <c r="WHH1411" s="28"/>
      <c r="WHI1411" s="28"/>
      <c r="WHJ1411" s="28"/>
      <c r="WHK1411" s="28"/>
      <c r="WHL1411" s="28"/>
      <c r="WHM1411" s="28"/>
      <c r="WHN1411" s="28"/>
      <c r="WHO1411" s="28"/>
      <c r="WHP1411" s="28"/>
      <c r="WHQ1411" s="28"/>
      <c r="WHR1411" s="28"/>
      <c r="WHS1411" s="28"/>
      <c r="WHT1411" s="28"/>
      <c r="WHU1411" s="28"/>
      <c r="WHV1411" s="28"/>
      <c r="WHW1411" s="28"/>
      <c r="WHX1411" s="28"/>
      <c r="WHY1411" s="28"/>
      <c r="WHZ1411" s="28"/>
      <c r="WIA1411" s="28"/>
      <c r="WIB1411" s="28"/>
      <c r="WIC1411" s="28"/>
      <c r="WID1411" s="28"/>
      <c r="WIE1411" s="28"/>
      <c r="WIF1411" s="28"/>
      <c r="WIG1411" s="28"/>
      <c r="WIH1411" s="28"/>
      <c r="WII1411" s="28"/>
      <c r="WIJ1411" s="28"/>
      <c r="WIK1411" s="28"/>
      <c r="WIL1411" s="28"/>
      <c r="WIM1411" s="28"/>
      <c r="WIN1411" s="28"/>
      <c r="WIO1411" s="28"/>
      <c r="WIP1411" s="28"/>
      <c r="WIQ1411" s="28"/>
      <c r="WIR1411" s="28"/>
      <c r="WIS1411" s="28"/>
      <c r="WIT1411" s="28"/>
      <c r="WIU1411" s="28"/>
      <c r="WIV1411" s="28"/>
      <c r="WIW1411" s="28"/>
      <c r="WIX1411" s="28"/>
      <c r="WIY1411" s="28"/>
      <c r="WIZ1411" s="28"/>
      <c r="WJA1411" s="28"/>
      <c r="WJB1411" s="28"/>
      <c r="WJC1411" s="28"/>
      <c r="WJD1411" s="28"/>
      <c r="WJE1411" s="28"/>
      <c r="WJF1411" s="28"/>
      <c r="WJG1411" s="28"/>
      <c r="WJH1411" s="28"/>
      <c r="WJI1411" s="28"/>
      <c r="WJJ1411" s="28"/>
      <c r="WJK1411" s="28"/>
      <c r="WJL1411" s="28"/>
      <c r="WJM1411" s="28"/>
      <c r="WJN1411" s="28"/>
      <c r="WJO1411" s="28"/>
      <c r="WJP1411" s="28"/>
      <c r="WJQ1411" s="28"/>
      <c r="WJR1411" s="28"/>
      <c r="WJS1411" s="28"/>
      <c r="WJT1411" s="28"/>
      <c r="WJU1411" s="28"/>
      <c r="WJV1411" s="28"/>
      <c r="WJW1411" s="28"/>
      <c r="WJX1411" s="28"/>
      <c r="WJY1411" s="28"/>
      <c r="WJZ1411" s="28"/>
      <c r="WKA1411" s="28"/>
      <c r="WKB1411" s="28"/>
      <c r="WKC1411" s="28"/>
      <c r="WKD1411" s="28"/>
      <c r="WKE1411" s="28"/>
      <c r="WKF1411" s="28"/>
      <c r="WKG1411" s="28"/>
      <c r="WKH1411" s="28"/>
      <c r="WKI1411" s="28"/>
      <c r="WKJ1411" s="28"/>
      <c r="WKK1411" s="28"/>
      <c r="WKL1411" s="28"/>
      <c r="WKM1411" s="28"/>
      <c r="WKN1411" s="28"/>
      <c r="WKO1411" s="28"/>
      <c r="WKP1411" s="28"/>
      <c r="WKQ1411" s="28"/>
      <c r="WKR1411" s="28"/>
      <c r="WKS1411" s="28"/>
      <c r="WKT1411" s="28"/>
      <c r="WKU1411" s="28"/>
      <c r="WKV1411" s="28"/>
      <c r="WKW1411" s="28"/>
      <c r="WKX1411" s="28"/>
      <c r="WKY1411" s="28"/>
      <c r="WKZ1411" s="28"/>
      <c r="WLA1411" s="28"/>
      <c r="WLB1411" s="28"/>
      <c r="WLC1411" s="28"/>
      <c r="WLD1411" s="28"/>
      <c r="WLE1411" s="28"/>
      <c r="WLF1411" s="28"/>
      <c r="WLG1411" s="28"/>
      <c r="WLH1411" s="28"/>
      <c r="WLI1411" s="28"/>
      <c r="WLJ1411" s="28"/>
      <c r="WLK1411" s="28"/>
      <c r="WLL1411" s="28"/>
      <c r="WLM1411" s="28"/>
      <c r="WLN1411" s="28"/>
      <c r="WLO1411" s="28"/>
      <c r="WLP1411" s="28"/>
      <c r="WLQ1411" s="28"/>
      <c r="WLR1411" s="28"/>
      <c r="WLS1411" s="28"/>
      <c r="WLT1411" s="28"/>
      <c r="WLU1411" s="28"/>
      <c r="WLV1411" s="28"/>
      <c r="WLW1411" s="28"/>
      <c r="WLX1411" s="28"/>
      <c r="WLY1411" s="28"/>
      <c r="WLZ1411" s="28"/>
      <c r="WMA1411" s="28"/>
      <c r="WMB1411" s="28"/>
      <c r="WMC1411" s="28"/>
      <c r="WMD1411" s="28"/>
      <c r="WME1411" s="28"/>
      <c r="WMF1411" s="28"/>
      <c r="WMG1411" s="28"/>
      <c r="WMH1411" s="28"/>
      <c r="WMI1411" s="28"/>
      <c r="WMJ1411" s="28"/>
      <c r="WMK1411" s="28"/>
      <c r="WML1411" s="28"/>
      <c r="WMM1411" s="28"/>
      <c r="WMN1411" s="28"/>
      <c r="WMO1411" s="28"/>
      <c r="WMP1411" s="28"/>
      <c r="WMQ1411" s="28"/>
      <c r="WMR1411" s="28"/>
      <c r="WMS1411" s="28"/>
      <c r="WMT1411" s="28"/>
      <c r="WMU1411" s="28"/>
      <c r="WMV1411" s="28"/>
      <c r="WMW1411" s="28"/>
      <c r="WMX1411" s="28"/>
      <c r="WMY1411" s="28"/>
      <c r="WMZ1411" s="28"/>
      <c r="WNA1411" s="28"/>
      <c r="WNB1411" s="28"/>
      <c r="WNC1411" s="28"/>
      <c r="WND1411" s="28"/>
      <c r="WNE1411" s="28"/>
      <c r="WNF1411" s="28"/>
      <c r="WNG1411" s="28"/>
      <c r="WNH1411" s="28"/>
      <c r="WNI1411" s="28"/>
      <c r="WNJ1411" s="28"/>
      <c r="WNK1411" s="28"/>
      <c r="WNL1411" s="28"/>
      <c r="WNM1411" s="28"/>
      <c r="WNN1411" s="28"/>
      <c r="WNO1411" s="28"/>
      <c r="WNP1411" s="28"/>
      <c r="WNQ1411" s="28"/>
      <c r="WNR1411" s="28"/>
      <c r="WNS1411" s="28"/>
      <c r="WNT1411" s="28"/>
      <c r="WNU1411" s="28"/>
      <c r="WNV1411" s="28"/>
      <c r="WNW1411" s="28"/>
      <c r="WNX1411" s="28"/>
      <c r="WNY1411" s="28"/>
      <c r="WNZ1411" s="28"/>
      <c r="WOA1411" s="28"/>
      <c r="WOB1411" s="28"/>
      <c r="WOC1411" s="28"/>
      <c r="WOD1411" s="28"/>
      <c r="WOE1411" s="28"/>
      <c r="WOF1411" s="28"/>
      <c r="WOG1411" s="28"/>
      <c r="WOH1411" s="28"/>
      <c r="WOI1411" s="28"/>
      <c r="WOJ1411" s="28"/>
      <c r="WOK1411" s="28"/>
      <c r="WOL1411" s="28"/>
      <c r="WOM1411" s="28"/>
      <c r="WON1411" s="28"/>
      <c r="WOO1411" s="28"/>
      <c r="WOP1411" s="28"/>
      <c r="WOQ1411" s="28"/>
      <c r="WOR1411" s="28"/>
      <c r="WOS1411" s="28"/>
      <c r="WOT1411" s="28"/>
      <c r="WOU1411" s="28"/>
      <c r="WOV1411" s="28"/>
      <c r="WOW1411" s="28"/>
      <c r="WOX1411" s="28"/>
      <c r="WOY1411" s="28"/>
      <c r="WOZ1411" s="28"/>
      <c r="WPA1411" s="28"/>
      <c r="WPB1411" s="28"/>
      <c r="WPC1411" s="28"/>
      <c r="WPD1411" s="28"/>
      <c r="WPE1411" s="28"/>
      <c r="WPF1411" s="28"/>
      <c r="WPG1411" s="28"/>
      <c r="WPH1411" s="28"/>
      <c r="WPI1411" s="28"/>
      <c r="WPJ1411" s="28"/>
      <c r="WPK1411" s="28"/>
      <c r="WPL1411" s="28"/>
      <c r="WPM1411" s="28"/>
      <c r="WPN1411" s="28"/>
      <c r="WPO1411" s="28"/>
      <c r="WPP1411" s="28"/>
      <c r="WPQ1411" s="28"/>
      <c r="WPR1411" s="28"/>
      <c r="WPS1411" s="28"/>
      <c r="WPT1411" s="28"/>
      <c r="WPU1411" s="28"/>
      <c r="WPV1411" s="28"/>
      <c r="WPW1411" s="28"/>
      <c r="WPX1411" s="28"/>
      <c r="WPY1411" s="28"/>
      <c r="WPZ1411" s="28"/>
      <c r="WQA1411" s="28"/>
      <c r="WQB1411" s="28"/>
      <c r="WQC1411" s="28"/>
      <c r="WQD1411" s="28"/>
      <c r="WQE1411" s="28"/>
      <c r="WQF1411" s="28"/>
      <c r="WQG1411" s="28"/>
      <c r="WQH1411" s="28"/>
      <c r="WQI1411" s="28"/>
      <c r="WQJ1411" s="28"/>
      <c r="WQK1411" s="28"/>
      <c r="WQL1411" s="28"/>
      <c r="WQM1411" s="28"/>
      <c r="WQN1411" s="28"/>
      <c r="WQO1411" s="28"/>
      <c r="WQP1411" s="28"/>
      <c r="WQQ1411" s="28"/>
      <c r="WQR1411" s="28"/>
      <c r="WQS1411" s="28"/>
      <c r="WQT1411" s="28"/>
      <c r="WQU1411" s="28"/>
      <c r="WQV1411" s="28"/>
      <c r="WQW1411" s="28"/>
      <c r="WQX1411" s="28"/>
      <c r="WQY1411" s="28"/>
      <c r="WQZ1411" s="28"/>
      <c r="WRA1411" s="28"/>
      <c r="WRB1411" s="28"/>
      <c r="WRC1411" s="28"/>
      <c r="WRD1411" s="28"/>
      <c r="WRE1411" s="28"/>
      <c r="WRF1411" s="28"/>
      <c r="WRG1411" s="28"/>
      <c r="WRH1411" s="28"/>
      <c r="WRI1411" s="28"/>
      <c r="WRJ1411" s="28"/>
      <c r="WRK1411" s="28"/>
      <c r="WRL1411" s="28"/>
      <c r="WRM1411" s="28"/>
      <c r="WRN1411" s="28"/>
      <c r="WRO1411" s="28"/>
      <c r="WRP1411" s="28"/>
      <c r="WRQ1411" s="28"/>
      <c r="WRR1411" s="28"/>
      <c r="WRS1411" s="28"/>
      <c r="WRT1411" s="28"/>
      <c r="WRU1411" s="28"/>
      <c r="WRV1411" s="28"/>
      <c r="WRW1411" s="28"/>
      <c r="WRX1411" s="28"/>
      <c r="WRY1411" s="28"/>
      <c r="WRZ1411" s="28"/>
      <c r="WSA1411" s="28"/>
      <c r="WSB1411" s="28"/>
      <c r="WSC1411" s="28"/>
      <c r="WSD1411" s="28"/>
      <c r="WSE1411" s="28"/>
      <c r="WSF1411" s="28"/>
      <c r="WSG1411" s="28"/>
      <c r="WSH1411" s="28"/>
      <c r="WSI1411" s="28"/>
      <c r="WSJ1411" s="28"/>
      <c r="WSK1411" s="28"/>
      <c r="WSL1411" s="28"/>
      <c r="WSM1411" s="28"/>
      <c r="WSN1411" s="28"/>
      <c r="WSO1411" s="28"/>
      <c r="WSP1411" s="28"/>
      <c r="WSQ1411" s="28"/>
      <c r="WSR1411" s="28"/>
      <c r="WSS1411" s="28"/>
      <c r="WST1411" s="28"/>
      <c r="WSU1411" s="28"/>
      <c r="WSV1411" s="28"/>
      <c r="WSW1411" s="28"/>
      <c r="WSX1411" s="28"/>
      <c r="WSY1411" s="28"/>
      <c r="WSZ1411" s="28"/>
      <c r="WTA1411" s="28"/>
      <c r="WTB1411" s="28"/>
      <c r="WTC1411" s="28"/>
      <c r="WTD1411" s="28"/>
      <c r="WTE1411" s="28"/>
      <c r="WTF1411" s="28"/>
      <c r="WTG1411" s="28"/>
      <c r="WTH1411" s="28"/>
      <c r="WTI1411" s="28"/>
      <c r="WTJ1411" s="28"/>
      <c r="WTK1411" s="28"/>
      <c r="WTL1411" s="28"/>
      <c r="WTM1411" s="28"/>
      <c r="WTN1411" s="28"/>
      <c r="WTO1411" s="28"/>
      <c r="WTP1411" s="28"/>
      <c r="WTQ1411" s="28"/>
      <c r="WTR1411" s="28"/>
      <c r="WTS1411" s="28"/>
      <c r="WTT1411" s="28"/>
      <c r="WTU1411" s="28"/>
      <c r="WTV1411" s="28"/>
      <c r="WTW1411" s="28"/>
      <c r="WTX1411" s="28"/>
      <c r="WTY1411" s="28"/>
      <c r="WTZ1411" s="28"/>
      <c r="WUA1411" s="28"/>
      <c r="WUB1411" s="28"/>
      <c r="WUC1411" s="28"/>
      <c r="WUD1411" s="28"/>
      <c r="WUE1411" s="28"/>
      <c r="WUF1411" s="28"/>
      <c r="WUG1411" s="28"/>
      <c r="WUH1411" s="28"/>
      <c r="WUI1411" s="28"/>
      <c r="WUJ1411" s="28"/>
      <c r="WUK1411" s="28"/>
      <c r="WUL1411" s="28"/>
      <c r="WUM1411" s="28"/>
      <c r="WUN1411" s="28"/>
      <c r="WUO1411" s="28"/>
      <c r="WUP1411" s="28"/>
      <c r="WUQ1411" s="28"/>
      <c r="WUR1411" s="28"/>
      <c r="WUS1411" s="28"/>
      <c r="WUT1411" s="28"/>
      <c r="WUU1411" s="28"/>
      <c r="WUV1411" s="28"/>
      <c r="WUW1411" s="28"/>
      <c r="WUX1411" s="28"/>
      <c r="WUY1411" s="28"/>
      <c r="WUZ1411" s="28"/>
      <c r="WVA1411" s="28"/>
      <c r="WVB1411" s="28"/>
      <c r="WVC1411" s="28"/>
      <c r="WVD1411" s="28"/>
      <c r="WVE1411" s="28"/>
      <c r="WVF1411" s="28"/>
      <c r="WVG1411" s="28"/>
      <c r="WVH1411" s="28"/>
      <c r="WVI1411" s="28"/>
      <c r="WVJ1411" s="28"/>
      <c r="WVK1411" s="28"/>
      <c r="WVL1411" s="28"/>
      <c r="WVM1411" s="28"/>
      <c r="WVN1411" s="28"/>
      <c r="WVO1411" s="28"/>
      <c r="WVP1411" s="28"/>
      <c r="WVQ1411" s="28"/>
      <c r="WVR1411" s="28"/>
      <c r="WVS1411" s="28"/>
      <c r="WVT1411" s="28"/>
      <c r="WVU1411" s="28"/>
      <c r="WVV1411" s="28"/>
      <c r="WVW1411" s="28"/>
      <c r="WVX1411" s="28"/>
      <c r="WVY1411" s="28"/>
      <c r="WVZ1411" s="28"/>
      <c r="WWA1411" s="28"/>
      <c r="WWB1411" s="28"/>
      <c r="WWC1411" s="28"/>
      <c r="WWD1411" s="28"/>
      <c r="WWE1411" s="28"/>
      <c r="WWF1411" s="28"/>
      <c r="WWG1411" s="28"/>
      <c r="WWH1411" s="28"/>
      <c r="WWI1411" s="28"/>
      <c r="WWJ1411" s="28"/>
      <c r="WWK1411" s="28"/>
      <c r="WWL1411" s="28"/>
      <c r="WWM1411" s="28"/>
      <c r="WWN1411" s="28"/>
      <c r="WWO1411" s="28"/>
      <c r="WWP1411" s="28"/>
      <c r="WWQ1411" s="28"/>
      <c r="WWR1411" s="28"/>
      <c r="WWS1411" s="28"/>
      <c r="WWT1411" s="28"/>
      <c r="WWU1411" s="28"/>
      <c r="WWV1411" s="28"/>
      <c r="WWW1411" s="28"/>
      <c r="WWX1411" s="28"/>
      <c r="WWY1411" s="28"/>
      <c r="WWZ1411" s="28"/>
      <c r="WXA1411" s="28"/>
      <c r="WXB1411" s="28"/>
      <c r="WXC1411" s="28"/>
      <c r="WXD1411" s="28"/>
      <c r="WXE1411" s="28"/>
      <c r="WXF1411" s="28"/>
      <c r="WXG1411" s="28"/>
      <c r="WXH1411" s="28"/>
      <c r="WXI1411" s="28"/>
      <c r="WXJ1411" s="28"/>
      <c r="WXK1411" s="28"/>
      <c r="WXL1411" s="28"/>
      <c r="WXM1411" s="28"/>
      <c r="WXN1411" s="28"/>
      <c r="WXO1411" s="28"/>
      <c r="WXP1411" s="28"/>
      <c r="WXQ1411" s="28"/>
      <c r="WXR1411" s="28"/>
      <c r="WXS1411" s="28"/>
      <c r="WXT1411" s="28"/>
      <c r="WXU1411" s="28"/>
      <c r="WXV1411" s="28"/>
      <c r="WXW1411" s="28"/>
      <c r="WXX1411" s="28"/>
      <c r="WXY1411" s="28"/>
      <c r="WXZ1411" s="28"/>
      <c r="WYA1411" s="28"/>
      <c r="WYB1411" s="28"/>
      <c r="WYC1411" s="28"/>
      <c r="WYD1411" s="28"/>
      <c r="WYE1411" s="28"/>
      <c r="WYF1411" s="28"/>
      <c r="WYG1411" s="28"/>
      <c r="WYH1411" s="28"/>
      <c r="WYI1411" s="28"/>
      <c r="WYJ1411" s="28"/>
      <c r="WYK1411" s="28"/>
      <c r="WYL1411" s="28"/>
      <c r="WYM1411" s="28"/>
      <c r="WYN1411" s="28"/>
      <c r="WYO1411" s="28"/>
      <c r="WYP1411" s="28"/>
      <c r="WYQ1411" s="28"/>
      <c r="WYR1411" s="28"/>
      <c r="WYS1411" s="28"/>
      <c r="WYT1411" s="28"/>
      <c r="WYU1411" s="28"/>
      <c r="WYV1411" s="28"/>
      <c r="WYW1411" s="28"/>
      <c r="WYX1411" s="28"/>
      <c r="WYY1411" s="28"/>
      <c r="WYZ1411" s="28"/>
      <c r="WZA1411" s="28"/>
      <c r="WZB1411" s="28"/>
      <c r="WZC1411" s="28"/>
      <c r="WZD1411" s="28"/>
      <c r="WZE1411" s="28"/>
      <c r="WZF1411" s="28"/>
      <c r="WZG1411" s="28"/>
      <c r="WZH1411" s="28"/>
      <c r="WZI1411" s="28"/>
      <c r="WZJ1411" s="28"/>
      <c r="WZK1411" s="28"/>
      <c r="WZL1411" s="28"/>
      <c r="WZM1411" s="28"/>
      <c r="WZN1411" s="28"/>
      <c r="WZO1411" s="28"/>
      <c r="WZP1411" s="28"/>
      <c r="WZQ1411" s="28"/>
      <c r="WZR1411" s="28"/>
      <c r="WZS1411" s="28"/>
      <c r="WZT1411" s="28"/>
      <c r="WZU1411" s="28"/>
      <c r="WZV1411" s="28"/>
      <c r="WZW1411" s="28"/>
      <c r="WZX1411" s="28"/>
      <c r="WZY1411" s="28"/>
      <c r="WZZ1411" s="28"/>
      <c r="XAA1411" s="28"/>
      <c r="XAB1411" s="28"/>
      <c r="XAC1411" s="28"/>
      <c r="XAD1411" s="28"/>
      <c r="XAE1411" s="28"/>
      <c r="XAF1411" s="28"/>
      <c r="XAG1411" s="28"/>
      <c r="XAH1411" s="28"/>
      <c r="XAI1411" s="28"/>
      <c r="XAJ1411" s="28"/>
      <c r="XAK1411" s="28"/>
      <c r="XAL1411" s="28"/>
      <c r="XAM1411" s="28"/>
      <c r="XAN1411" s="28"/>
      <c r="XAO1411" s="28"/>
      <c r="XAP1411" s="28"/>
      <c r="XAQ1411" s="28"/>
      <c r="XAR1411" s="28"/>
      <c r="XAS1411" s="28"/>
      <c r="XAT1411" s="28"/>
      <c r="XAU1411" s="28"/>
      <c r="XAV1411" s="28"/>
      <c r="XAW1411" s="28"/>
      <c r="XAX1411" s="28"/>
      <c r="XAY1411" s="28"/>
      <c r="XAZ1411" s="28"/>
      <c r="XBA1411" s="28"/>
      <c r="XBB1411" s="28"/>
      <c r="XBC1411" s="28"/>
      <c r="XBD1411" s="28"/>
      <c r="XBE1411" s="28"/>
      <c r="XBF1411" s="28"/>
      <c r="XBG1411" s="28"/>
      <c r="XBH1411" s="28"/>
      <c r="XBI1411" s="28"/>
      <c r="XBJ1411" s="28"/>
      <c r="XBK1411" s="28"/>
      <c r="XBL1411" s="28"/>
      <c r="XBM1411" s="28"/>
      <c r="XBN1411" s="28"/>
      <c r="XBO1411" s="28"/>
      <c r="XBP1411" s="28"/>
      <c r="XBQ1411" s="28"/>
      <c r="XBR1411" s="28"/>
      <c r="XBS1411" s="28"/>
      <c r="XBT1411" s="28"/>
      <c r="XBU1411" s="28"/>
      <c r="XBV1411" s="28"/>
      <c r="XBW1411" s="28"/>
      <c r="XBX1411" s="28"/>
      <c r="XBY1411" s="28"/>
      <c r="XBZ1411" s="28"/>
      <c r="XCA1411" s="28"/>
      <c r="XCB1411" s="28"/>
      <c r="XCC1411" s="28"/>
      <c r="XCD1411" s="28"/>
      <c r="XCE1411" s="28"/>
      <c r="XCF1411" s="28"/>
      <c r="XCG1411" s="28"/>
      <c r="XCH1411" s="28"/>
      <c r="XCI1411" s="28"/>
      <c r="XCJ1411" s="28"/>
      <c r="XCK1411" s="28"/>
      <c r="XCL1411" s="28"/>
      <c r="XCM1411" s="28"/>
      <c r="XCN1411" s="28"/>
      <c r="XCO1411" s="28"/>
      <c r="XCP1411" s="28"/>
      <c r="XCQ1411" s="28"/>
      <c r="XCR1411" s="28"/>
      <c r="XCS1411" s="28"/>
      <c r="XCT1411" s="28"/>
      <c r="XCU1411" s="28"/>
      <c r="XCV1411" s="28"/>
      <c r="XCW1411" s="28"/>
      <c r="XCX1411" s="28"/>
      <c r="XCY1411" s="28"/>
      <c r="XCZ1411" s="28"/>
      <c r="XDA1411" s="28"/>
      <c r="XDB1411" s="28"/>
      <c r="XDC1411" s="28"/>
      <c r="XDD1411" s="28"/>
      <c r="XDE1411" s="28"/>
      <c r="XDF1411" s="28"/>
      <c r="XDG1411" s="28"/>
      <c r="XDH1411" s="28"/>
      <c r="XDI1411" s="28"/>
      <c r="XDJ1411" s="28"/>
      <c r="XDK1411" s="28"/>
      <c r="XDL1411" s="28"/>
      <c r="XDM1411" s="28"/>
      <c r="XDN1411" s="28"/>
      <c r="XDO1411" s="28"/>
    </row>
    <row r="1412" spans="2:16343" ht="18">
      <c r="B1412" s="111"/>
      <c r="C1412" s="110"/>
      <c r="D1412" s="104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44"/>
      <c r="AM1412" s="44"/>
      <c r="AN1412" s="44"/>
      <c r="AO1412" s="44"/>
      <c r="AP1412" s="44"/>
      <c r="AQ1412" s="44"/>
      <c r="AR1412" s="44"/>
      <c r="AS1412" s="44"/>
      <c r="AT1412" s="44"/>
      <c r="AU1412" s="44"/>
      <c r="AV1412" s="44"/>
      <c r="AW1412" s="44"/>
      <c r="AX1412" s="44"/>
      <c r="AY1412" s="44"/>
      <c r="AZ1412" s="44"/>
      <c r="BA1412" s="44"/>
      <c r="BB1412" s="44"/>
      <c r="BC1412" s="44"/>
      <c r="BD1412" s="44"/>
      <c r="BE1412" s="44"/>
      <c r="BF1412" s="44"/>
      <c r="BG1412" s="44"/>
      <c r="BH1412" s="44"/>
      <c r="BI1412" s="44"/>
      <c r="BJ1412" s="44"/>
      <c r="BK1412" s="44"/>
      <c r="BL1412" s="44"/>
      <c r="BM1412" s="44"/>
      <c r="BN1412" s="44"/>
      <c r="BO1412" s="44"/>
      <c r="BP1412" s="44"/>
      <c r="BQ1412" s="44"/>
      <c r="BR1412" s="44"/>
      <c r="BS1412" s="44"/>
      <c r="BT1412" s="44"/>
      <c r="BU1412" s="44"/>
      <c r="BV1412" s="44"/>
      <c r="BW1412" s="44"/>
      <c r="BX1412" s="44"/>
      <c r="BY1412" s="44"/>
      <c r="BZ1412" s="44"/>
      <c r="CA1412" s="44"/>
      <c r="CB1412" s="44"/>
      <c r="CC1412" s="44"/>
      <c r="CD1412" s="44"/>
      <c r="CE1412" s="44"/>
      <c r="CF1412" s="44"/>
      <c r="CG1412" s="44"/>
      <c r="CH1412" s="44"/>
      <c r="CI1412" s="44"/>
      <c r="CJ1412" s="44"/>
      <c r="CK1412" s="44"/>
      <c r="CL1412" s="44"/>
      <c r="CM1412" s="44"/>
      <c r="CN1412" s="44"/>
      <c r="CO1412" s="44"/>
      <c r="CP1412" s="44"/>
      <c r="CQ1412" s="44"/>
      <c r="CR1412" s="44"/>
      <c r="CS1412" s="44"/>
      <c r="CT1412" s="44"/>
      <c r="CU1412" s="44"/>
      <c r="CV1412" s="44"/>
      <c r="CW1412" s="44"/>
      <c r="CX1412" s="44"/>
      <c r="CY1412" s="44"/>
      <c r="CZ1412" s="44"/>
      <c r="DA1412" s="44"/>
      <c r="DB1412" s="44"/>
      <c r="DC1412" s="44"/>
      <c r="DD1412" s="44"/>
      <c r="DE1412" s="44"/>
      <c r="DF1412" s="44"/>
      <c r="DG1412" s="44"/>
      <c r="DH1412" s="44"/>
      <c r="DI1412" s="44"/>
      <c r="DJ1412" s="44"/>
      <c r="DK1412" s="44"/>
      <c r="DL1412" s="44"/>
      <c r="DM1412" s="44"/>
      <c r="DN1412" s="44"/>
      <c r="DO1412" s="44"/>
      <c r="DP1412" s="44"/>
      <c r="DQ1412" s="44"/>
      <c r="DR1412" s="44"/>
      <c r="DS1412" s="44"/>
      <c r="DT1412" s="44"/>
      <c r="DU1412" s="44"/>
      <c r="DV1412" s="44"/>
      <c r="DW1412" s="44"/>
      <c r="DX1412" s="44"/>
      <c r="DY1412" s="44"/>
      <c r="DZ1412" s="44"/>
      <c r="EA1412" s="44"/>
      <c r="EB1412" s="44"/>
      <c r="EC1412" s="44"/>
      <c r="ED1412" s="44"/>
      <c r="EE1412" s="44"/>
      <c r="EF1412" s="44"/>
      <c r="EG1412" s="44"/>
      <c r="EH1412" s="44"/>
      <c r="EI1412" s="44"/>
      <c r="EJ1412" s="44"/>
      <c r="EK1412" s="44"/>
      <c r="EL1412" s="44"/>
      <c r="EM1412" s="44"/>
      <c r="EN1412" s="44"/>
      <c r="EO1412" s="44"/>
      <c r="EP1412" s="44"/>
      <c r="EQ1412" s="44"/>
      <c r="ER1412" s="44"/>
      <c r="ES1412" s="44"/>
      <c r="ET1412" s="44"/>
      <c r="EU1412" s="44"/>
      <c r="EV1412" s="44"/>
      <c r="EW1412" s="44"/>
      <c r="EX1412" s="44"/>
      <c r="EY1412" s="44"/>
      <c r="EZ1412" s="44"/>
      <c r="FA1412" s="44"/>
      <c r="FB1412" s="44"/>
      <c r="FC1412" s="44"/>
      <c r="FD1412" s="44"/>
      <c r="FE1412" s="44"/>
      <c r="FF1412" s="44"/>
      <c r="FG1412" s="44"/>
      <c r="FH1412" s="44"/>
      <c r="FI1412" s="44"/>
      <c r="FJ1412" s="44"/>
      <c r="FK1412" s="44"/>
      <c r="FL1412" s="44"/>
      <c r="FM1412" s="44"/>
      <c r="FN1412" s="44"/>
      <c r="FO1412" s="44"/>
      <c r="FP1412" s="44"/>
      <c r="FQ1412" s="44"/>
      <c r="FR1412" s="44"/>
      <c r="FS1412" s="44"/>
      <c r="FT1412" s="44"/>
      <c r="FU1412" s="44"/>
      <c r="FV1412" s="44"/>
      <c r="FW1412" s="44"/>
      <c r="FX1412" s="44"/>
      <c r="FY1412" s="44"/>
      <c r="FZ1412" s="44"/>
      <c r="GA1412" s="44"/>
      <c r="GB1412" s="44"/>
      <c r="GC1412" s="44"/>
      <c r="GD1412" s="44"/>
      <c r="GE1412" s="44"/>
      <c r="GF1412" s="44"/>
      <c r="GG1412" s="44"/>
      <c r="GH1412" s="44"/>
      <c r="GI1412" s="44"/>
      <c r="GJ1412" s="44"/>
      <c r="GK1412" s="44"/>
      <c r="GL1412" s="44"/>
      <c r="GM1412" s="44"/>
      <c r="GN1412" s="44"/>
      <c r="GO1412" s="44"/>
      <c r="GP1412" s="44"/>
      <c r="GQ1412" s="44"/>
      <c r="GR1412" s="44"/>
      <c r="GS1412" s="44"/>
      <c r="GT1412" s="44"/>
      <c r="GU1412" s="44"/>
      <c r="GV1412" s="44"/>
      <c r="GW1412" s="44"/>
      <c r="GX1412" s="44"/>
      <c r="GY1412" s="44"/>
      <c r="GZ1412" s="44"/>
      <c r="HA1412" s="44"/>
      <c r="HB1412" s="44"/>
      <c r="HC1412" s="44"/>
      <c r="HD1412" s="44"/>
      <c r="HE1412" s="44"/>
      <c r="HF1412" s="44"/>
      <c r="HG1412" s="44"/>
      <c r="HH1412" s="44"/>
      <c r="HI1412" s="44"/>
      <c r="HJ1412" s="44"/>
      <c r="HK1412" s="44"/>
      <c r="HL1412" s="44"/>
      <c r="HM1412" s="44"/>
      <c r="HN1412" s="44"/>
      <c r="HO1412" s="44"/>
      <c r="HP1412" s="44"/>
      <c r="HQ1412" s="44"/>
      <c r="HR1412" s="44"/>
      <c r="HS1412" s="44"/>
      <c r="HT1412" s="44"/>
      <c r="HU1412" s="44"/>
      <c r="HV1412" s="44"/>
      <c r="HW1412" s="44"/>
      <c r="HX1412" s="44"/>
      <c r="HY1412" s="44"/>
      <c r="HZ1412" s="44"/>
      <c r="IA1412" s="44"/>
      <c r="IB1412" s="44"/>
      <c r="IC1412" s="44"/>
      <c r="ID1412" s="44"/>
      <c r="IE1412" s="44"/>
      <c r="IF1412" s="44"/>
      <c r="IG1412" s="44"/>
      <c r="IH1412" s="44"/>
      <c r="II1412" s="44"/>
      <c r="IJ1412" s="44"/>
      <c r="IK1412" s="44"/>
      <c r="IL1412" s="44"/>
      <c r="IM1412" s="44"/>
      <c r="IN1412" s="44"/>
      <c r="IO1412" s="44"/>
      <c r="IP1412" s="44"/>
      <c r="IQ1412" s="44"/>
      <c r="IR1412" s="44"/>
      <c r="IS1412" s="44"/>
      <c r="IT1412" s="44"/>
      <c r="IU1412" s="44"/>
      <c r="IV1412" s="44"/>
      <c r="IW1412" s="44"/>
      <c r="IX1412" s="44"/>
      <c r="IY1412" s="44"/>
      <c r="IZ1412" s="44"/>
      <c r="JA1412" s="44"/>
      <c r="JB1412" s="44"/>
      <c r="JC1412" s="44"/>
      <c r="JD1412" s="44"/>
      <c r="JE1412" s="44"/>
      <c r="JF1412" s="44"/>
      <c r="JG1412" s="44"/>
      <c r="JH1412" s="44"/>
      <c r="JI1412" s="44"/>
      <c r="JJ1412" s="44"/>
      <c r="JK1412" s="44"/>
      <c r="JL1412" s="44"/>
      <c r="JM1412" s="44"/>
      <c r="JN1412" s="44"/>
      <c r="JO1412" s="44"/>
      <c r="JP1412" s="44"/>
      <c r="JQ1412" s="44"/>
      <c r="JR1412" s="44"/>
      <c r="JS1412" s="44"/>
      <c r="JT1412" s="44"/>
      <c r="JU1412" s="44"/>
      <c r="JV1412" s="44"/>
      <c r="JW1412" s="44"/>
      <c r="JX1412" s="44"/>
      <c r="JY1412" s="44"/>
      <c r="JZ1412" s="44"/>
      <c r="KA1412" s="44"/>
      <c r="KB1412" s="44"/>
      <c r="KC1412" s="44"/>
      <c r="KD1412" s="44"/>
      <c r="KE1412" s="44"/>
      <c r="KF1412" s="44"/>
      <c r="KG1412" s="44"/>
      <c r="KH1412" s="44"/>
      <c r="KI1412" s="44"/>
      <c r="KJ1412" s="44"/>
      <c r="KK1412" s="44"/>
      <c r="KL1412" s="44"/>
      <c r="KM1412" s="44"/>
      <c r="KN1412" s="44"/>
      <c r="KO1412" s="44"/>
      <c r="KP1412" s="44"/>
      <c r="KQ1412" s="44"/>
      <c r="KR1412" s="44"/>
      <c r="KS1412" s="44"/>
      <c r="KT1412" s="44"/>
      <c r="KU1412" s="44"/>
      <c r="KV1412" s="44"/>
      <c r="KW1412" s="44"/>
      <c r="KX1412" s="44"/>
      <c r="KY1412" s="44"/>
      <c r="KZ1412" s="44"/>
      <c r="LA1412" s="44"/>
      <c r="LB1412" s="44"/>
      <c r="LC1412" s="44"/>
      <c r="LD1412" s="44"/>
      <c r="LE1412" s="44"/>
      <c r="LF1412" s="44"/>
      <c r="LG1412" s="44"/>
      <c r="LH1412" s="44"/>
      <c r="LI1412" s="44"/>
      <c r="LJ1412" s="44"/>
      <c r="LK1412" s="44"/>
      <c r="LL1412" s="44"/>
      <c r="LM1412" s="44"/>
      <c r="LN1412" s="44"/>
      <c r="LO1412" s="44"/>
      <c r="LP1412" s="44"/>
      <c r="LQ1412" s="44"/>
      <c r="LR1412" s="44"/>
      <c r="LS1412" s="44"/>
      <c r="LT1412" s="44"/>
      <c r="LU1412" s="44"/>
      <c r="LV1412" s="44"/>
      <c r="LW1412" s="44"/>
      <c r="LX1412" s="44"/>
      <c r="LY1412" s="44"/>
      <c r="LZ1412" s="44"/>
      <c r="MA1412" s="44"/>
      <c r="MB1412" s="44"/>
      <c r="MC1412" s="44"/>
      <c r="MD1412" s="44"/>
      <c r="ME1412" s="44"/>
      <c r="MF1412" s="44"/>
      <c r="MG1412" s="44"/>
      <c r="MH1412" s="44"/>
      <c r="MI1412" s="44"/>
      <c r="MJ1412" s="44"/>
      <c r="MK1412" s="44"/>
      <c r="ML1412" s="44"/>
      <c r="MM1412" s="44"/>
      <c r="MN1412" s="44"/>
      <c r="MO1412" s="44"/>
      <c r="MP1412" s="44"/>
      <c r="MQ1412" s="44"/>
      <c r="MR1412" s="44"/>
      <c r="MS1412" s="44"/>
      <c r="MT1412" s="44"/>
      <c r="MU1412" s="44"/>
      <c r="MV1412" s="44"/>
      <c r="MW1412" s="44"/>
      <c r="MX1412" s="44"/>
      <c r="MY1412" s="44"/>
      <c r="MZ1412" s="44"/>
      <c r="NA1412" s="44"/>
      <c r="NB1412" s="44"/>
      <c r="NC1412" s="44"/>
      <c r="ND1412" s="44"/>
      <c r="NE1412" s="44"/>
      <c r="NF1412" s="44"/>
      <c r="NG1412" s="44"/>
      <c r="NH1412" s="44"/>
      <c r="NI1412" s="44"/>
      <c r="NJ1412" s="44"/>
      <c r="NK1412" s="44"/>
      <c r="NL1412" s="44"/>
      <c r="NM1412" s="44"/>
      <c r="NN1412" s="44"/>
      <c r="NO1412" s="44"/>
      <c r="NP1412" s="44"/>
      <c r="NQ1412" s="44"/>
      <c r="NR1412" s="44"/>
      <c r="NS1412" s="44"/>
      <c r="NT1412" s="44"/>
      <c r="NU1412" s="44"/>
      <c r="NV1412" s="44"/>
      <c r="NW1412" s="44"/>
      <c r="NX1412" s="44"/>
      <c r="NY1412" s="44"/>
      <c r="NZ1412" s="44"/>
      <c r="OA1412" s="44"/>
      <c r="OB1412" s="44"/>
      <c r="OC1412" s="44"/>
      <c r="OD1412" s="44"/>
      <c r="OE1412" s="44"/>
      <c r="OF1412" s="44"/>
      <c r="OG1412" s="44"/>
      <c r="OH1412" s="44"/>
      <c r="OI1412" s="44"/>
      <c r="OJ1412" s="44"/>
      <c r="OK1412" s="44"/>
      <c r="OL1412" s="44"/>
      <c r="OM1412" s="44"/>
      <c r="ON1412" s="44"/>
      <c r="OO1412" s="44"/>
      <c r="OP1412" s="44"/>
      <c r="OQ1412" s="44"/>
      <c r="OR1412" s="44"/>
      <c r="OS1412" s="44"/>
      <c r="OT1412" s="44"/>
      <c r="OU1412" s="44"/>
      <c r="OV1412" s="44"/>
      <c r="OW1412" s="44"/>
      <c r="OX1412" s="44"/>
      <c r="OY1412" s="44"/>
      <c r="OZ1412" s="44"/>
      <c r="PA1412" s="44"/>
      <c r="PB1412" s="44"/>
      <c r="PC1412" s="44"/>
      <c r="PD1412" s="44"/>
      <c r="PE1412" s="44"/>
      <c r="PF1412" s="44"/>
      <c r="PG1412" s="44"/>
      <c r="PH1412" s="44"/>
      <c r="PI1412" s="44"/>
      <c r="PJ1412" s="44"/>
      <c r="PK1412" s="44"/>
      <c r="PL1412" s="44"/>
      <c r="PM1412" s="44"/>
      <c r="PN1412" s="44"/>
      <c r="PO1412" s="44"/>
      <c r="PP1412" s="44"/>
      <c r="PQ1412" s="44"/>
      <c r="PR1412" s="44"/>
      <c r="PS1412" s="44"/>
      <c r="PT1412" s="44"/>
      <c r="PU1412" s="44"/>
      <c r="PV1412" s="44"/>
      <c r="PW1412" s="44"/>
      <c r="PX1412" s="44"/>
      <c r="PY1412" s="44"/>
      <c r="PZ1412" s="44"/>
      <c r="QA1412" s="44"/>
      <c r="QB1412" s="44"/>
      <c r="QC1412" s="44"/>
      <c r="QD1412" s="44"/>
      <c r="QE1412" s="44"/>
      <c r="QF1412" s="44"/>
      <c r="QG1412" s="44"/>
      <c r="QH1412" s="44"/>
      <c r="QI1412" s="44"/>
      <c r="QJ1412" s="44"/>
      <c r="QK1412" s="44"/>
      <c r="QL1412" s="44"/>
      <c r="QM1412" s="44"/>
      <c r="QN1412" s="44"/>
      <c r="QO1412" s="44"/>
      <c r="QP1412" s="44"/>
      <c r="QQ1412" s="44"/>
      <c r="QR1412" s="44"/>
      <c r="QS1412" s="44"/>
      <c r="QT1412" s="44"/>
      <c r="QU1412" s="44"/>
      <c r="QV1412" s="44"/>
      <c r="QW1412" s="44"/>
      <c r="QX1412" s="44"/>
      <c r="QY1412" s="44"/>
      <c r="QZ1412" s="44"/>
      <c r="RA1412" s="44"/>
      <c r="RB1412" s="44"/>
      <c r="RC1412" s="44"/>
      <c r="RD1412" s="44"/>
      <c r="RE1412" s="44"/>
      <c r="RF1412" s="44"/>
      <c r="RG1412" s="44"/>
      <c r="RH1412" s="44"/>
      <c r="RI1412" s="44"/>
      <c r="RJ1412" s="44"/>
      <c r="RK1412" s="44"/>
      <c r="RL1412" s="44"/>
      <c r="RM1412" s="44"/>
      <c r="RN1412" s="44"/>
      <c r="RO1412" s="44"/>
      <c r="RP1412" s="44"/>
      <c r="RQ1412" s="44"/>
      <c r="RR1412" s="44"/>
      <c r="RS1412" s="44"/>
      <c r="RT1412" s="44"/>
      <c r="RU1412" s="44"/>
      <c r="RV1412" s="44"/>
      <c r="RW1412" s="44"/>
      <c r="RX1412" s="44"/>
      <c r="RY1412" s="44"/>
      <c r="RZ1412" s="44"/>
      <c r="SA1412" s="44"/>
      <c r="SB1412" s="44"/>
      <c r="SC1412" s="44"/>
      <c r="SD1412" s="44"/>
      <c r="SE1412" s="44"/>
      <c r="SF1412" s="44"/>
      <c r="SG1412" s="44"/>
      <c r="SH1412" s="44"/>
      <c r="SI1412" s="44"/>
      <c r="SJ1412" s="44"/>
      <c r="SK1412" s="44"/>
      <c r="SL1412" s="44"/>
      <c r="SM1412" s="44"/>
      <c r="SN1412" s="44"/>
      <c r="SO1412" s="44"/>
      <c r="SP1412" s="44"/>
      <c r="SQ1412" s="44"/>
      <c r="SR1412" s="44"/>
      <c r="SS1412" s="44"/>
      <c r="ST1412" s="44"/>
      <c r="SU1412" s="44"/>
      <c r="SV1412" s="44"/>
      <c r="SW1412" s="44"/>
      <c r="SX1412" s="44"/>
      <c r="SY1412" s="44"/>
      <c r="SZ1412" s="44"/>
      <c r="TA1412" s="44"/>
      <c r="TB1412" s="44"/>
      <c r="TC1412" s="44"/>
      <c r="TD1412" s="44"/>
      <c r="TE1412" s="44"/>
      <c r="TF1412" s="44"/>
      <c r="TG1412" s="44"/>
      <c r="TH1412" s="44"/>
      <c r="TI1412" s="44"/>
      <c r="TJ1412" s="44"/>
      <c r="TK1412" s="44"/>
      <c r="TL1412" s="44"/>
      <c r="TM1412" s="44"/>
      <c r="TN1412" s="44"/>
      <c r="TO1412" s="44"/>
      <c r="TP1412" s="44"/>
      <c r="TQ1412" s="44"/>
      <c r="TR1412" s="44"/>
      <c r="TS1412" s="44"/>
      <c r="TT1412" s="44"/>
      <c r="TU1412" s="44"/>
      <c r="TV1412" s="44"/>
      <c r="TW1412" s="44"/>
      <c r="TX1412" s="44"/>
      <c r="TY1412" s="44"/>
      <c r="TZ1412" s="44"/>
      <c r="UA1412" s="44"/>
      <c r="UB1412" s="44"/>
      <c r="UC1412" s="44"/>
      <c r="UD1412" s="44"/>
      <c r="UE1412" s="44"/>
      <c r="UF1412" s="44"/>
      <c r="UG1412" s="44"/>
      <c r="UH1412" s="44"/>
      <c r="UI1412" s="44"/>
      <c r="UJ1412" s="44"/>
      <c r="UK1412" s="44"/>
      <c r="UL1412" s="44"/>
      <c r="UM1412" s="44"/>
      <c r="UN1412" s="44"/>
      <c r="UO1412" s="44"/>
      <c r="UP1412" s="44"/>
      <c r="UQ1412" s="44"/>
      <c r="UR1412" s="44"/>
      <c r="US1412" s="44"/>
      <c r="UT1412" s="44"/>
      <c r="UU1412" s="44"/>
      <c r="UV1412" s="44"/>
      <c r="UW1412" s="44"/>
      <c r="UX1412" s="44"/>
      <c r="UY1412" s="44"/>
      <c r="UZ1412" s="44"/>
      <c r="VA1412" s="44"/>
      <c r="VB1412" s="44"/>
      <c r="VC1412" s="44"/>
      <c r="VD1412" s="44"/>
      <c r="VE1412" s="44"/>
      <c r="VF1412" s="44"/>
      <c r="VG1412" s="44"/>
      <c r="VH1412" s="44"/>
      <c r="VI1412" s="44"/>
      <c r="VJ1412" s="44"/>
      <c r="VK1412" s="44"/>
      <c r="VL1412" s="44"/>
      <c r="VM1412" s="44"/>
      <c r="VN1412" s="44"/>
      <c r="VO1412" s="44"/>
      <c r="VP1412" s="44"/>
      <c r="VQ1412" s="44"/>
      <c r="VR1412" s="44"/>
      <c r="VS1412" s="44"/>
      <c r="VT1412" s="44"/>
      <c r="VU1412" s="44"/>
      <c r="VV1412" s="44"/>
      <c r="VW1412" s="44"/>
      <c r="VX1412" s="44"/>
      <c r="VY1412" s="44"/>
      <c r="VZ1412" s="44"/>
      <c r="WA1412" s="44"/>
      <c r="WB1412" s="44"/>
      <c r="WC1412" s="44"/>
      <c r="WD1412" s="44"/>
      <c r="WE1412" s="44"/>
      <c r="WF1412" s="44"/>
      <c r="WG1412" s="44"/>
      <c r="WH1412" s="44"/>
      <c r="WI1412" s="44"/>
      <c r="WJ1412" s="44"/>
      <c r="WK1412" s="44"/>
      <c r="WL1412" s="44"/>
      <c r="WM1412" s="44"/>
      <c r="WN1412" s="44"/>
      <c r="WO1412" s="44"/>
      <c r="WP1412" s="44"/>
      <c r="WQ1412" s="44"/>
      <c r="WR1412" s="44"/>
      <c r="WS1412" s="44"/>
      <c r="WT1412" s="44"/>
      <c r="WU1412" s="44"/>
      <c r="WV1412" s="44"/>
      <c r="WW1412" s="44"/>
      <c r="WX1412" s="44"/>
      <c r="WY1412" s="44"/>
      <c r="WZ1412" s="44"/>
      <c r="XA1412" s="44"/>
      <c r="XB1412" s="44"/>
      <c r="XC1412" s="44"/>
      <c r="XD1412" s="44"/>
      <c r="XE1412" s="44"/>
      <c r="XF1412" s="44"/>
      <c r="XG1412" s="44"/>
      <c r="XH1412" s="44"/>
      <c r="XI1412" s="44"/>
      <c r="XJ1412" s="44"/>
      <c r="XK1412" s="44"/>
      <c r="XL1412" s="44"/>
      <c r="XM1412" s="44"/>
      <c r="XN1412" s="44"/>
      <c r="XO1412" s="44"/>
      <c r="XP1412" s="44"/>
      <c r="XQ1412" s="44"/>
      <c r="XR1412" s="44"/>
      <c r="XS1412" s="44"/>
      <c r="XT1412" s="44"/>
      <c r="XU1412" s="44"/>
      <c r="XV1412" s="44"/>
      <c r="XW1412" s="44"/>
      <c r="XX1412" s="44"/>
      <c r="XY1412" s="44"/>
      <c r="XZ1412" s="44"/>
      <c r="YA1412" s="44"/>
      <c r="YB1412" s="44"/>
      <c r="YC1412" s="44"/>
      <c r="YD1412" s="44"/>
      <c r="YE1412" s="44"/>
      <c r="YF1412" s="44"/>
      <c r="YG1412" s="44"/>
      <c r="YH1412" s="44"/>
      <c r="YI1412" s="44"/>
      <c r="YJ1412" s="44"/>
      <c r="YK1412" s="44"/>
      <c r="YL1412" s="44"/>
      <c r="YM1412" s="44"/>
      <c r="YN1412" s="44"/>
      <c r="YO1412" s="44"/>
      <c r="YP1412" s="44"/>
      <c r="YQ1412" s="44"/>
      <c r="YR1412" s="44"/>
      <c r="YS1412" s="44"/>
      <c r="YT1412" s="44"/>
      <c r="YU1412" s="44"/>
      <c r="YV1412" s="44"/>
      <c r="YW1412" s="44"/>
      <c r="YX1412" s="44"/>
      <c r="YY1412" s="44"/>
      <c r="YZ1412" s="44"/>
      <c r="ZA1412" s="44"/>
      <c r="ZB1412" s="44"/>
      <c r="ZC1412" s="44"/>
      <c r="ZD1412" s="44"/>
      <c r="ZE1412" s="44"/>
      <c r="ZF1412" s="44"/>
      <c r="ZG1412" s="44"/>
      <c r="ZH1412" s="44"/>
      <c r="ZI1412" s="44"/>
      <c r="ZJ1412" s="44"/>
      <c r="ZK1412" s="44"/>
      <c r="ZL1412" s="44"/>
      <c r="ZM1412" s="44"/>
      <c r="ZN1412" s="44"/>
      <c r="ZO1412" s="44"/>
      <c r="ZP1412" s="44"/>
      <c r="ZQ1412" s="44"/>
      <c r="ZR1412" s="44"/>
      <c r="ZS1412" s="44"/>
      <c r="ZT1412" s="44"/>
      <c r="ZU1412" s="44"/>
      <c r="ZV1412" s="44"/>
      <c r="ZW1412" s="44"/>
      <c r="ZX1412" s="44"/>
      <c r="ZY1412" s="44"/>
      <c r="ZZ1412" s="44"/>
      <c r="AAA1412" s="44"/>
      <c r="AAB1412" s="44"/>
      <c r="AAC1412" s="44"/>
      <c r="AAD1412" s="44"/>
      <c r="AAE1412" s="44"/>
      <c r="AAF1412" s="44"/>
      <c r="AAG1412" s="44"/>
      <c r="AAH1412" s="44"/>
      <c r="AAI1412" s="44"/>
      <c r="AAJ1412" s="44"/>
      <c r="AAK1412" s="44"/>
      <c r="AAL1412" s="44"/>
      <c r="AAM1412" s="44"/>
      <c r="AAN1412" s="44"/>
      <c r="AAO1412" s="44"/>
      <c r="AAP1412" s="44"/>
      <c r="AAQ1412" s="44"/>
      <c r="AAR1412" s="44"/>
      <c r="AAS1412" s="44"/>
      <c r="AAT1412" s="44"/>
      <c r="AAU1412" s="44"/>
      <c r="AAV1412" s="44"/>
      <c r="AAW1412" s="44"/>
      <c r="AAX1412" s="44"/>
      <c r="AAY1412" s="44"/>
      <c r="AAZ1412" s="44"/>
      <c r="ABA1412" s="44"/>
      <c r="ABB1412" s="44"/>
      <c r="ABC1412" s="44"/>
      <c r="ABD1412" s="44"/>
      <c r="ABE1412" s="44"/>
      <c r="ABF1412" s="44"/>
      <c r="ABG1412" s="44"/>
      <c r="ABH1412" s="44"/>
      <c r="ABI1412" s="44"/>
      <c r="ABJ1412" s="44"/>
      <c r="ABK1412" s="44"/>
      <c r="ABL1412" s="44"/>
      <c r="ABM1412" s="44"/>
      <c r="ABN1412" s="44"/>
      <c r="ABO1412" s="44"/>
      <c r="ABP1412" s="44"/>
      <c r="ABQ1412" s="44"/>
      <c r="ABR1412" s="44"/>
      <c r="ABS1412" s="44"/>
      <c r="ABT1412" s="44"/>
      <c r="ABU1412" s="44"/>
      <c r="ABV1412" s="44"/>
      <c r="ABW1412" s="44"/>
      <c r="ABX1412" s="44"/>
      <c r="ABY1412" s="44"/>
      <c r="ABZ1412" s="44"/>
      <c r="ACA1412" s="44"/>
      <c r="ACB1412" s="44"/>
      <c r="ACC1412" s="44"/>
      <c r="ACD1412" s="44"/>
      <c r="ACE1412" s="44"/>
      <c r="ACF1412" s="44"/>
      <c r="ACG1412" s="44"/>
      <c r="ACH1412" s="44"/>
      <c r="ACI1412" s="44"/>
      <c r="ACJ1412" s="44"/>
      <c r="ACK1412" s="44"/>
      <c r="ACL1412" s="44"/>
      <c r="ACM1412" s="44"/>
      <c r="ACN1412" s="44"/>
      <c r="ACO1412" s="44"/>
      <c r="ACP1412" s="44"/>
      <c r="ACQ1412" s="44"/>
      <c r="ACR1412" s="44"/>
      <c r="ACS1412" s="44"/>
      <c r="ACT1412" s="44"/>
      <c r="ACU1412" s="44"/>
      <c r="ACV1412" s="44"/>
      <c r="ACW1412" s="44"/>
      <c r="ACX1412" s="44"/>
      <c r="ACY1412" s="44"/>
      <c r="ACZ1412" s="44"/>
      <c r="ADA1412" s="44"/>
      <c r="ADB1412" s="44"/>
      <c r="ADC1412" s="44"/>
      <c r="ADD1412" s="44"/>
      <c r="ADE1412" s="44"/>
      <c r="ADF1412" s="44"/>
      <c r="ADG1412" s="44"/>
      <c r="ADH1412" s="44"/>
      <c r="ADI1412" s="44"/>
      <c r="ADJ1412" s="44"/>
      <c r="ADK1412" s="44"/>
      <c r="ADL1412" s="44"/>
      <c r="ADM1412" s="44"/>
      <c r="ADN1412" s="44"/>
      <c r="ADO1412" s="44"/>
      <c r="ADP1412" s="44"/>
      <c r="ADQ1412" s="44"/>
      <c r="ADR1412" s="44"/>
      <c r="ADS1412" s="44"/>
      <c r="ADT1412" s="44"/>
      <c r="ADU1412" s="44"/>
      <c r="ADV1412" s="44"/>
      <c r="ADW1412" s="44"/>
      <c r="ADX1412" s="44"/>
      <c r="ADY1412" s="44"/>
      <c r="ADZ1412" s="44"/>
      <c r="AEA1412" s="44"/>
      <c r="AEB1412" s="44"/>
      <c r="AEC1412" s="44"/>
      <c r="AED1412" s="44"/>
      <c r="AEE1412" s="44"/>
      <c r="AEF1412" s="44"/>
      <c r="AEG1412" s="44"/>
      <c r="AEH1412" s="44"/>
      <c r="AEI1412" s="44"/>
      <c r="AEJ1412" s="44"/>
      <c r="AEK1412" s="44"/>
      <c r="AEL1412" s="44"/>
      <c r="AEM1412" s="44"/>
      <c r="AEN1412" s="44"/>
      <c r="AEO1412" s="44"/>
      <c r="AEP1412" s="44"/>
      <c r="AEQ1412" s="44"/>
      <c r="AER1412" s="44"/>
      <c r="AES1412" s="44"/>
      <c r="AET1412" s="44"/>
      <c r="AEU1412" s="44"/>
      <c r="AEV1412" s="44"/>
      <c r="AEW1412" s="44"/>
      <c r="AEX1412" s="44"/>
      <c r="AEY1412" s="44"/>
      <c r="AEZ1412" s="44"/>
      <c r="AFA1412" s="44"/>
      <c r="AFB1412" s="44"/>
      <c r="AFC1412" s="44"/>
      <c r="AFD1412" s="44"/>
      <c r="AFE1412" s="44"/>
      <c r="AFF1412" s="44"/>
      <c r="AFG1412" s="44"/>
      <c r="AFH1412" s="44"/>
      <c r="AFI1412" s="44"/>
      <c r="AFJ1412" s="44"/>
      <c r="AFK1412" s="44"/>
      <c r="AFL1412" s="44"/>
      <c r="AFM1412" s="44"/>
      <c r="AFN1412" s="44"/>
      <c r="AFO1412" s="44"/>
      <c r="AFP1412" s="44"/>
      <c r="AFQ1412" s="44"/>
      <c r="AFR1412" s="44"/>
      <c r="AFS1412" s="44"/>
      <c r="AFT1412" s="44"/>
      <c r="AFU1412" s="44"/>
      <c r="AFV1412" s="44"/>
      <c r="AFW1412" s="44"/>
      <c r="AFX1412" s="44"/>
      <c r="AFY1412" s="44"/>
      <c r="AFZ1412" s="44"/>
      <c r="AGA1412" s="44"/>
      <c r="AGB1412" s="44"/>
      <c r="AGC1412" s="44"/>
      <c r="AGD1412" s="44"/>
      <c r="AGE1412" s="44"/>
      <c r="AGF1412" s="44"/>
      <c r="AGG1412" s="44"/>
      <c r="AGH1412" s="44"/>
      <c r="AGI1412" s="44"/>
      <c r="AGJ1412" s="44"/>
      <c r="AGK1412" s="44"/>
      <c r="AGL1412" s="44"/>
      <c r="AGM1412" s="44"/>
      <c r="AGN1412" s="44"/>
      <c r="AGO1412" s="44"/>
      <c r="AGP1412" s="44"/>
      <c r="AGQ1412" s="44"/>
      <c r="AGR1412" s="44"/>
      <c r="AGS1412" s="44"/>
      <c r="AGT1412" s="44"/>
      <c r="AGU1412" s="44"/>
      <c r="AGV1412" s="44"/>
      <c r="AGW1412" s="44"/>
      <c r="AGX1412" s="44"/>
      <c r="AGY1412" s="44"/>
      <c r="AGZ1412" s="44"/>
      <c r="AHA1412" s="44"/>
      <c r="AHB1412" s="44"/>
      <c r="AHC1412" s="44"/>
      <c r="AHD1412" s="44"/>
      <c r="AHE1412" s="44"/>
      <c r="AHF1412" s="44"/>
      <c r="AHG1412" s="44"/>
      <c r="AHH1412" s="44"/>
      <c r="AHI1412" s="44"/>
      <c r="AHJ1412" s="44"/>
      <c r="AHK1412" s="44"/>
      <c r="AHL1412" s="44"/>
      <c r="AHM1412" s="44"/>
      <c r="AHN1412" s="44"/>
      <c r="AHO1412" s="44"/>
      <c r="AHP1412" s="44"/>
      <c r="AHQ1412" s="44"/>
      <c r="AHR1412" s="44"/>
      <c r="AHS1412" s="44"/>
      <c r="AHT1412" s="44"/>
      <c r="AHU1412" s="44"/>
      <c r="AHV1412" s="44"/>
      <c r="AHW1412" s="44"/>
      <c r="AHX1412" s="44"/>
      <c r="AHY1412" s="44"/>
      <c r="AHZ1412" s="44"/>
      <c r="AIA1412" s="44"/>
      <c r="AIB1412" s="44"/>
      <c r="AIC1412" s="44"/>
      <c r="AID1412" s="44"/>
      <c r="AIE1412" s="44"/>
      <c r="AIF1412" s="44"/>
      <c r="AIG1412" s="44"/>
      <c r="AIH1412" s="44"/>
      <c r="AII1412" s="44"/>
      <c r="AIJ1412" s="44"/>
      <c r="AIK1412" s="44"/>
      <c r="AIL1412" s="44"/>
      <c r="AIM1412" s="44"/>
      <c r="AIN1412" s="44"/>
      <c r="AIO1412" s="44"/>
      <c r="AIP1412" s="44"/>
      <c r="AIQ1412" s="44"/>
      <c r="AIR1412" s="44"/>
      <c r="AIS1412" s="44"/>
      <c r="AIT1412" s="44"/>
      <c r="AIU1412" s="44"/>
      <c r="AIV1412" s="44"/>
      <c r="AIW1412" s="44"/>
      <c r="AIX1412" s="44"/>
      <c r="AIY1412" s="44"/>
      <c r="AIZ1412" s="44"/>
      <c r="AJA1412" s="44"/>
      <c r="AJB1412" s="44"/>
      <c r="AJC1412" s="44"/>
      <c r="AJD1412" s="44"/>
      <c r="AJE1412" s="44"/>
      <c r="AJF1412" s="44"/>
      <c r="AJG1412" s="44"/>
      <c r="AJH1412" s="44"/>
      <c r="AJI1412" s="44"/>
      <c r="AJJ1412" s="44"/>
      <c r="AJK1412" s="44"/>
      <c r="AJL1412" s="44"/>
      <c r="AJM1412" s="44"/>
      <c r="AJN1412" s="44"/>
      <c r="AJO1412" s="44"/>
      <c r="AJP1412" s="44"/>
      <c r="AJQ1412" s="44"/>
      <c r="AJR1412" s="44"/>
      <c r="AJS1412" s="44"/>
      <c r="AJT1412" s="44"/>
      <c r="AJU1412" s="44"/>
      <c r="AJV1412" s="44"/>
      <c r="AJW1412" s="44"/>
      <c r="AJX1412" s="44"/>
      <c r="AJY1412" s="44"/>
      <c r="AJZ1412" s="44"/>
      <c r="AKA1412" s="44"/>
      <c r="AKB1412" s="44"/>
      <c r="AKC1412" s="44"/>
      <c r="AKD1412" s="44"/>
      <c r="AKE1412" s="44"/>
      <c r="AKF1412" s="44"/>
      <c r="AKG1412" s="44"/>
      <c r="AKH1412" s="44"/>
      <c r="AKI1412" s="44"/>
      <c r="AKJ1412" s="44"/>
      <c r="AKK1412" s="44"/>
      <c r="AKL1412" s="44"/>
      <c r="AKM1412" s="44"/>
      <c r="AKN1412" s="44"/>
      <c r="AKO1412" s="44"/>
      <c r="AKP1412" s="44"/>
      <c r="AKQ1412" s="44"/>
      <c r="AKR1412" s="44"/>
      <c r="AKS1412" s="44"/>
      <c r="AKT1412" s="44"/>
      <c r="AKU1412" s="44"/>
      <c r="AKV1412" s="44"/>
      <c r="AKW1412" s="44"/>
      <c r="AKX1412" s="44"/>
      <c r="AKY1412" s="44"/>
      <c r="AKZ1412" s="44"/>
      <c r="ALA1412" s="44"/>
      <c r="ALB1412" s="44"/>
      <c r="ALC1412" s="44"/>
      <c r="ALD1412" s="44"/>
      <c r="ALE1412" s="44"/>
      <c r="ALF1412" s="44"/>
      <c r="ALG1412" s="44"/>
      <c r="ALH1412" s="44"/>
      <c r="ALI1412" s="44"/>
      <c r="ALJ1412" s="44"/>
      <c r="ALK1412" s="44"/>
      <c r="ALL1412" s="44"/>
      <c r="ALM1412" s="44"/>
      <c r="ALN1412" s="44"/>
      <c r="ALO1412" s="44"/>
      <c r="ALP1412" s="44"/>
      <c r="ALQ1412" s="44"/>
      <c r="ALR1412" s="44"/>
      <c r="ALS1412" s="44"/>
      <c r="ALT1412" s="44"/>
      <c r="ALU1412" s="44"/>
      <c r="ALV1412" s="44"/>
      <c r="ALW1412" s="44"/>
      <c r="ALX1412" s="44"/>
      <c r="ALY1412" s="44"/>
      <c r="ALZ1412" s="44"/>
      <c r="AMA1412" s="44"/>
      <c r="AMB1412" s="44"/>
      <c r="AMC1412" s="44"/>
      <c r="AMD1412" s="44"/>
      <c r="AME1412" s="44"/>
      <c r="AMF1412" s="44"/>
      <c r="AMG1412" s="44"/>
      <c r="AMH1412" s="44"/>
      <c r="AMI1412" s="44"/>
      <c r="AMJ1412" s="44"/>
      <c r="AMK1412" s="44"/>
      <c r="AML1412" s="44"/>
      <c r="AMM1412" s="44"/>
      <c r="AMN1412" s="44"/>
      <c r="AMO1412" s="44"/>
      <c r="AMP1412" s="44"/>
      <c r="AMQ1412" s="44"/>
      <c r="AMR1412" s="44"/>
      <c r="AMS1412" s="44"/>
      <c r="AMT1412" s="44"/>
      <c r="AMU1412" s="44"/>
      <c r="AMV1412" s="44"/>
      <c r="AMW1412" s="44"/>
      <c r="AMX1412" s="44"/>
      <c r="AMY1412" s="44"/>
      <c r="AMZ1412" s="44"/>
      <c r="ANA1412" s="44"/>
      <c r="ANB1412" s="44"/>
      <c r="ANC1412" s="44"/>
      <c r="AND1412" s="44"/>
      <c r="ANE1412" s="44"/>
      <c r="ANF1412" s="44"/>
      <c r="ANG1412" s="44"/>
      <c r="ANH1412" s="44"/>
      <c r="ANI1412" s="44"/>
      <c r="ANJ1412" s="44"/>
      <c r="ANK1412" s="44"/>
      <c r="ANL1412" s="44"/>
      <c r="ANM1412" s="44"/>
      <c r="ANN1412" s="44"/>
      <c r="ANO1412" s="44"/>
      <c r="ANP1412" s="44"/>
      <c r="ANQ1412" s="44"/>
      <c r="ANR1412" s="44"/>
      <c r="ANS1412" s="44"/>
      <c r="ANT1412" s="44"/>
      <c r="ANU1412" s="44"/>
      <c r="ANV1412" s="44"/>
      <c r="ANW1412" s="44"/>
      <c r="ANX1412" s="44"/>
      <c r="ANY1412" s="44"/>
      <c r="ANZ1412" s="44"/>
      <c r="AOA1412" s="44"/>
      <c r="AOB1412" s="44"/>
      <c r="AOC1412" s="44"/>
      <c r="AOD1412" s="44"/>
      <c r="AOE1412" s="44"/>
      <c r="AOF1412" s="44"/>
      <c r="AOG1412" s="44"/>
      <c r="AOH1412" s="44"/>
      <c r="AOI1412" s="44"/>
      <c r="AOJ1412" s="44"/>
      <c r="AOK1412" s="44"/>
      <c r="AOL1412" s="44"/>
      <c r="AOM1412" s="44"/>
      <c r="AON1412" s="44"/>
      <c r="AOO1412" s="44"/>
      <c r="AOP1412" s="44"/>
      <c r="AOQ1412" s="44"/>
      <c r="AOR1412" s="44"/>
      <c r="AOS1412" s="44"/>
      <c r="AOT1412" s="44"/>
      <c r="AOU1412" s="44"/>
      <c r="AOV1412" s="44"/>
      <c r="AOW1412" s="44"/>
      <c r="AOX1412" s="44"/>
      <c r="AOY1412" s="44"/>
      <c r="AOZ1412" s="44"/>
      <c r="APA1412" s="44"/>
      <c r="APB1412" s="44"/>
      <c r="APC1412" s="44"/>
      <c r="APD1412" s="44"/>
      <c r="APE1412" s="44"/>
      <c r="APF1412" s="44"/>
      <c r="APG1412" s="44"/>
      <c r="APH1412" s="44"/>
      <c r="API1412" s="44"/>
      <c r="APJ1412" s="44"/>
      <c r="APK1412" s="44"/>
      <c r="APL1412" s="44"/>
      <c r="APM1412" s="44"/>
      <c r="APN1412" s="44"/>
      <c r="APO1412" s="44"/>
      <c r="APP1412" s="44"/>
      <c r="APQ1412" s="44"/>
      <c r="APR1412" s="44"/>
      <c r="APS1412" s="44"/>
      <c r="APT1412" s="44"/>
      <c r="APU1412" s="44"/>
      <c r="APV1412" s="44"/>
      <c r="APW1412" s="44"/>
      <c r="APX1412" s="44"/>
      <c r="APY1412" s="44"/>
      <c r="APZ1412" s="44"/>
      <c r="AQA1412" s="44"/>
      <c r="AQB1412" s="44"/>
      <c r="AQC1412" s="44"/>
      <c r="AQD1412" s="44"/>
      <c r="AQE1412" s="44"/>
      <c r="AQF1412" s="44"/>
      <c r="AQG1412" s="44"/>
      <c r="AQH1412" s="44"/>
      <c r="AQI1412" s="44"/>
      <c r="AQJ1412" s="44"/>
      <c r="AQK1412" s="44"/>
      <c r="AQL1412" s="44"/>
      <c r="AQM1412" s="44"/>
      <c r="AQN1412" s="44"/>
      <c r="AQO1412" s="44"/>
      <c r="AQP1412" s="44"/>
      <c r="AQQ1412" s="44"/>
      <c r="AQR1412" s="44"/>
      <c r="AQS1412" s="44"/>
      <c r="AQT1412" s="44"/>
      <c r="AQU1412" s="44"/>
      <c r="AQV1412" s="44"/>
      <c r="AQW1412" s="44"/>
      <c r="AQX1412" s="44"/>
      <c r="AQY1412" s="44"/>
      <c r="AQZ1412" s="44"/>
      <c r="ARA1412" s="44"/>
      <c r="ARB1412" s="44"/>
      <c r="ARC1412" s="44"/>
      <c r="ARD1412" s="44"/>
      <c r="ARE1412" s="44"/>
      <c r="ARF1412" s="44"/>
      <c r="ARG1412" s="44"/>
      <c r="ARH1412" s="44"/>
      <c r="ARI1412" s="44"/>
      <c r="ARJ1412" s="44"/>
      <c r="ARK1412" s="44"/>
      <c r="ARL1412" s="44"/>
      <c r="ARM1412" s="44"/>
      <c r="ARN1412" s="44"/>
      <c r="ARO1412" s="44"/>
      <c r="ARP1412" s="44"/>
      <c r="ARQ1412" s="44"/>
      <c r="ARR1412" s="44"/>
      <c r="ARS1412" s="44"/>
      <c r="ART1412" s="44"/>
      <c r="ARU1412" s="44"/>
      <c r="ARV1412" s="44"/>
      <c r="ARW1412" s="44"/>
      <c r="ARX1412" s="44"/>
      <c r="ARY1412" s="44"/>
      <c r="ARZ1412" s="44"/>
      <c r="ASA1412" s="44"/>
      <c r="ASB1412" s="44"/>
      <c r="ASC1412" s="44"/>
      <c r="ASD1412" s="44"/>
      <c r="ASE1412" s="44"/>
      <c r="ASF1412" s="44"/>
      <c r="ASG1412" s="44"/>
      <c r="ASH1412" s="44"/>
      <c r="ASI1412" s="44"/>
      <c r="ASJ1412" s="44"/>
      <c r="ASK1412" s="44"/>
      <c r="ASL1412" s="44"/>
      <c r="ASM1412" s="44"/>
      <c r="ASN1412" s="44"/>
      <c r="ASO1412" s="44"/>
      <c r="ASP1412" s="44"/>
      <c r="ASQ1412" s="44"/>
      <c r="ASR1412" s="44"/>
      <c r="ASS1412" s="44"/>
      <c r="AST1412" s="44"/>
      <c r="ASU1412" s="44"/>
      <c r="ASV1412" s="44"/>
      <c r="ASW1412" s="44"/>
      <c r="ASX1412" s="44"/>
      <c r="ASY1412" s="44"/>
      <c r="ASZ1412" s="44"/>
      <c r="ATA1412" s="44"/>
      <c r="ATB1412" s="44"/>
      <c r="ATC1412" s="44"/>
      <c r="ATD1412" s="44"/>
      <c r="ATE1412" s="44"/>
      <c r="ATF1412" s="44"/>
      <c r="ATG1412" s="44"/>
      <c r="ATH1412" s="44"/>
      <c r="ATI1412" s="44"/>
      <c r="ATJ1412" s="44"/>
      <c r="ATK1412" s="44"/>
      <c r="ATL1412" s="44"/>
      <c r="ATM1412" s="44"/>
      <c r="ATN1412" s="44"/>
      <c r="ATO1412" s="44"/>
      <c r="ATP1412" s="44"/>
      <c r="ATQ1412" s="44"/>
      <c r="ATR1412" s="44"/>
      <c r="ATS1412" s="44"/>
      <c r="ATT1412" s="44"/>
      <c r="ATU1412" s="44"/>
      <c r="ATV1412" s="44"/>
      <c r="ATW1412" s="44"/>
      <c r="ATX1412" s="44"/>
      <c r="ATY1412" s="44"/>
      <c r="ATZ1412" s="44"/>
      <c r="AUA1412" s="44"/>
      <c r="AUB1412" s="44"/>
      <c r="AUC1412" s="44"/>
      <c r="AUD1412" s="44"/>
      <c r="AUE1412" s="44"/>
      <c r="AUF1412" s="44"/>
      <c r="AUG1412" s="44"/>
      <c r="AUH1412" s="44"/>
      <c r="AUI1412" s="44"/>
      <c r="AUJ1412" s="44"/>
      <c r="AUK1412" s="44"/>
      <c r="AUL1412" s="44"/>
      <c r="AUM1412" s="44"/>
      <c r="AUN1412" s="44"/>
      <c r="AUO1412" s="44"/>
      <c r="AUP1412" s="44"/>
      <c r="AUQ1412" s="44"/>
      <c r="AUR1412" s="44"/>
      <c r="AUS1412" s="44"/>
      <c r="AUT1412" s="44"/>
      <c r="AUU1412" s="44"/>
      <c r="AUV1412" s="44"/>
      <c r="AUW1412" s="44"/>
      <c r="AUX1412" s="44"/>
      <c r="AUY1412" s="44"/>
      <c r="AUZ1412" s="44"/>
      <c r="AVA1412" s="44"/>
      <c r="AVB1412" s="44"/>
      <c r="AVC1412" s="44"/>
      <c r="AVD1412" s="44"/>
      <c r="AVE1412" s="44"/>
      <c r="AVF1412" s="44"/>
      <c r="AVG1412" s="44"/>
      <c r="AVH1412" s="44"/>
      <c r="AVI1412" s="44"/>
      <c r="AVJ1412" s="44"/>
      <c r="AVK1412" s="44"/>
      <c r="AVL1412" s="44"/>
      <c r="AVM1412" s="44"/>
      <c r="AVN1412" s="44"/>
      <c r="AVO1412" s="44"/>
      <c r="AVP1412" s="44"/>
      <c r="AVQ1412" s="44"/>
      <c r="AVR1412" s="44"/>
      <c r="AVS1412" s="44"/>
      <c r="AVT1412" s="44"/>
      <c r="AVU1412" s="44"/>
      <c r="AVV1412" s="44"/>
      <c r="AVW1412" s="44"/>
      <c r="AVX1412" s="44"/>
      <c r="AVY1412" s="44"/>
      <c r="AVZ1412" s="44"/>
      <c r="AWA1412" s="44"/>
      <c r="AWB1412" s="44"/>
      <c r="AWC1412" s="44"/>
      <c r="AWD1412" s="44"/>
      <c r="AWE1412" s="44"/>
      <c r="AWF1412" s="44"/>
      <c r="AWG1412" s="44"/>
      <c r="AWH1412" s="44"/>
      <c r="AWI1412" s="44"/>
      <c r="AWJ1412" s="44"/>
      <c r="AWK1412" s="44"/>
      <c r="AWL1412" s="44"/>
      <c r="AWM1412" s="44"/>
      <c r="AWN1412" s="44"/>
      <c r="AWO1412" s="44"/>
      <c r="AWP1412" s="44"/>
      <c r="AWQ1412" s="44"/>
      <c r="AWR1412" s="44"/>
      <c r="AWS1412" s="44"/>
      <c r="AWT1412" s="44"/>
      <c r="AWU1412" s="44"/>
      <c r="AWV1412" s="44"/>
      <c r="AWW1412" s="44"/>
      <c r="AWX1412" s="44"/>
      <c r="AWY1412" s="44"/>
      <c r="AWZ1412" s="44"/>
      <c r="AXA1412" s="44"/>
      <c r="AXB1412" s="44"/>
      <c r="AXC1412" s="44"/>
      <c r="AXD1412" s="44"/>
      <c r="AXE1412" s="44"/>
      <c r="AXF1412" s="44"/>
      <c r="AXG1412" s="44"/>
      <c r="AXH1412" s="44"/>
      <c r="AXI1412" s="44"/>
      <c r="AXJ1412" s="44"/>
      <c r="AXK1412" s="44"/>
      <c r="AXL1412" s="44"/>
      <c r="AXM1412" s="44"/>
      <c r="AXN1412" s="44"/>
      <c r="AXO1412" s="44"/>
      <c r="AXP1412" s="44"/>
      <c r="AXQ1412" s="44"/>
      <c r="AXR1412" s="44"/>
      <c r="AXS1412" s="44"/>
      <c r="AXT1412" s="44"/>
      <c r="AXU1412" s="44"/>
      <c r="AXV1412" s="44"/>
      <c r="AXW1412" s="44"/>
      <c r="AXX1412" s="44"/>
      <c r="AXY1412" s="44"/>
      <c r="AXZ1412" s="44"/>
      <c r="AYA1412" s="44"/>
      <c r="AYB1412" s="44"/>
      <c r="AYC1412" s="44"/>
      <c r="AYD1412" s="44"/>
      <c r="AYE1412" s="44"/>
      <c r="AYF1412" s="44"/>
      <c r="AYG1412" s="44"/>
      <c r="AYH1412" s="44"/>
      <c r="AYI1412" s="44"/>
      <c r="AYJ1412" s="44"/>
      <c r="AYK1412" s="44"/>
      <c r="AYL1412" s="44"/>
      <c r="AYM1412" s="44"/>
      <c r="AYN1412" s="44"/>
      <c r="AYO1412" s="44"/>
      <c r="AYP1412" s="44"/>
      <c r="AYQ1412" s="44"/>
      <c r="AYR1412" s="44"/>
      <c r="AYS1412" s="44"/>
      <c r="AYT1412" s="44"/>
      <c r="AYU1412" s="44"/>
      <c r="AYV1412" s="44"/>
      <c r="AYW1412" s="44"/>
      <c r="AYX1412" s="44"/>
      <c r="AYY1412" s="44"/>
      <c r="AYZ1412" s="44"/>
      <c r="AZA1412" s="44"/>
      <c r="AZB1412" s="44"/>
      <c r="AZC1412" s="44"/>
      <c r="AZD1412" s="44"/>
      <c r="AZE1412" s="44"/>
      <c r="AZF1412" s="44"/>
      <c r="AZG1412" s="44"/>
      <c r="AZH1412" s="44"/>
      <c r="AZI1412" s="44"/>
      <c r="AZJ1412" s="44"/>
      <c r="AZK1412" s="44"/>
      <c r="AZL1412" s="44"/>
      <c r="AZM1412" s="44"/>
      <c r="AZN1412" s="44"/>
      <c r="AZO1412" s="44"/>
      <c r="AZP1412" s="44"/>
      <c r="AZQ1412" s="44"/>
      <c r="AZR1412" s="44"/>
      <c r="AZS1412" s="44"/>
      <c r="AZT1412" s="44"/>
      <c r="AZU1412" s="44"/>
      <c r="AZV1412" s="44"/>
      <c r="AZW1412" s="44"/>
      <c r="AZX1412" s="44"/>
      <c r="AZY1412" s="44"/>
      <c r="AZZ1412" s="44"/>
      <c r="BAA1412" s="44"/>
      <c r="BAB1412" s="44"/>
      <c r="BAC1412" s="44"/>
      <c r="BAD1412" s="44"/>
      <c r="BAE1412" s="44"/>
      <c r="BAF1412" s="44"/>
      <c r="BAG1412" s="44"/>
      <c r="BAH1412" s="44"/>
      <c r="BAI1412" s="44"/>
      <c r="BAJ1412" s="44"/>
      <c r="BAK1412" s="44"/>
      <c r="BAL1412" s="44"/>
      <c r="BAM1412" s="44"/>
      <c r="BAN1412" s="44"/>
      <c r="BAO1412" s="44"/>
      <c r="BAP1412" s="44"/>
      <c r="BAQ1412" s="44"/>
      <c r="BAR1412" s="44"/>
      <c r="BAS1412" s="44"/>
      <c r="BAT1412" s="44"/>
      <c r="BAU1412" s="44"/>
      <c r="BAV1412" s="44"/>
      <c r="BAW1412" s="44"/>
      <c r="BAX1412" s="44"/>
      <c r="BAY1412" s="44"/>
      <c r="BAZ1412" s="44"/>
      <c r="BBA1412" s="44"/>
      <c r="BBB1412" s="44"/>
      <c r="BBC1412" s="44"/>
      <c r="BBD1412" s="44"/>
      <c r="BBE1412" s="44"/>
      <c r="BBF1412" s="44"/>
      <c r="BBG1412" s="44"/>
      <c r="BBH1412" s="44"/>
      <c r="BBI1412" s="44"/>
      <c r="BBJ1412" s="44"/>
      <c r="BBK1412" s="44"/>
      <c r="BBL1412" s="44"/>
      <c r="BBM1412" s="44"/>
      <c r="BBN1412" s="44"/>
      <c r="BBO1412" s="44"/>
      <c r="BBP1412" s="44"/>
      <c r="BBQ1412" s="44"/>
      <c r="BBR1412" s="44"/>
      <c r="BBS1412" s="44"/>
      <c r="BBT1412" s="44"/>
      <c r="BBU1412" s="44"/>
      <c r="BBV1412" s="44"/>
      <c r="BBW1412" s="44"/>
      <c r="BBX1412" s="44"/>
      <c r="BBY1412" s="44"/>
      <c r="BBZ1412" s="44"/>
      <c r="BCA1412" s="44"/>
      <c r="BCB1412" s="44"/>
      <c r="BCC1412" s="44"/>
      <c r="BCD1412" s="44"/>
      <c r="BCE1412" s="44"/>
      <c r="BCF1412" s="44"/>
      <c r="BCG1412" s="44"/>
      <c r="BCH1412" s="44"/>
      <c r="BCI1412" s="44"/>
      <c r="BCJ1412" s="44"/>
      <c r="BCK1412" s="44"/>
      <c r="BCL1412" s="44"/>
      <c r="BCM1412" s="44"/>
      <c r="BCN1412" s="44"/>
      <c r="BCO1412" s="44"/>
      <c r="BCP1412" s="44"/>
      <c r="BCQ1412" s="44"/>
      <c r="BCR1412" s="44"/>
      <c r="BCS1412" s="44"/>
      <c r="BCT1412" s="44"/>
      <c r="BCU1412" s="44"/>
      <c r="BCV1412" s="44"/>
      <c r="BCW1412" s="44"/>
      <c r="BCX1412" s="44"/>
      <c r="BCY1412" s="44"/>
      <c r="BCZ1412" s="44"/>
      <c r="BDA1412" s="44"/>
      <c r="BDB1412" s="44"/>
      <c r="BDC1412" s="44"/>
      <c r="BDD1412" s="44"/>
      <c r="BDE1412" s="44"/>
      <c r="BDF1412" s="44"/>
      <c r="BDG1412" s="44"/>
      <c r="BDH1412" s="44"/>
      <c r="BDI1412" s="44"/>
      <c r="BDJ1412" s="44"/>
      <c r="BDK1412" s="44"/>
      <c r="BDL1412" s="44"/>
      <c r="BDM1412" s="44"/>
      <c r="BDN1412" s="44"/>
      <c r="BDO1412" s="44"/>
      <c r="BDP1412" s="44"/>
      <c r="BDQ1412" s="44"/>
      <c r="BDR1412" s="44"/>
      <c r="BDS1412" s="44"/>
      <c r="BDT1412" s="44"/>
      <c r="BDU1412" s="44"/>
      <c r="BDV1412" s="44"/>
      <c r="BDW1412" s="44"/>
      <c r="BDX1412" s="44"/>
      <c r="BDY1412" s="44"/>
      <c r="BDZ1412" s="44"/>
      <c r="BEA1412" s="44"/>
      <c r="BEB1412" s="44"/>
      <c r="BEC1412" s="44"/>
      <c r="BED1412" s="44"/>
      <c r="BEE1412" s="44"/>
      <c r="BEF1412" s="44"/>
      <c r="BEG1412" s="44"/>
      <c r="BEH1412" s="44"/>
      <c r="BEI1412" s="44"/>
      <c r="BEJ1412" s="44"/>
      <c r="BEK1412" s="44"/>
      <c r="BEL1412" s="44"/>
      <c r="BEM1412" s="44"/>
      <c r="BEN1412" s="44"/>
      <c r="BEO1412" s="44"/>
      <c r="BEP1412" s="44"/>
      <c r="BEQ1412" s="44"/>
      <c r="BER1412" s="44"/>
      <c r="BES1412" s="44"/>
      <c r="BET1412" s="44"/>
      <c r="BEU1412" s="44"/>
      <c r="BEV1412" s="44"/>
      <c r="BEW1412" s="44"/>
      <c r="BEX1412" s="44"/>
      <c r="BEY1412" s="44"/>
      <c r="BEZ1412" s="44"/>
      <c r="BFA1412" s="44"/>
      <c r="BFB1412" s="44"/>
      <c r="BFC1412" s="44"/>
      <c r="BFD1412" s="44"/>
      <c r="BFE1412" s="44"/>
      <c r="BFF1412" s="44"/>
      <c r="BFG1412" s="44"/>
      <c r="BFH1412" s="44"/>
      <c r="BFI1412" s="44"/>
      <c r="BFJ1412" s="44"/>
      <c r="BFK1412" s="44"/>
      <c r="BFL1412" s="44"/>
      <c r="BFM1412" s="44"/>
      <c r="BFN1412" s="44"/>
      <c r="BFO1412" s="44"/>
      <c r="BFP1412" s="44"/>
      <c r="BFQ1412" s="44"/>
      <c r="BFR1412" s="44"/>
      <c r="BFS1412" s="44"/>
      <c r="BFT1412" s="44"/>
      <c r="BFU1412" s="44"/>
      <c r="BFV1412" s="44"/>
      <c r="BFW1412" s="44"/>
      <c r="BFX1412" s="44"/>
      <c r="BFY1412" s="44"/>
      <c r="BFZ1412" s="44"/>
      <c r="BGA1412" s="44"/>
      <c r="BGB1412" s="44"/>
      <c r="BGC1412" s="44"/>
      <c r="BGD1412" s="44"/>
      <c r="BGE1412" s="44"/>
      <c r="BGF1412" s="44"/>
      <c r="BGG1412" s="44"/>
      <c r="BGH1412" s="44"/>
      <c r="BGI1412" s="44"/>
      <c r="BGJ1412" s="44"/>
      <c r="BGK1412" s="44"/>
      <c r="BGL1412" s="44"/>
      <c r="BGM1412" s="44"/>
      <c r="BGN1412" s="44"/>
      <c r="BGO1412" s="44"/>
      <c r="BGP1412" s="44"/>
      <c r="BGQ1412" s="44"/>
      <c r="BGR1412" s="44"/>
      <c r="BGS1412" s="44"/>
      <c r="BGT1412" s="44"/>
      <c r="BGU1412" s="44"/>
      <c r="BGV1412" s="44"/>
      <c r="BGW1412" s="44"/>
      <c r="BGX1412" s="44"/>
      <c r="BGY1412" s="44"/>
      <c r="BGZ1412" s="44"/>
      <c r="BHA1412" s="44"/>
      <c r="BHB1412" s="44"/>
      <c r="BHC1412" s="44"/>
      <c r="BHD1412" s="44"/>
      <c r="BHE1412" s="44"/>
      <c r="BHF1412" s="44"/>
      <c r="BHG1412" s="44"/>
      <c r="BHH1412" s="44"/>
      <c r="BHI1412" s="44"/>
      <c r="BHJ1412" s="44"/>
      <c r="BHK1412" s="44"/>
      <c r="BHL1412" s="44"/>
      <c r="BHM1412" s="44"/>
      <c r="BHN1412" s="44"/>
      <c r="BHO1412" s="44"/>
      <c r="BHP1412" s="44"/>
      <c r="BHQ1412" s="44"/>
      <c r="BHR1412" s="44"/>
      <c r="BHS1412" s="44"/>
      <c r="BHT1412" s="44"/>
      <c r="BHU1412" s="44"/>
      <c r="BHV1412" s="44"/>
      <c r="BHW1412" s="44"/>
      <c r="BHX1412" s="44"/>
      <c r="BHY1412" s="44"/>
      <c r="BHZ1412" s="44"/>
      <c r="BIA1412" s="44"/>
      <c r="BIB1412" s="44"/>
      <c r="BIC1412" s="44"/>
      <c r="BID1412" s="44"/>
      <c r="BIE1412" s="44"/>
      <c r="BIF1412" s="44"/>
      <c r="BIG1412" s="44"/>
      <c r="BIH1412" s="44"/>
      <c r="BII1412" s="44"/>
      <c r="BIJ1412" s="44"/>
      <c r="BIK1412" s="44"/>
      <c r="BIL1412" s="44"/>
      <c r="BIM1412" s="44"/>
      <c r="BIN1412" s="44"/>
      <c r="BIO1412" s="44"/>
      <c r="BIP1412" s="44"/>
      <c r="BIQ1412" s="44"/>
      <c r="BIR1412" s="44"/>
      <c r="BIS1412" s="44"/>
      <c r="BIT1412" s="44"/>
      <c r="BIU1412" s="44"/>
      <c r="BIV1412" s="44"/>
      <c r="BIW1412" s="44"/>
      <c r="BIX1412" s="44"/>
      <c r="BIY1412" s="44"/>
      <c r="BIZ1412" s="44"/>
      <c r="BJA1412" s="44"/>
      <c r="BJB1412" s="44"/>
      <c r="BJC1412" s="44"/>
      <c r="BJD1412" s="44"/>
      <c r="BJE1412" s="44"/>
      <c r="BJF1412" s="44"/>
      <c r="BJG1412" s="44"/>
      <c r="BJH1412" s="44"/>
      <c r="BJI1412" s="44"/>
      <c r="BJJ1412" s="44"/>
      <c r="BJK1412" s="44"/>
      <c r="BJL1412" s="44"/>
      <c r="BJM1412" s="44"/>
      <c r="BJN1412" s="44"/>
      <c r="BJO1412" s="44"/>
      <c r="BJP1412" s="44"/>
      <c r="BJQ1412" s="44"/>
      <c r="BJR1412" s="44"/>
      <c r="BJS1412" s="44"/>
      <c r="BJT1412" s="44"/>
      <c r="BJU1412" s="44"/>
      <c r="BJV1412" s="44"/>
      <c r="BJW1412" s="44"/>
      <c r="BJX1412" s="44"/>
      <c r="BJY1412" s="44"/>
      <c r="BJZ1412" s="44"/>
      <c r="BKA1412" s="44"/>
      <c r="BKB1412" s="44"/>
      <c r="BKC1412" s="44"/>
      <c r="BKD1412" s="44"/>
      <c r="BKE1412" s="44"/>
      <c r="BKF1412" s="44"/>
      <c r="BKG1412" s="44"/>
      <c r="BKH1412" s="44"/>
      <c r="BKI1412" s="44"/>
      <c r="BKJ1412" s="44"/>
      <c r="BKK1412" s="44"/>
      <c r="BKL1412" s="44"/>
      <c r="BKM1412" s="44"/>
      <c r="BKN1412" s="44"/>
      <c r="BKO1412" s="44"/>
      <c r="BKP1412" s="44"/>
      <c r="BKQ1412" s="44"/>
      <c r="BKR1412" s="44"/>
      <c r="BKS1412" s="44"/>
      <c r="BKT1412" s="44"/>
      <c r="BKU1412" s="44"/>
      <c r="BKV1412" s="44"/>
      <c r="BKW1412" s="44"/>
      <c r="BKX1412" s="44"/>
      <c r="BKY1412" s="44"/>
      <c r="BKZ1412" s="44"/>
      <c r="BLA1412" s="44"/>
      <c r="BLB1412" s="44"/>
      <c r="BLC1412" s="44"/>
      <c r="BLD1412" s="44"/>
      <c r="BLE1412" s="44"/>
      <c r="BLF1412" s="44"/>
      <c r="BLG1412" s="44"/>
      <c r="BLH1412" s="44"/>
      <c r="BLI1412" s="44"/>
      <c r="BLJ1412" s="44"/>
      <c r="BLK1412" s="44"/>
      <c r="BLL1412" s="44"/>
      <c r="BLM1412" s="44"/>
      <c r="BLN1412" s="44"/>
      <c r="BLO1412" s="44"/>
      <c r="BLP1412" s="44"/>
      <c r="BLQ1412" s="44"/>
      <c r="BLR1412" s="44"/>
      <c r="BLS1412" s="44"/>
      <c r="BLT1412" s="44"/>
      <c r="BLU1412" s="44"/>
      <c r="BLV1412" s="44"/>
      <c r="BLW1412" s="44"/>
      <c r="BLX1412" s="44"/>
      <c r="BLY1412" s="44"/>
      <c r="BLZ1412" s="44"/>
      <c r="BMA1412" s="44"/>
      <c r="BMB1412" s="44"/>
      <c r="BMC1412" s="44"/>
      <c r="BMD1412" s="44"/>
      <c r="BME1412" s="44"/>
      <c r="BMF1412" s="44"/>
      <c r="BMG1412" s="44"/>
      <c r="BMH1412" s="44"/>
      <c r="BMI1412" s="44"/>
      <c r="BMJ1412" s="44"/>
      <c r="BMK1412" s="44"/>
      <c r="BML1412" s="44"/>
      <c r="BMM1412" s="44"/>
      <c r="BMN1412" s="44"/>
      <c r="BMO1412" s="44"/>
      <c r="BMP1412" s="44"/>
      <c r="BMQ1412" s="44"/>
      <c r="BMR1412" s="44"/>
      <c r="BMS1412" s="44"/>
      <c r="BMT1412" s="44"/>
      <c r="BMU1412" s="44"/>
      <c r="BMV1412" s="44"/>
      <c r="BMW1412" s="44"/>
      <c r="BMX1412" s="44"/>
      <c r="BMY1412" s="44"/>
      <c r="BMZ1412" s="44"/>
      <c r="BNA1412" s="44"/>
      <c r="BNB1412" s="44"/>
      <c r="BNC1412" s="44"/>
      <c r="BND1412" s="44"/>
      <c r="BNE1412" s="44"/>
      <c r="BNF1412" s="44"/>
      <c r="BNG1412" s="44"/>
      <c r="BNH1412" s="44"/>
      <c r="BNI1412" s="44"/>
      <c r="BNJ1412" s="44"/>
      <c r="BNK1412" s="44"/>
      <c r="BNL1412" s="44"/>
      <c r="BNM1412" s="44"/>
      <c r="BNN1412" s="44"/>
      <c r="BNO1412" s="44"/>
      <c r="BNP1412" s="44"/>
      <c r="BNQ1412" s="44"/>
      <c r="BNR1412" s="44"/>
      <c r="BNS1412" s="44"/>
      <c r="BNT1412" s="44"/>
      <c r="BNU1412" s="44"/>
      <c r="BNV1412" s="44"/>
      <c r="BNW1412" s="44"/>
      <c r="BNX1412" s="44"/>
      <c r="BNY1412" s="44"/>
      <c r="BNZ1412" s="44"/>
      <c r="BOA1412" s="44"/>
      <c r="BOB1412" s="44"/>
      <c r="BOC1412" s="44"/>
      <c r="BOD1412" s="44"/>
      <c r="BOE1412" s="44"/>
      <c r="BOF1412" s="44"/>
      <c r="BOG1412" s="44"/>
      <c r="BOH1412" s="44"/>
      <c r="BOI1412" s="44"/>
      <c r="BOJ1412" s="44"/>
      <c r="BOK1412" s="44"/>
      <c r="BOL1412" s="44"/>
      <c r="BOM1412" s="44"/>
      <c r="BON1412" s="44"/>
      <c r="BOO1412" s="44"/>
      <c r="BOP1412" s="44"/>
      <c r="BOQ1412" s="44"/>
      <c r="BOR1412" s="44"/>
      <c r="BOS1412" s="44"/>
      <c r="BOT1412" s="44"/>
      <c r="BOU1412" s="44"/>
      <c r="BOV1412" s="44"/>
      <c r="BOW1412" s="44"/>
      <c r="BOX1412" s="44"/>
      <c r="BOY1412" s="44"/>
      <c r="BOZ1412" s="44"/>
      <c r="BPA1412" s="44"/>
      <c r="BPB1412" s="44"/>
      <c r="BPC1412" s="44"/>
      <c r="BPD1412" s="44"/>
      <c r="BPE1412" s="44"/>
      <c r="BPF1412" s="44"/>
      <c r="BPG1412" s="44"/>
      <c r="BPH1412" s="44"/>
      <c r="BPI1412" s="44"/>
      <c r="BPJ1412" s="44"/>
      <c r="BPK1412" s="44"/>
      <c r="BPL1412" s="44"/>
      <c r="BPM1412" s="44"/>
      <c r="BPN1412" s="44"/>
      <c r="BPO1412" s="44"/>
      <c r="BPP1412" s="44"/>
      <c r="BPQ1412" s="44"/>
      <c r="BPR1412" s="44"/>
      <c r="BPS1412" s="44"/>
      <c r="BPT1412" s="44"/>
      <c r="BPU1412" s="44"/>
      <c r="BPV1412" s="44"/>
      <c r="BPW1412" s="44"/>
      <c r="BPX1412" s="44"/>
      <c r="BPY1412" s="44"/>
      <c r="BPZ1412" s="44"/>
      <c r="BQA1412" s="44"/>
      <c r="BQB1412" s="44"/>
      <c r="BQC1412" s="44"/>
      <c r="BQD1412" s="44"/>
      <c r="BQE1412" s="44"/>
      <c r="BQF1412" s="44"/>
      <c r="BQG1412" s="44"/>
      <c r="BQH1412" s="44"/>
      <c r="BQI1412" s="44"/>
      <c r="BQJ1412" s="44"/>
      <c r="BQK1412" s="44"/>
      <c r="BQL1412" s="44"/>
      <c r="BQM1412" s="44"/>
      <c r="BQN1412" s="44"/>
      <c r="BQO1412" s="44"/>
      <c r="BQP1412" s="44"/>
      <c r="BQQ1412" s="44"/>
      <c r="BQR1412" s="44"/>
      <c r="BQS1412" s="44"/>
      <c r="BQT1412" s="44"/>
      <c r="BQU1412" s="44"/>
      <c r="BQV1412" s="44"/>
      <c r="BQW1412" s="44"/>
      <c r="BQX1412" s="44"/>
      <c r="BQY1412" s="44"/>
      <c r="BQZ1412" s="44"/>
      <c r="BRA1412" s="44"/>
      <c r="BRB1412" s="44"/>
      <c r="BRC1412" s="44"/>
      <c r="BRD1412" s="44"/>
      <c r="BRE1412" s="44"/>
      <c r="BRF1412" s="44"/>
      <c r="BRG1412" s="44"/>
      <c r="BRH1412" s="44"/>
      <c r="BRI1412" s="44"/>
      <c r="BRJ1412" s="44"/>
      <c r="BRK1412" s="44"/>
      <c r="BRL1412" s="44"/>
      <c r="BRM1412" s="44"/>
      <c r="BRN1412" s="44"/>
      <c r="BRO1412" s="44"/>
      <c r="BRP1412" s="44"/>
      <c r="BRQ1412" s="44"/>
      <c r="BRR1412" s="44"/>
      <c r="BRS1412" s="44"/>
      <c r="BRT1412" s="44"/>
      <c r="BRU1412" s="44"/>
      <c r="BRV1412" s="44"/>
      <c r="BRW1412" s="44"/>
      <c r="BRX1412" s="44"/>
      <c r="BRY1412" s="44"/>
      <c r="BRZ1412" s="44"/>
      <c r="BSA1412" s="44"/>
      <c r="BSB1412" s="44"/>
      <c r="BSC1412" s="44"/>
      <c r="BSD1412" s="44"/>
      <c r="BSE1412" s="44"/>
      <c r="BSF1412" s="44"/>
      <c r="BSG1412" s="44"/>
      <c r="BSH1412" s="44"/>
      <c r="BSI1412" s="44"/>
      <c r="BSJ1412" s="44"/>
      <c r="BSK1412" s="44"/>
      <c r="BSL1412" s="44"/>
      <c r="BSM1412" s="44"/>
      <c r="BSN1412" s="44"/>
      <c r="BSO1412" s="44"/>
      <c r="BSP1412" s="44"/>
      <c r="BSQ1412" s="44"/>
      <c r="BSR1412" s="44"/>
      <c r="BSS1412" s="44"/>
      <c r="BST1412" s="44"/>
      <c r="BSU1412" s="44"/>
      <c r="BSV1412" s="44"/>
      <c r="BSW1412" s="44"/>
      <c r="BSX1412" s="44"/>
      <c r="BSY1412" s="44"/>
      <c r="BSZ1412" s="44"/>
      <c r="BTA1412" s="44"/>
      <c r="BTB1412" s="44"/>
      <c r="BTC1412" s="44"/>
      <c r="BTD1412" s="44"/>
      <c r="BTE1412" s="44"/>
      <c r="BTF1412" s="44"/>
      <c r="BTG1412" s="44"/>
      <c r="BTH1412" s="44"/>
      <c r="BTI1412" s="44"/>
      <c r="BTJ1412" s="44"/>
      <c r="BTK1412" s="44"/>
      <c r="BTL1412" s="44"/>
      <c r="BTM1412" s="44"/>
      <c r="BTN1412" s="44"/>
      <c r="BTO1412" s="44"/>
      <c r="BTP1412" s="44"/>
      <c r="BTQ1412" s="44"/>
      <c r="BTR1412" s="44"/>
      <c r="BTS1412" s="44"/>
      <c r="BTT1412" s="44"/>
      <c r="BTU1412" s="44"/>
      <c r="BTV1412" s="44"/>
      <c r="BTW1412" s="44"/>
      <c r="BTX1412" s="44"/>
      <c r="BTY1412" s="44"/>
      <c r="BTZ1412" s="44"/>
      <c r="BUA1412" s="44"/>
      <c r="BUB1412" s="44"/>
      <c r="BUC1412" s="44"/>
      <c r="BUD1412" s="44"/>
      <c r="BUE1412" s="44"/>
      <c r="BUF1412" s="44"/>
      <c r="BUG1412" s="44"/>
      <c r="BUH1412" s="44"/>
      <c r="BUI1412" s="44"/>
      <c r="BUJ1412" s="44"/>
      <c r="BUK1412" s="44"/>
      <c r="BUL1412" s="44"/>
      <c r="BUM1412" s="44"/>
      <c r="BUN1412" s="44"/>
      <c r="BUO1412" s="44"/>
      <c r="BUP1412" s="44"/>
      <c r="BUQ1412" s="44"/>
      <c r="BUR1412" s="44"/>
      <c r="BUS1412" s="44"/>
      <c r="BUT1412" s="44"/>
      <c r="BUU1412" s="44"/>
      <c r="BUV1412" s="44"/>
      <c r="BUW1412" s="44"/>
      <c r="BUX1412" s="44"/>
      <c r="BUY1412" s="44"/>
      <c r="BUZ1412" s="44"/>
      <c r="BVA1412" s="44"/>
      <c r="BVB1412" s="44"/>
      <c r="BVC1412" s="44"/>
      <c r="BVD1412" s="44"/>
      <c r="BVE1412" s="44"/>
      <c r="BVF1412" s="44"/>
      <c r="BVG1412" s="44"/>
      <c r="BVH1412" s="44"/>
      <c r="BVI1412" s="44"/>
      <c r="BVJ1412" s="44"/>
      <c r="BVK1412" s="44"/>
      <c r="BVL1412" s="44"/>
      <c r="BVM1412" s="44"/>
      <c r="BVN1412" s="44"/>
      <c r="BVO1412" s="44"/>
      <c r="BVP1412" s="44"/>
      <c r="BVQ1412" s="44"/>
      <c r="BVR1412" s="44"/>
      <c r="BVS1412" s="44"/>
      <c r="BVT1412" s="44"/>
      <c r="BVU1412" s="44"/>
      <c r="BVV1412" s="44"/>
      <c r="BVW1412" s="44"/>
      <c r="BVX1412" s="44"/>
      <c r="BVY1412" s="44"/>
      <c r="BVZ1412" s="44"/>
      <c r="BWA1412" s="44"/>
      <c r="BWB1412" s="44"/>
      <c r="BWC1412" s="44"/>
      <c r="BWD1412" s="44"/>
      <c r="BWE1412" s="44"/>
      <c r="BWF1412" s="44"/>
      <c r="BWG1412" s="44"/>
      <c r="BWH1412" s="44"/>
      <c r="BWI1412" s="44"/>
      <c r="BWJ1412" s="44"/>
      <c r="BWK1412" s="44"/>
      <c r="BWL1412" s="44"/>
      <c r="BWM1412" s="44"/>
      <c r="BWN1412" s="44"/>
      <c r="BWO1412" s="44"/>
      <c r="BWP1412" s="44"/>
      <c r="BWQ1412" s="44"/>
      <c r="BWR1412" s="44"/>
      <c r="BWS1412" s="44"/>
      <c r="BWT1412" s="44"/>
      <c r="BWU1412" s="44"/>
      <c r="BWV1412" s="44"/>
      <c r="BWW1412" s="44"/>
      <c r="BWX1412" s="44"/>
      <c r="BWY1412" s="44"/>
      <c r="BWZ1412" s="44"/>
      <c r="BXA1412" s="44"/>
      <c r="BXB1412" s="44"/>
      <c r="BXC1412" s="44"/>
      <c r="BXD1412" s="44"/>
      <c r="BXE1412" s="44"/>
      <c r="BXF1412" s="44"/>
      <c r="BXG1412" s="44"/>
      <c r="BXH1412" s="44"/>
      <c r="BXI1412" s="44"/>
      <c r="BXJ1412" s="44"/>
      <c r="BXK1412" s="44"/>
      <c r="BXL1412" s="44"/>
      <c r="BXM1412" s="44"/>
      <c r="BXN1412" s="44"/>
      <c r="BXO1412" s="44"/>
      <c r="BXP1412" s="44"/>
      <c r="BXQ1412" s="44"/>
      <c r="BXR1412" s="44"/>
      <c r="BXS1412" s="44"/>
      <c r="BXT1412" s="44"/>
      <c r="BXU1412" s="44"/>
      <c r="BXV1412" s="44"/>
      <c r="BXW1412" s="44"/>
      <c r="BXX1412" s="44"/>
      <c r="BXY1412" s="44"/>
      <c r="BXZ1412" s="44"/>
      <c r="BYA1412" s="44"/>
      <c r="BYB1412" s="44"/>
      <c r="BYC1412" s="44"/>
      <c r="BYD1412" s="44"/>
      <c r="BYE1412" s="44"/>
      <c r="BYF1412" s="44"/>
      <c r="BYG1412" s="44"/>
      <c r="BYH1412" s="44"/>
      <c r="BYI1412" s="44"/>
      <c r="BYJ1412" s="44"/>
      <c r="BYK1412" s="44"/>
      <c r="BYL1412" s="44"/>
      <c r="BYM1412" s="44"/>
      <c r="BYN1412" s="44"/>
      <c r="BYO1412" s="44"/>
      <c r="BYP1412" s="44"/>
      <c r="BYQ1412" s="44"/>
      <c r="BYR1412" s="44"/>
      <c r="BYS1412" s="44"/>
      <c r="BYT1412" s="44"/>
      <c r="BYU1412" s="44"/>
      <c r="BYV1412" s="44"/>
      <c r="BYW1412" s="44"/>
      <c r="BYX1412" s="44"/>
      <c r="BYY1412" s="44"/>
      <c r="BYZ1412" s="44"/>
      <c r="BZA1412" s="44"/>
      <c r="BZB1412" s="44"/>
      <c r="BZC1412" s="44"/>
      <c r="BZD1412" s="44"/>
      <c r="BZE1412" s="44"/>
      <c r="BZF1412" s="44"/>
      <c r="BZG1412" s="44"/>
      <c r="BZH1412" s="44"/>
      <c r="BZI1412" s="44"/>
      <c r="BZJ1412" s="44"/>
      <c r="BZK1412" s="44"/>
      <c r="BZL1412" s="44"/>
      <c r="BZM1412" s="44"/>
      <c r="BZN1412" s="44"/>
      <c r="BZO1412" s="44"/>
      <c r="BZP1412" s="44"/>
      <c r="BZQ1412" s="44"/>
      <c r="BZR1412" s="44"/>
      <c r="BZS1412" s="44"/>
      <c r="BZT1412" s="44"/>
      <c r="BZU1412" s="44"/>
      <c r="BZV1412" s="44"/>
      <c r="BZW1412" s="44"/>
      <c r="BZX1412" s="44"/>
      <c r="BZY1412" s="44"/>
      <c r="BZZ1412" s="44"/>
      <c r="CAA1412" s="44"/>
      <c r="CAB1412" s="44"/>
      <c r="CAC1412" s="44"/>
      <c r="CAD1412" s="44"/>
      <c r="CAE1412" s="44"/>
      <c r="CAF1412" s="44"/>
      <c r="CAG1412" s="44"/>
      <c r="CAH1412" s="44"/>
      <c r="CAI1412" s="44"/>
      <c r="CAJ1412" s="44"/>
      <c r="CAK1412" s="44"/>
      <c r="CAL1412" s="44"/>
      <c r="CAM1412" s="44"/>
      <c r="CAN1412" s="44"/>
      <c r="CAO1412" s="44"/>
      <c r="CAP1412" s="44"/>
      <c r="CAQ1412" s="44"/>
      <c r="CAR1412" s="44"/>
      <c r="CAS1412" s="44"/>
      <c r="CAT1412" s="44"/>
      <c r="CAU1412" s="44"/>
      <c r="CAV1412" s="44"/>
      <c r="CAW1412" s="44"/>
      <c r="CAX1412" s="44"/>
      <c r="CAY1412" s="44"/>
      <c r="CAZ1412" s="44"/>
      <c r="CBA1412" s="44"/>
      <c r="CBB1412" s="44"/>
      <c r="CBC1412" s="44"/>
      <c r="CBD1412" s="44"/>
      <c r="CBE1412" s="44"/>
      <c r="CBF1412" s="44"/>
      <c r="CBG1412" s="44"/>
      <c r="CBH1412" s="44"/>
      <c r="CBI1412" s="44"/>
      <c r="CBJ1412" s="44"/>
      <c r="CBK1412" s="44"/>
      <c r="CBL1412" s="44"/>
      <c r="CBM1412" s="44"/>
      <c r="CBN1412" s="44"/>
      <c r="CBO1412" s="44"/>
      <c r="CBP1412" s="44"/>
      <c r="CBQ1412" s="44"/>
      <c r="CBR1412" s="44"/>
      <c r="CBS1412" s="44"/>
      <c r="CBT1412" s="44"/>
      <c r="CBU1412" s="44"/>
      <c r="CBV1412" s="44"/>
      <c r="CBW1412" s="44"/>
      <c r="CBX1412" s="44"/>
      <c r="CBY1412" s="44"/>
      <c r="CBZ1412" s="44"/>
      <c r="CCA1412" s="44"/>
      <c r="CCB1412" s="44"/>
      <c r="CCC1412" s="44"/>
      <c r="CCD1412" s="44"/>
      <c r="CCE1412" s="44"/>
      <c r="CCF1412" s="44"/>
      <c r="CCG1412" s="44"/>
      <c r="CCH1412" s="44"/>
      <c r="CCI1412" s="44"/>
      <c r="CCJ1412" s="44"/>
      <c r="CCK1412" s="44"/>
      <c r="CCL1412" s="44"/>
      <c r="CCM1412" s="44"/>
      <c r="CCN1412" s="44"/>
      <c r="CCO1412" s="44"/>
      <c r="CCP1412" s="44"/>
      <c r="CCQ1412" s="44"/>
      <c r="CCR1412" s="44"/>
      <c r="CCS1412" s="44"/>
      <c r="CCT1412" s="44"/>
      <c r="CCU1412" s="44"/>
      <c r="CCV1412" s="44"/>
      <c r="CCW1412" s="44"/>
      <c r="CCX1412" s="44"/>
      <c r="CCY1412" s="44"/>
      <c r="CCZ1412" s="44"/>
      <c r="CDA1412" s="44"/>
      <c r="CDB1412" s="44"/>
      <c r="CDC1412" s="44"/>
      <c r="CDD1412" s="44"/>
      <c r="CDE1412" s="44"/>
      <c r="CDF1412" s="44"/>
      <c r="CDG1412" s="44"/>
      <c r="CDH1412" s="44"/>
      <c r="CDI1412" s="44"/>
      <c r="CDJ1412" s="44"/>
      <c r="CDK1412" s="44"/>
      <c r="CDL1412" s="44"/>
      <c r="CDM1412" s="44"/>
      <c r="CDN1412" s="44"/>
      <c r="CDO1412" s="44"/>
      <c r="CDP1412" s="44"/>
      <c r="CDQ1412" s="44"/>
      <c r="CDR1412" s="44"/>
      <c r="CDS1412" s="44"/>
      <c r="CDT1412" s="44"/>
      <c r="CDU1412" s="44"/>
      <c r="CDV1412" s="44"/>
      <c r="CDW1412" s="44"/>
      <c r="CDX1412" s="44"/>
      <c r="CDY1412" s="44"/>
      <c r="CDZ1412" s="44"/>
      <c r="CEA1412" s="44"/>
      <c r="CEB1412" s="44"/>
      <c r="CEC1412" s="44"/>
      <c r="CED1412" s="44"/>
      <c r="CEE1412" s="44"/>
      <c r="CEF1412" s="44"/>
      <c r="CEG1412" s="44"/>
      <c r="CEH1412" s="44"/>
      <c r="CEI1412" s="44"/>
      <c r="CEJ1412" s="44"/>
      <c r="CEK1412" s="44"/>
      <c r="CEL1412" s="44"/>
      <c r="CEM1412" s="44"/>
      <c r="CEN1412" s="44"/>
      <c r="CEO1412" s="44"/>
      <c r="CEP1412" s="44"/>
      <c r="CEQ1412" s="44"/>
      <c r="CER1412" s="44"/>
      <c r="CES1412" s="44"/>
      <c r="CET1412" s="44"/>
      <c r="CEU1412" s="44"/>
      <c r="CEV1412" s="44"/>
      <c r="CEW1412" s="44"/>
      <c r="CEX1412" s="44"/>
      <c r="CEY1412" s="44"/>
      <c r="CEZ1412" s="44"/>
      <c r="CFA1412" s="44"/>
      <c r="CFB1412" s="44"/>
      <c r="CFC1412" s="44"/>
      <c r="CFD1412" s="44"/>
      <c r="CFE1412" s="44"/>
      <c r="CFF1412" s="44"/>
      <c r="CFG1412" s="44"/>
      <c r="CFH1412" s="44"/>
      <c r="CFI1412" s="44"/>
      <c r="CFJ1412" s="44"/>
      <c r="CFK1412" s="44"/>
      <c r="CFL1412" s="44"/>
      <c r="CFM1412" s="44"/>
      <c r="CFN1412" s="44"/>
      <c r="CFO1412" s="44"/>
      <c r="CFP1412" s="44"/>
      <c r="CFQ1412" s="44"/>
      <c r="CFR1412" s="44"/>
      <c r="CFS1412" s="44"/>
      <c r="CFT1412" s="44"/>
      <c r="CFU1412" s="44"/>
      <c r="CFV1412" s="44"/>
      <c r="CFW1412" s="44"/>
      <c r="CFX1412" s="44"/>
      <c r="CFY1412" s="44"/>
      <c r="CFZ1412" s="44"/>
      <c r="CGA1412" s="44"/>
      <c r="CGB1412" s="44"/>
      <c r="CGC1412" s="44"/>
      <c r="CGD1412" s="44"/>
      <c r="CGE1412" s="44"/>
      <c r="CGF1412" s="44"/>
      <c r="CGG1412" s="44"/>
      <c r="CGH1412" s="44"/>
      <c r="CGI1412" s="44"/>
      <c r="CGJ1412" s="44"/>
      <c r="CGK1412" s="44"/>
      <c r="CGL1412" s="44"/>
      <c r="CGM1412" s="44"/>
      <c r="CGN1412" s="44"/>
      <c r="CGO1412" s="44"/>
      <c r="CGP1412" s="44"/>
      <c r="CGQ1412" s="44"/>
      <c r="CGR1412" s="44"/>
      <c r="CGS1412" s="44"/>
      <c r="CGT1412" s="44"/>
      <c r="CGU1412" s="44"/>
      <c r="CGV1412" s="44"/>
      <c r="CGW1412" s="44"/>
      <c r="CGX1412" s="44"/>
      <c r="CGY1412" s="44"/>
      <c r="CGZ1412" s="44"/>
      <c r="CHA1412" s="44"/>
      <c r="CHB1412" s="44"/>
      <c r="CHC1412" s="44"/>
      <c r="CHD1412" s="44"/>
      <c r="CHE1412" s="44"/>
      <c r="CHF1412" s="44"/>
      <c r="CHG1412" s="44"/>
      <c r="CHH1412" s="44"/>
      <c r="CHI1412" s="44"/>
      <c r="CHJ1412" s="44"/>
      <c r="CHK1412" s="44"/>
      <c r="CHL1412" s="44"/>
      <c r="CHM1412" s="44"/>
      <c r="CHN1412" s="44"/>
      <c r="CHO1412" s="44"/>
      <c r="CHP1412" s="44"/>
      <c r="CHQ1412" s="44"/>
      <c r="CHR1412" s="44"/>
      <c r="CHS1412" s="44"/>
      <c r="CHT1412" s="44"/>
      <c r="CHU1412" s="44"/>
      <c r="CHV1412" s="44"/>
      <c r="CHW1412" s="44"/>
      <c r="CHX1412" s="44"/>
      <c r="CHY1412" s="44"/>
      <c r="CHZ1412" s="44"/>
      <c r="CIA1412" s="44"/>
      <c r="CIB1412" s="44"/>
      <c r="CIC1412" s="44"/>
      <c r="CID1412" s="44"/>
      <c r="CIE1412" s="44"/>
      <c r="CIF1412" s="44"/>
      <c r="CIG1412" s="44"/>
      <c r="CIH1412" s="44"/>
      <c r="CII1412" s="44"/>
      <c r="CIJ1412" s="44"/>
      <c r="CIK1412" s="44"/>
      <c r="CIL1412" s="44"/>
      <c r="CIM1412" s="44"/>
      <c r="CIN1412" s="44"/>
      <c r="CIO1412" s="44"/>
      <c r="CIP1412" s="44"/>
      <c r="CIQ1412" s="44"/>
      <c r="CIR1412" s="44"/>
      <c r="CIS1412" s="44"/>
      <c r="CIT1412" s="44"/>
      <c r="CIU1412" s="44"/>
      <c r="CIV1412" s="44"/>
      <c r="CIW1412" s="44"/>
      <c r="CIX1412" s="44"/>
      <c r="CIY1412" s="44"/>
      <c r="CIZ1412" s="44"/>
      <c r="CJA1412" s="44"/>
      <c r="CJB1412" s="44"/>
      <c r="CJC1412" s="44"/>
      <c r="CJD1412" s="44"/>
      <c r="CJE1412" s="44"/>
      <c r="CJF1412" s="44"/>
      <c r="CJG1412" s="44"/>
      <c r="CJH1412" s="44"/>
      <c r="CJI1412" s="44"/>
      <c r="CJJ1412" s="44"/>
      <c r="CJK1412" s="44"/>
      <c r="CJL1412" s="44"/>
      <c r="CJM1412" s="44"/>
      <c r="CJN1412" s="44"/>
      <c r="CJO1412" s="44"/>
      <c r="CJP1412" s="44"/>
      <c r="CJQ1412" s="44"/>
      <c r="CJR1412" s="44"/>
      <c r="CJS1412" s="44"/>
      <c r="CJT1412" s="44"/>
      <c r="CJU1412" s="44"/>
      <c r="CJV1412" s="44"/>
      <c r="CJW1412" s="44"/>
      <c r="CJX1412" s="44"/>
      <c r="CJY1412" s="44"/>
      <c r="CJZ1412" s="44"/>
      <c r="CKA1412" s="44"/>
      <c r="CKB1412" s="44"/>
      <c r="CKC1412" s="44"/>
      <c r="CKD1412" s="44"/>
      <c r="CKE1412" s="44"/>
      <c r="CKF1412" s="44"/>
      <c r="CKG1412" s="44"/>
      <c r="CKH1412" s="44"/>
      <c r="CKI1412" s="44"/>
      <c r="CKJ1412" s="44"/>
      <c r="CKK1412" s="44"/>
      <c r="CKL1412" s="44"/>
      <c r="CKM1412" s="44"/>
      <c r="CKN1412" s="44"/>
      <c r="CKO1412" s="44"/>
      <c r="CKP1412" s="44"/>
      <c r="CKQ1412" s="44"/>
      <c r="CKR1412" s="44"/>
      <c r="CKS1412" s="44"/>
      <c r="CKT1412" s="44"/>
      <c r="CKU1412" s="44"/>
      <c r="CKV1412" s="44"/>
      <c r="CKW1412" s="44"/>
      <c r="CKX1412" s="44"/>
      <c r="CKY1412" s="44"/>
      <c r="CKZ1412" s="44"/>
      <c r="CLA1412" s="44"/>
      <c r="CLB1412" s="44"/>
      <c r="CLC1412" s="44"/>
      <c r="CLD1412" s="44"/>
      <c r="CLE1412" s="44"/>
      <c r="CLF1412" s="44"/>
      <c r="CLG1412" s="44"/>
      <c r="CLH1412" s="44"/>
      <c r="CLI1412" s="44"/>
      <c r="CLJ1412" s="44"/>
      <c r="CLK1412" s="44"/>
      <c r="CLL1412" s="44"/>
      <c r="CLM1412" s="44"/>
      <c r="CLN1412" s="44"/>
      <c r="CLO1412" s="44"/>
      <c r="CLP1412" s="44"/>
      <c r="CLQ1412" s="44"/>
      <c r="CLR1412" s="44"/>
      <c r="CLS1412" s="44"/>
      <c r="CLT1412" s="44"/>
      <c r="CLU1412" s="44"/>
      <c r="CLV1412" s="44"/>
      <c r="CLW1412" s="44"/>
      <c r="CLX1412" s="44"/>
      <c r="CLY1412" s="44"/>
      <c r="CLZ1412" s="44"/>
      <c r="CMA1412" s="44"/>
      <c r="CMB1412" s="44"/>
      <c r="CMC1412" s="44"/>
      <c r="CMD1412" s="44"/>
      <c r="CME1412" s="44"/>
      <c r="CMF1412" s="44"/>
      <c r="CMG1412" s="44"/>
      <c r="CMH1412" s="44"/>
      <c r="CMI1412" s="44"/>
      <c r="CMJ1412" s="44"/>
      <c r="CMK1412" s="44"/>
      <c r="CML1412" s="44"/>
      <c r="CMM1412" s="44"/>
      <c r="CMN1412" s="44"/>
      <c r="CMO1412" s="44"/>
      <c r="CMP1412" s="44"/>
      <c r="CMQ1412" s="44"/>
      <c r="CMR1412" s="44"/>
      <c r="CMS1412" s="44"/>
      <c r="CMT1412" s="44"/>
      <c r="CMU1412" s="44"/>
      <c r="CMV1412" s="44"/>
      <c r="CMW1412" s="44"/>
      <c r="CMX1412" s="44"/>
      <c r="CMY1412" s="44"/>
      <c r="CMZ1412" s="44"/>
      <c r="CNA1412" s="44"/>
      <c r="CNB1412" s="44"/>
      <c r="CNC1412" s="44"/>
      <c r="CND1412" s="44"/>
      <c r="CNE1412" s="44"/>
      <c r="CNF1412" s="44"/>
      <c r="CNG1412" s="44"/>
      <c r="CNH1412" s="44"/>
      <c r="CNI1412" s="44"/>
      <c r="CNJ1412" s="44"/>
      <c r="CNK1412" s="44"/>
      <c r="CNL1412" s="44"/>
      <c r="CNM1412" s="44"/>
      <c r="CNN1412" s="44"/>
      <c r="CNO1412" s="44"/>
      <c r="CNP1412" s="44"/>
      <c r="CNQ1412" s="44"/>
      <c r="CNR1412" s="44"/>
      <c r="CNS1412" s="44"/>
      <c r="CNT1412" s="44"/>
      <c r="CNU1412" s="44"/>
      <c r="CNV1412" s="44"/>
      <c r="CNW1412" s="44"/>
      <c r="CNX1412" s="44"/>
      <c r="CNY1412" s="44"/>
      <c r="CNZ1412" s="44"/>
      <c r="COA1412" s="44"/>
      <c r="COB1412" s="44"/>
      <c r="COC1412" s="44"/>
      <c r="COD1412" s="44"/>
      <c r="COE1412" s="44"/>
      <c r="COF1412" s="44"/>
      <c r="COG1412" s="44"/>
      <c r="COH1412" s="44"/>
      <c r="COI1412" s="44"/>
      <c r="COJ1412" s="44"/>
      <c r="COK1412" s="44"/>
      <c r="COL1412" s="44"/>
      <c r="COM1412" s="44"/>
      <c r="CON1412" s="44"/>
      <c r="COO1412" s="44"/>
      <c r="COP1412" s="44"/>
      <c r="COQ1412" s="44"/>
      <c r="COR1412" s="44"/>
      <c r="COS1412" s="44"/>
      <c r="COT1412" s="44"/>
      <c r="COU1412" s="44"/>
      <c r="COV1412" s="44"/>
      <c r="COW1412" s="44"/>
      <c r="COX1412" s="44"/>
      <c r="COY1412" s="44"/>
      <c r="COZ1412" s="44"/>
      <c r="CPA1412" s="44"/>
      <c r="CPB1412" s="44"/>
      <c r="CPC1412" s="44"/>
      <c r="CPD1412" s="44"/>
      <c r="CPE1412" s="44"/>
      <c r="CPF1412" s="44"/>
      <c r="CPG1412" s="44"/>
      <c r="CPH1412" s="44"/>
      <c r="CPI1412" s="44"/>
      <c r="CPJ1412" s="44"/>
      <c r="CPK1412" s="44"/>
      <c r="CPL1412" s="44"/>
      <c r="CPM1412" s="44"/>
      <c r="CPN1412" s="44"/>
      <c r="CPO1412" s="44"/>
      <c r="CPP1412" s="44"/>
      <c r="CPQ1412" s="44"/>
      <c r="CPR1412" s="44"/>
      <c r="CPS1412" s="44"/>
      <c r="CPT1412" s="44"/>
      <c r="CPU1412" s="44"/>
      <c r="CPV1412" s="44"/>
      <c r="CPW1412" s="44"/>
      <c r="CPX1412" s="44"/>
      <c r="CPY1412" s="44"/>
      <c r="CPZ1412" s="44"/>
      <c r="CQA1412" s="44"/>
      <c r="CQB1412" s="44"/>
      <c r="CQC1412" s="44"/>
      <c r="CQD1412" s="44"/>
      <c r="CQE1412" s="44"/>
      <c r="CQF1412" s="44"/>
      <c r="CQG1412" s="44"/>
      <c r="CQH1412" s="44"/>
      <c r="CQI1412" s="44"/>
      <c r="CQJ1412" s="44"/>
      <c r="CQK1412" s="44"/>
      <c r="CQL1412" s="44"/>
      <c r="CQM1412" s="44"/>
      <c r="CQN1412" s="44"/>
      <c r="CQO1412" s="44"/>
      <c r="CQP1412" s="44"/>
      <c r="CQQ1412" s="44"/>
      <c r="CQR1412" s="44"/>
      <c r="CQS1412" s="44"/>
      <c r="CQT1412" s="44"/>
      <c r="CQU1412" s="44"/>
      <c r="CQV1412" s="44"/>
      <c r="CQW1412" s="44"/>
      <c r="CQX1412" s="44"/>
      <c r="CQY1412" s="44"/>
      <c r="CQZ1412" s="44"/>
      <c r="CRA1412" s="44"/>
      <c r="CRB1412" s="44"/>
      <c r="CRC1412" s="44"/>
      <c r="CRD1412" s="44"/>
      <c r="CRE1412" s="44"/>
      <c r="CRF1412" s="44"/>
      <c r="CRG1412" s="44"/>
      <c r="CRH1412" s="44"/>
      <c r="CRI1412" s="44"/>
      <c r="CRJ1412" s="44"/>
      <c r="CRK1412" s="44"/>
      <c r="CRL1412" s="44"/>
      <c r="CRM1412" s="44"/>
      <c r="CRN1412" s="44"/>
      <c r="CRO1412" s="44"/>
      <c r="CRP1412" s="44"/>
      <c r="CRQ1412" s="44"/>
      <c r="CRR1412" s="44"/>
      <c r="CRS1412" s="44"/>
      <c r="CRT1412" s="44"/>
      <c r="CRU1412" s="44"/>
      <c r="CRV1412" s="44"/>
      <c r="CRW1412" s="44"/>
      <c r="CRX1412" s="44"/>
      <c r="CRY1412" s="44"/>
      <c r="CRZ1412" s="44"/>
      <c r="CSA1412" s="44"/>
      <c r="CSB1412" s="44"/>
      <c r="CSC1412" s="44"/>
      <c r="CSD1412" s="44"/>
      <c r="CSE1412" s="44"/>
      <c r="CSF1412" s="44"/>
      <c r="CSG1412" s="44"/>
      <c r="CSH1412" s="44"/>
      <c r="CSI1412" s="44"/>
      <c r="CSJ1412" s="44"/>
      <c r="CSK1412" s="44"/>
      <c r="CSL1412" s="44"/>
      <c r="CSM1412" s="44"/>
      <c r="CSN1412" s="44"/>
      <c r="CSO1412" s="44"/>
      <c r="CSP1412" s="44"/>
      <c r="CSQ1412" s="44"/>
      <c r="CSR1412" s="44"/>
      <c r="CSS1412" s="44"/>
      <c r="CST1412" s="44"/>
      <c r="CSU1412" s="44"/>
      <c r="CSV1412" s="44"/>
      <c r="CSW1412" s="44"/>
      <c r="CSX1412" s="44"/>
      <c r="CSY1412" s="44"/>
      <c r="CSZ1412" s="44"/>
      <c r="CTA1412" s="44"/>
      <c r="CTB1412" s="44"/>
      <c r="CTC1412" s="44"/>
      <c r="CTD1412" s="44"/>
      <c r="CTE1412" s="44"/>
      <c r="CTF1412" s="44"/>
      <c r="CTG1412" s="44"/>
      <c r="CTH1412" s="44"/>
      <c r="CTI1412" s="44"/>
      <c r="CTJ1412" s="44"/>
      <c r="CTK1412" s="44"/>
      <c r="CTL1412" s="44"/>
      <c r="CTM1412" s="44"/>
      <c r="CTN1412" s="44"/>
      <c r="CTO1412" s="44"/>
      <c r="CTP1412" s="44"/>
      <c r="CTQ1412" s="44"/>
      <c r="CTR1412" s="44"/>
      <c r="CTS1412" s="44"/>
      <c r="CTT1412" s="44"/>
      <c r="CTU1412" s="44"/>
      <c r="CTV1412" s="44"/>
      <c r="CTW1412" s="44"/>
      <c r="CTX1412" s="44"/>
      <c r="CTY1412" s="44"/>
      <c r="CTZ1412" s="44"/>
      <c r="CUA1412" s="44"/>
      <c r="CUB1412" s="44"/>
      <c r="CUC1412" s="44"/>
      <c r="CUD1412" s="44"/>
      <c r="CUE1412" s="44"/>
      <c r="CUF1412" s="44"/>
      <c r="CUG1412" s="44"/>
      <c r="CUH1412" s="44"/>
      <c r="CUI1412" s="44"/>
      <c r="CUJ1412" s="44"/>
      <c r="CUK1412" s="44"/>
      <c r="CUL1412" s="44"/>
      <c r="CUM1412" s="44"/>
      <c r="CUN1412" s="44"/>
      <c r="CUO1412" s="44"/>
      <c r="CUP1412" s="44"/>
      <c r="CUQ1412" s="44"/>
      <c r="CUR1412" s="44"/>
      <c r="CUS1412" s="44"/>
      <c r="CUT1412" s="44"/>
      <c r="CUU1412" s="44"/>
      <c r="CUV1412" s="44"/>
      <c r="CUW1412" s="44"/>
      <c r="CUX1412" s="44"/>
      <c r="CUY1412" s="44"/>
      <c r="CUZ1412" s="44"/>
      <c r="CVA1412" s="44"/>
      <c r="CVB1412" s="44"/>
      <c r="CVC1412" s="44"/>
      <c r="CVD1412" s="44"/>
      <c r="CVE1412" s="44"/>
      <c r="CVF1412" s="44"/>
      <c r="CVG1412" s="44"/>
      <c r="CVH1412" s="44"/>
      <c r="CVI1412" s="44"/>
      <c r="CVJ1412" s="44"/>
      <c r="CVK1412" s="44"/>
      <c r="CVL1412" s="44"/>
      <c r="CVM1412" s="44"/>
      <c r="CVN1412" s="44"/>
      <c r="CVO1412" s="44"/>
      <c r="CVP1412" s="44"/>
      <c r="CVQ1412" s="44"/>
      <c r="CVR1412" s="44"/>
      <c r="CVS1412" s="44"/>
      <c r="CVT1412" s="44"/>
      <c r="CVU1412" s="44"/>
      <c r="CVV1412" s="44"/>
      <c r="CVW1412" s="44"/>
      <c r="CVX1412" s="44"/>
      <c r="CVY1412" s="44"/>
      <c r="CVZ1412" s="44"/>
      <c r="CWA1412" s="44"/>
      <c r="CWB1412" s="44"/>
      <c r="CWC1412" s="44"/>
      <c r="CWD1412" s="44"/>
      <c r="CWE1412" s="44"/>
      <c r="CWF1412" s="44"/>
      <c r="CWG1412" s="44"/>
      <c r="CWH1412" s="44"/>
      <c r="CWI1412" s="44"/>
      <c r="CWJ1412" s="44"/>
      <c r="CWK1412" s="44"/>
      <c r="CWL1412" s="44"/>
      <c r="CWM1412" s="44"/>
      <c r="CWN1412" s="44"/>
      <c r="CWO1412" s="44"/>
      <c r="CWP1412" s="44"/>
      <c r="CWQ1412" s="44"/>
      <c r="CWR1412" s="44"/>
      <c r="CWS1412" s="44"/>
      <c r="CWT1412" s="44"/>
      <c r="CWU1412" s="44"/>
      <c r="CWV1412" s="44"/>
      <c r="CWW1412" s="44"/>
      <c r="CWX1412" s="44"/>
      <c r="CWY1412" s="44"/>
      <c r="CWZ1412" s="44"/>
      <c r="CXA1412" s="44"/>
      <c r="CXB1412" s="44"/>
      <c r="CXC1412" s="44"/>
      <c r="CXD1412" s="44"/>
      <c r="CXE1412" s="44"/>
      <c r="CXF1412" s="44"/>
      <c r="CXG1412" s="44"/>
      <c r="CXH1412" s="44"/>
      <c r="CXI1412" s="44"/>
      <c r="CXJ1412" s="44"/>
      <c r="CXK1412" s="44"/>
      <c r="CXL1412" s="44"/>
      <c r="CXM1412" s="44"/>
      <c r="CXN1412" s="44"/>
      <c r="CXO1412" s="44"/>
      <c r="CXP1412" s="44"/>
      <c r="CXQ1412" s="44"/>
      <c r="CXR1412" s="44"/>
      <c r="CXS1412" s="44"/>
      <c r="CXT1412" s="44"/>
      <c r="CXU1412" s="44"/>
      <c r="CXV1412" s="44"/>
      <c r="CXW1412" s="44"/>
      <c r="CXX1412" s="44"/>
      <c r="CXY1412" s="44"/>
      <c r="CXZ1412" s="44"/>
      <c r="CYA1412" s="44"/>
      <c r="CYB1412" s="44"/>
      <c r="CYC1412" s="44"/>
      <c r="CYD1412" s="44"/>
      <c r="CYE1412" s="44"/>
      <c r="CYF1412" s="44"/>
      <c r="CYG1412" s="44"/>
      <c r="CYH1412" s="44"/>
      <c r="CYI1412" s="44"/>
      <c r="CYJ1412" s="44"/>
      <c r="CYK1412" s="44"/>
      <c r="CYL1412" s="44"/>
      <c r="CYM1412" s="44"/>
      <c r="CYN1412" s="44"/>
      <c r="CYO1412" s="44"/>
      <c r="CYP1412" s="44"/>
      <c r="CYQ1412" s="44"/>
      <c r="CYR1412" s="44"/>
      <c r="CYS1412" s="44"/>
      <c r="CYT1412" s="44"/>
      <c r="CYU1412" s="44"/>
      <c r="CYV1412" s="44"/>
      <c r="CYW1412" s="44"/>
      <c r="CYX1412" s="44"/>
      <c r="CYY1412" s="44"/>
      <c r="CYZ1412" s="44"/>
      <c r="CZA1412" s="44"/>
      <c r="CZB1412" s="44"/>
      <c r="CZC1412" s="44"/>
      <c r="CZD1412" s="44"/>
      <c r="CZE1412" s="44"/>
      <c r="CZF1412" s="44"/>
      <c r="CZG1412" s="44"/>
      <c r="CZH1412" s="44"/>
      <c r="CZI1412" s="44"/>
      <c r="CZJ1412" s="44"/>
      <c r="CZK1412" s="44"/>
      <c r="CZL1412" s="44"/>
      <c r="CZM1412" s="44"/>
      <c r="CZN1412" s="44"/>
      <c r="CZO1412" s="44"/>
      <c r="CZP1412" s="44"/>
      <c r="CZQ1412" s="44"/>
      <c r="CZR1412" s="44"/>
      <c r="CZS1412" s="44"/>
      <c r="CZT1412" s="44"/>
      <c r="CZU1412" s="44"/>
      <c r="CZV1412" s="44"/>
      <c r="CZW1412" s="44"/>
      <c r="CZX1412" s="44"/>
      <c r="CZY1412" s="44"/>
      <c r="CZZ1412" s="44"/>
      <c r="DAA1412" s="44"/>
      <c r="DAB1412" s="44"/>
      <c r="DAC1412" s="44"/>
      <c r="DAD1412" s="44"/>
      <c r="DAE1412" s="44"/>
      <c r="DAF1412" s="44"/>
      <c r="DAG1412" s="44"/>
      <c r="DAH1412" s="44"/>
      <c r="DAI1412" s="44"/>
      <c r="DAJ1412" s="44"/>
      <c r="DAK1412" s="44"/>
      <c r="DAL1412" s="44"/>
      <c r="DAM1412" s="44"/>
      <c r="DAN1412" s="44"/>
      <c r="DAO1412" s="44"/>
      <c r="DAP1412" s="44"/>
      <c r="DAQ1412" s="44"/>
      <c r="DAR1412" s="44"/>
      <c r="DAS1412" s="44"/>
      <c r="DAT1412" s="44"/>
      <c r="DAU1412" s="44"/>
      <c r="DAV1412" s="44"/>
      <c r="DAW1412" s="44"/>
      <c r="DAX1412" s="44"/>
      <c r="DAY1412" s="44"/>
      <c r="DAZ1412" s="44"/>
      <c r="DBA1412" s="44"/>
      <c r="DBB1412" s="44"/>
      <c r="DBC1412" s="44"/>
      <c r="DBD1412" s="44"/>
      <c r="DBE1412" s="44"/>
      <c r="DBF1412" s="44"/>
      <c r="DBG1412" s="44"/>
      <c r="DBH1412" s="44"/>
      <c r="DBI1412" s="44"/>
      <c r="DBJ1412" s="44"/>
      <c r="DBK1412" s="44"/>
      <c r="DBL1412" s="44"/>
      <c r="DBM1412" s="44"/>
      <c r="DBN1412" s="44"/>
      <c r="DBO1412" s="44"/>
      <c r="DBP1412" s="44"/>
      <c r="DBQ1412" s="44"/>
      <c r="DBR1412" s="44"/>
      <c r="DBS1412" s="44"/>
      <c r="DBT1412" s="44"/>
      <c r="DBU1412" s="44"/>
      <c r="DBV1412" s="44"/>
      <c r="DBW1412" s="44"/>
      <c r="DBX1412" s="44"/>
      <c r="DBY1412" s="44"/>
      <c r="DBZ1412" s="44"/>
      <c r="DCA1412" s="44"/>
      <c r="DCB1412" s="44"/>
      <c r="DCC1412" s="44"/>
      <c r="DCD1412" s="44"/>
      <c r="DCE1412" s="44"/>
      <c r="DCF1412" s="44"/>
      <c r="DCG1412" s="44"/>
      <c r="DCH1412" s="44"/>
      <c r="DCI1412" s="44"/>
      <c r="DCJ1412" s="44"/>
      <c r="DCK1412" s="44"/>
      <c r="DCL1412" s="44"/>
      <c r="DCM1412" s="44"/>
      <c r="DCN1412" s="44"/>
      <c r="DCO1412" s="44"/>
      <c r="DCP1412" s="44"/>
      <c r="DCQ1412" s="44"/>
      <c r="DCR1412" s="44"/>
      <c r="DCS1412" s="44"/>
      <c r="DCT1412" s="44"/>
      <c r="DCU1412" s="44"/>
      <c r="DCV1412" s="44"/>
      <c r="DCW1412" s="44"/>
      <c r="DCX1412" s="44"/>
      <c r="DCY1412" s="44"/>
      <c r="DCZ1412" s="44"/>
      <c r="DDA1412" s="44"/>
      <c r="DDB1412" s="44"/>
      <c r="DDC1412" s="44"/>
      <c r="DDD1412" s="44"/>
      <c r="DDE1412" s="44"/>
      <c r="DDF1412" s="44"/>
      <c r="DDG1412" s="44"/>
      <c r="DDH1412" s="44"/>
      <c r="DDI1412" s="44"/>
      <c r="DDJ1412" s="44"/>
      <c r="DDK1412" s="44"/>
      <c r="DDL1412" s="44"/>
      <c r="DDM1412" s="44"/>
      <c r="DDN1412" s="44"/>
      <c r="DDO1412" s="44"/>
      <c r="DDP1412" s="44"/>
      <c r="DDQ1412" s="44"/>
      <c r="DDR1412" s="44"/>
      <c r="DDS1412" s="44"/>
      <c r="DDT1412" s="44"/>
      <c r="DDU1412" s="44"/>
      <c r="DDV1412" s="44"/>
      <c r="DDW1412" s="44"/>
      <c r="DDX1412" s="44"/>
      <c r="DDY1412" s="44"/>
      <c r="DDZ1412" s="44"/>
      <c r="DEA1412" s="44"/>
      <c r="DEB1412" s="44"/>
      <c r="DEC1412" s="44"/>
      <c r="DED1412" s="44"/>
      <c r="DEE1412" s="44"/>
      <c r="DEF1412" s="44"/>
      <c r="DEG1412" s="44"/>
      <c r="DEH1412" s="44"/>
      <c r="DEI1412" s="44"/>
      <c r="DEJ1412" s="44"/>
      <c r="DEK1412" s="44"/>
      <c r="DEL1412" s="44"/>
      <c r="DEM1412" s="44"/>
      <c r="DEN1412" s="44"/>
      <c r="DEO1412" s="44"/>
      <c r="DEP1412" s="44"/>
      <c r="DEQ1412" s="44"/>
      <c r="DER1412" s="44"/>
      <c r="DES1412" s="44"/>
      <c r="DET1412" s="44"/>
      <c r="DEU1412" s="44"/>
      <c r="DEV1412" s="44"/>
      <c r="DEW1412" s="44"/>
      <c r="DEX1412" s="44"/>
      <c r="DEY1412" s="44"/>
      <c r="DEZ1412" s="44"/>
      <c r="DFA1412" s="44"/>
      <c r="DFB1412" s="44"/>
      <c r="DFC1412" s="44"/>
      <c r="DFD1412" s="44"/>
      <c r="DFE1412" s="44"/>
      <c r="DFF1412" s="44"/>
      <c r="DFG1412" s="44"/>
      <c r="DFH1412" s="44"/>
      <c r="DFI1412" s="44"/>
      <c r="DFJ1412" s="44"/>
      <c r="DFK1412" s="44"/>
      <c r="DFL1412" s="44"/>
      <c r="DFM1412" s="44"/>
      <c r="DFN1412" s="44"/>
      <c r="DFO1412" s="44"/>
      <c r="DFP1412" s="44"/>
      <c r="DFQ1412" s="44"/>
      <c r="DFR1412" s="44"/>
      <c r="DFS1412" s="44"/>
      <c r="DFT1412" s="44"/>
      <c r="DFU1412" s="44"/>
      <c r="DFV1412" s="44"/>
      <c r="DFW1412" s="44"/>
      <c r="DFX1412" s="44"/>
      <c r="DFY1412" s="44"/>
      <c r="DFZ1412" s="44"/>
      <c r="DGA1412" s="44"/>
      <c r="DGB1412" s="44"/>
      <c r="DGC1412" s="44"/>
      <c r="DGD1412" s="44"/>
      <c r="DGE1412" s="44"/>
      <c r="DGF1412" s="44"/>
      <c r="DGG1412" s="44"/>
      <c r="DGH1412" s="44"/>
      <c r="DGI1412" s="44"/>
      <c r="DGJ1412" s="44"/>
      <c r="DGK1412" s="44"/>
      <c r="DGL1412" s="44"/>
      <c r="DGM1412" s="44"/>
      <c r="DGN1412" s="44"/>
      <c r="DGO1412" s="44"/>
      <c r="DGP1412" s="44"/>
      <c r="DGQ1412" s="44"/>
      <c r="DGR1412" s="44"/>
      <c r="DGS1412" s="44"/>
      <c r="DGT1412" s="44"/>
      <c r="DGU1412" s="44"/>
      <c r="DGV1412" s="44"/>
      <c r="DGW1412" s="44"/>
      <c r="DGX1412" s="44"/>
      <c r="DGY1412" s="44"/>
      <c r="DGZ1412" s="44"/>
      <c r="DHA1412" s="44"/>
      <c r="DHB1412" s="44"/>
      <c r="DHC1412" s="44"/>
      <c r="DHD1412" s="44"/>
      <c r="DHE1412" s="44"/>
      <c r="DHF1412" s="44"/>
      <c r="DHG1412" s="44"/>
      <c r="DHH1412" s="44"/>
      <c r="DHI1412" s="44"/>
      <c r="DHJ1412" s="44"/>
      <c r="DHK1412" s="44"/>
      <c r="DHL1412" s="44"/>
      <c r="DHM1412" s="44"/>
      <c r="DHN1412" s="44"/>
      <c r="DHO1412" s="44"/>
      <c r="DHP1412" s="44"/>
      <c r="DHQ1412" s="44"/>
      <c r="DHR1412" s="44"/>
      <c r="DHS1412" s="44"/>
      <c r="DHT1412" s="44"/>
      <c r="DHU1412" s="44"/>
      <c r="DHV1412" s="44"/>
      <c r="DHW1412" s="44"/>
      <c r="DHX1412" s="44"/>
      <c r="DHY1412" s="44"/>
      <c r="DHZ1412" s="44"/>
      <c r="DIA1412" s="44"/>
      <c r="DIB1412" s="44"/>
      <c r="DIC1412" s="44"/>
      <c r="DID1412" s="44"/>
      <c r="DIE1412" s="44"/>
      <c r="DIF1412" s="44"/>
      <c r="DIG1412" s="44"/>
      <c r="DIH1412" s="44"/>
      <c r="DII1412" s="44"/>
      <c r="DIJ1412" s="44"/>
      <c r="DIK1412" s="44"/>
      <c r="DIL1412" s="44"/>
      <c r="DIM1412" s="44"/>
      <c r="DIN1412" s="44"/>
      <c r="DIO1412" s="44"/>
      <c r="DIP1412" s="44"/>
      <c r="DIQ1412" s="44"/>
      <c r="DIR1412" s="44"/>
      <c r="DIS1412" s="44"/>
      <c r="DIT1412" s="44"/>
      <c r="DIU1412" s="44"/>
      <c r="DIV1412" s="44"/>
      <c r="DIW1412" s="44"/>
      <c r="DIX1412" s="44"/>
      <c r="DIY1412" s="44"/>
      <c r="DIZ1412" s="44"/>
      <c r="DJA1412" s="44"/>
      <c r="DJB1412" s="44"/>
      <c r="DJC1412" s="44"/>
      <c r="DJD1412" s="44"/>
      <c r="DJE1412" s="44"/>
      <c r="DJF1412" s="44"/>
      <c r="DJG1412" s="44"/>
      <c r="DJH1412" s="44"/>
      <c r="DJI1412" s="44"/>
      <c r="DJJ1412" s="44"/>
      <c r="DJK1412" s="44"/>
      <c r="DJL1412" s="44"/>
      <c r="DJM1412" s="44"/>
      <c r="DJN1412" s="44"/>
      <c r="DJO1412" s="44"/>
      <c r="DJP1412" s="44"/>
      <c r="DJQ1412" s="44"/>
      <c r="DJR1412" s="44"/>
      <c r="DJS1412" s="44"/>
      <c r="DJT1412" s="44"/>
      <c r="DJU1412" s="44"/>
      <c r="DJV1412" s="44"/>
      <c r="DJW1412" s="44"/>
      <c r="DJX1412" s="44"/>
      <c r="DJY1412" s="44"/>
      <c r="DJZ1412" s="44"/>
      <c r="DKA1412" s="44"/>
      <c r="DKB1412" s="44"/>
      <c r="DKC1412" s="44"/>
      <c r="DKD1412" s="44"/>
      <c r="DKE1412" s="44"/>
      <c r="DKF1412" s="44"/>
      <c r="DKG1412" s="44"/>
      <c r="DKH1412" s="44"/>
      <c r="DKI1412" s="44"/>
      <c r="DKJ1412" s="44"/>
      <c r="DKK1412" s="44"/>
      <c r="DKL1412" s="44"/>
      <c r="DKM1412" s="44"/>
      <c r="DKN1412" s="44"/>
      <c r="DKO1412" s="44"/>
      <c r="DKP1412" s="44"/>
      <c r="DKQ1412" s="44"/>
      <c r="DKR1412" s="44"/>
      <c r="DKS1412" s="44"/>
      <c r="DKT1412" s="44"/>
      <c r="DKU1412" s="44"/>
      <c r="DKV1412" s="44"/>
      <c r="DKW1412" s="44"/>
      <c r="DKX1412" s="44"/>
      <c r="DKY1412" s="44"/>
      <c r="DKZ1412" s="44"/>
      <c r="DLA1412" s="44"/>
      <c r="DLB1412" s="44"/>
      <c r="DLC1412" s="44"/>
      <c r="DLD1412" s="44"/>
      <c r="DLE1412" s="44"/>
      <c r="DLF1412" s="44"/>
      <c r="DLG1412" s="44"/>
      <c r="DLH1412" s="44"/>
      <c r="DLI1412" s="44"/>
      <c r="DLJ1412" s="44"/>
      <c r="DLK1412" s="44"/>
      <c r="DLL1412" s="44"/>
      <c r="DLM1412" s="44"/>
      <c r="DLN1412" s="44"/>
      <c r="DLO1412" s="44"/>
      <c r="DLP1412" s="44"/>
      <c r="DLQ1412" s="44"/>
      <c r="DLR1412" s="44"/>
      <c r="DLS1412" s="44"/>
      <c r="DLT1412" s="44"/>
      <c r="DLU1412" s="44"/>
      <c r="DLV1412" s="44"/>
      <c r="DLW1412" s="44"/>
      <c r="DLX1412" s="44"/>
      <c r="DLY1412" s="44"/>
      <c r="DLZ1412" s="44"/>
      <c r="DMA1412" s="44"/>
      <c r="DMB1412" s="44"/>
      <c r="DMC1412" s="44"/>
      <c r="DMD1412" s="44"/>
      <c r="DME1412" s="44"/>
      <c r="DMF1412" s="44"/>
      <c r="DMG1412" s="44"/>
      <c r="DMH1412" s="44"/>
      <c r="DMI1412" s="44"/>
      <c r="DMJ1412" s="44"/>
      <c r="DMK1412" s="44"/>
      <c r="DML1412" s="44"/>
      <c r="DMM1412" s="44"/>
      <c r="DMN1412" s="44"/>
      <c r="DMO1412" s="44"/>
      <c r="DMP1412" s="44"/>
      <c r="DMQ1412" s="44"/>
      <c r="DMR1412" s="44"/>
      <c r="DMS1412" s="44"/>
      <c r="DMT1412" s="44"/>
      <c r="DMU1412" s="44"/>
      <c r="DMV1412" s="44"/>
      <c r="DMW1412" s="44"/>
      <c r="DMX1412" s="44"/>
      <c r="DMY1412" s="44"/>
      <c r="DMZ1412" s="44"/>
      <c r="DNA1412" s="44"/>
      <c r="DNB1412" s="44"/>
      <c r="DNC1412" s="44"/>
      <c r="DND1412" s="44"/>
      <c r="DNE1412" s="44"/>
      <c r="DNF1412" s="44"/>
      <c r="DNG1412" s="44"/>
      <c r="DNH1412" s="44"/>
      <c r="DNI1412" s="44"/>
      <c r="DNJ1412" s="44"/>
      <c r="DNK1412" s="44"/>
      <c r="DNL1412" s="44"/>
      <c r="DNM1412" s="44"/>
      <c r="DNN1412" s="44"/>
      <c r="DNO1412" s="44"/>
      <c r="DNP1412" s="44"/>
      <c r="DNQ1412" s="44"/>
      <c r="DNR1412" s="44"/>
      <c r="DNS1412" s="44"/>
      <c r="DNT1412" s="44"/>
      <c r="DNU1412" s="44"/>
      <c r="DNV1412" s="44"/>
      <c r="DNW1412" s="44"/>
      <c r="DNX1412" s="44"/>
      <c r="DNY1412" s="44"/>
      <c r="DNZ1412" s="44"/>
      <c r="DOA1412" s="44"/>
      <c r="DOB1412" s="44"/>
      <c r="DOC1412" s="44"/>
      <c r="DOD1412" s="44"/>
      <c r="DOE1412" s="44"/>
      <c r="DOF1412" s="44"/>
      <c r="DOG1412" s="44"/>
      <c r="DOH1412" s="44"/>
      <c r="DOI1412" s="44"/>
      <c r="DOJ1412" s="44"/>
      <c r="DOK1412" s="44"/>
      <c r="DOL1412" s="44"/>
      <c r="DOM1412" s="44"/>
      <c r="DON1412" s="44"/>
      <c r="DOO1412" s="44"/>
      <c r="DOP1412" s="44"/>
      <c r="DOQ1412" s="44"/>
      <c r="DOR1412" s="44"/>
      <c r="DOS1412" s="44"/>
      <c r="DOT1412" s="44"/>
      <c r="DOU1412" s="44"/>
      <c r="DOV1412" s="44"/>
      <c r="DOW1412" s="44"/>
      <c r="DOX1412" s="44"/>
      <c r="DOY1412" s="44"/>
      <c r="DOZ1412" s="44"/>
      <c r="DPA1412" s="44"/>
      <c r="DPB1412" s="44"/>
      <c r="DPC1412" s="44"/>
      <c r="DPD1412" s="44"/>
      <c r="DPE1412" s="44"/>
      <c r="DPF1412" s="44"/>
      <c r="DPG1412" s="44"/>
      <c r="DPH1412" s="44"/>
      <c r="DPI1412" s="44"/>
      <c r="DPJ1412" s="44"/>
      <c r="DPK1412" s="44"/>
      <c r="DPL1412" s="44"/>
      <c r="DPM1412" s="44"/>
      <c r="DPN1412" s="44"/>
      <c r="DPO1412" s="44"/>
      <c r="DPP1412" s="44"/>
      <c r="DPQ1412" s="44"/>
      <c r="DPR1412" s="44"/>
      <c r="DPS1412" s="44"/>
      <c r="DPT1412" s="44"/>
      <c r="DPU1412" s="44"/>
      <c r="DPV1412" s="44"/>
      <c r="DPW1412" s="44"/>
      <c r="DPX1412" s="44"/>
      <c r="DPY1412" s="44"/>
      <c r="DPZ1412" s="44"/>
      <c r="DQA1412" s="44"/>
      <c r="DQB1412" s="44"/>
      <c r="DQC1412" s="44"/>
      <c r="DQD1412" s="44"/>
      <c r="DQE1412" s="44"/>
      <c r="DQF1412" s="44"/>
      <c r="DQG1412" s="44"/>
      <c r="DQH1412" s="44"/>
      <c r="DQI1412" s="44"/>
      <c r="DQJ1412" s="44"/>
      <c r="DQK1412" s="44"/>
      <c r="DQL1412" s="44"/>
      <c r="DQM1412" s="44"/>
      <c r="DQN1412" s="44"/>
      <c r="DQO1412" s="44"/>
      <c r="DQP1412" s="44"/>
      <c r="DQQ1412" s="44"/>
      <c r="DQR1412" s="44"/>
      <c r="DQS1412" s="44"/>
      <c r="DQT1412" s="44"/>
      <c r="DQU1412" s="44"/>
      <c r="DQV1412" s="44"/>
      <c r="DQW1412" s="44"/>
      <c r="DQX1412" s="44"/>
      <c r="DQY1412" s="44"/>
      <c r="DQZ1412" s="44"/>
      <c r="DRA1412" s="44"/>
      <c r="DRB1412" s="44"/>
      <c r="DRC1412" s="44"/>
      <c r="DRD1412" s="44"/>
      <c r="DRE1412" s="44"/>
      <c r="DRF1412" s="44"/>
      <c r="DRG1412" s="44"/>
      <c r="DRH1412" s="44"/>
      <c r="DRI1412" s="44"/>
      <c r="DRJ1412" s="44"/>
      <c r="DRK1412" s="44"/>
      <c r="DRL1412" s="44"/>
      <c r="DRM1412" s="44"/>
      <c r="DRN1412" s="44"/>
      <c r="DRO1412" s="44"/>
      <c r="DRP1412" s="44"/>
      <c r="DRQ1412" s="44"/>
      <c r="DRR1412" s="44"/>
      <c r="DRS1412" s="44"/>
      <c r="DRT1412" s="44"/>
      <c r="DRU1412" s="44"/>
      <c r="DRV1412" s="44"/>
      <c r="DRW1412" s="44"/>
      <c r="DRX1412" s="44"/>
      <c r="DRY1412" s="44"/>
      <c r="DRZ1412" s="44"/>
      <c r="DSA1412" s="44"/>
      <c r="DSB1412" s="44"/>
      <c r="DSC1412" s="44"/>
      <c r="DSD1412" s="44"/>
      <c r="DSE1412" s="44"/>
      <c r="DSF1412" s="44"/>
      <c r="DSG1412" s="44"/>
      <c r="DSH1412" s="44"/>
      <c r="DSI1412" s="44"/>
      <c r="DSJ1412" s="44"/>
      <c r="DSK1412" s="44"/>
      <c r="DSL1412" s="44"/>
      <c r="DSM1412" s="44"/>
      <c r="DSN1412" s="44"/>
      <c r="DSO1412" s="44"/>
      <c r="DSP1412" s="44"/>
      <c r="DSQ1412" s="44"/>
      <c r="DSR1412" s="44"/>
      <c r="DSS1412" s="44"/>
      <c r="DST1412" s="44"/>
      <c r="DSU1412" s="44"/>
      <c r="DSV1412" s="44"/>
      <c r="DSW1412" s="44"/>
      <c r="DSX1412" s="44"/>
      <c r="DSY1412" s="44"/>
      <c r="DSZ1412" s="44"/>
      <c r="DTA1412" s="44"/>
      <c r="DTB1412" s="44"/>
      <c r="DTC1412" s="44"/>
      <c r="DTD1412" s="44"/>
      <c r="DTE1412" s="44"/>
      <c r="DTF1412" s="44"/>
      <c r="DTG1412" s="44"/>
      <c r="DTH1412" s="44"/>
      <c r="DTI1412" s="44"/>
      <c r="DTJ1412" s="44"/>
      <c r="DTK1412" s="44"/>
      <c r="DTL1412" s="44"/>
      <c r="DTM1412" s="44"/>
      <c r="DTN1412" s="44"/>
      <c r="DTO1412" s="44"/>
      <c r="DTP1412" s="44"/>
      <c r="DTQ1412" s="44"/>
      <c r="DTR1412" s="44"/>
      <c r="DTS1412" s="44"/>
      <c r="DTT1412" s="44"/>
      <c r="DTU1412" s="44"/>
      <c r="DTV1412" s="44"/>
      <c r="DTW1412" s="44"/>
      <c r="DTX1412" s="44"/>
      <c r="DTY1412" s="44"/>
      <c r="DTZ1412" s="44"/>
      <c r="DUA1412" s="44"/>
      <c r="DUB1412" s="44"/>
      <c r="DUC1412" s="44"/>
      <c r="DUD1412" s="44"/>
      <c r="DUE1412" s="44"/>
      <c r="DUF1412" s="44"/>
      <c r="DUG1412" s="44"/>
      <c r="DUH1412" s="44"/>
      <c r="DUI1412" s="44"/>
      <c r="DUJ1412" s="44"/>
      <c r="DUK1412" s="44"/>
      <c r="DUL1412" s="44"/>
      <c r="DUM1412" s="44"/>
      <c r="DUN1412" s="44"/>
      <c r="DUO1412" s="44"/>
      <c r="DUP1412" s="44"/>
      <c r="DUQ1412" s="44"/>
      <c r="DUR1412" s="44"/>
      <c r="DUS1412" s="44"/>
      <c r="DUT1412" s="44"/>
      <c r="DUU1412" s="44"/>
      <c r="DUV1412" s="44"/>
      <c r="DUW1412" s="44"/>
      <c r="DUX1412" s="44"/>
      <c r="DUY1412" s="44"/>
      <c r="DUZ1412" s="44"/>
      <c r="DVA1412" s="44"/>
      <c r="DVB1412" s="44"/>
      <c r="DVC1412" s="44"/>
      <c r="DVD1412" s="44"/>
      <c r="DVE1412" s="44"/>
      <c r="DVF1412" s="44"/>
      <c r="DVG1412" s="44"/>
      <c r="DVH1412" s="44"/>
      <c r="DVI1412" s="44"/>
      <c r="DVJ1412" s="44"/>
      <c r="DVK1412" s="44"/>
      <c r="DVL1412" s="44"/>
      <c r="DVM1412" s="44"/>
      <c r="DVN1412" s="44"/>
      <c r="DVO1412" s="44"/>
      <c r="DVP1412" s="44"/>
      <c r="DVQ1412" s="44"/>
      <c r="DVR1412" s="44"/>
      <c r="DVS1412" s="44"/>
      <c r="DVT1412" s="44"/>
      <c r="DVU1412" s="44"/>
      <c r="DVV1412" s="44"/>
      <c r="DVW1412" s="44"/>
      <c r="DVX1412" s="44"/>
      <c r="DVY1412" s="44"/>
      <c r="DVZ1412" s="44"/>
      <c r="DWA1412" s="44"/>
      <c r="DWB1412" s="44"/>
      <c r="DWC1412" s="44"/>
      <c r="DWD1412" s="44"/>
      <c r="DWE1412" s="44"/>
      <c r="DWF1412" s="44"/>
      <c r="DWG1412" s="44"/>
      <c r="DWH1412" s="44"/>
      <c r="DWI1412" s="44"/>
      <c r="DWJ1412" s="44"/>
      <c r="DWK1412" s="44"/>
      <c r="DWL1412" s="44"/>
      <c r="DWM1412" s="44"/>
      <c r="DWN1412" s="44"/>
      <c r="DWO1412" s="44"/>
      <c r="DWP1412" s="44"/>
      <c r="DWQ1412" s="44"/>
      <c r="DWR1412" s="44"/>
      <c r="DWS1412" s="44"/>
      <c r="DWT1412" s="44"/>
      <c r="DWU1412" s="44"/>
      <c r="DWV1412" s="44"/>
      <c r="DWW1412" s="44"/>
      <c r="DWX1412" s="44"/>
      <c r="DWY1412" s="44"/>
      <c r="DWZ1412" s="44"/>
      <c r="DXA1412" s="44"/>
      <c r="DXB1412" s="44"/>
      <c r="DXC1412" s="44"/>
      <c r="DXD1412" s="44"/>
      <c r="DXE1412" s="44"/>
      <c r="DXF1412" s="44"/>
      <c r="DXG1412" s="44"/>
      <c r="DXH1412" s="44"/>
      <c r="DXI1412" s="44"/>
      <c r="DXJ1412" s="44"/>
      <c r="DXK1412" s="44"/>
      <c r="DXL1412" s="44"/>
      <c r="DXM1412" s="44"/>
      <c r="DXN1412" s="44"/>
      <c r="DXO1412" s="44"/>
      <c r="DXP1412" s="44"/>
      <c r="DXQ1412" s="44"/>
      <c r="DXR1412" s="44"/>
      <c r="DXS1412" s="44"/>
      <c r="DXT1412" s="44"/>
      <c r="DXU1412" s="44"/>
      <c r="DXV1412" s="44"/>
      <c r="DXW1412" s="44"/>
      <c r="DXX1412" s="44"/>
      <c r="DXY1412" s="44"/>
      <c r="DXZ1412" s="44"/>
      <c r="DYA1412" s="44"/>
      <c r="DYB1412" s="44"/>
      <c r="DYC1412" s="44"/>
      <c r="DYD1412" s="44"/>
      <c r="DYE1412" s="44"/>
      <c r="DYF1412" s="44"/>
      <c r="DYG1412" s="44"/>
      <c r="DYH1412" s="44"/>
      <c r="DYI1412" s="44"/>
      <c r="DYJ1412" s="44"/>
      <c r="DYK1412" s="44"/>
      <c r="DYL1412" s="44"/>
      <c r="DYM1412" s="44"/>
      <c r="DYN1412" s="44"/>
      <c r="DYO1412" s="44"/>
      <c r="DYP1412" s="44"/>
      <c r="DYQ1412" s="44"/>
      <c r="DYR1412" s="44"/>
      <c r="DYS1412" s="44"/>
      <c r="DYT1412" s="44"/>
      <c r="DYU1412" s="44"/>
      <c r="DYV1412" s="44"/>
      <c r="DYW1412" s="44"/>
      <c r="DYX1412" s="44"/>
      <c r="DYY1412" s="44"/>
      <c r="DYZ1412" s="44"/>
      <c r="DZA1412" s="44"/>
      <c r="DZB1412" s="44"/>
      <c r="DZC1412" s="44"/>
      <c r="DZD1412" s="44"/>
      <c r="DZE1412" s="44"/>
      <c r="DZF1412" s="44"/>
      <c r="DZG1412" s="44"/>
      <c r="DZH1412" s="44"/>
      <c r="DZI1412" s="44"/>
      <c r="DZJ1412" s="44"/>
      <c r="DZK1412" s="44"/>
      <c r="DZL1412" s="44"/>
      <c r="DZM1412" s="44"/>
      <c r="DZN1412" s="44"/>
      <c r="DZO1412" s="44"/>
      <c r="DZP1412" s="44"/>
      <c r="DZQ1412" s="44"/>
      <c r="DZR1412" s="44"/>
      <c r="DZS1412" s="44"/>
      <c r="DZT1412" s="44"/>
      <c r="DZU1412" s="44"/>
      <c r="DZV1412" s="44"/>
      <c r="DZW1412" s="44"/>
      <c r="DZX1412" s="44"/>
      <c r="DZY1412" s="44"/>
      <c r="DZZ1412" s="44"/>
      <c r="EAA1412" s="44"/>
      <c r="EAB1412" s="44"/>
      <c r="EAC1412" s="44"/>
      <c r="EAD1412" s="44"/>
      <c r="EAE1412" s="44"/>
      <c r="EAF1412" s="44"/>
      <c r="EAG1412" s="44"/>
      <c r="EAH1412" s="44"/>
      <c r="EAI1412" s="44"/>
      <c r="EAJ1412" s="44"/>
      <c r="EAK1412" s="44"/>
      <c r="EAL1412" s="44"/>
      <c r="EAM1412" s="44"/>
      <c r="EAN1412" s="44"/>
      <c r="EAO1412" s="44"/>
      <c r="EAP1412" s="44"/>
      <c r="EAQ1412" s="44"/>
      <c r="EAR1412" s="44"/>
      <c r="EAS1412" s="44"/>
      <c r="EAT1412" s="44"/>
      <c r="EAU1412" s="44"/>
      <c r="EAV1412" s="44"/>
      <c r="EAW1412" s="44"/>
      <c r="EAX1412" s="44"/>
      <c r="EAY1412" s="44"/>
      <c r="EAZ1412" s="44"/>
      <c r="EBA1412" s="44"/>
      <c r="EBB1412" s="44"/>
      <c r="EBC1412" s="44"/>
      <c r="EBD1412" s="44"/>
      <c r="EBE1412" s="44"/>
      <c r="EBF1412" s="44"/>
      <c r="EBG1412" s="44"/>
      <c r="EBH1412" s="44"/>
      <c r="EBI1412" s="44"/>
      <c r="EBJ1412" s="44"/>
      <c r="EBK1412" s="44"/>
      <c r="EBL1412" s="44"/>
      <c r="EBM1412" s="44"/>
      <c r="EBN1412" s="44"/>
      <c r="EBO1412" s="44"/>
      <c r="EBP1412" s="44"/>
      <c r="EBQ1412" s="44"/>
      <c r="EBR1412" s="44"/>
      <c r="EBS1412" s="44"/>
      <c r="EBT1412" s="44"/>
      <c r="EBU1412" s="44"/>
      <c r="EBV1412" s="44"/>
      <c r="EBW1412" s="44"/>
      <c r="EBX1412" s="44"/>
      <c r="EBY1412" s="44"/>
      <c r="EBZ1412" s="44"/>
      <c r="ECA1412" s="44"/>
      <c r="ECB1412" s="44"/>
      <c r="ECC1412" s="44"/>
      <c r="ECD1412" s="44"/>
      <c r="ECE1412" s="44"/>
      <c r="ECF1412" s="44"/>
      <c r="ECG1412" s="44"/>
      <c r="ECH1412" s="44"/>
      <c r="ECI1412" s="44"/>
      <c r="ECJ1412" s="44"/>
      <c r="ECK1412" s="44"/>
      <c r="ECL1412" s="44"/>
      <c r="ECM1412" s="44"/>
      <c r="ECN1412" s="44"/>
      <c r="ECO1412" s="44"/>
      <c r="ECP1412" s="44"/>
      <c r="ECQ1412" s="44"/>
      <c r="ECR1412" s="44"/>
      <c r="ECS1412" s="44"/>
      <c r="ECT1412" s="44"/>
      <c r="ECU1412" s="44"/>
      <c r="ECV1412" s="44"/>
      <c r="ECW1412" s="44"/>
      <c r="ECX1412" s="44"/>
      <c r="ECY1412" s="44"/>
      <c r="ECZ1412" s="44"/>
      <c r="EDA1412" s="44"/>
      <c r="EDB1412" s="44"/>
      <c r="EDC1412" s="44"/>
      <c r="EDD1412" s="44"/>
      <c r="EDE1412" s="44"/>
      <c r="EDF1412" s="44"/>
      <c r="EDG1412" s="44"/>
      <c r="EDH1412" s="44"/>
      <c r="EDI1412" s="44"/>
      <c r="EDJ1412" s="44"/>
      <c r="EDK1412" s="44"/>
      <c r="EDL1412" s="44"/>
      <c r="EDM1412" s="44"/>
      <c r="EDN1412" s="44"/>
      <c r="EDO1412" s="44"/>
      <c r="EDP1412" s="44"/>
      <c r="EDQ1412" s="44"/>
      <c r="EDR1412" s="44"/>
      <c r="EDS1412" s="44"/>
      <c r="EDT1412" s="44"/>
      <c r="EDU1412" s="44"/>
      <c r="EDV1412" s="44"/>
      <c r="EDW1412" s="44"/>
      <c r="EDX1412" s="44"/>
      <c r="EDY1412" s="44"/>
      <c r="EDZ1412" s="44"/>
      <c r="EEA1412" s="44"/>
      <c r="EEB1412" s="44"/>
      <c r="EEC1412" s="44"/>
      <c r="EED1412" s="44"/>
      <c r="EEE1412" s="44"/>
      <c r="EEF1412" s="44"/>
      <c r="EEG1412" s="44"/>
      <c r="EEH1412" s="44"/>
      <c r="EEI1412" s="44"/>
      <c r="EEJ1412" s="44"/>
      <c r="EEK1412" s="44"/>
      <c r="EEL1412" s="44"/>
      <c r="EEM1412" s="44"/>
      <c r="EEN1412" s="44"/>
      <c r="EEO1412" s="44"/>
      <c r="EEP1412" s="44"/>
      <c r="EEQ1412" s="44"/>
      <c r="EER1412" s="44"/>
      <c r="EES1412" s="44"/>
      <c r="EET1412" s="44"/>
      <c r="EEU1412" s="44"/>
      <c r="EEV1412" s="44"/>
      <c r="EEW1412" s="44"/>
      <c r="EEX1412" s="44"/>
      <c r="EEY1412" s="44"/>
      <c r="EEZ1412" s="44"/>
      <c r="EFA1412" s="44"/>
      <c r="EFB1412" s="44"/>
      <c r="EFC1412" s="44"/>
      <c r="EFD1412" s="44"/>
      <c r="EFE1412" s="44"/>
      <c r="EFF1412" s="44"/>
      <c r="EFG1412" s="44"/>
      <c r="EFH1412" s="44"/>
      <c r="EFI1412" s="44"/>
      <c r="EFJ1412" s="44"/>
      <c r="EFK1412" s="44"/>
      <c r="EFL1412" s="44"/>
      <c r="EFM1412" s="44"/>
      <c r="EFN1412" s="44"/>
      <c r="EFO1412" s="44"/>
      <c r="EFP1412" s="44"/>
      <c r="EFQ1412" s="44"/>
      <c r="EFR1412" s="44"/>
      <c r="EFS1412" s="44"/>
      <c r="EFT1412" s="44"/>
      <c r="EFU1412" s="44"/>
      <c r="EFV1412" s="44"/>
      <c r="EFW1412" s="44"/>
      <c r="EFX1412" s="44"/>
      <c r="EFY1412" s="44"/>
      <c r="EFZ1412" s="44"/>
      <c r="EGA1412" s="44"/>
      <c r="EGB1412" s="44"/>
      <c r="EGC1412" s="44"/>
      <c r="EGD1412" s="44"/>
      <c r="EGE1412" s="44"/>
      <c r="EGF1412" s="44"/>
      <c r="EGG1412" s="44"/>
      <c r="EGH1412" s="44"/>
      <c r="EGI1412" s="44"/>
      <c r="EGJ1412" s="44"/>
      <c r="EGK1412" s="44"/>
      <c r="EGL1412" s="44"/>
      <c r="EGM1412" s="44"/>
      <c r="EGN1412" s="44"/>
      <c r="EGO1412" s="44"/>
      <c r="EGP1412" s="44"/>
      <c r="EGQ1412" s="44"/>
      <c r="EGR1412" s="44"/>
      <c r="EGS1412" s="44"/>
      <c r="EGT1412" s="44"/>
      <c r="EGU1412" s="44"/>
      <c r="EGV1412" s="44"/>
      <c r="EGW1412" s="44"/>
      <c r="EGX1412" s="44"/>
      <c r="EGY1412" s="44"/>
      <c r="EGZ1412" s="44"/>
      <c r="EHA1412" s="44"/>
      <c r="EHB1412" s="44"/>
      <c r="EHC1412" s="44"/>
      <c r="EHD1412" s="44"/>
      <c r="EHE1412" s="44"/>
      <c r="EHF1412" s="44"/>
      <c r="EHG1412" s="44"/>
      <c r="EHH1412" s="44"/>
      <c r="EHI1412" s="44"/>
      <c r="EHJ1412" s="44"/>
      <c r="EHK1412" s="44"/>
      <c r="EHL1412" s="44"/>
      <c r="EHM1412" s="44"/>
      <c r="EHN1412" s="44"/>
      <c r="EHO1412" s="44"/>
      <c r="EHP1412" s="44"/>
      <c r="EHQ1412" s="44"/>
      <c r="EHR1412" s="44"/>
      <c r="EHS1412" s="44"/>
      <c r="EHT1412" s="44"/>
      <c r="EHU1412" s="44"/>
      <c r="EHV1412" s="44"/>
      <c r="EHW1412" s="44"/>
      <c r="EHX1412" s="44"/>
      <c r="EHY1412" s="44"/>
      <c r="EHZ1412" s="44"/>
      <c r="EIA1412" s="44"/>
      <c r="EIB1412" s="44"/>
      <c r="EIC1412" s="44"/>
      <c r="EID1412" s="44"/>
      <c r="EIE1412" s="44"/>
      <c r="EIF1412" s="44"/>
      <c r="EIG1412" s="44"/>
      <c r="EIH1412" s="44"/>
      <c r="EII1412" s="44"/>
      <c r="EIJ1412" s="44"/>
      <c r="EIK1412" s="44"/>
      <c r="EIL1412" s="44"/>
      <c r="EIM1412" s="44"/>
      <c r="EIN1412" s="44"/>
      <c r="EIO1412" s="44"/>
      <c r="EIP1412" s="44"/>
      <c r="EIQ1412" s="44"/>
      <c r="EIR1412" s="44"/>
      <c r="EIS1412" s="44"/>
      <c r="EIT1412" s="44"/>
      <c r="EIU1412" s="44"/>
      <c r="EIV1412" s="44"/>
      <c r="EIW1412" s="44"/>
      <c r="EIX1412" s="44"/>
      <c r="EIY1412" s="44"/>
      <c r="EIZ1412" s="44"/>
      <c r="EJA1412" s="44"/>
      <c r="EJB1412" s="44"/>
      <c r="EJC1412" s="44"/>
      <c r="EJD1412" s="44"/>
      <c r="EJE1412" s="44"/>
      <c r="EJF1412" s="44"/>
      <c r="EJG1412" s="44"/>
      <c r="EJH1412" s="44"/>
      <c r="EJI1412" s="44"/>
      <c r="EJJ1412" s="44"/>
      <c r="EJK1412" s="44"/>
      <c r="EJL1412" s="44"/>
      <c r="EJM1412" s="44"/>
      <c r="EJN1412" s="44"/>
      <c r="EJO1412" s="44"/>
      <c r="EJP1412" s="44"/>
      <c r="EJQ1412" s="44"/>
      <c r="EJR1412" s="44"/>
      <c r="EJS1412" s="44"/>
      <c r="EJT1412" s="44"/>
      <c r="EJU1412" s="44"/>
      <c r="EJV1412" s="44"/>
      <c r="EJW1412" s="44"/>
      <c r="EJX1412" s="44"/>
      <c r="EJY1412" s="44"/>
      <c r="EJZ1412" s="44"/>
      <c r="EKA1412" s="44"/>
      <c r="EKB1412" s="44"/>
      <c r="EKC1412" s="44"/>
      <c r="EKD1412" s="44"/>
      <c r="EKE1412" s="44"/>
      <c r="EKF1412" s="44"/>
      <c r="EKG1412" s="44"/>
      <c r="EKH1412" s="44"/>
      <c r="EKI1412" s="44"/>
      <c r="EKJ1412" s="44"/>
      <c r="EKK1412" s="44"/>
      <c r="EKL1412" s="44"/>
      <c r="EKM1412" s="44"/>
      <c r="EKN1412" s="44"/>
      <c r="EKO1412" s="44"/>
      <c r="EKP1412" s="44"/>
      <c r="EKQ1412" s="44"/>
      <c r="EKR1412" s="44"/>
      <c r="EKS1412" s="44"/>
      <c r="EKT1412" s="44"/>
      <c r="EKU1412" s="44"/>
      <c r="EKV1412" s="44"/>
      <c r="EKW1412" s="44"/>
      <c r="EKX1412" s="44"/>
      <c r="EKY1412" s="44"/>
      <c r="EKZ1412" s="44"/>
      <c r="ELA1412" s="44"/>
      <c r="ELB1412" s="44"/>
      <c r="ELC1412" s="44"/>
      <c r="ELD1412" s="44"/>
      <c r="ELE1412" s="44"/>
      <c r="ELF1412" s="44"/>
      <c r="ELG1412" s="44"/>
      <c r="ELH1412" s="44"/>
      <c r="ELI1412" s="44"/>
      <c r="ELJ1412" s="44"/>
      <c r="ELK1412" s="44"/>
      <c r="ELL1412" s="44"/>
      <c r="ELM1412" s="44"/>
      <c r="ELN1412" s="44"/>
      <c r="ELO1412" s="44"/>
      <c r="ELP1412" s="44"/>
      <c r="ELQ1412" s="44"/>
      <c r="ELR1412" s="44"/>
      <c r="ELS1412" s="44"/>
      <c r="ELT1412" s="44"/>
      <c r="ELU1412" s="44"/>
      <c r="ELV1412" s="44"/>
      <c r="ELW1412" s="44"/>
      <c r="ELX1412" s="44"/>
      <c r="ELY1412" s="44"/>
      <c r="ELZ1412" s="44"/>
      <c r="EMA1412" s="44"/>
      <c r="EMB1412" s="44"/>
      <c r="EMC1412" s="44"/>
      <c r="EMD1412" s="44"/>
      <c r="EME1412" s="44"/>
      <c r="EMF1412" s="44"/>
      <c r="EMG1412" s="44"/>
      <c r="EMH1412" s="44"/>
      <c r="EMI1412" s="44"/>
      <c r="EMJ1412" s="44"/>
      <c r="EMK1412" s="44"/>
      <c r="EML1412" s="44"/>
      <c r="EMM1412" s="44"/>
      <c r="EMN1412" s="44"/>
      <c r="EMO1412" s="44"/>
      <c r="EMP1412" s="44"/>
      <c r="EMQ1412" s="44"/>
      <c r="EMR1412" s="44"/>
      <c r="EMS1412" s="44"/>
      <c r="EMT1412" s="44"/>
      <c r="EMU1412" s="44"/>
      <c r="EMV1412" s="44"/>
      <c r="EMW1412" s="44"/>
      <c r="EMX1412" s="44"/>
      <c r="EMY1412" s="44"/>
      <c r="EMZ1412" s="44"/>
      <c r="ENA1412" s="44"/>
      <c r="ENB1412" s="44"/>
      <c r="ENC1412" s="44"/>
      <c r="END1412" s="44"/>
      <c r="ENE1412" s="44"/>
      <c r="ENF1412" s="44"/>
      <c r="ENG1412" s="44"/>
      <c r="ENH1412" s="44"/>
      <c r="ENI1412" s="44"/>
      <c r="ENJ1412" s="44"/>
      <c r="ENK1412" s="44"/>
      <c r="ENL1412" s="44"/>
      <c r="ENM1412" s="44"/>
      <c r="ENN1412" s="44"/>
      <c r="ENO1412" s="44"/>
      <c r="ENP1412" s="44"/>
      <c r="ENQ1412" s="44"/>
      <c r="ENR1412" s="44"/>
      <c r="ENS1412" s="44"/>
      <c r="ENT1412" s="44"/>
      <c r="ENU1412" s="44"/>
      <c r="ENV1412" s="44"/>
      <c r="ENW1412" s="44"/>
      <c r="ENX1412" s="44"/>
      <c r="ENY1412" s="44"/>
      <c r="ENZ1412" s="44"/>
      <c r="EOA1412" s="44"/>
      <c r="EOB1412" s="44"/>
      <c r="EOC1412" s="44"/>
      <c r="EOD1412" s="44"/>
      <c r="EOE1412" s="44"/>
      <c r="EOF1412" s="44"/>
      <c r="EOG1412" s="44"/>
      <c r="EOH1412" s="44"/>
      <c r="EOI1412" s="44"/>
      <c r="EOJ1412" s="44"/>
      <c r="EOK1412" s="44"/>
      <c r="EOL1412" s="44"/>
      <c r="EOM1412" s="44"/>
      <c r="EON1412" s="44"/>
      <c r="EOO1412" s="44"/>
      <c r="EOP1412" s="44"/>
      <c r="EOQ1412" s="44"/>
      <c r="EOR1412" s="44"/>
      <c r="EOS1412" s="44"/>
      <c r="EOT1412" s="44"/>
      <c r="EOU1412" s="44"/>
      <c r="EOV1412" s="44"/>
      <c r="EOW1412" s="44"/>
      <c r="EOX1412" s="44"/>
      <c r="EOY1412" s="44"/>
      <c r="EOZ1412" s="44"/>
      <c r="EPA1412" s="44"/>
      <c r="EPB1412" s="44"/>
      <c r="EPC1412" s="44"/>
      <c r="EPD1412" s="44"/>
      <c r="EPE1412" s="44"/>
      <c r="EPF1412" s="44"/>
      <c r="EPG1412" s="44"/>
      <c r="EPH1412" s="44"/>
      <c r="EPI1412" s="44"/>
      <c r="EPJ1412" s="44"/>
      <c r="EPK1412" s="44"/>
      <c r="EPL1412" s="44"/>
      <c r="EPM1412" s="44"/>
      <c r="EPN1412" s="44"/>
      <c r="EPO1412" s="44"/>
      <c r="EPP1412" s="44"/>
      <c r="EPQ1412" s="44"/>
      <c r="EPR1412" s="44"/>
      <c r="EPS1412" s="44"/>
      <c r="EPT1412" s="44"/>
      <c r="EPU1412" s="44"/>
      <c r="EPV1412" s="44"/>
      <c r="EPW1412" s="44"/>
      <c r="EPX1412" s="44"/>
      <c r="EPY1412" s="44"/>
      <c r="EPZ1412" s="44"/>
      <c r="EQA1412" s="44"/>
      <c r="EQB1412" s="44"/>
      <c r="EQC1412" s="44"/>
      <c r="EQD1412" s="44"/>
      <c r="EQE1412" s="44"/>
      <c r="EQF1412" s="44"/>
      <c r="EQG1412" s="44"/>
      <c r="EQH1412" s="44"/>
      <c r="EQI1412" s="44"/>
      <c r="EQJ1412" s="44"/>
      <c r="EQK1412" s="44"/>
      <c r="EQL1412" s="44"/>
      <c r="EQM1412" s="44"/>
      <c r="EQN1412" s="44"/>
      <c r="EQO1412" s="44"/>
      <c r="EQP1412" s="44"/>
      <c r="EQQ1412" s="44"/>
      <c r="EQR1412" s="44"/>
      <c r="EQS1412" s="44"/>
      <c r="EQT1412" s="44"/>
      <c r="EQU1412" s="44"/>
      <c r="EQV1412" s="44"/>
      <c r="EQW1412" s="44"/>
      <c r="EQX1412" s="44"/>
      <c r="EQY1412" s="44"/>
      <c r="EQZ1412" s="44"/>
      <c r="ERA1412" s="44"/>
      <c r="ERB1412" s="44"/>
      <c r="ERC1412" s="44"/>
      <c r="ERD1412" s="44"/>
      <c r="ERE1412" s="44"/>
      <c r="ERF1412" s="44"/>
      <c r="ERG1412" s="44"/>
      <c r="ERH1412" s="44"/>
      <c r="ERI1412" s="44"/>
      <c r="ERJ1412" s="44"/>
      <c r="ERK1412" s="44"/>
      <c r="ERL1412" s="44"/>
      <c r="ERM1412" s="44"/>
      <c r="ERN1412" s="44"/>
      <c r="ERO1412" s="44"/>
      <c r="ERP1412" s="44"/>
      <c r="ERQ1412" s="44"/>
      <c r="ERR1412" s="44"/>
      <c r="ERS1412" s="44"/>
      <c r="ERT1412" s="44"/>
      <c r="ERU1412" s="44"/>
      <c r="ERV1412" s="44"/>
      <c r="ERW1412" s="44"/>
      <c r="ERX1412" s="44"/>
      <c r="ERY1412" s="44"/>
      <c r="ERZ1412" s="44"/>
      <c r="ESA1412" s="44"/>
      <c r="ESB1412" s="44"/>
      <c r="ESC1412" s="44"/>
      <c r="ESD1412" s="44"/>
      <c r="ESE1412" s="44"/>
      <c r="ESF1412" s="44"/>
      <c r="ESG1412" s="44"/>
      <c r="ESH1412" s="44"/>
      <c r="ESI1412" s="44"/>
      <c r="ESJ1412" s="44"/>
      <c r="ESK1412" s="44"/>
      <c r="ESL1412" s="44"/>
      <c r="ESM1412" s="44"/>
      <c r="ESN1412" s="44"/>
      <c r="ESO1412" s="44"/>
      <c r="ESP1412" s="44"/>
      <c r="ESQ1412" s="44"/>
      <c r="ESR1412" s="44"/>
      <c r="ESS1412" s="44"/>
      <c r="EST1412" s="44"/>
      <c r="ESU1412" s="44"/>
      <c r="ESV1412" s="44"/>
      <c r="ESW1412" s="44"/>
      <c r="ESX1412" s="44"/>
      <c r="ESY1412" s="44"/>
      <c r="ESZ1412" s="44"/>
      <c r="ETA1412" s="44"/>
      <c r="ETB1412" s="44"/>
      <c r="ETC1412" s="44"/>
      <c r="ETD1412" s="44"/>
      <c r="ETE1412" s="44"/>
      <c r="ETF1412" s="44"/>
      <c r="ETG1412" s="44"/>
      <c r="ETH1412" s="44"/>
      <c r="ETI1412" s="44"/>
      <c r="ETJ1412" s="44"/>
      <c r="ETK1412" s="44"/>
      <c r="ETL1412" s="44"/>
      <c r="ETM1412" s="44"/>
      <c r="ETN1412" s="44"/>
      <c r="ETO1412" s="44"/>
      <c r="ETP1412" s="44"/>
      <c r="ETQ1412" s="44"/>
      <c r="ETR1412" s="44"/>
      <c r="ETS1412" s="44"/>
      <c r="ETT1412" s="44"/>
      <c r="ETU1412" s="44"/>
      <c r="ETV1412" s="44"/>
      <c r="ETW1412" s="44"/>
      <c r="ETX1412" s="44"/>
      <c r="ETY1412" s="44"/>
      <c r="ETZ1412" s="44"/>
      <c r="EUA1412" s="44"/>
      <c r="EUB1412" s="44"/>
      <c r="EUC1412" s="44"/>
      <c r="EUD1412" s="44"/>
      <c r="EUE1412" s="44"/>
      <c r="EUF1412" s="44"/>
      <c r="EUG1412" s="44"/>
      <c r="EUH1412" s="44"/>
      <c r="EUI1412" s="44"/>
      <c r="EUJ1412" s="44"/>
      <c r="EUK1412" s="44"/>
      <c r="EUL1412" s="44"/>
      <c r="EUM1412" s="44"/>
      <c r="EUN1412" s="44"/>
      <c r="EUO1412" s="44"/>
      <c r="EUP1412" s="44"/>
      <c r="EUQ1412" s="44"/>
      <c r="EUR1412" s="44"/>
      <c r="EUS1412" s="44"/>
      <c r="EUT1412" s="44"/>
      <c r="EUU1412" s="44"/>
      <c r="EUV1412" s="44"/>
      <c r="EUW1412" s="44"/>
      <c r="EUX1412" s="44"/>
      <c r="EUY1412" s="44"/>
      <c r="EUZ1412" s="44"/>
      <c r="EVA1412" s="44"/>
      <c r="EVB1412" s="44"/>
      <c r="EVC1412" s="44"/>
      <c r="EVD1412" s="44"/>
      <c r="EVE1412" s="44"/>
      <c r="EVF1412" s="44"/>
      <c r="EVG1412" s="44"/>
      <c r="EVH1412" s="44"/>
      <c r="EVI1412" s="44"/>
      <c r="EVJ1412" s="44"/>
      <c r="EVK1412" s="44"/>
      <c r="EVL1412" s="44"/>
      <c r="EVM1412" s="44"/>
      <c r="EVN1412" s="44"/>
      <c r="EVO1412" s="44"/>
      <c r="EVP1412" s="44"/>
      <c r="EVQ1412" s="44"/>
      <c r="EVR1412" s="44"/>
      <c r="EVS1412" s="44"/>
      <c r="EVT1412" s="44"/>
      <c r="EVU1412" s="44"/>
      <c r="EVV1412" s="44"/>
      <c r="EVW1412" s="44"/>
      <c r="EVX1412" s="44"/>
      <c r="EVY1412" s="44"/>
      <c r="EVZ1412" s="44"/>
      <c r="EWA1412" s="44"/>
      <c r="EWB1412" s="44"/>
      <c r="EWC1412" s="44"/>
      <c r="EWD1412" s="44"/>
      <c r="EWE1412" s="44"/>
      <c r="EWF1412" s="44"/>
      <c r="EWG1412" s="44"/>
      <c r="EWH1412" s="44"/>
      <c r="EWI1412" s="44"/>
      <c r="EWJ1412" s="44"/>
      <c r="EWK1412" s="44"/>
      <c r="EWL1412" s="44"/>
      <c r="EWM1412" s="44"/>
      <c r="EWN1412" s="44"/>
      <c r="EWO1412" s="44"/>
      <c r="EWP1412" s="44"/>
      <c r="EWQ1412" s="44"/>
      <c r="EWR1412" s="44"/>
      <c r="EWS1412" s="44"/>
      <c r="EWT1412" s="44"/>
      <c r="EWU1412" s="44"/>
      <c r="EWV1412" s="44"/>
      <c r="EWW1412" s="44"/>
      <c r="EWX1412" s="44"/>
      <c r="EWY1412" s="44"/>
      <c r="EWZ1412" s="44"/>
      <c r="EXA1412" s="44"/>
      <c r="EXB1412" s="44"/>
      <c r="EXC1412" s="44"/>
      <c r="EXD1412" s="44"/>
      <c r="EXE1412" s="44"/>
      <c r="EXF1412" s="44"/>
      <c r="EXG1412" s="44"/>
      <c r="EXH1412" s="44"/>
      <c r="EXI1412" s="44"/>
      <c r="EXJ1412" s="44"/>
      <c r="EXK1412" s="44"/>
      <c r="EXL1412" s="44"/>
      <c r="EXM1412" s="44"/>
      <c r="EXN1412" s="44"/>
      <c r="EXO1412" s="44"/>
      <c r="EXP1412" s="44"/>
      <c r="EXQ1412" s="44"/>
      <c r="EXR1412" s="44"/>
      <c r="EXS1412" s="44"/>
      <c r="EXT1412" s="44"/>
      <c r="EXU1412" s="44"/>
      <c r="EXV1412" s="44"/>
      <c r="EXW1412" s="44"/>
      <c r="EXX1412" s="44"/>
      <c r="EXY1412" s="44"/>
      <c r="EXZ1412" s="44"/>
      <c r="EYA1412" s="44"/>
      <c r="EYB1412" s="44"/>
      <c r="EYC1412" s="44"/>
      <c r="EYD1412" s="44"/>
      <c r="EYE1412" s="44"/>
      <c r="EYF1412" s="44"/>
      <c r="EYG1412" s="44"/>
      <c r="EYH1412" s="44"/>
      <c r="EYI1412" s="44"/>
      <c r="EYJ1412" s="44"/>
      <c r="EYK1412" s="44"/>
      <c r="EYL1412" s="44"/>
      <c r="EYM1412" s="44"/>
      <c r="EYN1412" s="44"/>
      <c r="EYO1412" s="44"/>
      <c r="EYP1412" s="44"/>
      <c r="EYQ1412" s="44"/>
      <c r="EYR1412" s="44"/>
      <c r="EYS1412" s="44"/>
      <c r="EYT1412" s="44"/>
      <c r="EYU1412" s="44"/>
      <c r="EYV1412" s="44"/>
      <c r="EYW1412" s="44"/>
      <c r="EYX1412" s="44"/>
      <c r="EYY1412" s="44"/>
      <c r="EYZ1412" s="44"/>
      <c r="EZA1412" s="44"/>
      <c r="EZB1412" s="44"/>
      <c r="EZC1412" s="44"/>
      <c r="EZD1412" s="44"/>
      <c r="EZE1412" s="44"/>
      <c r="EZF1412" s="44"/>
      <c r="EZG1412" s="44"/>
      <c r="EZH1412" s="44"/>
      <c r="EZI1412" s="44"/>
      <c r="EZJ1412" s="44"/>
      <c r="EZK1412" s="44"/>
      <c r="EZL1412" s="44"/>
      <c r="EZM1412" s="44"/>
      <c r="EZN1412" s="44"/>
      <c r="EZO1412" s="44"/>
      <c r="EZP1412" s="44"/>
      <c r="EZQ1412" s="44"/>
      <c r="EZR1412" s="44"/>
      <c r="EZS1412" s="44"/>
      <c r="EZT1412" s="44"/>
      <c r="EZU1412" s="44"/>
      <c r="EZV1412" s="44"/>
      <c r="EZW1412" s="44"/>
      <c r="EZX1412" s="44"/>
      <c r="EZY1412" s="44"/>
      <c r="EZZ1412" s="44"/>
      <c r="FAA1412" s="44"/>
      <c r="FAB1412" s="44"/>
      <c r="FAC1412" s="44"/>
      <c r="FAD1412" s="44"/>
      <c r="FAE1412" s="44"/>
      <c r="FAF1412" s="44"/>
      <c r="FAG1412" s="44"/>
      <c r="FAH1412" s="44"/>
      <c r="FAI1412" s="44"/>
      <c r="FAJ1412" s="44"/>
      <c r="FAK1412" s="44"/>
      <c r="FAL1412" s="44"/>
      <c r="FAM1412" s="44"/>
      <c r="FAN1412" s="44"/>
      <c r="FAO1412" s="44"/>
      <c r="FAP1412" s="44"/>
      <c r="FAQ1412" s="44"/>
      <c r="FAR1412" s="44"/>
      <c r="FAS1412" s="44"/>
      <c r="FAT1412" s="44"/>
      <c r="FAU1412" s="44"/>
      <c r="FAV1412" s="44"/>
      <c r="FAW1412" s="44"/>
      <c r="FAX1412" s="44"/>
      <c r="FAY1412" s="44"/>
      <c r="FAZ1412" s="44"/>
      <c r="FBA1412" s="44"/>
      <c r="FBB1412" s="44"/>
      <c r="FBC1412" s="44"/>
      <c r="FBD1412" s="44"/>
      <c r="FBE1412" s="44"/>
      <c r="FBF1412" s="44"/>
      <c r="FBG1412" s="44"/>
      <c r="FBH1412" s="44"/>
      <c r="FBI1412" s="44"/>
      <c r="FBJ1412" s="44"/>
      <c r="FBK1412" s="44"/>
      <c r="FBL1412" s="44"/>
      <c r="FBM1412" s="44"/>
      <c r="FBN1412" s="44"/>
      <c r="FBO1412" s="44"/>
      <c r="FBP1412" s="44"/>
      <c r="FBQ1412" s="44"/>
      <c r="FBR1412" s="44"/>
      <c r="FBS1412" s="44"/>
      <c r="FBT1412" s="44"/>
      <c r="FBU1412" s="44"/>
      <c r="FBV1412" s="44"/>
      <c r="FBW1412" s="44"/>
      <c r="FBX1412" s="44"/>
      <c r="FBY1412" s="44"/>
      <c r="FBZ1412" s="44"/>
      <c r="FCA1412" s="44"/>
      <c r="FCB1412" s="44"/>
      <c r="FCC1412" s="44"/>
      <c r="FCD1412" s="44"/>
      <c r="FCE1412" s="44"/>
      <c r="FCF1412" s="44"/>
      <c r="FCG1412" s="44"/>
      <c r="FCH1412" s="44"/>
      <c r="FCI1412" s="44"/>
      <c r="FCJ1412" s="44"/>
      <c r="FCK1412" s="44"/>
      <c r="FCL1412" s="44"/>
      <c r="FCM1412" s="44"/>
      <c r="FCN1412" s="44"/>
      <c r="FCO1412" s="44"/>
      <c r="FCP1412" s="44"/>
      <c r="FCQ1412" s="44"/>
      <c r="FCR1412" s="44"/>
      <c r="FCS1412" s="44"/>
      <c r="FCT1412" s="44"/>
      <c r="FCU1412" s="44"/>
      <c r="FCV1412" s="44"/>
      <c r="FCW1412" s="44"/>
      <c r="FCX1412" s="44"/>
      <c r="FCY1412" s="44"/>
      <c r="FCZ1412" s="44"/>
      <c r="FDA1412" s="44"/>
      <c r="FDB1412" s="44"/>
      <c r="FDC1412" s="44"/>
      <c r="FDD1412" s="44"/>
      <c r="FDE1412" s="44"/>
      <c r="FDF1412" s="44"/>
      <c r="FDG1412" s="44"/>
      <c r="FDH1412" s="44"/>
      <c r="FDI1412" s="44"/>
      <c r="FDJ1412" s="44"/>
      <c r="FDK1412" s="44"/>
      <c r="FDL1412" s="44"/>
      <c r="FDM1412" s="44"/>
      <c r="FDN1412" s="44"/>
      <c r="FDO1412" s="44"/>
      <c r="FDP1412" s="44"/>
      <c r="FDQ1412" s="44"/>
      <c r="FDR1412" s="44"/>
      <c r="FDS1412" s="44"/>
      <c r="FDT1412" s="44"/>
      <c r="FDU1412" s="44"/>
      <c r="FDV1412" s="44"/>
      <c r="FDW1412" s="44"/>
      <c r="FDX1412" s="44"/>
      <c r="FDY1412" s="44"/>
      <c r="FDZ1412" s="44"/>
      <c r="FEA1412" s="44"/>
      <c r="FEB1412" s="44"/>
      <c r="FEC1412" s="44"/>
      <c r="FED1412" s="44"/>
      <c r="FEE1412" s="44"/>
      <c r="FEF1412" s="44"/>
      <c r="FEG1412" s="44"/>
      <c r="FEH1412" s="44"/>
      <c r="FEI1412" s="44"/>
      <c r="FEJ1412" s="44"/>
      <c r="FEK1412" s="44"/>
      <c r="FEL1412" s="44"/>
      <c r="FEM1412" s="44"/>
      <c r="FEN1412" s="44"/>
      <c r="FEO1412" s="44"/>
      <c r="FEP1412" s="44"/>
      <c r="FEQ1412" s="44"/>
      <c r="FER1412" s="44"/>
      <c r="FES1412" s="44"/>
      <c r="FET1412" s="44"/>
      <c r="FEU1412" s="44"/>
      <c r="FEV1412" s="44"/>
      <c r="FEW1412" s="44"/>
      <c r="FEX1412" s="44"/>
      <c r="FEY1412" s="44"/>
      <c r="FEZ1412" s="44"/>
      <c r="FFA1412" s="44"/>
      <c r="FFB1412" s="44"/>
      <c r="FFC1412" s="44"/>
      <c r="FFD1412" s="44"/>
      <c r="FFE1412" s="44"/>
      <c r="FFF1412" s="44"/>
      <c r="FFG1412" s="44"/>
      <c r="FFH1412" s="44"/>
      <c r="FFI1412" s="44"/>
      <c r="FFJ1412" s="44"/>
      <c r="FFK1412" s="44"/>
      <c r="FFL1412" s="44"/>
      <c r="FFM1412" s="44"/>
      <c r="FFN1412" s="44"/>
      <c r="FFO1412" s="44"/>
      <c r="FFP1412" s="44"/>
      <c r="FFQ1412" s="44"/>
      <c r="FFR1412" s="44"/>
      <c r="FFS1412" s="44"/>
      <c r="FFT1412" s="44"/>
      <c r="FFU1412" s="44"/>
      <c r="FFV1412" s="44"/>
      <c r="FFW1412" s="44"/>
      <c r="FFX1412" s="44"/>
      <c r="FFY1412" s="44"/>
      <c r="FFZ1412" s="44"/>
      <c r="FGA1412" s="44"/>
      <c r="FGB1412" s="44"/>
      <c r="FGC1412" s="44"/>
      <c r="FGD1412" s="44"/>
      <c r="FGE1412" s="44"/>
      <c r="FGF1412" s="44"/>
      <c r="FGG1412" s="44"/>
      <c r="FGH1412" s="44"/>
      <c r="FGI1412" s="44"/>
      <c r="FGJ1412" s="44"/>
      <c r="FGK1412" s="44"/>
      <c r="FGL1412" s="44"/>
      <c r="FGM1412" s="44"/>
      <c r="FGN1412" s="44"/>
      <c r="FGO1412" s="44"/>
      <c r="FGP1412" s="44"/>
      <c r="FGQ1412" s="44"/>
      <c r="FGR1412" s="44"/>
      <c r="FGS1412" s="44"/>
      <c r="FGT1412" s="44"/>
      <c r="FGU1412" s="44"/>
      <c r="FGV1412" s="44"/>
      <c r="FGW1412" s="44"/>
      <c r="FGX1412" s="44"/>
      <c r="FGY1412" s="44"/>
      <c r="FGZ1412" s="44"/>
      <c r="FHA1412" s="44"/>
      <c r="FHB1412" s="44"/>
      <c r="FHC1412" s="44"/>
      <c r="FHD1412" s="44"/>
      <c r="FHE1412" s="44"/>
      <c r="FHF1412" s="44"/>
      <c r="FHG1412" s="44"/>
      <c r="FHH1412" s="44"/>
      <c r="FHI1412" s="44"/>
      <c r="FHJ1412" s="44"/>
      <c r="FHK1412" s="44"/>
      <c r="FHL1412" s="44"/>
      <c r="FHM1412" s="44"/>
      <c r="FHN1412" s="44"/>
      <c r="FHO1412" s="44"/>
      <c r="FHP1412" s="44"/>
      <c r="FHQ1412" s="44"/>
      <c r="FHR1412" s="44"/>
      <c r="FHS1412" s="44"/>
      <c r="FHT1412" s="44"/>
      <c r="FHU1412" s="44"/>
      <c r="FHV1412" s="44"/>
      <c r="FHW1412" s="44"/>
      <c r="FHX1412" s="44"/>
      <c r="FHY1412" s="44"/>
      <c r="FHZ1412" s="44"/>
      <c r="FIA1412" s="44"/>
      <c r="FIB1412" s="44"/>
      <c r="FIC1412" s="44"/>
      <c r="FID1412" s="44"/>
      <c r="FIE1412" s="44"/>
      <c r="FIF1412" s="44"/>
      <c r="FIG1412" s="44"/>
      <c r="FIH1412" s="44"/>
      <c r="FII1412" s="44"/>
      <c r="FIJ1412" s="44"/>
      <c r="FIK1412" s="44"/>
      <c r="FIL1412" s="44"/>
      <c r="FIM1412" s="44"/>
      <c r="FIN1412" s="44"/>
      <c r="FIO1412" s="44"/>
      <c r="FIP1412" s="44"/>
      <c r="FIQ1412" s="44"/>
      <c r="FIR1412" s="44"/>
      <c r="FIS1412" s="44"/>
      <c r="FIT1412" s="44"/>
      <c r="FIU1412" s="44"/>
      <c r="FIV1412" s="44"/>
      <c r="FIW1412" s="44"/>
      <c r="FIX1412" s="44"/>
      <c r="FIY1412" s="44"/>
      <c r="FIZ1412" s="44"/>
      <c r="FJA1412" s="44"/>
      <c r="FJB1412" s="44"/>
      <c r="FJC1412" s="44"/>
      <c r="FJD1412" s="44"/>
      <c r="FJE1412" s="44"/>
      <c r="FJF1412" s="44"/>
      <c r="FJG1412" s="44"/>
      <c r="FJH1412" s="44"/>
      <c r="FJI1412" s="44"/>
      <c r="FJJ1412" s="44"/>
      <c r="FJK1412" s="44"/>
      <c r="FJL1412" s="44"/>
      <c r="FJM1412" s="44"/>
      <c r="FJN1412" s="44"/>
      <c r="FJO1412" s="44"/>
      <c r="FJP1412" s="44"/>
      <c r="FJQ1412" s="44"/>
      <c r="FJR1412" s="44"/>
      <c r="FJS1412" s="44"/>
      <c r="FJT1412" s="44"/>
      <c r="FJU1412" s="44"/>
      <c r="FJV1412" s="44"/>
      <c r="FJW1412" s="44"/>
      <c r="FJX1412" s="44"/>
      <c r="FJY1412" s="44"/>
      <c r="FJZ1412" s="44"/>
      <c r="FKA1412" s="44"/>
      <c r="FKB1412" s="44"/>
      <c r="FKC1412" s="44"/>
      <c r="FKD1412" s="44"/>
      <c r="FKE1412" s="44"/>
      <c r="FKF1412" s="44"/>
      <c r="FKG1412" s="44"/>
      <c r="FKH1412" s="44"/>
      <c r="FKI1412" s="44"/>
      <c r="FKJ1412" s="44"/>
      <c r="FKK1412" s="44"/>
      <c r="FKL1412" s="44"/>
      <c r="FKM1412" s="44"/>
      <c r="FKN1412" s="44"/>
      <c r="FKO1412" s="44"/>
      <c r="FKP1412" s="44"/>
      <c r="FKQ1412" s="44"/>
      <c r="FKR1412" s="44"/>
      <c r="FKS1412" s="44"/>
      <c r="FKT1412" s="44"/>
      <c r="FKU1412" s="44"/>
      <c r="FKV1412" s="44"/>
      <c r="FKW1412" s="44"/>
      <c r="FKX1412" s="44"/>
      <c r="FKY1412" s="44"/>
      <c r="FKZ1412" s="44"/>
      <c r="FLA1412" s="44"/>
      <c r="FLB1412" s="44"/>
      <c r="FLC1412" s="44"/>
      <c r="FLD1412" s="44"/>
      <c r="FLE1412" s="44"/>
      <c r="FLF1412" s="44"/>
      <c r="FLG1412" s="44"/>
      <c r="FLH1412" s="44"/>
      <c r="FLI1412" s="44"/>
      <c r="FLJ1412" s="44"/>
      <c r="FLK1412" s="44"/>
      <c r="FLL1412" s="44"/>
      <c r="FLM1412" s="44"/>
      <c r="FLN1412" s="44"/>
      <c r="FLO1412" s="44"/>
      <c r="FLP1412" s="44"/>
      <c r="FLQ1412" s="44"/>
      <c r="FLR1412" s="44"/>
      <c r="FLS1412" s="44"/>
      <c r="FLT1412" s="44"/>
      <c r="FLU1412" s="44"/>
      <c r="FLV1412" s="44"/>
      <c r="FLW1412" s="44"/>
      <c r="FLX1412" s="44"/>
      <c r="FLY1412" s="44"/>
      <c r="FLZ1412" s="44"/>
      <c r="FMA1412" s="44"/>
      <c r="FMB1412" s="44"/>
      <c r="FMC1412" s="44"/>
      <c r="FMD1412" s="44"/>
      <c r="FME1412" s="44"/>
      <c r="FMF1412" s="44"/>
      <c r="FMG1412" s="44"/>
      <c r="FMH1412" s="44"/>
      <c r="FMI1412" s="44"/>
      <c r="FMJ1412" s="44"/>
      <c r="FMK1412" s="44"/>
      <c r="FML1412" s="44"/>
      <c r="FMM1412" s="44"/>
      <c r="FMN1412" s="44"/>
      <c r="FMO1412" s="44"/>
      <c r="FMP1412" s="44"/>
      <c r="FMQ1412" s="44"/>
      <c r="FMR1412" s="44"/>
      <c r="FMS1412" s="44"/>
      <c r="FMT1412" s="44"/>
      <c r="FMU1412" s="44"/>
      <c r="FMV1412" s="44"/>
      <c r="FMW1412" s="44"/>
      <c r="FMX1412" s="44"/>
      <c r="FMY1412" s="44"/>
      <c r="FMZ1412" s="44"/>
      <c r="FNA1412" s="44"/>
      <c r="FNB1412" s="44"/>
      <c r="FNC1412" s="44"/>
      <c r="FND1412" s="44"/>
      <c r="FNE1412" s="44"/>
      <c r="FNF1412" s="44"/>
      <c r="FNG1412" s="44"/>
      <c r="FNH1412" s="44"/>
      <c r="FNI1412" s="44"/>
      <c r="FNJ1412" s="44"/>
      <c r="FNK1412" s="44"/>
      <c r="FNL1412" s="44"/>
      <c r="FNM1412" s="44"/>
      <c r="FNN1412" s="44"/>
      <c r="FNO1412" s="44"/>
      <c r="FNP1412" s="44"/>
      <c r="FNQ1412" s="44"/>
      <c r="FNR1412" s="44"/>
      <c r="FNS1412" s="44"/>
      <c r="FNT1412" s="44"/>
      <c r="FNU1412" s="44"/>
      <c r="FNV1412" s="44"/>
      <c r="FNW1412" s="44"/>
      <c r="FNX1412" s="44"/>
      <c r="FNY1412" s="44"/>
      <c r="FNZ1412" s="44"/>
      <c r="FOA1412" s="44"/>
      <c r="FOB1412" s="44"/>
      <c r="FOC1412" s="44"/>
      <c r="FOD1412" s="44"/>
      <c r="FOE1412" s="44"/>
      <c r="FOF1412" s="44"/>
      <c r="FOG1412" s="44"/>
      <c r="FOH1412" s="44"/>
      <c r="FOI1412" s="44"/>
      <c r="FOJ1412" s="44"/>
      <c r="FOK1412" s="44"/>
      <c r="FOL1412" s="44"/>
      <c r="FOM1412" s="44"/>
      <c r="FON1412" s="44"/>
      <c r="FOO1412" s="44"/>
      <c r="FOP1412" s="44"/>
      <c r="FOQ1412" s="44"/>
      <c r="FOR1412" s="44"/>
      <c r="FOS1412" s="44"/>
      <c r="FOT1412" s="44"/>
      <c r="FOU1412" s="44"/>
      <c r="FOV1412" s="44"/>
      <c r="FOW1412" s="44"/>
      <c r="FOX1412" s="44"/>
      <c r="FOY1412" s="44"/>
      <c r="FOZ1412" s="44"/>
      <c r="FPA1412" s="44"/>
      <c r="FPB1412" s="44"/>
      <c r="FPC1412" s="44"/>
      <c r="FPD1412" s="44"/>
      <c r="FPE1412" s="44"/>
      <c r="FPF1412" s="44"/>
      <c r="FPG1412" s="44"/>
      <c r="FPH1412" s="44"/>
      <c r="FPI1412" s="44"/>
      <c r="FPJ1412" s="44"/>
      <c r="FPK1412" s="44"/>
      <c r="FPL1412" s="44"/>
      <c r="FPM1412" s="44"/>
      <c r="FPN1412" s="44"/>
      <c r="FPO1412" s="44"/>
      <c r="FPP1412" s="44"/>
      <c r="FPQ1412" s="44"/>
      <c r="FPR1412" s="44"/>
      <c r="FPS1412" s="44"/>
      <c r="FPT1412" s="44"/>
      <c r="FPU1412" s="44"/>
      <c r="FPV1412" s="44"/>
      <c r="FPW1412" s="44"/>
      <c r="FPX1412" s="44"/>
      <c r="FPY1412" s="44"/>
      <c r="FPZ1412" s="44"/>
      <c r="FQA1412" s="44"/>
      <c r="FQB1412" s="44"/>
      <c r="FQC1412" s="44"/>
      <c r="FQD1412" s="44"/>
      <c r="FQE1412" s="44"/>
      <c r="FQF1412" s="44"/>
      <c r="FQG1412" s="44"/>
      <c r="FQH1412" s="44"/>
      <c r="FQI1412" s="44"/>
      <c r="FQJ1412" s="44"/>
      <c r="FQK1412" s="44"/>
      <c r="FQL1412" s="44"/>
      <c r="FQM1412" s="44"/>
      <c r="FQN1412" s="44"/>
      <c r="FQO1412" s="44"/>
      <c r="FQP1412" s="44"/>
      <c r="FQQ1412" s="44"/>
      <c r="FQR1412" s="44"/>
      <c r="FQS1412" s="44"/>
      <c r="FQT1412" s="44"/>
      <c r="FQU1412" s="44"/>
      <c r="FQV1412" s="44"/>
      <c r="FQW1412" s="44"/>
      <c r="FQX1412" s="44"/>
      <c r="FQY1412" s="44"/>
      <c r="FQZ1412" s="44"/>
      <c r="FRA1412" s="44"/>
      <c r="FRB1412" s="44"/>
      <c r="FRC1412" s="44"/>
      <c r="FRD1412" s="44"/>
      <c r="FRE1412" s="44"/>
      <c r="FRF1412" s="44"/>
      <c r="FRG1412" s="44"/>
      <c r="FRH1412" s="44"/>
      <c r="FRI1412" s="44"/>
      <c r="FRJ1412" s="44"/>
      <c r="FRK1412" s="44"/>
      <c r="FRL1412" s="44"/>
      <c r="FRM1412" s="44"/>
      <c r="FRN1412" s="44"/>
      <c r="FRO1412" s="44"/>
      <c r="FRP1412" s="44"/>
      <c r="FRQ1412" s="44"/>
      <c r="FRR1412" s="44"/>
      <c r="FRS1412" s="44"/>
      <c r="FRT1412" s="44"/>
      <c r="FRU1412" s="44"/>
      <c r="FRV1412" s="44"/>
      <c r="FRW1412" s="44"/>
      <c r="FRX1412" s="44"/>
      <c r="FRY1412" s="44"/>
      <c r="FRZ1412" s="44"/>
      <c r="FSA1412" s="44"/>
      <c r="FSB1412" s="44"/>
      <c r="FSC1412" s="44"/>
      <c r="FSD1412" s="44"/>
      <c r="FSE1412" s="44"/>
      <c r="FSF1412" s="44"/>
      <c r="FSG1412" s="44"/>
      <c r="FSH1412" s="44"/>
      <c r="FSI1412" s="44"/>
      <c r="FSJ1412" s="44"/>
      <c r="FSK1412" s="44"/>
      <c r="FSL1412" s="44"/>
      <c r="FSM1412" s="44"/>
      <c r="FSN1412" s="44"/>
      <c r="FSO1412" s="44"/>
      <c r="FSP1412" s="44"/>
      <c r="FSQ1412" s="44"/>
      <c r="FSR1412" s="44"/>
      <c r="FSS1412" s="44"/>
      <c r="FST1412" s="44"/>
      <c r="FSU1412" s="44"/>
      <c r="FSV1412" s="44"/>
      <c r="FSW1412" s="44"/>
      <c r="FSX1412" s="44"/>
      <c r="FSY1412" s="44"/>
      <c r="FSZ1412" s="44"/>
      <c r="FTA1412" s="44"/>
      <c r="FTB1412" s="44"/>
      <c r="FTC1412" s="44"/>
      <c r="FTD1412" s="44"/>
      <c r="FTE1412" s="44"/>
      <c r="FTF1412" s="44"/>
      <c r="FTG1412" s="44"/>
      <c r="FTH1412" s="44"/>
      <c r="FTI1412" s="44"/>
      <c r="FTJ1412" s="44"/>
      <c r="FTK1412" s="44"/>
      <c r="FTL1412" s="44"/>
      <c r="FTM1412" s="44"/>
      <c r="FTN1412" s="44"/>
      <c r="FTO1412" s="44"/>
      <c r="FTP1412" s="44"/>
      <c r="FTQ1412" s="44"/>
      <c r="FTR1412" s="44"/>
      <c r="FTS1412" s="44"/>
      <c r="FTT1412" s="44"/>
      <c r="FTU1412" s="44"/>
      <c r="FTV1412" s="44"/>
      <c r="FTW1412" s="44"/>
      <c r="FTX1412" s="44"/>
      <c r="FTY1412" s="44"/>
      <c r="FTZ1412" s="44"/>
      <c r="FUA1412" s="44"/>
      <c r="FUB1412" s="44"/>
      <c r="FUC1412" s="44"/>
      <c r="FUD1412" s="44"/>
      <c r="FUE1412" s="44"/>
      <c r="FUF1412" s="44"/>
      <c r="FUG1412" s="44"/>
      <c r="FUH1412" s="44"/>
      <c r="FUI1412" s="44"/>
      <c r="FUJ1412" s="44"/>
      <c r="FUK1412" s="44"/>
      <c r="FUL1412" s="44"/>
      <c r="FUM1412" s="44"/>
      <c r="FUN1412" s="44"/>
      <c r="FUO1412" s="44"/>
      <c r="FUP1412" s="44"/>
      <c r="FUQ1412" s="44"/>
      <c r="FUR1412" s="44"/>
      <c r="FUS1412" s="44"/>
      <c r="FUT1412" s="44"/>
      <c r="FUU1412" s="44"/>
      <c r="FUV1412" s="44"/>
      <c r="FUW1412" s="44"/>
      <c r="FUX1412" s="44"/>
      <c r="FUY1412" s="44"/>
      <c r="FUZ1412" s="44"/>
      <c r="FVA1412" s="44"/>
      <c r="FVB1412" s="44"/>
      <c r="FVC1412" s="44"/>
      <c r="FVD1412" s="44"/>
      <c r="FVE1412" s="44"/>
      <c r="FVF1412" s="44"/>
      <c r="FVG1412" s="44"/>
      <c r="FVH1412" s="44"/>
      <c r="FVI1412" s="44"/>
      <c r="FVJ1412" s="44"/>
      <c r="FVK1412" s="44"/>
      <c r="FVL1412" s="44"/>
      <c r="FVM1412" s="44"/>
      <c r="FVN1412" s="44"/>
      <c r="FVO1412" s="44"/>
      <c r="FVP1412" s="44"/>
      <c r="FVQ1412" s="44"/>
      <c r="FVR1412" s="44"/>
      <c r="FVS1412" s="44"/>
      <c r="FVT1412" s="44"/>
      <c r="FVU1412" s="44"/>
      <c r="FVV1412" s="44"/>
      <c r="FVW1412" s="44"/>
      <c r="FVX1412" s="44"/>
      <c r="FVY1412" s="44"/>
      <c r="FVZ1412" s="44"/>
      <c r="FWA1412" s="44"/>
      <c r="FWB1412" s="44"/>
      <c r="FWC1412" s="44"/>
      <c r="FWD1412" s="44"/>
      <c r="FWE1412" s="44"/>
      <c r="FWF1412" s="44"/>
      <c r="FWG1412" s="44"/>
      <c r="FWH1412" s="44"/>
      <c r="FWI1412" s="44"/>
      <c r="FWJ1412" s="44"/>
      <c r="FWK1412" s="44"/>
      <c r="FWL1412" s="44"/>
      <c r="FWM1412" s="44"/>
      <c r="FWN1412" s="44"/>
      <c r="FWO1412" s="44"/>
      <c r="FWP1412" s="44"/>
      <c r="FWQ1412" s="44"/>
      <c r="FWR1412" s="44"/>
      <c r="FWS1412" s="44"/>
      <c r="FWT1412" s="44"/>
      <c r="FWU1412" s="44"/>
      <c r="FWV1412" s="44"/>
      <c r="FWW1412" s="44"/>
      <c r="FWX1412" s="44"/>
      <c r="FWY1412" s="44"/>
      <c r="FWZ1412" s="44"/>
      <c r="FXA1412" s="44"/>
      <c r="FXB1412" s="44"/>
      <c r="FXC1412" s="44"/>
      <c r="FXD1412" s="44"/>
      <c r="FXE1412" s="44"/>
      <c r="FXF1412" s="44"/>
      <c r="FXG1412" s="44"/>
      <c r="FXH1412" s="44"/>
      <c r="FXI1412" s="44"/>
      <c r="FXJ1412" s="44"/>
      <c r="FXK1412" s="44"/>
      <c r="FXL1412" s="44"/>
      <c r="FXM1412" s="44"/>
      <c r="FXN1412" s="44"/>
      <c r="FXO1412" s="44"/>
      <c r="FXP1412" s="44"/>
      <c r="FXQ1412" s="44"/>
      <c r="FXR1412" s="44"/>
      <c r="FXS1412" s="44"/>
      <c r="FXT1412" s="44"/>
      <c r="FXU1412" s="44"/>
      <c r="FXV1412" s="44"/>
      <c r="FXW1412" s="44"/>
      <c r="FXX1412" s="44"/>
      <c r="FXY1412" s="44"/>
      <c r="FXZ1412" s="44"/>
      <c r="FYA1412" s="44"/>
      <c r="FYB1412" s="44"/>
      <c r="FYC1412" s="44"/>
      <c r="FYD1412" s="44"/>
      <c r="FYE1412" s="44"/>
      <c r="FYF1412" s="44"/>
      <c r="FYG1412" s="44"/>
      <c r="FYH1412" s="44"/>
      <c r="FYI1412" s="44"/>
      <c r="FYJ1412" s="44"/>
      <c r="FYK1412" s="44"/>
      <c r="FYL1412" s="44"/>
      <c r="FYM1412" s="44"/>
      <c r="FYN1412" s="44"/>
      <c r="FYO1412" s="44"/>
      <c r="FYP1412" s="44"/>
      <c r="FYQ1412" s="44"/>
      <c r="FYR1412" s="44"/>
      <c r="FYS1412" s="44"/>
      <c r="FYT1412" s="44"/>
      <c r="FYU1412" s="44"/>
      <c r="FYV1412" s="44"/>
      <c r="FYW1412" s="44"/>
      <c r="FYX1412" s="44"/>
      <c r="FYY1412" s="44"/>
      <c r="FYZ1412" s="44"/>
      <c r="FZA1412" s="44"/>
      <c r="FZB1412" s="44"/>
      <c r="FZC1412" s="44"/>
      <c r="FZD1412" s="44"/>
      <c r="FZE1412" s="44"/>
      <c r="FZF1412" s="44"/>
      <c r="FZG1412" s="44"/>
      <c r="FZH1412" s="44"/>
      <c r="FZI1412" s="44"/>
      <c r="FZJ1412" s="44"/>
      <c r="FZK1412" s="44"/>
      <c r="FZL1412" s="44"/>
      <c r="FZM1412" s="44"/>
      <c r="FZN1412" s="44"/>
      <c r="FZO1412" s="44"/>
      <c r="FZP1412" s="44"/>
      <c r="FZQ1412" s="44"/>
      <c r="FZR1412" s="44"/>
      <c r="FZS1412" s="44"/>
      <c r="FZT1412" s="44"/>
      <c r="FZU1412" s="44"/>
      <c r="FZV1412" s="44"/>
      <c r="FZW1412" s="44"/>
      <c r="FZX1412" s="44"/>
      <c r="FZY1412" s="44"/>
      <c r="FZZ1412" s="44"/>
      <c r="GAA1412" s="44"/>
      <c r="GAB1412" s="44"/>
      <c r="GAC1412" s="44"/>
      <c r="GAD1412" s="44"/>
      <c r="GAE1412" s="44"/>
      <c r="GAF1412" s="44"/>
      <c r="GAG1412" s="44"/>
      <c r="GAH1412" s="44"/>
      <c r="GAI1412" s="44"/>
      <c r="GAJ1412" s="44"/>
      <c r="GAK1412" s="44"/>
      <c r="GAL1412" s="44"/>
      <c r="GAM1412" s="44"/>
      <c r="GAN1412" s="44"/>
      <c r="GAO1412" s="44"/>
      <c r="GAP1412" s="44"/>
      <c r="GAQ1412" s="44"/>
      <c r="GAR1412" s="44"/>
      <c r="GAS1412" s="44"/>
      <c r="GAT1412" s="44"/>
      <c r="GAU1412" s="44"/>
      <c r="GAV1412" s="44"/>
      <c r="GAW1412" s="44"/>
      <c r="GAX1412" s="44"/>
      <c r="GAY1412" s="44"/>
      <c r="GAZ1412" s="44"/>
      <c r="GBA1412" s="44"/>
      <c r="GBB1412" s="44"/>
      <c r="GBC1412" s="44"/>
      <c r="GBD1412" s="44"/>
      <c r="GBE1412" s="44"/>
      <c r="GBF1412" s="44"/>
      <c r="GBG1412" s="44"/>
      <c r="GBH1412" s="44"/>
      <c r="GBI1412" s="44"/>
      <c r="GBJ1412" s="44"/>
      <c r="GBK1412" s="44"/>
      <c r="GBL1412" s="44"/>
      <c r="GBM1412" s="44"/>
      <c r="GBN1412" s="44"/>
      <c r="GBO1412" s="44"/>
      <c r="GBP1412" s="44"/>
      <c r="GBQ1412" s="44"/>
      <c r="GBR1412" s="44"/>
      <c r="GBS1412" s="44"/>
      <c r="GBT1412" s="44"/>
      <c r="GBU1412" s="44"/>
      <c r="GBV1412" s="44"/>
      <c r="GBW1412" s="44"/>
      <c r="GBX1412" s="44"/>
      <c r="GBY1412" s="44"/>
      <c r="GBZ1412" s="44"/>
      <c r="GCA1412" s="44"/>
      <c r="GCB1412" s="44"/>
      <c r="GCC1412" s="44"/>
      <c r="GCD1412" s="44"/>
      <c r="GCE1412" s="44"/>
      <c r="GCF1412" s="44"/>
      <c r="GCG1412" s="44"/>
      <c r="GCH1412" s="44"/>
      <c r="GCI1412" s="44"/>
      <c r="GCJ1412" s="44"/>
      <c r="GCK1412" s="44"/>
      <c r="GCL1412" s="44"/>
      <c r="GCM1412" s="44"/>
      <c r="GCN1412" s="44"/>
      <c r="GCO1412" s="44"/>
      <c r="GCP1412" s="44"/>
      <c r="GCQ1412" s="44"/>
      <c r="GCR1412" s="44"/>
      <c r="GCS1412" s="44"/>
      <c r="GCT1412" s="44"/>
      <c r="GCU1412" s="44"/>
      <c r="GCV1412" s="44"/>
      <c r="GCW1412" s="44"/>
      <c r="GCX1412" s="44"/>
      <c r="GCY1412" s="44"/>
      <c r="GCZ1412" s="44"/>
      <c r="GDA1412" s="44"/>
      <c r="GDB1412" s="44"/>
      <c r="GDC1412" s="44"/>
      <c r="GDD1412" s="44"/>
      <c r="GDE1412" s="44"/>
      <c r="GDF1412" s="44"/>
      <c r="GDG1412" s="44"/>
      <c r="GDH1412" s="44"/>
      <c r="GDI1412" s="44"/>
      <c r="GDJ1412" s="44"/>
      <c r="GDK1412" s="44"/>
      <c r="GDL1412" s="44"/>
      <c r="GDM1412" s="44"/>
      <c r="GDN1412" s="44"/>
      <c r="GDO1412" s="44"/>
      <c r="GDP1412" s="44"/>
      <c r="GDQ1412" s="44"/>
      <c r="GDR1412" s="44"/>
      <c r="GDS1412" s="44"/>
      <c r="GDT1412" s="44"/>
      <c r="GDU1412" s="44"/>
      <c r="GDV1412" s="44"/>
      <c r="GDW1412" s="44"/>
      <c r="GDX1412" s="44"/>
      <c r="GDY1412" s="44"/>
      <c r="GDZ1412" s="44"/>
      <c r="GEA1412" s="44"/>
      <c r="GEB1412" s="44"/>
      <c r="GEC1412" s="44"/>
      <c r="GED1412" s="44"/>
      <c r="GEE1412" s="44"/>
      <c r="GEF1412" s="44"/>
      <c r="GEG1412" s="44"/>
      <c r="GEH1412" s="44"/>
      <c r="GEI1412" s="44"/>
      <c r="GEJ1412" s="44"/>
      <c r="GEK1412" s="44"/>
      <c r="GEL1412" s="44"/>
      <c r="GEM1412" s="44"/>
      <c r="GEN1412" s="44"/>
      <c r="GEO1412" s="44"/>
      <c r="GEP1412" s="44"/>
      <c r="GEQ1412" s="44"/>
      <c r="GER1412" s="44"/>
      <c r="GES1412" s="44"/>
      <c r="GET1412" s="44"/>
      <c r="GEU1412" s="44"/>
      <c r="GEV1412" s="44"/>
      <c r="GEW1412" s="44"/>
      <c r="GEX1412" s="44"/>
      <c r="GEY1412" s="44"/>
      <c r="GEZ1412" s="44"/>
      <c r="GFA1412" s="44"/>
      <c r="GFB1412" s="44"/>
      <c r="GFC1412" s="44"/>
      <c r="GFD1412" s="44"/>
      <c r="GFE1412" s="44"/>
      <c r="GFF1412" s="44"/>
      <c r="GFG1412" s="44"/>
      <c r="GFH1412" s="44"/>
      <c r="GFI1412" s="44"/>
      <c r="GFJ1412" s="44"/>
      <c r="GFK1412" s="44"/>
      <c r="GFL1412" s="44"/>
      <c r="GFM1412" s="44"/>
      <c r="GFN1412" s="44"/>
      <c r="GFO1412" s="44"/>
      <c r="GFP1412" s="44"/>
      <c r="GFQ1412" s="44"/>
      <c r="GFR1412" s="44"/>
      <c r="GFS1412" s="44"/>
      <c r="GFT1412" s="44"/>
      <c r="GFU1412" s="44"/>
      <c r="GFV1412" s="44"/>
      <c r="GFW1412" s="44"/>
      <c r="GFX1412" s="44"/>
      <c r="GFY1412" s="44"/>
      <c r="GFZ1412" s="44"/>
      <c r="GGA1412" s="44"/>
      <c r="GGB1412" s="44"/>
      <c r="GGC1412" s="44"/>
      <c r="GGD1412" s="44"/>
      <c r="GGE1412" s="44"/>
      <c r="GGF1412" s="44"/>
      <c r="GGG1412" s="44"/>
      <c r="GGH1412" s="44"/>
      <c r="GGI1412" s="44"/>
      <c r="GGJ1412" s="44"/>
      <c r="GGK1412" s="44"/>
      <c r="GGL1412" s="44"/>
      <c r="GGM1412" s="44"/>
      <c r="GGN1412" s="44"/>
      <c r="GGO1412" s="44"/>
      <c r="GGP1412" s="44"/>
      <c r="GGQ1412" s="44"/>
      <c r="GGR1412" s="44"/>
      <c r="GGS1412" s="44"/>
      <c r="GGT1412" s="44"/>
      <c r="GGU1412" s="44"/>
      <c r="GGV1412" s="44"/>
      <c r="GGW1412" s="44"/>
      <c r="GGX1412" s="44"/>
      <c r="GGY1412" s="44"/>
      <c r="GGZ1412" s="44"/>
      <c r="GHA1412" s="44"/>
      <c r="GHB1412" s="44"/>
      <c r="GHC1412" s="44"/>
      <c r="GHD1412" s="44"/>
      <c r="GHE1412" s="44"/>
      <c r="GHF1412" s="44"/>
      <c r="GHG1412" s="44"/>
      <c r="GHH1412" s="44"/>
      <c r="GHI1412" s="44"/>
      <c r="GHJ1412" s="44"/>
      <c r="GHK1412" s="44"/>
      <c r="GHL1412" s="44"/>
      <c r="GHM1412" s="44"/>
      <c r="GHN1412" s="44"/>
      <c r="GHO1412" s="44"/>
      <c r="GHP1412" s="44"/>
      <c r="GHQ1412" s="44"/>
      <c r="GHR1412" s="44"/>
      <c r="GHS1412" s="44"/>
      <c r="GHT1412" s="44"/>
      <c r="GHU1412" s="44"/>
      <c r="GHV1412" s="44"/>
      <c r="GHW1412" s="44"/>
      <c r="GHX1412" s="44"/>
      <c r="GHY1412" s="44"/>
      <c r="GHZ1412" s="44"/>
      <c r="GIA1412" s="44"/>
      <c r="GIB1412" s="44"/>
      <c r="GIC1412" s="44"/>
      <c r="GID1412" s="44"/>
      <c r="GIE1412" s="44"/>
      <c r="GIF1412" s="44"/>
      <c r="GIG1412" s="44"/>
      <c r="GIH1412" s="44"/>
      <c r="GII1412" s="44"/>
      <c r="GIJ1412" s="44"/>
      <c r="GIK1412" s="44"/>
      <c r="GIL1412" s="44"/>
      <c r="GIM1412" s="44"/>
      <c r="GIN1412" s="44"/>
      <c r="GIO1412" s="44"/>
      <c r="GIP1412" s="44"/>
      <c r="GIQ1412" s="44"/>
      <c r="GIR1412" s="44"/>
      <c r="GIS1412" s="44"/>
      <c r="GIT1412" s="44"/>
      <c r="GIU1412" s="44"/>
      <c r="GIV1412" s="44"/>
      <c r="GIW1412" s="44"/>
      <c r="GIX1412" s="44"/>
      <c r="GIY1412" s="44"/>
      <c r="GIZ1412" s="44"/>
      <c r="GJA1412" s="44"/>
      <c r="GJB1412" s="44"/>
      <c r="GJC1412" s="44"/>
      <c r="GJD1412" s="44"/>
      <c r="GJE1412" s="44"/>
      <c r="GJF1412" s="44"/>
      <c r="GJG1412" s="44"/>
      <c r="GJH1412" s="44"/>
      <c r="GJI1412" s="44"/>
      <c r="GJJ1412" s="44"/>
      <c r="GJK1412" s="44"/>
      <c r="GJL1412" s="44"/>
      <c r="GJM1412" s="44"/>
      <c r="GJN1412" s="44"/>
      <c r="GJO1412" s="44"/>
      <c r="GJP1412" s="44"/>
      <c r="GJQ1412" s="44"/>
      <c r="GJR1412" s="44"/>
      <c r="GJS1412" s="44"/>
      <c r="GJT1412" s="44"/>
      <c r="GJU1412" s="44"/>
      <c r="GJV1412" s="44"/>
      <c r="GJW1412" s="44"/>
      <c r="GJX1412" s="44"/>
      <c r="GJY1412" s="44"/>
      <c r="GJZ1412" s="44"/>
      <c r="GKA1412" s="44"/>
      <c r="GKB1412" s="44"/>
      <c r="GKC1412" s="44"/>
      <c r="GKD1412" s="44"/>
      <c r="GKE1412" s="44"/>
      <c r="GKF1412" s="44"/>
      <c r="GKG1412" s="44"/>
      <c r="GKH1412" s="44"/>
      <c r="GKI1412" s="44"/>
      <c r="GKJ1412" s="44"/>
      <c r="GKK1412" s="44"/>
      <c r="GKL1412" s="44"/>
      <c r="GKM1412" s="44"/>
      <c r="GKN1412" s="44"/>
      <c r="GKO1412" s="44"/>
      <c r="GKP1412" s="44"/>
      <c r="GKQ1412" s="44"/>
      <c r="GKR1412" s="44"/>
      <c r="GKS1412" s="44"/>
      <c r="GKT1412" s="44"/>
      <c r="GKU1412" s="44"/>
      <c r="GKV1412" s="44"/>
      <c r="GKW1412" s="44"/>
      <c r="GKX1412" s="44"/>
      <c r="GKY1412" s="44"/>
      <c r="GKZ1412" s="44"/>
      <c r="GLA1412" s="44"/>
      <c r="GLB1412" s="44"/>
      <c r="GLC1412" s="44"/>
      <c r="GLD1412" s="44"/>
      <c r="GLE1412" s="44"/>
      <c r="GLF1412" s="44"/>
      <c r="GLG1412" s="44"/>
      <c r="GLH1412" s="44"/>
      <c r="GLI1412" s="44"/>
      <c r="GLJ1412" s="44"/>
      <c r="GLK1412" s="44"/>
      <c r="GLL1412" s="44"/>
      <c r="GLM1412" s="44"/>
      <c r="GLN1412" s="44"/>
      <c r="GLO1412" s="44"/>
      <c r="GLP1412" s="44"/>
      <c r="GLQ1412" s="44"/>
      <c r="GLR1412" s="44"/>
      <c r="GLS1412" s="44"/>
      <c r="GLT1412" s="44"/>
      <c r="GLU1412" s="44"/>
      <c r="GLV1412" s="44"/>
      <c r="GLW1412" s="44"/>
      <c r="GLX1412" s="44"/>
      <c r="GLY1412" s="44"/>
      <c r="GLZ1412" s="44"/>
      <c r="GMA1412" s="44"/>
      <c r="GMB1412" s="44"/>
      <c r="GMC1412" s="44"/>
      <c r="GMD1412" s="44"/>
      <c r="GME1412" s="44"/>
      <c r="GMF1412" s="44"/>
      <c r="GMG1412" s="44"/>
      <c r="GMH1412" s="44"/>
      <c r="GMI1412" s="44"/>
      <c r="GMJ1412" s="44"/>
      <c r="GMK1412" s="44"/>
      <c r="GML1412" s="44"/>
      <c r="GMM1412" s="44"/>
      <c r="GMN1412" s="44"/>
      <c r="GMO1412" s="44"/>
      <c r="GMP1412" s="44"/>
      <c r="GMQ1412" s="44"/>
      <c r="GMR1412" s="44"/>
      <c r="GMS1412" s="44"/>
      <c r="GMT1412" s="44"/>
      <c r="GMU1412" s="44"/>
      <c r="GMV1412" s="44"/>
      <c r="GMW1412" s="44"/>
      <c r="GMX1412" s="44"/>
      <c r="GMY1412" s="44"/>
      <c r="GMZ1412" s="44"/>
      <c r="GNA1412" s="44"/>
      <c r="GNB1412" s="44"/>
      <c r="GNC1412" s="44"/>
      <c r="GND1412" s="44"/>
      <c r="GNE1412" s="44"/>
      <c r="GNF1412" s="44"/>
      <c r="GNG1412" s="44"/>
      <c r="GNH1412" s="44"/>
      <c r="GNI1412" s="44"/>
      <c r="GNJ1412" s="44"/>
      <c r="GNK1412" s="44"/>
      <c r="GNL1412" s="44"/>
      <c r="GNM1412" s="44"/>
      <c r="GNN1412" s="44"/>
      <c r="GNO1412" s="44"/>
      <c r="GNP1412" s="44"/>
      <c r="GNQ1412" s="44"/>
      <c r="GNR1412" s="44"/>
      <c r="GNS1412" s="44"/>
      <c r="GNT1412" s="44"/>
      <c r="GNU1412" s="44"/>
      <c r="GNV1412" s="44"/>
      <c r="GNW1412" s="44"/>
      <c r="GNX1412" s="44"/>
      <c r="GNY1412" s="44"/>
      <c r="GNZ1412" s="44"/>
      <c r="GOA1412" s="44"/>
      <c r="GOB1412" s="44"/>
      <c r="GOC1412" s="44"/>
      <c r="GOD1412" s="44"/>
      <c r="GOE1412" s="44"/>
      <c r="GOF1412" s="44"/>
      <c r="GOG1412" s="44"/>
      <c r="GOH1412" s="44"/>
      <c r="GOI1412" s="44"/>
      <c r="GOJ1412" s="44"/>
      <c r="GOK1412" s="44"/>
      <c r="GOL1412" s="44"/>
      <c r="GOM1412" s="44"/>
      <c r="GON1412" s="44"/>
      <c r="GOO1412" s="44"/>
      <c r="GOP1412" s="44"/>
      <c r="GOQ1412" s="44"/>
      <c r="GOR1412" s="44"/>
      <c r="GOS1412" s="44"/>
      <c r="GOT1412" s="44"/>
      <c r="GOU1412" s="44"/>
      <c r="GOV1412" s="44"/>
      <c r="GOW1412" s="44"/>
      <c r="GOX1412" s="44"/>
      <c r="GOY1412" s="44"/>
      <c r="GOZ1412" s="44"/>
      <c r="GPA1412" s="44"/>
      <c r="GPB1412" s="44"/>
      <c r="GPC1412" s="44"/>
      <c r="GPD1412" s="44"/>
      <c r="GPE1412" s="44"/>
      <c r="GPF1412" s="44"/>
      <c r="GPG1412" s="44"/>
      <c r="GPH1412" s="44"/>
      <c r="GPI1412" s="44"/>
      <c r="GPJ1412" s="44"/>
      <c r="GPK1412" s="44"/>
      <c r="GPL1412" s="44"/>
      <c r="GPM1412" s="44"/>
      <c r="GPN1412" s="44"/>
      <c r="GPO1412" s="44"/>
      <c r="GPP1412" s="44"/>
      <c r="GPQ1412" s="44"/>
      <c r="GPR1412" s="44"/>
      <c r="GPS1412" s="44"/>
      <c r="GPT1412" s="44"/>
      <c r="GPU1412" s="44"/>
      <c r="GPV1412" s="44"/>
      <c r="GPW1412" s="44"/>
      <c r="GPX1412" s="44"/>
      <c r="GPY1412" s="44"/>
      <c r="GPZ1412" s="44"/>
      <c r="GQA1412" s="44"/>
      <c r="GQB1412" s="44"/>
      <c r="GQC1412" s="44"/>
      <c r="GQD1412" s="44"/>
      <c r="GQE1412" s="44"/>
      <c r="GQF1412" s="44"/>
      <c r="GQG1412" s="44"/>
      <c r="GQH1412" s="44"/>
      <c r="GQI1412" s="44"/>
      <c r="GQJ1412" s="44"/>
      <c r="GQK1412" s="44"/>
      <c r="GQL1412" s="44"/>
      <c r="GQM1412" s="44"/>
      <c r="GQN1412" s="44"/>
      <c r="GQO1412" s="44"/>
      <c r="GQP1412" s="44"/>
      <c r="GQQ1412" s="44"/>
      <c r="GQR1412" s="44"/>
      <c r="GQS1412" s="44"/>
      <c r="GQT1412" s="44"/>
      <c r="GQU1412" s="44"/>
      <c r="GQV1412" s="44"/>
      <c r="GQW1412" s="44"/>
      <c r="GQX1412" s="44"/>
      <c r="GQY1412" s="44"/>
      <c r="GQZ1412" s="44"/>
      <c r="GRA1412" s="44"/>
      <c r="GRB1412" s="44"/>
      <c r="GRC1412" s="44"/>
      <c r="GRD1412" s="44"/>
      <c r="GRE1412" s="44"/>
      <c r="GRF1412" s="44"/>
      <c r="GRG1412" s="44"/>
      <c r="GRH1412" s="44"/>
      <c r="GRI1412" s="44"/>
      <c r="GRJ1412" s="44"/>
      <c r="GRK1412" s="44"/>
      <c r="GRL1412" s="44"/>
      <c r="GRM1412" s="44"/>
      <c r="GRN1412" s="44"/>
      <c r="GRO1412" s="44"/>
      <c r="GRP1412" s="44"/>
      <c r="GRQ1412" s="44"/>
      <c r="GRR1412" s="44"/>
      <c r="GRS1412" s="44"/>
      <c r="GRT1412" s="44"/>
      <c r="GRU1412" s="44"/>
      <c r="GRV1412" s="44"/>
      <c r="GRW1412" s="44"/>
      <c r="GRX1412" s="44"/>
      <c r="GRY1412" s="44"/>
      <c r="GRZ1412" s="44"/>
      <c r="GSA1412" s="44"/>
      <c r="GSB1412" s="44"/>
      <c r="GSC1412" s="44"/>
      <c r="GSD1412" s="44"/>
      <c r="GSE1412" s="44"/>
      <c r="GSF1412" s="44"/>
      <c r="GSG1412" s="44"/>
      <c r="GSH1412" s="44"/>
      <c r="GSI1412" s="44"/>
      <c r="GSJ1412" s="44"/>
      <c r="GSK1412" s="44"/>
      <c r="GSL1412" s="44"/>
      <c r="GSM1412" s="44"/>
      <c r="GSN1412" s="44"/>
      <c r="GSO1412" s="44"/>
      <c r="GSP1412" s="44"/>
      <c r="GSQ1412" s="44"/>
      <c r="GSR1412" s="44"/>
      <c r="GSS1412" s="44"/>
      <c r="GST1412" s="44"/>
      <c r="GSU1412" s="44"/>
      <c r="GSV1412" s="44"/>
      <c r="GSW1412" s="44"/>
      <c r="GSX1412" s="44"/>
      <c r="GSY1412" s="44"/>
      <c r="GSZ1412" s="44"/>
      <c r="GTA1412" s="44"/>
      <c r="GTB1412" s="44"/>
      <c r="GTC1412" s="44"/>
      <c r="GTD1412" s="44"/>
      <c r="GTE1412" s="44"/>
      <c r="GTF1412" s="44"/>
      <c r="GTG1412" s="44"/>
      <c r="GTH1412" s="44"/>
      <c r="GTI1412" s="44"/>
      <c r="GTJ1412" s="44"/>
      <c r="GTK1412" s="44"/>
      <c r="GTL1412" s="44"/>
      <c r="GTM1412" s="44"/>
      <c r="GTN1412" s="44"/>
      <c r="GTO1412" s="44"/>
      <c r="GTP1412" s="44"/>
      <c r="GTQ1412" s="44"/>
      <c r="GTR1412" s="44"/>
      <c r="GTS1412" s="44"/>
      <c r="GTT1412" s="44"/>
      <c r="GTU1412" s="44"/>
      <c r="GTV1412" s="44"/>
      <c r="GTW1412" s="44"/>
      <c r="GTX1412" s="44"/>
      <c r="GTY1412" s="44"/>
      <c r="GTZ1412" s="44"/>
      <c r="GUA1412" s="44"/>
      <c r="GUB1412" s="44"/>
      <c r="GUC1412" s="44"/>
      <c r="GUD1412" s="44"/>
      <c r="GUE1412" s="44"/>
      <c r="GUF1412" s="44"/>
      <c r="GUG1412" s="44"/>
      <c r="GUH1412" s="44"/>
      <c r="GUI1412" s="44"/>
      <c r="GUJ1412" s="44"/>
      <c r="GUK1412" s="44"/>
      <c r="GUL1412" s="44"/>
      <c r="GUM1412" s="44"/>
      <c r="GUN1412" s="44"/>
      <c r="GUO1412" s="44"/>
      <c r="GUP1412" s="44"/>
      <c r="GUQ1412" s="44"/>
      <c r="GUR1412" s="44"/>
      <c r="GUS1412" s="44"/>
      <c r="GUT1412" s="44"/>
      <c r="GUU1412" s="44"/>
      <c r="GUV1412" s="44"/>
      <c r="GUW1412" s="44"/>
      <c r="GUX1412" s="44"/>
      <c r="GUY1412" s="44"/>
      <c r="GUZ1412" s="44"/>
      <c r="GVA1412" s="44"/>
      <c r="GVB1412" s="44"/>
      <c r="GVC1412" s="44"/>
      <c r="GVD1412" s="44"/>
      <c r="GVE1412" s="44"/>
      <c r="GVF1412" s="44"/>
      <c r="GVG1412" s="44"/>
      <c r="GVH1412" s="44"/>
      <c r="GVI1412" s="44"/>
      <c r="GVJ1412" s="44"/>
      <c r="GVK1412" s="44"/>
      <c r="GVL1412" s="44"/>
      <c r="GVM1412" s="44"/>
      <c r="GVN1412" s="44"/>
      <c r="GVO1412" s="44"/>
      <c r="GVP1412" s="44"/>
      <c r="GVQ1412" s="44"/>
      <c r="GVR1412" s="44"/>
      <c r="GVS1412" s="44"/>
      <c r="GVT1412" s="44"/>
      <c r="GVU1412" s="44"/>
      <c r="GVV1412" s="44"/>
      <c r="GVW1412" s="44"/>
      <c r="GVX1412" s="44"/>
      <c r="GVY1412" s="44"/>
      <c r="GVZ1412" s="44"/>
      <c r="GWA1412" s="44"/>
      <c r="GWB1412" s="44"/>
      <c r="GWC1412" s="44"/>
      <c r="GWD1412" s="44"/>
      <c r="GWE1412" s="44"/>
      <c r="GWF1412" s="44"/>
      <c r="GWG1412" s="44"/>
      <c r="GWH1412" s="44"/>
      <c r="GWI1412" s="44"/>
      <c r="GWJ1412" s="44"/>
      <c r="GWK1412" s="44"/>
      <c r="GWL1412" s="44"/>
      <c r="GWM1412" s="44"/>
      <c r="GWN1412" s="44"/>
      <c r="GWO1412" s="44"/>
      <c r="GWP1412" s="44"/>
      <c r="GWQ1412" s="44"/>
      <c r="GWR1412" s="44"/>
      <c r="GWS1412" s="44"/>
      <c r="GWT1412" s="44"/>
      <c r="GWU1412" s="44"/>
      <c r="GWV1412" s="44"/>
      <c r="GWW1412" s="44"/>
      <c r="GWX1412" s="44"/>
      <c r="GWY1412" s="44"/>
      <c r="GWZ1412" s="44"/>
      <c r="GXA1412" s="44"/>
      <c r="GXB1412" s="44"/>
      <c r="GXC1412" s="44"/>
      <c r="GXD1412" s="44"/>
      <c r="GXE1412" s="44"/>
      <c r="GXF1412" s="44"/>
      <c r="GXG1412" s="44"/>
      <c r="GXH1412" s="44"/>
      <c r="GXI1412" s="44"/>
      <c r="GXJ1412" s="44"/>
      <c r="GXK1412" s="44"/>
      <c r="GXL1412" s="44"/>
      <c r="GXM1412" s="44"/>
      <c r="GXN1412" s="44"/>
      <c r="GXO1412" s="44"/>
      <c r="GXP1412" s="44"/>
      <c r="GXQ1412" s="44"/>
      <c r="GXR1412" s="44"/>
      <c r="GXS1412" s="44"/>
      <c r="GXT1412" s="44"/>
      <c r="GXU1412" s="44"/>
      <c r="GXV1412" s="44"/>
      <c r="GXW1412" s="44"/>
      <c r="GXX1412" s="44"/>
      <c r="GXY1412" s="44"/>
      <c r="GXZ1412" s="44"/>
      <c r="GYA1412" s="44"/>
      <c r="GYB1412" s="44"/>
      <c r="GYC1412" s="44"/>
      <c r="GYD1412" s="44"/>
      <c r="GYE1412" s="44"/>
      <c r="GYF1412" s="44"/>
      <c r="GYG1412" s="44"/>
      <c r="GYH1412" s="44"/>
      <c r="GYI1412" s="44"/>
      <c r="GYJ1412" s="44"/>
      <c r="GYK1412" s="44"/>
      <c r="GYL1412" s="44"/>
      <c r="GYM1412" s="44"/>
      <c r="GYN1412" s="44"/>
      <c r="GYO1412" s="44"/>
      <c r="GYP1412" s="44"/>
      <c r="GYQ1412" s="44"/>
      <c r="GYR1412" s="44"/>
      <c r="GYS1412" s="44"/>
      <c r="GYT1412" s="44"/>
      <c r="GYU1412" s="44"/>
      <c r="GYV1412" s="44"/>
      <c r="GYW1412" s="44"/>
      <c r="GYX1412" s="44"/>
      <c r="GYY1412" s="44"/>
      <c r="GYZ1412" s="44"/>
      <c r="GZA1412" s="44"/>
      <c r="GZB1412" s="44"/>
      <c r="GZC1412" s="44"/>
      <c r="GZD1412" s="44"/>
      <c r="GZE1412" s="44"/>
      <c r="GZF1412" s="44"/>
      <c r="GZG1412" s="44"/>
      <c r="GZH1412" s="44"/>
      <c r="GZI1412" s="44"/>
      <c r="GZJ1412" s="44"/>
      <c r="GZK1412" s="44"/>
      <c r="GZL1412" s="44"/>
      <c r="GZM1412" s="44"/>
      <c r="GZN1412" s="44"/>
      <c r="GZO1412" s="44"/>
      <c r="GZP1412" s="44"/>
      <c r="GZQ1412" s="44"/>
      <c r="GZR1412" s="44"/>
      <c r="GZS1412" s="44"/>
      <c r="GZT1412" s="44"/>
      <c r="GZU1412" s="44"/>
      <c r="GZV1412" s="44"/>
      <c r="GZW1412" s="44"/>
      <c r="GZX1412" s="44"/>
      <c r="GZY1412" s="44"/>
      <c r="GZZ1412" s="44"/>
      <c r="HAA1412" s="44"/>
      <c r="HAB1412" s="44"/>
      <c r="HAC1412" s="44"/>
      <c r="HAD1412" s="44"/>
      <c r="HAE1412" s="44"/>
      <c r="HAF1412" s="44"/>
      <c r="HAG1412" s="44"/>
      <c r="HAH1412" s="44"/>
      <c r="HAI1412" s="44"/>
      <c r="HAJ1412" s="44"/>
      <c r="HAK1412" s="44"/>
      <c r="HAL1412" s="44"/>
      <c r="HAM1412" s="44"/>
      <c r="HAN1412" s="44"/>
      <c r="HAO1412" s="44"/>
      <c r="HAP1412" s="44"/>
      <c r="HAQ1412" s="44"/>
      <c r="HAR1412" s="44"/>
      <c r="HAS1412" s="44"/>
      <c r="HAT1412" s="44"/>
      <c r="HAU1412" s="44"/>
      <c r="HAV1412" s="44"/>
      <c r="HAW1412" s="44"/>
      <c r="HAX1412" s="44"/>
      <c r="HAY1412" s="44"/>
      <c r="HAZ1412" s="44"/>
      <c r="HBA1412" s="44"/>
      <c r="HBB1412" s="44"/>
      <c r="HBC1412" s="44"/>
      <c r="HBD1412" s="44"/>
      <c r="HBE1412" s="44"/>
      <c r="HBF1412" s="44"/>
      <c r="HBG1412" s="44"/>
      <c r="HBH1412" s="44"/>
      <c r="HBI1412" s="44"/>
      <c r="HBJ1412" s="44"/>
      <c r="HBK1412" s="44"/>
      <c r="HBL1412" s="44"/>
      <c r="HBM1412" s="44"/>
      <c r="HBN1412" s="44"/>
      <c r="HBO1412" s="44"/>
      <c r="HBP1412" s="44"/>
      <c r="HBQ1412" s="44"/>
      <c r="HBR1412" s="44"/>
      <c r="HBS1412" s="44"/>
      <c r="HBT1412" s="44"/>
      <c r="HBU1412" s="44"/>
      <c r="HBV1412" s="44"/>
      <c r="HBW1412" s="44"/>
      <c r="HBX1412" s="44"/>
      <c r="HBY1412" s="44"/>
      <c r="HBZ1412" s="44"/>
      <c r="HCA1412" s="44"/>
      <c r="HCB1412" s="44"/>
      <c r="HCC1412" s="44"/>
      <c r="HCD1412" s="44"/>
      <c r="HCE1412" s="44"/>
      <c r="HCF1412" s="44"/>
      <c r="HCG1412" s="44"/>
      <c r="HCH1412" s="44"/>
      <c r="HCI1412" s="44"/>
      <c r="HCJ1412" s="44"/>
      <c r="HCK1412" s="44"/>
      <c r="HCL1412" s="44"/>
      <c r="HCM1412" s="44"/>
      <c r="HCN1412" s="44"/>
      <c r="HCO1412" s="44"/>
      <c r="HCP1412" s="44"/>
      <c r="HCQ1412" s="44"/>
      <c r="HCR1412" s="44"/>
      <c r="HCS1412" s="44"/>
      <c r="HCT1412" s="44"/>
      <c r="HCU1412" s="44"/>
      <c r="HCV1412" s="44"/>
      <c r="HCW1412" s="44"/>
      <c r="HCX1412" s="44"/>
      <c r="HCY1412" s="44"/>
      <c r="HCZ1412" s="44"/>
      <c r="HDA1412" s="44"/>
      <c r="HDB1412" s="44"/>
      <c r="HDC1412" s="44"/>
      <c r="HDD1412" s="44"/>
      <c r="HDE1412" s="44"/>
      <c r="HDF1412" s="44"/>
      <c r="HDG1412" s="44"/>
      <c r="HDH1412" s="44"/>
      <c r="HDI1412" s="44"/>
      <c r="HDJ1412" s="44"/>
      <c r="HDK1412" s="44"/>
      <c r="HDL1412" s="44"/>
      <c r="HDM1412" s="44"/>
      <c r="HDN1412" s="44"/>
      <c r="HDO1412" s="44"/>
      <c r="HDP1412" s="44"/>
      <c r="HDQ1412" s="44"/>
      <c r="HDR1412" s="44"/>
      <c r="HDS1412" s="44"/>
      <c r="HDT1412" s="44"/>
      <c r="HDU1412" s="44"/>
      <c r="HDV1412" s="44"/>
      <c r="HDW1412" s="44"/>
      <c r="HDX1412" s="44"/>
      <c r="HDY1412" s="44"/>
      <c r="HDZ1412" s="44"/>
      <c r="HEA1412" s="44"/>
      <c r="HEB1412" s="44"/>
      <c r="HEC1412" s="44"/>
      <c r="HED1412" s="44"/>
      <c r="HEE1412" s="44"/>
      <c r="HEF1412" s="44"/>
      <c r="HEG1412" s="44"/>
      <c r="HEH1412" s="44"/>
      <c r="HEI1412" s="44"/>
      <c r="HEJ1412" s="44"/>
      <c r="HEK1412" s="44"/>
      <c r="HEL1412" s="44"/>
      <c r="HEM1412" s="44"/>
      <c r="HEN1412" s="44"/>
      <c r="HEO1412" s="44"/>
      <c r="HEP1412" s="44"/>
      <c r="HEQ1412" s="44"/>
      <c r="HER1412" s="44"/>
      <c r="HES1412" s="44"/>
      <c r="HET1412" s="44"/>
      <c r="HEU1412" s="44"/>
      <c r="HEV1412" s="44"/>
      <c r="HEW1412" s="44"/>
      <c r="HEX1412" s="44"/>
      <c r="HEY1412" s="44"/>
      <c r="HEZ1412" s="44"/>
      <c r="HFA1412" s="44"/>
      <c r="HFB1412" s="44"/>
      <c r="HFC1412" s="44"/>
      <c r="HFD1412" s="44"/>
      <c r="HFE1412" s="44"/>
      <c r="HFF1412" s="44"/>
      <c r="HFG1412" s="44"/>
      <c r="HFH1412" s="44"/>
      <c r="HFI1412" s="44"/>
      <c r="HFJ1412" s="44"/>
      <c r="HFK1412" s="44"/>
      <c r="HFL1412" s="44"/>
      <c r="HFM1412" s="44"/>
      <c r="HFN1412" s="44"/>
      <c r="HFO1412" s="44"/>
      <c r="HFP1412" s="44"/>
      <c r="HFQ1412" s="44"/>
      <c r="HFR1412" s="44"/>
      <c r="HFS1412" s="44"/>
      <c r="HFT1412" s="44"/>
      <c r="HFU1412" s="44"/>
      <c r="HFV1412" s="44"/>
      <c r="HFW1412" s="44"/>
      <c r="HFX1412" s="44"/>
      <c r="HFY1412" s="44"/>
      <c r="HFZ1412" s="44"/>
      <c r="HGA1412" s="44"/>
      <c r="HGB1412" s="44"/>
      <c r="HGC1412" s="44"/>
      <c r="HGD1412" s="44"/>
      <c r="HGE1412" s="44"/>
      <c r="HGF1412" s="44"/>
      <c r="HGG1412" s="44"/>
      <c r="HGH1412" s="44"/>
      <c r="HGI1412" s="44"/>
      <c r="HGJ1412" s="44"/>
      <c r="HGK1412" s="44"/>
      <c r="HGL1412" s="44"/>
      <c r="HGM1412" s="44"/>
      <c r="HGN1412" s="44"/>
      <c r="HGO1412" s="44"/>
      <c r="HGP1412" s="44"/>
      <c r="HGQ1412" s="44"/>
      <c r="HGR1412" s="44"/>
      <c r="HGS1412" s="44"/>
      <c r="HGT1412" s="44"/>
      <c r="HGU1412" s="44"/>
      <c r="HGV1412" s="44"/>
      <c r="HGW1412" s="44"/>
      <c r="HGX1412" s="44"/>
      <c r="HGY1412" s="44"/>
      <c r="HGZ1412" s="44"/>
      <c r="HHA1412" s="44"/>
      <c r="HHB1412" s="44"/>
      <c r="HHC1412" s="44"/>
      <c r="HHD1412" s="44"/>
      <c r="HHE1412" s="44"/>
      <c r="HHF1412" s="44"/>
      <c r="HHG1412" s="44"/>
      <c r="HHH1412" s="44"/>
      <c r="HHI1412" s="44"/>
      <c r="HHJ1412" s="44"/>
      <c r="HHK1412" s="44"/>
      <c r="HHL1412" s="44"/>
      <c r="HHM1412" s="44"/>
      <c r="HHN1412" s="44"/>
      <c r="HHO1412" s="44"/>
      <c r="HHP1412" s="44"/>
      <c r="HHQ1412" s="44"/>
      <c r="HHR1412" s="44"/>
      <c r="HHS1412" s="44"/>
      <c r="HHT1412" s="44"/>
      <c r="HHU1412" s="44"/>
      <c r="HHV1412" s="44"/>
      <c r="HHW1412" s="44"/>
      <c r="HHX1412" s="44"/>
      <c r="HHY1412" s="44"/>
      <c r="HHZ1412" s="44"/>
      <c r="HIA1412" s="44"/>
      <c r="HIB1412" s="44"/>
      <c r="HIC1412" s="44"/>
      <c r="HID1412" s="44"/>
      <c r="HIE1412" s="44"/>
      <c r="HIF1412" s="44"/>
      <c r="HIG1412" s="44"/>
      <c r="HIH1412" s="44"/>
      <c r="HII1412" s="44"/>
      <c r="HIJ1412" s="44"/>
      <c r="HIK1412" s="44"/>
      <c r="HIL1412" s="44"/>
      <c r="HIM1412" s="44"/>
      <c r="HIN1412" s="44"/>
      <c r="HIO1412" s="44"/>
      <c r="HIP1412" s="44"/>
      <c r="HIQ1412" s="44"/>
      <c r="HIR1412" s="44"/>
      <c r="HIS1412" s="44"/>
      <c r="HIT1412" s="44"/>
      <c r="HIU1412" s="44"/>
      <c r="HIV1412" s="44"/>
      <c r="HIW1412" s="44"/>
      <c r="HIX1412" s="44"/>
      <c r="HIY1412" s="44"/>
      <c r="HIZ1412" s="44"/>
      <c r="HJA1412" s="44"/>
      <c r="HJB1412" s="44"/>
      <c r="HJC1412" s="44"/>
      <c r="HJD1412" s="44"/>
      <c r="HJE1412" s="44"/>
      <c r="HJF1412" s="44"/>
      <c r="HJG1412" s="44"/>
      <c r="HJH1412" s="44"/>
      <c r="HJI1412" s="44"/>
      <c r="HJJ1412" s="44"/>
      <c r="HJK1412" s="44"/>
      <c r="HJL1412" s="44"/>
      <c r="HJM1412" s="44"/>
      <c r="HJN1412" s="44"/>
      <c r="HJO1412" s="44"/>
      <c r="HJP1412" s="44"/>
      <c r="HJQ1412" s="44"/>
      <c r="HJR1412" s="44"/>
      <c r="HJS1412" s="44"/>
      <c r="HJT1412" s="44"/>
      <c r="HJU1412" s="44"/>
      <c r="HJV1412" s="44"/>
      <c r="HJW1412" s="44"/>
      <c r="HJX1412" s="44"/>
      <c r="HJY1412" s="44"/>
      <c r="HJZ1412" s="44"/>
      <c r="HKA1412" s="44"/>
      <c r="HKB1412" s="44"/>
      <c r="HKC1412" s="44"/>
      <c r="HKD1412" s="44"/>
      <c r="HKE1412" s="44"/>
      <c r="HKF1412" s="44"/>
      <c r="HKG1412" s="44"/>
      <c r="HKH1412" s="44"/>
      <c r="HKI1412" s="44"/>
      <c r="HKJ1412" s="44"/>
      <c r="HKK1412" s="44"/>
      <c r="HKL1412" s="44"/>
      <c r="HKM1412" s="44"/>
      <c r="HKN1412" s="44"/>
      <c r="HKO1412" s="44"/>
      <c r="HKP1412" s="44"/>
      <c r="HKQ1412" s="44"/>
      <c r="HKR1412" s="44"/>
      <c r="HKS1412" s="44"/>
      <c r="HKT1412" s="44"/>
      <c r="HKU1412" s="44"/>
      <c r="HKV1412" s="44"/>
      <c r="HKW1412" s="44"/>
      <c r="HKX1412" s="44"/>
      <c r="HKY1412" s="44"/>
      <c r="HKZ1412" s="44"/>
      <c r="HLA1412" s="44"/>
      <c r="HLB1412" s="44"/>
      <c r="HLC1412" s="44"/>
      <c r="HLD1412" s="44"/>
      <c r="HLE1412" s="44"/>
      <c r="HLF1412" s="44"/>
      <c r="HLG1412" s="44"/>
      <c r="HLH1412" s="44"/>
      <c r="HLI1412" s="44"/>
      <c r="HLJ1412" s="44"/>
      <c r="HLK1412" s="44"/>
      <c r="HLL1412" s="44"/>
      <c r="HLM1412" s="44"/>
      <c r="HLN1412" s="44"/>
      <c r="HLO1412" s="44"/>
      <c r="HLP1412" s="44"/>
      <c r="HLQ1412" s="44"/>
      <c r="HLR1412" s="44"/>
      <c r="HLS1412" s="44"/>
      <c r="HLT1412" s="44"/>
      <c r="HLU1412" s="44"/>
      <c r="HLV1412" s="44"/>
      <c r="HLW1412" s="44"/>
      <c r="HLX1412" s="44"/>
      <c r="HLY1412" s="44"/>
      <c r="HLZ1412" s="44"/>
      <c r="HMA1412" s="44"/>
      <c r="HMB1412" s="44"/>
      <c r="HMC1412" s="44"/>
      <c r="HMD1412" s="44"/>
      <c r="HME1412" s="44"/>
      <c r="HMF1412" s="44"/>
      <c r="HMG1412" s="44"/>
      <c r="HMH1412" s="44"/>
      <c r="HMI1412" s="44"/>
      <c r="HMJ1412" s="44"/>
      <c r="HMK1412" s="44"/>
      <c r="HML1412" s="44"/>
      <c r="HMM1412" s="44"/>
      <c r="HMN1412" s="44"/>
      <c r="HMO1412" s="44"/>
      <c r="HMP1412" s="44"/>
      <c r="HMQ1412" s="44"/>
      <c r="HMR1412" s="44"/>
      <c r="HMS1412" s="44"/>
      <c r="HMT1412" s="44"/>
      <c r="HMU1412" s="44"/>
      <c r="HMV1412" s="44"/>
      <c r="HMW1412" s="44"/>
      <c r="HMX1412" s="44"/>
      <c r="HMY1412" s="44"/>
      <c r="HMZ1412" s="44"/>
      <c r="HNA1412" s="44"/>
      <c r="HNB1412" s="44"/>
      <c r="HNC1412" s="44"/>
      <c r="HND1412" s="44"/>
      <c r="HNE1412" s="44"/>
      <c r="HNF1412" s="44"/>
      <c r="HNG1412" s="44"/>
      <c r="HNH1412" s="44"/>
      <c r="HNI1412" s="44"/>
      <c r="HNJ1412" s="44"/>
      <c r="HNK1412" s="44"/>
      <c r="HNL1412" s="44"/>
      <c r="HNM1412" s="44"/>
      <c r="HNN1412" s="44"/>
      <c r="HNO1412" s="44"/>
      <c r="HNP1412" s="44"/>
      <c r="HNQ1412" s="44"/>
      <c r="HNR1412" s="44"/>
      <c r="HNS1412" s="44"/>
      <c r="HNT1412" s="44"/>
      <c r="HNU1412" s="44"/>
      <c r="HNV1412" s="44"/>
      <c r="HNW1412" s="44"/>
      <c r="HNX1412" s="44"/>
      <c r="HNY1412" s="44"/>
      <c r="HNZ1412" s="44"/>
      <c r="HOA1412" s="44"/>
      <c r="HOB1412" s="44"/>
      <c r="HOC1412" s="44"/>
      <c r="HOD1412" s="44"/>
      <c r="HOE1412" s="44"/>
      <c r="HOF1412" s="44"/>
      <c r="HOG1412" s="44"/>
      <c r="HOH1412" s="44"/>
      <c r="HOI1412" s="44"/>
      <c r="HOJ1412" s="44"/>
      <c r="HOK1412" s="44"/>
      <c r="HOL1412" s="44"/>
      <c r="HOM1412" s="44"/>
      <c r="HON1412" s="44"/>
      <c r="HOO1412" s="44"/>
      <c r="HOP1412" s="44"/>
      <c r="HOQ1412" s="44"/>
      <c r="HOR1412" s="44"/>
      <c r="HOS1412" s="44"/>
      <c r="HOT1412" s="44"/>
      <c r="HOU1412" s="44"/>
      <c r="HOV1412" s="44"/>
      <c r="HOW1412" s="44"/>
      <c r="HOX1412" s="44"/>
      <c r="HOY1412" s="44"/>
      <c r="HOZ1412" s="44"/>
      <c r="HPA1412" s="44"/>
      <c r="HPB1412" s="44"/>
      <c r="HPC1412" s="44"/>
      <c r="HPD1412" s="44"/>
      <c r="HPE1412" s="44"/>
      <c r="HPF1412" s="44"/>
      <c r="HPG1412" s="44"/>
      <c r="HPH1412" s="44"/>
      <c r="HPI1412" s="44"/>
      <c r="HPJ1412" s="44"/>
      <c r="HPK1412" s="44"/>
      <c r="HPL1412" s="44"/>
      <c r="HPM1412" s="44"/>
      <c r="HPN1412" s="44"/>
      <c r="HPO1412" s="44"/>
      <c r="HPP1412" s="44"/>
      <c r="HPQ1412" s="44"/>
      <c r="HPR1412" s="44"/>
      <c r="HPS1412" s="44"/>
      <c r="HPT1412" s="44"/>
      <c r="HPU1412" s="44"/>
      <c r="HPV1412" s="44"/>
      <c r="HPW1412" s="44"/>
      <c r="HPX1412" s="44"/>
      <c r="HPY1412" s="44"/>
      <c r="HPZ1412" s="44"/>
      <c r="HQA1412" s="44"/>
      <c r="HQB1412" s="44"/>
      <c r="HQC1412" s="44"/>
      <c r="HQD1412" s="44"/>
      <c r="HQE1412" s="44"/>
      <c r="HQF1412" s="44"/>
      <c r="HQG1412" s="44"/>
      <c r="HQH1412" s="44"/>
      <c r="HQI1412" s="44"/>
      <c r="HQJ1412" s="44"/>
      <c r="HQK1412" s="44"/>
      <c r="HQL1412" s="44"/>
      <c r="HQM1412" s="44"/>
      <c r="HQN1412" s="44"/>
      <c r="HQO1412" s="44"/>
      <c r="HQP1412" s="44"/>
      <c r="HQQ1412" s="44"/>
      <c r="HQR1412" s="44"/>
      <c r="HQS1412" s="44"/>
      <c r="HQT1412" s="44"/>
      <c r="HQU1412" s="44"/>
      <c r="HQV1412" s="44"/>
      <c r="HQW1412" s="44"/>
      <c r="HQX1412" s="44"/>
      <c r="HQY1412" s="44"/>
      <c r="HQZ1412" s="44"/>
      <c r="HRA1412" s="44"/>
      <c r="HRB1412" s="44"/>
      <c r="HRC1412" s="44"/>
      <c r="HRD1412" s="44"/>
      <c r="HRE1412" s="44"/>
      <c r="HRF1412" s="44"/>
      <c r="HRG1412" s="44"/>
      <c r="HRH1412" s="44"/>
      <c r="HRI1412" s="44"/>
      <c r="HRJ1412" s="44"/>
      <c r="HRK1412" s="44"/>
      <c r="HRL1412" s="44"/>
      <c r="HRM1412" s="44"/>
      <c r="HRN1412" s="44"/>
      <c r="HRO1412" s="44"/>
      <c r="HRP1412" s="44"/>
      <c r="HRQ1412" s="44"/>
      <c r="HRR1412" s="44"/>
      <c r="HRS1412" s="44"/>
      <c r="HRT1412" s="44"/>
      <c r="HRU1412" s="44"/>
      <c r="HRV1412" s="44"/>
      <c r="HRW1412" s="44"/>
      <c r="HRX1412" s="44"/>
      <c r="HRY1412" s="44"/>
      <c r="HRZ1412" s="44"/>
      <c r="HSA1412" s="44"/>
      <c r="HSB1412" s="44"/>
      <c r="HSC1412" s="44"/>
      <c r="HSD1412" s="44"/>
      <c r="HSE1412" s="44"/>
      <c r="HSF1412" s="44"/>
      <c r="HSG1412" s="44"/>
      <c r="HSH1412" s="44"/>
      <c r="HSI1412" s="44"/>
      <c r="HSJ1412" s="44"/>
      <c r="HSK1412" s="44"/>
      <c r="HSL1412" s="44"/>
      <c r="HSM1412" s="44"/>
      <c r="HSN1412" s="44"/>
      <c r="HSO1412" s="44"/>
      <c r="HSP1412" s="44"/>
      <c r="HSQ1412" s="44"/>
      <c r="HSR1412" s="44"/>
      <c r="HSS1412" s="44"/>
      <c r="HST1412" s="44"/>
      <c r="HSU1412" s="44"/>
      <c r="HSV1412" s="44"/>
      <c r="HSW1412" s="44"/>
      <c r="HSX1412" s="44"/>
      <c r="HSY1412" s="44"/>
      <c r="HSZ1412" s="44"/>
      <c r="HTA1412" s="44"/>
      <c r="HTB1412" s="44"/>
      <c r="HTC1412" s="44"/>
      <c r="HTD1412" s="44"/>
      <c r="HTE1412" s="44"/>
      <c r="HTF1412" s="44"/>
      <c r="HTG1412" s="44"/>
      <c r="HTH1412" s="44"/>
      <c r="HTI1412" s="44"/>
      <c r="HTJ1412" s="44"/>
      <c r="HTK1412" s="44"/>
      <c r="HTL1412" s="44"/>
      <c r="HTM1412" s="44"/>
      <c r="HTN1412" s="44"/>
      <c r="HTO1412" s="44"/>
      <c r="HTP1412" s="44"/>
      <c r="HTQ1412" s="44"/>
      <c r="HTR1412" s="44"/>
      <c r="HTS1412" s="44"/>
      <c r="HTT1412" s="44"/>
      <c r="HTU1412" s="44"/>
      <c r="HTV1412" s="44"/>
      <c r="HTW1412" s="44"/>
      <c r="HTX1412" s="44"/>
      <c r="HTY1412" s="44"/>
      <c r="HTZ1412" s="44"/>
      <c r="HUA1412" s="44"/>
      <c r="HUB1412" s="44"/>
      <c r="HUC1412" s="44"/>
      <c r="HUD1412" s="44"/>
      <c r="HUE1412" s="44"/>
      <c r="HUF1412" s="44"/>
      <c r="HUG1412" s="44"/>
      <c r="HUH1412" s="44"/>
      <c r="HUI1412" s="44"/>
      <c r="HUJ1412" s="44"/>
      <c r="HUK1412" s="44"/>
      <c r="HUL1412" s="44"/>
      <c r="HUM1412" s="44"/>
      <c r="HUN1412" s="44"/>
      <c r="HUO1412" s="44"/>
      <c r="HUP1412" s="44"/>
      <c r="HUQ1412" s="44"/>
      <c r="HUR1412" s="44"/>
      <c r="HUS1412" s="44"/>
      <c r="HUT1412" s="44"/>
      <c r="HUU1412" s="44"/>
      <c r="HUV1412" s="44"/>
      <c r="HUW1412" s="44"/>
      <c r="HUX1412" s="44"/>
      <c r="HUY1412" s="44"/>
      <c r="HUZ1412" s="44"/>
      <c r="HVA1412" s="44"/>
      <c r="HVB1412" s="44"/>
      <c r="HVC1412" s="44"/>
      <c r="HVD1412" s="44"/>
      <c r="HVE1412" s="44"/>
      <c r="HVF1412" s="44"/>
      <c r="HVG1412" s="44"/>
      <c r="HVH1412" s="44"/>
      <c r="HVI1412" s="44"/>
      <c r="HVJ1412" s="44"/>
      <c r="HVK1412" s="44"/>
      <c r="HVL1412" s="44"/>
      <c r="HVM1412" s="44"/>
      <c r="HVN1412" s="44"/>
      <c r="HVO1412" s="44"/>
      <c r="HVP1412" s="44"/>
      <c r="HVQ1412" s="44"/>
      <c r="HVR1412" s="44"/>
      <c r="HVS1412" s="44"/>
      <c r="HVT1412" s="44"/>
      <c r="HVU1412" s="44"/>
      <c r="HVV1412" s="44"/>
      <c r="HVW1412" s="44"/>
      <c r="HVX1412" s="44"/>
      <c r="HVY1412" s="44"/>
      <c r="HVZ1412" s="44"/>
      <c r="HWA1412" s="44"/>
      <c r="HWB1412" s="44"/>
      <c r="HWC1412" s="44"/>
      <c r="HWD1412" s="44"/>
      <c r="HWE1412" s="44"/>
      <c r="HWF1412" s="44"/>
      <c r="HWG1412" s="44"/>
      <c r="HWH1412" s="44"/>
      <c r="HWI1412" s="44"/>
      <c r="HWJ1412" s="44"/>
      <c r="HWK1412" s="44"/>
      <c r="HWL1412" s="44"/>
      <c r="HWM1412" s="44"/>
      <c r="HWN1412" s="44"/>
      <c r="HWO1412" s="44"/>
      <c r="HWP1412" s="44"/>
      <c r="HWQ1412" s="44"/>
      <c r="HWR1412" s="44"/>
      <c r="HWS1412" s="44"/>
      <c r="HWT1412" s="44"/>
      <c r="HWU1412" s="44"/>
      <c r="HWV1412" s="44"/>
      <c r="HWW1412" s="44"/>
      <c r="HWX1412" s="44"/>
      <c r="HWY1412" s="44"/>
      <c r="HWZ1412" s="44"/>
      <c r="HXA1412" s="44"/>
      <c r="HXB1412" s="44"/>
      <c r="HXC1412" s="44"/>
      <c r="HXD1412" s="44"/>
      <c r="HXE1412" s="44"/>
      <c r="HXF1412" s="44"/>
      <c r="HXG1412" s="44"/>
      <c r="HXH1412" s="44"/>
      <c r="HXI1412" s="44"/>
      <c r="HXJ1412" s="44"/>
      <c r="HXK1412" s="44"/>
      <c r="HXL1412" s="44"/>
      <c r="HXM1412" s="44"/>
      <c r="HXN1412" s="44"/>
      <c r="HXO1412" s="44"/>
      <c r="HXP1412" s="44"/>
      <c r="HXQ1412" s="44"/>
      <c r="HXR1412" s="44"/>
      <c r="HXS1412" s="44"/>
      <c r="HXT1412" s="44"/>
      <c r="HXU1412" s="44"/>
      <c r="HXV1412" s="44"/>
      <c r="HXW1412" s="44"/>
      <c r="HXX1412" s="44"/>
      <c r="HXY1412" s="44"/>
      <c r="HXZ1412" s="44"/>
      <c r="HYA1412" s="44"/>
      <c r="HYB1412" s="44"/>
      <c r="HYC1412" s="44"/>
      <c r="HYD1412" s="44"/>
      <c r="HYE1412" s="44"/>
      <c r="HYF1412" s="44"/>
      <c r="HYG1412" s="44"/>
      <c r="HYH1412" s="44"/>
      <c r="HYI1412" s="44"/>
      <c r="HYJ1412" s="44"/>
      <c r="HYK1412" s="44"/>
      <c r="HYL1412" s="44"/>
      <c r="HYM1412" s="44"/>
      <c r="HYN1412" s="44"/>
      <c r="HYO1412" s="44"/>
      <c r="HYP1412" s="44"/>
      <c r="HYQ1412" s="44"/>
      <c r="HYR1412" s="44"/>
      <c r="HYS1412" s="44"/>
      <c r="HYT1412" s="44"/>
      <c r="HYU1412" s="44"/>
      <c r="HYV1412" s="44"/>
      <c r="HYW1412" s="44"/>
      <c r="HYX1412" s="44"/>
      <c r="HYY1412" s="44"/>
      <c r="HYZ1412" s="44"/>
      <c r="HZA1412" s="44"/>
      <c r="HZB1412" s="44"/>
      <c r="HZC1412" s="44"/>
      <c r="HZD1412" s="44"/>
      <c r="HZE1412" s="44"/>
      <c r="HZF1412" s="44"/>
      <c r="HZG1412" s="44"/>
      <c r="HZH1412" s="44"/>
      <c r="HZI1412" s="44"/>
      <c r="HZJ1412" s="44"/>
      <c r="HZK1412" s="44"/>
      <c r="HZL1412" s="44"/>
      <c r="HZM1412" s="44"/>
      <c r="HZN1412" s="44"/>
      <c r="HZO1412" s="44"/>
      <c r="HZP1412" s="44"/>
      <c r="HZQ1412" s="44"/>
      <c r="HZR1412" s="44"/>
      <c r="HZS1412" s="44"/>
      <c r="HZT1412" s="44"/>
      <c r="HZU1412" s="44"/>
      <c r="HZV1412" s="44"/>
      <c r="HZW1412" s="44"/>
      <c r="HZX1412" s="44"/>
      <c r="HZY1412" s="44"/>
      <c r="HZZ1412" s="44"/>
      <c r="IAA1412" s="44"/>
      <c r="IAB1412" s="44"/>
      <c r="IAC1412" s="44"/>
      <c r="IAD1412" s="44"/>
      <c r="IAE1412" s="44"/>
      <c r="IAF1412" s="44"/>
      <c r="IAG1412" s="44"/>
      <c r="IAH1412" s="44"/>
      <c r="IAI1412" s="44"/>
      <c r="IAJ1412" s="44"/>
      <c r="IAK1412" s="44"/>
      <c r="IAL1412" s="44"/>
      <c r="IAM1412" s="44"/>
      <c r="IAN1412" s="44"/>
      <c r="IAO1412" s="44"/>
      <c r="IAP1412" s="44"/>
      <c r="IAQ1412" s="44"/>
      <c r="IAR1412" s="44"/>
      <c r="IAS1412" s="44"/>
      <c r="IAT1412" s="44"/>
      <c r="IAU1412" s="44"/>
      <c r="IAV1412" s="44"/>
      <c r="IAW1412" s="44"/>
      <c r="IAX1412" s="44"/>
      <c r="IAY1412" s="44"/>
      <c r="IAZ1412" s="44"/>
      <c r="IBA1412" s="44"/>
      <c r="IBB1412" s="44"/>
      <c r="IBC1412" s="44"/>
      <c r="IBD1412" s="44"/>
      <c r="IBE1412" s="44"/>
      <c r="IBF1412" s="44"/>
      <c r="IBG1412" s="44"/>
      <c r="IBH1412" s="44"/>
      <c r="IBI1412" s="44"/>
      <c r="IBJ1412" s="44"/>
      <c r="IBK1412" s="44"/>
      <c r="IBL1412" s="44"/>
      <c r="IBM1412" s="44"/>
      <c r="IBN1412" s="44"/>
      <c r="IBO1412" s="44"/>
      <c r="IBP1412" s="44"/>
      <c r="IBQ1412" s="44"/>
      <c r="IBR1412" s="44"/>
      <c r="IBS1412" s="44"/>
      <c r="IBT1412" s="44"/>
      <c r="IBU1412" s="44"/>
      <c r="IBV1412" s="44"/>
      <c r="IBW1412" s="44"/>
      <c r="IBX1412" s="44"/>
      <c r="IBY1412" s="44"/>
      <c r="IBZ1412" s="44"/>
      <c r="ICA1412" s="44"/>
      <c r="ICB1412" s="44"/>
      <c r="ICC1412" s="44"/>
      <c r="ICD1412" s="44"/>
      <c r="ICE1412" s="44"/>
      <c r="ICF1412" s="44"/>
      <c r="ICG1412" s="44"/>
      <c r="ICH1412" s="44"/>
      <c r="ICI1412" s="44"/>
      <c r="ICJ1412" s="44"/>
      <c r="ICK1412" s="44"/>
      <c r="ICL1412" s="44"/>
      <c r="ICM1412" s="44"/>
      <c r="ICN1412" s="44"/>
      <c r="ICO1412" s="44"/>
      <c r="ICP1412" s="44"/>
      <c r="ICQ1412" s="44"/>
      <c r="ICR1412" s="44"/>
      <c r="ICS1412" s="44"/>
      <c r="ICT1412" s="44"/>
      <c r="ICU1412" s="44"/>
      <c r="ICV1412" s="44"/>
      <c r="ICW1412" s="44"/>
      <c r="ICX1412" s="44"/>
      <c r="ICY1412" s="44"/>
      <c r="ICZ1412" s="44"/>
      <c r="IDA1412" s="44"/>
      <c r="IDB1412" s="44"/>
      <c r="IDC1412" s="44"/>
      <c r="IDD1412" s="44"/>
      <c r="IDE1412" s="44"/>
      <c r="IDF1412" s="44"/>
      <c r="IDG1412" s="44"/>
      <c r="IDH1412" s="44"/>
      <c r="IDI1412" s="44"/>
      <c r="IDJ1412" s="44"/>
      <c r="IDK1412" s="44"/>
      <c r="IDL1412" s="44"/>
      <c r="IDM1412" s="44"/>
      <c r="IDN1412" s="44"/>
      <c r="IDO1412" s="44"/>
      <c r="IDP1412" s="44"/>
      <c r="IDQ1412" s="44"/>
      <c r="IDR1412" s="44"/>
      <c r="IDS1412" s="44"/>
      <c r="IDT1412" s="44"/>
      <c r="IDU1412" s="44"/>
      <c r="IDV1412" s="44"/>
      <c r="IDW1412" s="44"/>
      <c r="IDX1412" s="44"/>
      <c r="IDY1412" s="44"/>
      <c r="IDZ1412" s="44"/>
      <c r="IEA1412" s="44"/>
      <c r="IEB1412" s="44"/>
      <c r="IEC1412" s="44"/>
      <c r="IED1412" s="44"/>
      <c r="IEE1412" s="44"/>
      <c r="IEF1412" s="44"/>
      <c r="IEG1412" s="44"/>
      <c r="IEH1412" s="44"/>
      <c r="IEI1412" s="44"/>
      <c r="IEJ1412" s="44"/>
      <c r="IEK1412" s="44"/>
      <c r="IEL1412" s="44"/>
      <c r="IEM1412" s="44"/>
      <c r="IEN1412" s="44"/>
      <c r="IEO1412" s="44"/>
      <c r="IEP1412" s="44"/>
      <c r="IEQ1412" s="44"/>
      <c r="IER1412" s="44"/>
      <c r="IES1412" s="44"/>
      <c r="IET1412" s="44"/>
      <c r="IEU1412" s="44"/>
      <c r="IEV1412" s="44"/>
      <c r="IEW1412" s="44"/>
      <c r="IEX1412" s="44"/>
      <c r="IEY1412" s="44"/>
      <c r="IEZ1412" s="44"/>
      <c r="IFA1412" s="44"/>
      <c r="IFB1412" s="44"/>
      <c r="IFC1412" s="44"/>
      <c r="IFD1412" s="44"/>
      <c r="IFE1412" s="44"/>
      <c r="IFF1412" s="44"/>
      <c r="IFG1412" s="44"/>
      <c r="IFH1412" s="44"/>
      <c r="IFI1412" s="44"/>
      <c r="IFJ1412" s="44"/>
      <c r="IFK1412" s="44"/>
      <c r="IFL1412" s="44"/>
      <c r="IFM1412" s="44"/>
      <c r="IFN1412" s="44"/>
      <c r="IFO1412" s="44"/>
      <c r="IFP1412" s="44"/>
      <c r="IFQ1412" s="44"/>
      <c r="IFR1412" s="44"/>
      <c r="IFS1412" s="44"/>
      <c r="IFT1412" s="44"/>
      <c r="IFU1412" s="44"/>
      <c r="IFV1412" s="44"/>
      <c r="IFW1412" s="44"/>
      <c r="IFX1412" s="44"/>
      <c r="IFY1412" s="44"/>
      <c r="IFZ1412" s="44"/>
      <c r="IGA1412" s="44"/>
      <c r="IGB1412" s="44"/>
      <c r="IGC1412" s="44"/>
      <c r="IGD1412" s="44"/>
      <c r="IGE1412" s="44"/>
      <c r="IGF1412" s="44"/>
      <c r="IGG1412" s="44"/>
      <c r="IGH1412" s="44"/>
      <c r="IGI1412" s="44"/>
      <c r="IGJ1412" s="44"/>
      <c r="IGK1412" s="44"/>
      <c r="IGL1412" s="44"/>
      <c r="IGM1412" s="44"/>
      <c r="IGN1412" s="44"/>
      <c r="IGO1412" s="44"/>
      <c r="IGP1412" s="44"/>
      <c r="IGQ1412" s="44"/>
      <c r="IGR1412" s="44"/>
      <c r="IGS1412" s="44"/>
      <c r="IGT1412" s="44"/>
      <c r="IGU1412" s="44"/>
      <c r="IGV1412" s="44"/>
      <c r="IGW1412" s="44"/>
      <c r="IGX1412" s="44"/>
      <c r="IGY1412" s="44"/>
      <c r="IGZ1412" s="44"/>
      <c r="IHA1412" s="44"/>
      <c r="IHB1412" s="44"/>
      <c r="IHC1412" s="44"/>
      <c r="IHD1412" s="44"/>
      <c r="IHE1412" s="44"/>
      <c r="IHF1412" s="44"/>
      <c r="IHG1412" s="44"/>
      <c r="IHH1412" s="44"/>
      <c r="IHI1412" s="44"/>
      <c r="IHJ1412" s="44"/>
      <c r="IHK1412" s="44"/>
      <c r="IHL1412" s="44"/>
      <c r="IHM1412" s="44"/>
      <c r="IHN1412" s="44"/>
      <c r="IHO1412" s="44"/>
      <c r="IHP1412" s="44"/>
      <c r="IHQ1412" s="44"/>
      <c r="IHR1412" s="44"/>
      <c r="IHS1412" s="44"/>
      <c r="IHT1412" s="44"/>
      <c r="IHU1412" s="44"/>
      <c r="IHV1412" s="44"/>
      <c r="IHW1412" s="44"/>
      <c r="IHX1412" s="44"/>
      <c r="IHY1412" s="44"/>
      <c r="IHZ1412" s="44"/>
      <c r="IIA1412" s="44"/>
      <c r="IIB1412" s="44"/>
      <c r="IIC1412" s="44"/>
      <c r="IID1412" s="44"/>
      <c r="IIE1412" s="44"/>
      <c r="IIF1412" s="44"/>
      <c r="IIG1412" s="44"/>
      <c r="IIH1412" s="44"/>
      <c r="III1412" s="44"/>
      <c r="IIJ1412" s="44"/>
      <c r="IIK1412" s="44"/>
      <c r="IIL1412" s="44"/>
      <c r="IIM1412" s="44"/>
      <c r="IIN1412" s="44"/>
      <c r="IIO1412" s="44"/>
      <c r="IIP1412" s="44"/>
      <c r="IIQ1412" s="44"/>
      <c r="IIR1412" s="44"/>
      <c r="IIS1412" s="44"/>
      <c r="IIT1412" s="44"/>
      <c r="IIU1412" s="44"/>
      <c r="IIV1412" s="44"/>
      <c r="IIW1412" s="44"/>
      <c r="IIX1412" s="44"/>
      <c r="IIY1412" s="44"/>
      <c r="IIZ1412" s="44"/>
      <c r="IJA1412" s="44"/>
      <c r="IJB1412" s="44"/>
      <c r="IJC1412" s="44"/>
      <c r="IJD1412" s="44"/>
      <c r="IJE1412" s="44"/>
      <c r="IJF1412" s="44"/>
      <c r="IJG1412" s="44"/>
      <c r="IJH1412" s="44"/>
      <c r="IJI1412" s="44"/>
      <c r="IJJ1412" s="44"/>
      <c r="IJK1412" s="44"/>
      <c r="IJL1412" s="44"/>
      <c r="IJM1412" s="44"/>
      <c r="IJN1412" s="44"/>
      <c r="IJO1412" s="44"/>
      <c r="IJP1412" s="44"/>
      <c r="IJQ1412" s="44"/>
      <c r="IJR1412" s="44"/>
      <c r="IJS1412" s="44"/>
      <c r="IJT1412" s="44"/>
      <c r="IJU1412" s="44"/>
      <c r="IJV1412" s="44"/>
      <c r="IJW1412" s="44"/>
      <c r="IJX1412" s="44"/>
      <c r="IJY1412" s="44"/>
      <c r="IJZ1412" s="44"/>
      <c r="IKA1412" s="44"/>
      <c r="IKB1412" s="44"/>
      <c r="IKC1412" s="44"/>
      <c r="IKD1412" s="44"/>
      <c r="IKE1412" s="44"/>
      <c r="IKF1412" s="44"/>
      <c r="IKG1412" s="44"/>
      <c r="IKH1412" s="44"/>
      <c r="IKI1412" s="44"/>
      <c r="IKJ1412" s="44"/>
      <c r="IKK1412" s="44"/>
      <c r="IKL1412" s="44"/>
      <c r="IKM1412" s="44"/>
      <c r="IKN1412" s="44"/>
      <c r="IKO1412" s="44"/>
      <c r="IKP1412" s="44"/>
      <c r="IKQ1412" s="44"/>
      <c r="IKR1412" s="44"/>
      <c r="IKS1412" s="44"/>
      <c r="IKT1412" s="44"/>
      <c r="IKU1412" s="44"/>
      <c r="IKV1412" s="44"/>
      <c r="IKW1412" s="44"/>
      <c r="IKX1412" s="44"/>
      <c r="IKY1412" s="44"/>
      <c r="IKZ1412" s="44"/>
      <c r="ILA1412" s="44"/>
      <c r="ILB1412" s="44"/>
      <c r="ILC1412" s="44"/>
      <c r="ILD1412" s="44"/>
      <c r="ILE1412" s="44"/>
      <c r="ILF1412" s="44"/>
      <c r="ILG1412" s="44"/>
      <c r="ILH1412" s="44"/>
      <c r="ILI1412" s="44"/>
      <c r="ILJ1412" s="44"/>
      <c r="ILK1412" s="44"/>
      <c r="ILL1412" s="44"/>
      <c r="ILM1412" s="44"/>
      <c r="ILN1412" s="44"/>
      <c r="ILO1412" s="44"/>
      <c r="ILP1412" s="44"/>
      <c r="ILQ1412" s="44"/>
      <c r="ILR1412" s="44"/>
      <c r="ILS1412" s="44"/>
      <c r="ILT1412" s="44"/>
      <c r="ILU1412" s="44"/>
      <c r="ILV1412" s="44"/>
      <c r="ILW1412" s="44"/>
      <c r="ILX1412" s="44"/>
      <c r="ILY1412" s="44"/>
      <c r="ILZ1412" s="44"/>
      <c r="IMA1412" s="44"/>
      <c r="IMB1412" s="44"/>
      <c r="IMC1412" s="44"/>
      <c r="IMD1412" s="44"/>
      <c r="IME1412" s="44"/>
      <c r="IMF1412" s="44"/>
      <c r="IMG1412" s="44"/>
      <c r="IMH1412" s="44"/>
      <c r="IMI1412" s="44"/>
      <c r="IMJ1412" s="44"/>
      <c r="IMK1412" s="44"/>
      <c r="IML1412" s="44"/>
      <c r="IMM1412" s="44"/>
      <c r="IMN1412" s="44"/>
      <c r="IMO1412" s="44"/>
      <c r="IMP1412" s="44"/>
      <c r="IMQ1412" s="44"/>
      <c r="IMR1412" s="44"/>
      <c r="IMS1412" s="44"/>
      <c r="IMT1412" s="44"/>
      <c r="IMU1412" s="44"/>
      <c r="IMV1412" s="44"/>
      <c r="IMW1412" s="44"/>
      <c r="IMX1412" s="44"/>
      <c r="IMY1412" s="44"/>
      <c r="IMZ1412" s="44"/>
      <c r="INA1412" s="44"/>
      <c r="INB1412" s="44"/>
      <c r="INC1412" s="44"/>
      <c r="IND1412" s="44"/>
      <c r="INE1412" s="44"/>
      <c r="INF1412" s="44"/>
      <c r="ING1412" s="44"/>
      <c r="INH1412" s="44"/>
      <c r="INI1412" s="44"/>
      <c r="INJ1412" s="44"/>
      <c r="INK1412" s="44"/>
      <c r="INL1412" s="44"/>
      <c r="INM1412" s="44"/>
      <c r="INN1412" s="44"/>
      <c r="INO1412" s="44"/>
      <c r="INP1412" s="44"/>
      <c r="INQ1412" s="44"/>
      <c r="INR1412" s="44"/>
      <c r="INS1412" s="44"/>
      <c r="INT1412" s="44"/>
      <c r="INU1412" s="44"/>
      <c r="INV1412" s="44"/>
      <c r="INW1412" s="44"/>
      <c r="INX1412" s="44"/>
      <c r="INY1412" s="44"/>
      <c r="INZ1412" s="44"/>
      <c r="IOA1412" s="44"/>
      <c r="IOB1412" s="44"/>
      <c r="IOC1412" s="44"/>
      <c r="IOD1412" s="44"/>
      <c r="IOE1412" s="44"/>
      <c r="IOF1412" s="44"/>
      <c r="IOG1412" s="44"/>
      <c r="IOH1412" s="44"/>
      <c r="IOI1412" s="44"/>
      <c r="IOJ1412" s="44"/>
      <c r="IOK1412" s="44"/>
      <c r="IOL1412" s="44"/>
      <c r="IOM1412" s="44"/>
      <c r="ION1412" s="44"/>
      <c r="IOO1412" s="44"/>
      <c r="IOP1412" s="44"/>
      <c r="IOQ1412" s="44"/>
      <c r="IOR1412" s="44"/>
      <c r="IOS1412" s="44"/>
      <c r="IOT1412" s="44"/>
      <c r="IOU1412" s="44"/>
      <c r="IOV1412" s="44"/>
      <c r="IOW1412" s="44"/>
      <c r="IOX1412" s="44"/>
      <c r="IOY1412" s="44"/>
      <c r="IOZ1412" s="44"/>
      <c r="IPA1412" s="44"/>
      <c r="IPB1412" s="44"/>
      <c r="IPC1412" s="44"/>
      <c r="IPD1412" s="44"/>
      <c r="IPE1412" s="44"/>
      <c r="IPF1412" s="44"/>
      <c r="IPG1412" s="44"/>
      <c r="IPH1412" s="44"/>
      <c r="IPI1412" s="44"/>
      <c r="IPJ1412" s="44"/>
      <c r="IPK1412" s="44"/>
      <c r="IPL1412" s="44"/>
      <c r="IPM1412" s="44"/>
      <c r="IPN1412" s="44"/>
      <c r="IPO1412" s="44"/>
      <c r="IPP1412" s="44"/>
      <c r="IPQ1412" s="44"/>
      <c r="IPR1412" s="44"/>
      <c r="IPS1412" s="44"/>
      <c r="IPT1412" s="44"/>
      <c r="IPU1412" s="44"/>
      <c r="IPV1412" s="44"/>
      <c r="IPW1412" s="44"/>
      <c r="IPX1412" s="44"/>
      <c r="IPY1412" s="44"/>
      <c r="IPZ1412" s="44"/>
      <c r="IQA1412" s="44"/>
      <c r="IQB1412" s="44"/>
      <c r="IQC1412" s="44"/>
      <c r="IQD1412" s="44"/>
      <c r="IQE1412" s="44"/>
      <c r="IQF1412" s="44"/>
      <c r="IQG1412" s="44"/>
      <c r="IQH1412" s="44"/>
      <c r="IQI1412" s="44"/>
      <c r="IQJ1412" s="44"/>
      <c r="IQK1412" s="44"/>
      <c r="IQL1412" s="44"/>
      <c r="IQM1412" s="44"/>
      <c r="IQN1412" s="44"/>
      <c r="IQO1412" s="44"/>
      <c r="IQP1412" s="44"/>
      <c r="IQQ1412" s="44"/>
      <c r="IQR1412" s="44"/>
      <c r="IQS1412" s="44"/>
      <c r="IQT1412" s="44"/>
      <c r="IQU1412" s="44"/>
      <c r="IQV1412" s="44"/>
      <c r="IQW1412" s="44"/>
      <c r="IQX1412" s="44"/>
      <c r="IQY1412" s="44"/>
      <c r="IQZ1412" s="44"/>
      <c r="IRA1412" s="44"/>
      <c r="IRB1412" s="44"/>
      <c r="IRC1412" s="44"/>
      <c r="IRD1412" s="44"/>
      <c r="IRE1412" s="44"/>
      <c r="IRF1412" s="44"/>
      <c r="IRG1412" s="44"/>
      <c r="IRH1412" s="44"/>
      <c r="IRI1412" s="44"/>
      <c r="IRJ1412" s="44"/>
      <c r="IRK1412" s="44"/>
      <c r="IRL1412" s="44"/>
      <c r="IRM1412" s="44"/>
      <c r="IRN1412" s="44"/>
      <c r="IRO1412" s="44"/>
      <c r="IRP1412" s="44"/>
      <c r="IRQ1412" s="44"/>
      <c r="IRR1412" s="44"/>
      <c r="IRS1412" s="44"/>
      <c r="IRT1412" s="44"/>
      <c r="IRU1412" s="44"/>
      <c r="IRV1412" s="44"/>
      <c r="IRW1412" s="44"/>
      <c r="IRX1412" s="44"/>
      <c r="IRY1412" s="44"/>
      <c r="IRZ1412" s="44"/>
      <c r="ISA1412" s="44"/>
      <c r="ISB1412" s="44"/>
      <c r="ISC1412" s="44"/>
      <c r="ISD1412" s="44"/>
      <c r="ISE1412" s="44"/>
      <c r="ISF1412" s="44"/>
      <c r="ISG1412" s="44"/>
      <c r="ISH1412" s="44"/>
      <c r="ISI1412" s="44"/>
      <c r="ISJ1412" s="44"/>
      <c r="ISK1412" s="44"/>
      <c r="ISL1412" s="44"/>
      <c r="ISM1412" s="44"/>
      <c r="ISN1412" s="44"/>
      <c r="ISO1412" s="44"/>
      <c r="ISP1412" s="44"/>
      <c r="ISQ1412" s="44"/>
      <c r="ISR1412" s="44"/>
      <c r="ISS1412" s="44"/>
      <c r="IST1412" s="44"/>
      <c r="ISU1412" s="44"/>
      <c r="ISV1412" s="44"/>
      <c r="ISW1412" s="44"/>
      <c r="ISX1412" s="44"/>
      <c r="ISY1412" s="44"/>
      <c r="ISZ1412" s="44"/>
      <c r="ITA1412" s="44"/>
      <c r="ITB1412" s="44"/>
      <c r="ITC1412" s="44"/>
      <c r="ITD1412" s="44"/>
      <c r="ITE1412" s="44"/>
      <c r="ITF1412" s="44"/>
      <c r="ITG1412" s="44"/>
      <c r="ITH1412" s="44"/>
      <c r="ITI1412" s="44"/>
      <c r="ITJ1412" s="44"/>
      <c r="ITK1412" s="44"/>
      <c r="ITL1412" s="44"/>
      <c r="ITM1412" s="44"/>
      <c r="ITN1412" s="44"/>
      <c r="ITO1412" s="44"/>
      <c r="ITP1412" s="44"/>
      <c r="ITQ1412" s="44"/>
      <c r="ITR1412" s="44"/>
      <c r="ITS1412" s="44"/>
      <c r="ITT1412" s="44"/>
      <c r="ITU1412" s="44"/>
      <c r="ITV1412" s="44"/>
      <c r="ITW1412" s="44"/>
      <c r="ITX1412" s="44"/>
      <c r="ITY1412" s="44"/>
      <c r="ITZ1412" s="44"/>
      <c r="IUA1412" s="44"/>
      <c r="IUB1412" s="44"/>
      <c r="IUC1412" s="44"/>
      <c r="IUD1412" s="44"/>
      <c r="IUE1412" s="44"/>
      <c r="IUF1412" s="44"/>
      <c r="IUG1412" s="44"/>
      <c r="IUH1412" s="44"/>
      <c r="IUI1412" s="44"/>
      <c r="IUJ1412" s="44"/>
      <c r="IUK1412" s="44"/>
      <c r="IUL1412" s="44"/>
      <c r="IUM1412" s="44"/>
      <c r="IUN1412" s="44"/>
      <c r="IUO1412" s="44"/>
      <c r="IUP1412" s="44"/>
      <c r="IUQ1412" s="44"/>
      <c r="IUR1412" s="44"/>
      <c r="IUS1412" s="44"/>
      <c r="IUT1412" s="44"/>
      <c r="IUU1412" s="44"/>
      <c r="IUV1412" s="44"/>
      <c r="IUW1412" s="44"/>
      <c r="IUX1412" s="44"/>
      <c r="IUY1412" s="44"/>
      <c r="IUZ1412" s="44"/>
      <c r="IVA1412" s="44"/>
      <c r="IVB1412" s="44"/>
      <c r="IVC1412" s="44"/>
      <c r="IVD1412" s="44"/>
      <c r="IVE1412" s="44"/>
      <c r="IVF1412" s="44"/>
      <c r="IVG1412" s="44"/>
      <c r="IVH1412" s="44"/>
      <c r="IVI1412" s="44"/>
      <c r="IVJ1412" s="44"/>
      <c r="IVK1412" s="44"/>
      <c r="IVL1412" s="44"/>
      <c r="IVM1412" s="44"/>
      <c r="IVN1412" s="44"/>
      <c r="IVO1412" s="44"/>
      <c r="IVP1412" s="44"/>
      <c r="IVQ1412" s="44"/>
      <c r="IVR1412" s="44"/>
      <c r="IVS1412" s="44"/>
      <c r="IVT1412" s="44"/>
      <c r="IVU1412" s="44"/>
      <c r="IVV1412" s="44"/>
      <c r="IVW1412" s="44"/>
      <c r="IVX1412" s="44"/>
      <c r="IVY1412" s="44"/>
      <c r="IVZ1412" s="44"/>
      <c r="IWA1412" s="44"/>
      <c r="IWB1412" s="44"/>
      <c r="IWC1412" s="44"/>
      <c r="IWD1412" s="44"/>
      <c r="IWE1412" s="44"/>
      <c r="IWF1412" s="44"/>
      <c r="IWG1412" s="44"/>
      <c r="IWH1412" s="44"/>
      <c r="IWI1412" s="44"/>
      <c r="IWJ1412" s="44"/>
      <c r="IWK1412" s="44"/>
      <c r="IWL1412" s="44"/>
      <c r="IWM1412" s="44"/>
      <c r="IWN1412" s="44"/>
      <c r="IWO1412" s="44"/>
      <c r="IWP1412" s="44"/>
      <c r="IWQ1412" s="44"/>
      <c r="IWR1412" s="44"/>
      <c r="IWS1412" s="44"/>
      <c r="IWT1412" s="44"/>
      <c r="IWU1412" s="44"/>
      <c r="IWV1412" s="44"/>
      <c r="IWW1412" s="44"/>
      <c r="IWX1412" s="44"/>
      <c r="IWY1412" s="44"/>
      <c r="IWZ1412" s="44"/>
      <c r="IXA1412" s="44"/>
      <c r="IXB1412" s="44"/>
      <c r="IXC1412" s="44"/>
      <c r="IXD1412" s="44"/>
      <c r="IXE1412" s="44"/>
      <c r="IXF1412" s="44"/>
      <c r="IXG1412" s="44"/>
      <c r="IXH1412" s="44"/>
      <c r="IXI1412" s="44"/>
      <c r="IXJ1412" s="44"/>
      <c r="IXK1412" s="44"/>
      <c r="IXL1412" s="44"/>
      <c r="IXM1412" s="44"/>
      <c r="IXN1412" s="44"/>
      <c r="IXO1412" s="44"/>
      <c r="IXP1412" s="44"/>
      <c r="IXQ1412" s="44"/>
      <c r="IXR1412" s="44"/>
      <c r="IXS1412" s="44"/>
      <c r="IXT1412" s="44"/>
      <c r="IXU1412" s="44"/>
      <c r="IXV1412" s="44"/>
      <c r="IXW1412" s="44"/>
      <c r="IXX1412" s="44"/>
      <c r="IXY1412" s="44"/>
      <c r="IXZ1412" s="44"/>
      <c r="IYA1412" s="44"/>
      <c r="IYB1412" s="44"/>
      <c r="IYC1412" s="44"/>
      <c r="IYD1412" s="44"/>
      <c r="IYE1412" s="44"/>
      <c r="IYF1412" s="44"/>
      <c r="IYG1412" s="44"/>
      <c r="IYH1412" s="44"/>
      <c r="IYI1412" s="44"/>
      <c r="IYJ1412" s="44"/>
      <c r="IYK1412" s="44"/>
      <c r="IYL1412" s="44"/>
      <c r="IYM1412" s="44"/>
      <c r="IYN1412" s="44"/>
      <c r="IYO1412" s="44"/>
      <c r="IYP1412" s="44"/>
      <c r="IYQ1412" s="44"/>
      <c r="IYR1412" s="44"/>
      <c r="IYS1412" s="44"/>
      <c r="IYT1412" s="44"/>
      <c r="IYU1412" s="44"/>
      <c r="IYV1412" s="44"/>
      <c r="IYW1412" s="44"/>
      <c r="IYX1412" s="44"/>
      <c r="IYY1412" s="44"/>
      <c r="IYZ1412" s="44"/>
      <c r="IZA1412" s="44"/>
      <c r="IZB1412" s="44"/>
      <c r="IZC1412" s="44"/>
      <c r="IZD1412" s="44"/>
      <c r="IZE1412" s="44"/>
      <c r="IZF1412" s="44"/>
      <c r="IZG1412" s="44"/>
      <c r="IZH1412" s="44"/>
      <c r="IZI1412" s="44"/>
      <c r="IZJ1412" s="44"/>
      <c r="IZK1412" s="44"/>
      <c r="IZL1412" s="44"/>
      <c r="IZM1412" s="44"/>
      <c r="IZN1412" s="44"/>
      <c r="IZO1412" s="44"/>
      <c r="IZP1412" s="44"/>
      <c r="IZQ1412" s="44"/>
      <c r="IZR1412" s="44"/>
      <c r="IZS1412" s="44"/>
      <c r="IZT1412" s="44"/>
      <c r="IZU1412" s="44"/>
      <c r="IZV1412" s="44"/>
      <c r="IZW1412" s="44"/>
      <c r="IZX1412" s="44"/>
      <c r="IZY1412" s="44"/>
      <c r="IZZ1412" s="44"/>
      <c r="JAA1412" s="44"/>
      <c r="JAB1412" s="44"/>
      <c r="JAC1412" s="44"/>
      <c r="JAD1412" s="44"/>
      <c r="JAE1412" s="44"/>
      <c r="JAF1412" s="44"/>
      <c r="JAG1412" s="44"/>
      <c r="JAH1412" s="44"/>
      <c r="JAI1412" s="44"/>
      <c r="JAJ1412" s="44"/>
      <c r="JAK1412" s="44"/>
      <c r="JAL1412" s="44"/>
      <c r="JAM1412" s="44"/>
      <c r="JAN1412" s="44"/>
      <c r="JAO1412" s="44"/>
      <c r="JAP1412" s="44"/>
      <c r="JAQ1412" s="44"/>
      <c r="JAR1412" s="44"/>
      <c r="JAS1412" s="44"/>
      <c r="JAT1412" s="44"/>
      <c r="JAU1412" s="44"/>
      <c r="JAV1412" s="44"/>
      <c r="JAW1412" s="44"/>
      <c r="JAX1412" s="44"/>
      <c r="JAY1412" s="44"/>
      <c r="JAZ1412" s="44"/>
      <c r="JBA1412" s="44"/>
      <c r="JBB1412" s="44"/>
      <c r="JBC1412" s="44"/>
      <c r="JBD1412" s="44"/>
      <c r="JBE1412" s="44"/>
      <c r="JBF1412" s="44"/>
      <c r="JBG1412" s="44"/>
      <c r="JBH1412" s="44"/>
      <c r="JBI1412" s="44"/>
      <c r="JBJ1412" s="44"/>
      <c r="JBK1412" s="44"/>
      <c r="JBL1412" s="44"/>
      <c r="JBM1412" s="44"/>
      <c r="JBN1412" s="44"/>
      <c r="JBO1412" s="44"/>
      <c r="JBP1412" s="44"/>
      <c r="JBQ1412" s="44"/>
      <c r="JBR1412" s="44"/>
      <c r="JBS1412" s="44"/>
      <c r="JBT1412" s="44"/>
      <c r="JBU1412" s="44"/>
      <c r="JBV1412" s="44"/>
      <c r="JBW1412" s="44"/>
      <c r="JBX1412" s="44"/>
      <c r="JBY1412" s="44"/>
      <c r="JBZ1412" s="44"/>
      <c r="JCA1412" s="44"/>
      <c r="JCB1412" s="44"/>
      <c r="JCC1412" s="44"/>
      <c r="JCD1412" s="44"/>
      <c r="JCE1412" s="44"/>
      <c r="JCF1412" s="44"/>
      <c r="JCG1412" s="44"/>
      <c r="JCH1412" s="44"/>
      <c r="JCI1412" s="44"/>
      <c r="JCJ1412" s="44"/>
      <c r="JCK1412" s="44"/>
      <c r="JCL1412" s="44"/>
      <c r="JCM1412" s="44"/>
      <c r="JCN1412" s="44"/>
      <c r="JCO1412" s="44"/>
      <c r="JCP1412" s="44"/>
      <c r="JCQ1412" s="44"/>
      <c r="JCR1412" s="44"/>
      <c r="JCS1412" s="44"/>
      <c r="JCT1412" s="44"/>
      <c r="JCU1412" s="44"/>
      <c r="JCV1412" s="44"/>
      <c r="JCW1412" s="44"/>
      <c r="JCX1412" s="44"/>
      <c r="JCY1412" s="44"/>
      <c r="JCZ1412" s="44"/>
      <c r="JDA1412" s="44"/>
      <c r="JDB1412" s="44"/>
      <c r="JDC1412" s="44"/>
      <c r="JDD1412" s="44"/>
      <c r="JDE1412" s="44"/>
      <c r="JDF1412" s="44"/>
      <c r="JDG1412" s="44"/>
      <c r="JDH1412" s="44"/>
      <c r="JDI1412" s="44"/>
      <c r="JDJ1412" s="44"/>
      <c r="JDK1412" s="44"/>
      <c r="JDL1412" s="44"/>
      <c r="JDM1412" s="44"/>
      <c r="JDN1412" s="44"/>
      <c r="JDO1412" s="44"/>
      <c r="JDP1412" s="44"/>
      <c r="JDQ1412" s="44"/>
      <c r="JDR1412" s="44"/>
      <c r="JDS1412" s="44"/>
      <c r="JDT1412" s="44"/>
      <c r="JDU1412" s="44"/>
      <c r="JDV1412" s="44"/>
      <c r="JDW1412" s="44"/>
      <c r="JDX1412" s="44"/>
      <c r="JDY1412" s="44"/>
      <c r="JDZ1412" s="44"/>
      <c r="JEA1412" s="44"/>
      <c r="JEB1412" s="44"/>
      <c r="JEC1412" s="44"/>
      <c r="JED1412" s="44"/>
      <c r="JEE1412" s="44"/>
      <c r="JEF1412" s="44"/>
      <c r="JEG1412" s="44"/>
      <c r="JEH1412" s="44"/>
      <c r="JEI1412" s="44"/>
      <c r="JEJ1412" s="44"/>
      <c r="JEK1412" s="44"/>
      <c r="JEL1412" s="44"/>
      <c r="JEM1412" s="44"/>
      <c r="JEN1412" s="44"/>
      <c r="JEO1412" s="44"/>
      <c r="JEP1412" s="44"/>
      <c r="JEQ1412" s="44"/>
      <c r="JER1412" s="44"/>
      <c r="JES1412" s="44"/>
      <c r="JET1412" s="44"/>
      <c r="JEU1412" s="44"/>
      <c r="JEV1412" s="44"/>
      <c r="JEW1412" s="44"/>
      <c r="JEX1412" s="44"/>
      <c r="JEY1412" s="44"/>
      <c r="JEZ1412" s="44"/>
      <c r="JFA1412" s="44"/>
      <c r="JFB1412" s="44"/>
      <c r="JFC1412" s="44"/>
      <c r="JFD1412" s="44"/>
      <c r="JFE1412" s="44"/>
      <c r="JFF1412" s="44"/>
      <c r="JFG1412" s="44"/>
      <c r="JFH1412" s="44"/>
      <c r="JFI1412" s="44"/>
      <c r="JFJ1412" s="44"/>
      <c r="JFK1412" s="44"/>
      <c r="JFL1412" s="44"/>
      <c r="JFM1412" s="44"/>
      <c r="JFN1412" s="44"/>
      <c r="JFO1412" s="44"/>
      <c r="JFP1412" s="44"/>
      <c r="JFQ1412" s="44"/>
      <c r="JFR1412" s="44"/>
      <c r="JFS1412" s="44"/>
      <c r="JFT1412" s="44"/>
      <c r="JFU1412" s="44"/>
      <c r="JFV1412" s="44"/>
      <c r="JFW1412" s="44"/>
      <c r="JFX1412" s="44"/>
      <c r="JFY1412" s="44"/>
      <c r="JFZ1412" s="44"/>
      <c r="JGA1412" s="44"/>
      <c r="JGB1412" s="44"/>
      <c r="JGC1412" s="44"/>
      <c r="JGD1412" s="44"/>
      <c r="JGE1412" s="44"/>
      <c r="JGF1412" s="44"/>
      <c r="JGG1412" s="44"/>
      <c r="JGH1412" s="44"/>
      <c r="JGI1412" s="44"/>
      <c r="JGJ1412" s="44"/>
      <c r="JGK1412" s="44"/>
      <c r="JGL1412" s="44"/>
      <c r="JGM1412" s="44"/>
      <c r="JGN1412" s="44"/>
      <c r="JGO1412" s="44"/>
      <c r="JGP1412" s="44"/>
      <c r="JGQ1412" s="44"/>
      <c r="JGR1412" s="44"/>
      <c r="JGS1412" s="44"/>
      <c r="JGT1412" s="44"/>
      <c r="JGU1412" s="44"/>
      <c r="JGV1412" s="44"/>
      <c r="JGW1412" s="44"/>
      <c r="JGX1412" s="44"/>
      <c r="JGY1412" s="44"/>
      <c r="JGZ1412" s="44"/>
      <c r="JHA1412" s="44"/>
      <c r="JHB1412" s="44"/>
      <c r="JHC1412" s="44"/>
      <c r="JHD1412" s="44"/>
      <c r="JHE1412" s="44"/>
      <c r="JHF1412" s="44"/>
      <c r="JHG1412" s="44"/>
      <c r="JHH1412" s="44"/>
      <c r="JHI1412" s="44"/>
      <c r="JHJ1412" s="44"/>
      <c r="JHK1412" s="44"/>
      <c r="JHL1412" s="44"/>
      <c r="JHM1412" s="44"/>
      <c r="JHN1412" s="44"/>
      <c r="JHO1412" s="44"/>
      <c r="JHP1412" s="44"/>
      <c r="JHQ1412" s="44"/>
      <c r="JHR1412" s="44"/>
      <c r="JHS1412" s="44"/>
      <c r="JHT1412" s="44"/>
      <c r="JHU1412" s="44"/>
      <c r="JHV1412" s="44"/>
      <c r="JHW1412" s="44"/>
      <c r="JHX1412" s="44"/>
      <c r="JHY1412" s="44"/>
      <c r="JHZ1412" s="44"/>
      <c r="JIA1412" s="44"/>
      <c r="JIB1412" s="44"/>
      <c r="JIC1412" s="44"/>
      <c r="JID1412" s="44"/>
      <c r="JIE1412" s="44"/>
      <c r="JIF1412" s="44"/>
      <c r="JIG1412" s="44"/>
      <c r="JIH1412" s="44"/>
      <c r="JII1412" s="44"/>
      <c r="JIJ1412" s="44"/>
      <c r="JIK1412" s="44"/>
      <c r="JIL1412" s="44"/>
      <c r="JIM1412" s="44"/>
      <c r="JIN1412" s="44"/>
      <c r="JIO1412" s="44"/>
      <c r="JIP1412" s="44"/>
      <c r="JIQ1412" s="44"/>
      <c r="JIR1412" s="44"/>
      <c r="JIS1412" s="44"/>
      <c r="JIT1412" s="44"/>
      <c r="JIU1412" s="44"/>
      <c r="JIV1412" s="44"/>
      <c r="JIW1412" s="44"/>
      <c r="JIX1412" s="44"/>
      <c r="JIY1412" s="44"/>
      <c r="JIZ1412" s="44"/>
      <c r="JJA1412" s="44"/>
      <c r="JJB1412" s="44"/>
      <c r="JJC1412" s="44"/>
      <c r="JJD1412" s="44"/>
      <c r="JJE1412" s="44"/>
      <c r="JJF1412" s="44"/>
      <c r="JJG1412" s="44"/>
      <c r="JJH1412" s="44"/>
      <c r="JJI1412" s="44"/>
      <c r="JJJ1412" s="44"/>
      <c r="JJK1412" s="44"/>
      <c r="JJL1412" s="44"/>
      <c r="JJM1412" s="44"/>
      <c r="JJN1412" s="44"/>
      <c r="JJO1412" s="44"/>
      <c r="JJP1412" s="44"/>
      <c r="JJQ1412" s="44"/>
      <c r="JJR1412" s="44"/>
      <c r="JJS1412" s="44"/>
      <c r="JJT1412" s="44"/>
      <c r="JJU1412" s="44"/>
      <c r="JJV1412" s="44"/>
      <c r="JJW1412" s="44"/>
      <c r="JJX1412" s="44"/>
      <c r="JJY1412" s="44"/>
      <c r="JJZ1412" s="44"/>
      <c r="JKA1412" s="44"/>
      <c r="JKB1412" s="44"/>
      <c r="JKC1412" s="44"/>
      <c r="JKD1412" s="44"/>
      <c r="JKE1412" s="44"/>
      <c r="JKF1412" s="44"/>
      <c r="JKG1412" s="44"/>
      <c r="JKH1412" s="44"/>
      <c r="JKI1412" s="44"/>
      <c r="JKJ1412" s="44"/>
      <c r="JKK1412" s="44"/>
      <c r="JKL1412" s="44"/>
      <c r="JKM1412" s="44"/>
      <c r="JKN1412" s="44"/>
      <c r="JKO1412" s="44"/>
      <c r="JKP1412" s="44"/>
      <c r="JKQ1412" s="44"/>
      <c r="JKR1412" s="44"/>
      <c r="JKS1412" s="44"/>
      <c r="JKT1412" s="44"/>
      <c r="JKU1412" s="44"/>
      <c r="JKV1412" s="44"/>
      <c r="JKW1412" s="44"/>
      <c r="JKX1412" s="44"/>
      <c r="JKY1412" s="44"/>
      <c r="JKZ1412" s="44"/>
      <c r="JLA1412" s="44"/>
      <c r="JLB1412" s="44"/>
      <c r="JLC1412" s="44"/>
      <c r="JLD1412" s="44"/>
      <c r="JLE1412" s="44"/>
      <c r="JLF1412" s="44"/>
      <c r="JLG1412" s="44"/>
      <c r="JLH1412" s="44"/>
      <c r="JLI1412" s="44"/>
      <c r="JLJ1412" s="44"/>
      <c r="JLK1412" s="44"/>
      <c r="JLL1412" s="44"/>
      <c r="JLM1412" s="44"/>
      <c r="JLN1412" s="44"/>
      <c r="JLO1412" s="44"/>
      <c r="JLP1412" s="44"/>
      <c r="JLQ1412" s="44"/>
      <c r="JLR1412" s="44"/>
      <c r="JLS1412" s="44"/>
      <c r="JLT1412" s="44"/>
      <c r="JLU1412" s="44"/>
      <c r="JLV1412" s="44"/>
      <c r="JLW1412" s="44"/>
      <c r="JLX1412" s="44"/>
      <c r="JLY1412" s="44"/>
      <c r="JLZ1412" s="44"/>
      <c r="JMA1412" s="44"/>
      <c r="JMB1412" s="44"/>
      <c r="JMC1412" s="44"/>
      <c r="JMD1412" s="44"/>
      <c r="JME1412" s="44"/>
      <c r="JMF1412" s="44"/>
      <c r="JMG1412" s="44"/>
      <c r="JMH1412" s="44"/>
      <c r="JMI1412" s="44"/>
      <c r="JMJ1412" s="44"/>
      <c r="JMK1412" s="44"/>
      <c r="JML1412" s="44"/>
      <c r="JMM1412" s="44"/>
      <c r="JMN1412" s="44"/>
      <c r="JMO1412" s="44"/>
      <c r="JMP1412" s="44"/>
      <c r="JMQ1412" s="44"/>
      <c r="JMR1412" s="44"/>
      <c r="JMS1412" s="44"/>
      <c r="JMT1412" s="44"/>
      <c r="JMU1412" s="44"/>
      <c r="JMV1412" s="44"/>
      <c r="JMW1412" s="44"/>
      <c r="JMX1412" s="44"/>
      <c r="JMY1412" s="44"/>
      <c r="JMZ1412" s="44"/>
      <c r="JNA1412" s="44"/>
      <c r="JNB1412" s="44"/>
      <c r="JNC1412" s="44"/>
      <c r="JND1412" s="44"/>
      <c r="JNE1412" s="44"/>
      <c r="JNF1412" s="44"/>
      <c r="JNG1412" s="44"/>
      <c r="JNH1412" s="44"/>
      <c r="JNI1412" s="44"/>
      <c r="JNJ1412" s="44"/>
      <c r="JNK1412" s="44"/>
      <c r="JNL1412" s="44"/>
      <c r="JNM1412" s="44"/>
      <c r="JNN1412" s="44"/>
      <c r="JNO1412" s="44"/>
      <c r="JNP1412" s="44"/>
      <c r="JNQ1412" s="44"/>
      <c r="JNR1412" s="44"/>
      <c r="JNS1412" s="44"/>
      <c r="JNT1412" s="44"/>
      <c r="JNU1412" s="44"/>
      <c r="JNV1412" s="44"/>
      <c r="JNW1412" s="44"/>
      <c r="JNX1412" s="44"/>
      <c r="JNY1412" s="44"/>
      <c r="JNZ1412" s="44"/>
      <c r="JOA1412" s="44"/>
      <c r="JOB1412" s="44"/>
      <c r="JOC1412" s="44"/>
      <c r="JOD1412" s="44"/>
      <c r="JOE1412" s="44"/>
      <c r="JOF1412" s="44"/>
      <c r="JOG1412" s="44"/>
      <c r="JOH1412" s="44"/>
      <c r="JOI1412" s="44"/>
      <c r="JOJ1412" s="44"/>
      <c r="JOK1412" s="44"/>
      <c r="JOL1412" s="44"/>
      <c r="JOM1412" s="44"/>
      <c r="JON1412" s="44"/>
      <c r="JOO1412" s="44"/>
      <c r="JOP1412" s="44"/>
      <c r="JOQ1412" s="44"/>
      <c r="JOR1412" s="44"/>
      <c r="JOS1412" s="44"/>
      <c r="JOT1412" s="44"/>
      <c r="JOU1412" s="44"/>
      <c r="JOV1412" s="44"/>
      <c r="JOW1412" s="44"/>
      <c r="JOX1412" s="44"/>
      <c r="JOY1412" s="44"/>
      <c r="JOZ1412" s="44"/>
      <c r="JPA1412" s="44"/>
      <c r="JPB1412" s="44"/>
      <c r="JPC1412" s="44"/>
      <c r="JPD1412" s="44"/>
      <c r="JPE1412" s="44"/>
      <c r="JPF1412" s="44"/>
      <c r="JPG1412" s="44"/>
      <c r="JPH1412" s="44"/>
      <c r="JPI1412" s="44"/>
      <c r="JPJ1412" s="44"/>
      <c r="JPK1412" s="44"/>
      <c r="JPL1412" s="44"/>
      <c r="JPM1412" s="44"/>
      <c r="JPN1412" s="44"/>
      <c r="JPO1412" s="44"/>
      <c r="JPP1412" s="44"/>
      <c r="JPQ1412" s="44"/>
      <c r="JPR1412" s="44"/>
      <c r="JPS1412" s="44"/>
      <c r="JPT1412" s="44"/>
      <c r="JPU1412" s="44"/>
      <c r="JPV1412" s="44"/>
      <c r="JPW1412" s="44"/>
      <c r="JPX1412" s="44"/>
      <c r="JPY1412" s="44"/>
      <c r="JPZ1412" s="44"/>
      <c r="JQA1412" s="44"/>
      <c r="JQB1412" s="44"/>
      <c r="JQC1412" s="44"/>
      <c r="JQD1412" s="44"/>
      <c r="JQE1412" s="44"/>
      <c r="JQF1412" s="44"/>
      <c r="JQG1412" s="44"/>
      <c r="JQH1412" s="44"/>
      <c r="JQI1412" s="44"/>
      <c r="JQJ1412" s="44"/>
      <c r="JQK1412" s="44"/>
      <c r="JQL1412" s="44"/>
      <c r="JQM1412" s="44"/>
      <c r="JQN1412" s="44"/>
      <c r="JQO1412" s="44"/>
      <c r="JQP1412" s="44"/>
      <c r="JQQ1412" s="44"/>
      <c r="JQR1412" s="44"/>
      <c r="JQS1412" s="44"/>
      <c r="JQT1412" s="44"/>
      <c r="JQU1412" s="44"/>
      <c r="JQV1412" s="44"/>
      <c r="JQW1412" s="44"/>
      <c r="JQX1412" s="44"/>
      <c r="JQY1412" s="44"/>
      <c r="JQZ1412" s="44"/>
      <c r="JRA1412" s="44"/>
      <c r="JRB1412" s="44"/>
      <c r="JRC1412" s="44"/>
      <c r="JRD1412" s="44"/>
      <c r="JRE1412" s="44"/>
      <c r="JRF1412" s="44"/>
      <c r="JRG1412" s="44"/>
      <c r="JRH1412" s="44"/>
      <c r="JRI1412" s="44"/>
      <c r="JRJ1412" s="44"/>
      <c r="JRK1412" s="44"/>
      <c r="JRL1412" s="44"/>
      <c r="JRM1412" s="44"/>
      <c r="JRN1412" s="44"/>
      <c r="JRO1412" s="44"/>
      <c r="JRP1412" s="44"/>
      <c r="JRQ1412" s="44"/>
      <c r="JRR1412" s="44"/>
      <c r="JRS1412" s="44"/>
      <c r="JRT1412" s="44"/>
      <c r="JRU1412" s="44"/>
      <c r="JRV1412" s="44"/>
      <c r="JRW1412" s="44"/>
      <c r="JRX1412" s="44"/>
      <c r="JRY1412" s="44"/>
      <c r="JRZ1412" s="44"/>
      <c r="JSA1412" s="44"/>
      <c r="JSB1412" s="44"/>
      <c r="JSC1412" s="44"/>
      <c r="JSD1412" s="44"/>
      <c r="JSE1412" s="44"/>
      <c r="JSF1412" s="44"/>
      <c r="JSG1412" s="44"/>
      <c r="JSH1412" s="44"/>
      <c r="JSI1412" s="44"/>
      <c r="JSJ1412" s="44"/>
      <c r="JSK1412" s="44"/>
      <c r="JSL1412" s="44"/>
      <c r="JSM1412" s="44"/>
      <c r="JSN1412" s="44"/>
      <c r="JSO1412" s="44"/>
      <c r="JSP1412" s="44"/>
      <c r="JSQ1412" s="44"/>
      <c r="JSR1412" s="44"/>
      <c r="JSS1412" s="44"/>
      <c r="JST1412" s="44"/>
      <c r="JSU1412" s="44"/>
      <c r="JSV1412" s="44"/>
      <c r="JSW1412" s="44"/>
      <c r="JSX1412" s="44"/>
      <c r="JSY1412" s="44"/>
      <c r="JSZ1412" s="44"/>
      <c r="JTA1412" s="44"/>
      <c r="JTB1412" s="44"/>
      <c r="JTC1412" s="44"/>
      <c r="JTD1412" s="44"/>
      <c r="JTE1412" s="44"/>
      <c r="JTF1412" s="44"/>
      <c r="JTG1412" s="44"/>
      <c r="JTH1412" s="44"/>
      <c r="JTI1412" s="44"/>
      <c r="JTJ1412" s="44"/>
      <c r="JTK1412" s="44"/>
      <c r="JTL1412" s="44"/>
      <c r="JTM1412" s="44"/>
      <c r="JTN1412" s="44"/>
      <c r="JTO1412" s="44"/>
      <c r="JTP1412" s="44"/>
      <c r="JTQ1412" s="44"/>
      <c r="JTR1412" s="44"/>
      <c r="JTS1412" s="44"/>
      <c r="JTT1412" s="44"/>
      <c r="JTU1412" s="44"/>
      <c r="JTV1412" s="44"/>
      <c r="JTW1412" s="44"/>
      <c r="JTX1412" s="44"/>
      <c r="JTY1412" s="44"/>
      <c r="JTZ1412" s="44"/>
      <c r="JUA1412" s="44"/>
      <c r="JUB1412" s="44"/>
      <c r="JUC1412" s="44"/>
      <c r="JUD1412" s="44"/>
      <c r="JUE1412" s="44"/>
      <c r="JUF1412" s="44"/>
      <c r="JUG1412" s="44"/>
      <c r="JUH1412" s="44"/>
      <c r="JUI1412" s="44"/>
      <c r="JUJ1412" s="44"/>
      <c r="JUK1412" s="44"/>
      <c r="JUL1412" s="44"/>
      <c r="JUM1412" s="44"/>
      <c r="JUN1412" s="44"/>
      <c r="JUO1412" s="44"/>
      <c r="JUP1412" s="44"/>
      <c r="JUQ1412" s="44"/>
      <c r="JUR1412" s="44"/>
      <c r="JUS1412" s="44"/>
      <c r="JUT1412" s="44"/>
      <c r="JUU1412" s="44"/>
      <c r="JUV1412" s="44"/>
      <c r="JUW1412" s="44"/>
      <c r="JUX1412" s="44"/>
      <c r="JUY1412" s="44"/>
      <c r="JUZ1412" s="44"/>
      <c r="JVA1412" s="44"/>
      <c r="JVB1412" s="44"/>
      <c r="JVC1412" s="44"/>
      <c r="JVD1412" s="44"/>
      <c r="JVE1412" s="44"/>
      <c r="JVF1412" s="44"/>
      <c r="JVG1412" s="44"/>
      <c r="JVH1412" s="44"/>
      <c r="JVI1412" s="44"/>
      <c r="JVJ1412" s="44"/>
      <c r="JVK1412" s="44"/>
      <c r="JVL1412" s="44"/>
      <c r="JVM1412" s="44"/>
      <c r="JVN1412" s="44"/>
      <c r="JVO1412" s="44"/>
      <c r="JVP1412" s="44"/>
      <c r="JVQ1412" s="44"/>
      <c r="JVR1412" s="44"/>
      <c r="JVS1412" s="44"/>
      <c r="JVT1412" s="44"/>
      <c r="JVU1412" s="44"/>
      <c r="JVV1412" s="44"/>
      <c r="JVW1412" s="44"/>
      <c r="JVX1412" s="44"/>
      <c r="JVY1412" s="44"/>
      <c r="JVZ1412" s="44"/>
      <c r="JWA1412" s="44"/>
      <c r="JWB1412" s="44"/>
      <c r="JWC1412" s="44"/>
      <c r="JWD1412" s="44"/>
      <c r="JWE1412" s="44"/>
      <c r="JWF1412" s="44"/>
      <c r="JWG1412" s="44"/>
      <c r="JWH1412" s="44"/>
      <c r="JWI1412" s="44"/>
      <c r="JWJ1412" s="44"/>
      <c r="JWK1412" s="44"/>
      <c r="JWL1412" s="44"/>
      <c r="JWM1412" s="44"/>
      <c r="JWN1412" s="44"/>
      <c r="JWO1412" s="44"/>
      <c r="JWP1412" s="44"/>
      <c r="JWQ1412" s="44"/>
      <c r="JWR1412" s="44"/>
      <c r="JWS1412" s="44"/>
      <c r="JWT1412" s="44"/>
      <c r="JWU1412" s="44"/>
      <c r="JWV1412" s="44"/>
      <c r="JWW1412" s="44"/>
      <c r="JWX1412" s="44"/>
      <c r="JWY1412" s="44"/>
      <c r="JWZ1412" s="44"/>
      <c r="JXA1412" s="44"/>
      <c r="JXB1412" s="44"/>
      <c r="JXC1412" s="44"/>
      <c r="JXD1412" s="44"/>
      <c r="JXE1412" s="44"/>
      <c r="JXF1412" s="44"/>
      <c r="JXG1412" s="44"/>
      <c r="JXH1412" s="44"/>
      <c r="JXI1412" s="44"/>
      <c r="JXJ1412" s="44"/>
      <c r="JXK1412" s="44"/>
      <c r="JXL1412" s="44"/>
      <c r="JXM1412" s="44"/>
      <c r="JXN1412" s="44"/>
      <c r="JXO1412" s="44"/>
      <c r="JXP1412" s="44"/>
      <c r="JXQ1412" s="44"/>
      <c r="JXR1412" s="44"/>
      <c r="JXS1412" s="44"/>
      <c r="JXT1412" s="44"/>
      <c r="JXU1412" s="44"/>
      <c r="JXV1412" s="44"/>
      <c r="JXW1412" s="44"/>
      <c r="JXX1412" s="44"/>
      <c r="JXY1412" s="44"/>
      <c r="JXZ1412" s="44"/>
      <c r="JYA1412" s="44"/>
      <c r="JYB1412" s="44"/>
      <c r="JYC1412" s="44"/>
      <c r="JYD1412" s="44"/>
      <c r="JYE1412" s="44"/>
      <c r="JYF1412" s="44"/>
      <c r="JYG1412" s="44"/>
      <c r="JYH1412" s="44"/>
      <c r="JYI1412" s="44"/>
      <c r="JYJ1412" s="44"/>
      <c r="JYK1412" s="44"/>
      <c r="JYL1412" s="44"/>
      <c r="JYM1412" s="44"/>
      <c r="JYN1412" s="44"/>
      <c r="JYO1412" s="44"/>
      <c r="JYP1412" s="44"/>
      <c r="JYQ1412" s="44"/>
      <c r="JYR1412" s="44"/>
      <c r="JYS1412" s="44"/>
      <c r="JYT1412" s="44"/>
      <c r="JYU1412" s="44"/>
      <c r="JYV1412" s="44"/>
      <c r="JYW1412" s="44"/>
      <c r="JYX1412" s="44"/>
      <c r="JYY1412" s="44"/>
      <c r="JYZ1412" s="44"/>
      <c r="JZA1412" s="44"/>
      <c r="JZB1412" s="44"/>
      <c r="JZC1412" s="44"/>
      <c r="JZD1412" s="44"/>
      <c r="JZE1412" s="44"/>
      <c r="JZF1412" s="44"/>
      <c r="JZG1412" s="44"/>
      <c r="JZH1412" s="44"/>
      <c r="JZI1412" s="44"/>
      <c r="JZJ1412" s="44"/>
      <c r="JZK1412" s="44"/>
      <c r="JZL1412" s="44"/>
      <c r="JZM1412" s="44"/>
      <c r="JZN1412" s="44"/>
      <c r="JZO1412" s="44"/>
      <c r="JZP1412" s="44"/>
      <c r="JZQ1412" s="44"/>
      <c r="JZR1412" s="44"/>
      <c r="JZS1412" s="44"/>
      <c r="JZT1412" s="44"/>
      <c r="JZU1412" s="44"/>
      <c r="JZV1412" s="44"/>
      <c r="JZW1412" s="44"/>
      <c r="JZX1412" s="44"/>
      <c r="JZY1412" s="44"/>
      <c r="JZZ1412" s="44"/>
      <c r="KAA1412" s="44"/>
      <c r="KAB1412" s="44"/>
      <c r="KAC1412" s="44"/>
      <c r="KAD1412" s="44"/>
      <c r="KAE1412" s="44"/>
      <c r="KAF1412" s="44"/>
      <c r="KAG1412" s="44"/>
      <c r="KAH1412" s="44"/>
      <c r="KAI1412" s="44"/>
      <c r="KAJ1412" s="44"/>
      <c r="KAK1412" s="44"/>
      <c r="KAL1412" s="44"/>
      <c r="KAM1412" s="44"/>
      <c r="KAN1412" s="44"/>
      <c r="KAO1412" s="44"/>
      <c r="KAP1412" s="44"/>
      <c r="KAQ1412" s="44"/>
      <c r="KAR1412" s="44"/>
      <c r="KAS1412" s="44"/>
      <c r="KAT1412" s="44"/>
      <c r="KAU1412" s="44"/>
      <c r="KAV1412" s="44"/>
      <c r="KAW1412" s="44"/>
      <c r="KAX1412" s="44"/>
      <c r="KAY1412" s="44"/>
      <c r="KAZ1412" s="44"/>
      <c r="KBA1412" s="44"/>
      <c r="KBB1412" s="44"/>
      <c r="KBC1412" s="44"/>
      <c r="KBD1412" s="44"/>
      <c r="KBE1412" s="44"/>
      <c r="KBF1412" s="44"/>
      <c r="KBG1412" s="44"/>
      <c r="KBH1412" s="44"/>
      <c r="KBI1412" s="44"/>
      <c r="KBJ1412" s="44"/>
      <c r="KBK1412" s="44"/>
      <c r="KBL1412" s="44"/>
      <c r="KBM1412" s="44"/>
      <c r="KBN1412" s="44"/>
      <c r="KBO1412" s="44"/>
      <c r="KBP1412" s="44"/>
      <c r="KBQ1412" s="44"/>
      <c r="KBR1412" s="44"/>
      <c r="KBS1412" s="44"/>
      <c r="KBT1412" s="44"/>
      <c r="KBU1412" s="44"/>
      <c r="KBV1412" s="44"/>
      <c r="KBW1412" s="44"/>
      <c r="KBX1412" s="44"/>
      <c r="KBY1412" s="44"/>
      <c r="KBZ1412" s="44"/>
      <c r="KCA1412" s="44"/>
      <c r="KCB1412" s="44"/>
      <c r="KCC1412" s="44"/>
      <c r="KCD1412" s="44"/>
      <c r="KCE1412" s="44"/>
      <c r="KCF1412" s="44"/>
      <c r="KCG1412" s="44"/>
      <c r="KCH1412" s="44"/>
      <c r="KCI1412" s="44"/>
      <c r="KCJ1412" s="44"/>
      <c r="KCK1412" s="44"/>
      <c r="KCL1412" s="44"/>
      <c r="KCM1412" s="44"/>
      <c r="KCN1412" s="44"/>
      <c r="KCO1412" s="44"/>
      <c r="KCP1412" s="44"/>
      <c r="KCQ1412" s="44"/>
      <c r="KCR1412" s="44"/>
      <c r="KCS1412" s="44"/>
      <c r="KCT1412" s="44"/>
      <c r="KCU1412" s="44"/>
      <c r="KCV1412" s="44"/>
      <c r="KCW1412" s="44"/>
      <c r="KCX1412" s="44"/>
      <c r="KCY1412" s="44"/>
      <c r="KCZ1412" s="44"/>
      <c r="KDA1412" s="44"/>
      <c r="KDB1412" s="44"/>
      <c r="KDC1412" s="44"/>
      <c r="KDD1412" s="44"/>
      <c r="KDE1412" s="44"/>
      <c r="KDF1412" s="44"/>
      <c r="KDG1412" s="44"/>
      <c r="KDH1412" s="44"/>
      <c r="KDI1412" s="44"/>
      <c r="KDJ1412" s="44"/>
      <c r="KDK1412" s="44"/>
      <c r="KDL1412" s="44"/>
      <c r="KDM1412" s="44"/>
      <c r="KDN1412" s="44"/>
      <c r="KDO1412" s="44"/>
      <c r="KDP1412" s="44"/>
      <c r="KDQ1412" s="44"/>
      <c r="KDR1412" s="44"/>
      <c r="KDS1412" s="44"/>
      <c r="KDT1412" s="44"/>
      <c r="KDU1412" s="44"/>
      <c r="KDV1412" s="44"/>
      <c r="KDW1412" s="44"/>
      <c r="KDX1412" s="44"/>
      <c r="KDY1412" s="44"/>
      <c r="KDZ1412" s="44"/>
      <c r="KEA1412" s="44"/>
      <c r="KEB1412" s="44"/>
      <c r="KEC1412" s="44"/>
      <c r="KED1412" s="44"/>
      <c r="KEE1412" s="44"/>
      <c r="KEF1412" s="44"/>
      <c r="KEG1412" s="44"/>
      <c r="KEH1412" s="44"/>
      <c r="KEI1412" s="44"/>
      <c r="KEJ1412" s="44"/>
      <c r="KEK1412" s="44"/>
      <c r="KEL1412" s="44"/>
      <c r="KEM1412" s="44"/>
      <c r="KEN1412" s="44"/>
      <c r="KEO1412" s="44"/>
      <c r="KEP1412" s="44"/>
      <c r="KEQ1412" s="44"/>
      <c r="KER1412" s="44"/>
      <c r="KES1412" s="44"/>
      <c r="KET1412" s="44"/>
      <c r="KEU1412" s="44"/>
      <c r="KEV1412" s="44"/>
      <c r="KEW1412" s="44"/>
      <c r="KEX1412" s="44"/>
      <c r="KEY1412" s="44"/>
      <c r="KEZ1412" s="44"/>
      <c r="KFA1412" s="44"/>
      <c r="KFB1412" s="44"/>
      <c r="KFC1412" s="44"/>
      <c r="KFD1412" s="44"/>
      <c r="KFE1412" s="44"/>
      <c r="KFF1412" s="44"/>
      <c r="KFG1412" s="44"/>
      <c r="KFH1412" s="44"/>
      <c r="KFI1412" s="44"/>
      <c r="KFJ1412" s="44"/>
      <c r="KFK1412" s="44"/>
      <c r="KFL1412" s="44"/>
      <c r="KFM1412" s="44"/>
      <c r="KFN1412" s="44"/>
      <c r="KFO1412" s="44"/>
      <c r="KFP1412" s="44"/>
      <c r="KFQ1412" s="44"/>
      <c r="KFR1412" s="44"/>
      <c r="KFS1412" s="44"/>
      <c r="KFT1412" s="44"/>
      <c r="KFU1412" s="44"/>
      <c r="KFV1412" s="44"/>
      <c r="KFW1412" s="44"/>
      <c r="KFX1412" s="44"/>
      <c r="KFY1412" s="44"/>
      <c r="KFZ1412" s="44"/>
      <c r="KGA1412" s="44"/>
      <c r="KGB1412" s="44"/>
      <c r="KGC1412" s="44"/>
      <c r="KGD1412" s="44"/>
      <c r="KGE1412" s="44"/>
      <c r="KGF1412" s="44"/>
      <c r="KGG1412" s="44"/>
      <c r="KGH1412" s="44"/>
      <c r="KGI1412" s="44"/>
      <c r="KGJ1412" s="44"/>
      <c r="KGK1412" s="44"/>
      <c r="KGL1412" s="44"/>
      <c r="KGM1412" s="44"/>
      <c r="KGN1412" s="44"/>
      <c r="KGO1412" s="44"/>
      <c r="KGP1412" s="44"/>
      <c r="KGQ1412" s="44"/>
      <c r="KGR1412" s="44"/>
      <c r="KGS1412" s="44"/>
      <c r="KGT1412" s="44"/>
      <c r="KGU1412" s="44"/>
      <c r="KGV1412" s="44"/>
      <c r="KGW1412" s="44"/>
      <c r="KGX1412" s="44"/>
      <c r="KGY1412" s="44"/>
      <c r="KGZ1412" s="44"/>
      <c r="KHA1412" s="44"/>
      <c r="KHB1412" s="44"/>
      <c r="KHC1412" s="44"/>
      <c r="KHD1412" s="44"/>
      <c r="KHE1412" s="44"/>
      <c r="KHF1412" s="44"/>
      <c r="KHG1412" s="44"/>
      <c r="KHH1412" s="44"/>
      <c r="KHI1412" s="44"/>
      <c r="KHJ1412" s="44"/>
      <c r="KHK1412" s="44"/>
      <c r="KHL1412" s="44"/>
      <c r="KHM1412" s="44"/>
      <c r="KHN1412" s="44"/>
      <c r="KHO1412" s="44"/>
      <c r="KHP1412" s="44"/>
      <c r="KHQ1412" s="44"/>
      <c r="KHR1412" s="44"/>
      <c r="KHS1412" s="44"/>
      <c r="KHT1412" s="44"/>
      <c r="KHU1412" s="44"/>
      <c r="KHV1412" s="44"/>
      <c r="KHW1412" s="44"/>
      <c r="KHX1412" s="44"/>
      <c r="KHY1412" s="44"/>
      <c r="KHZ1412" s="44"/>
      <c r="KIA1412" s="44"/>
      <c r="KIB1412" s="44"/>
      <c r="KIC1412" s="44"/>
      <c r="KID1412" s="44"/>
      <c r="KIE1412" s="44"/>
      <c r="KIF1412" s="44"/>
      <c r="KIG1412" s="44"/>
      <c r="KIH1412" s="44"/>
      <c r="KII1412" s="44"/>
      <c r="KIJ1412" s="44"/>
      <c r="KIK1412" s="44"/>
      <c r="KIL1412" s="44"/>
      <c r="KIM1412" s="44"/>
      <c r="KIN1412" s="44"/>
      <c r="KIO1412" s="44"/>
      <c r="KIP1412" s="44"/>
      <c r="KIQ1412" s="44"/>
      <c r="KIR1412" s="44"/>
      <c r="KIS1412" s="44"/>
      <c r="KIT1412" s="44"/>
      <c r="KIU1412" s="44"/>
      <c r="KIV1412" s="44"/>
      <c r="KIW1412" s="44"/>
      <c r="KIX1412" s="44"/>
      <c r="KIY1412" s="44"/>
      <c r="KIZ1412" s="44"/>
      <c r="KJA1412" s="44"/>
      <c r="KJB1412" s="44"/>
      <c r="KJC1412" s="44"/>
      <c r="KJD1412" s="44"/>
      <c r="KJE1412" s="44"/>
      <c r="KJF1412" s="44"/>
      <c r="KJG1412" s="44"/>
      <c r="KJH1412" s="44"/>
      <c r="KJI1412" s="44"/>
      <c r="KJJ1412" s="44"/>
      <c r="KJK1412" s="44"/>
      <c r="KJL1412" s="44"/>
      <c r="KJM1412" s="44"/>
      <c r="KJN1412" s="44"/>
      <c r="KJO1412" s="44"/>
      <c r="KJP1412" s="44"/>
      <c r="KJQ1412" s="44"/>
      <c r="KJR1412" s="44"/>
      <c r="KJS1412" s="44"/>
      <c r="KJT1412" s="44"/>
      <c r="KJU1412" s="44"/>
      <c r="KJV1412" s="44"/>
      <c r="KJW1412" s="44"/>
      <c r="KJX1412" s="44"/>
      <c r="KJY1412" s="44"/>
      <c r="KJZ1412" s="44"/>
      <c r="KKA1412" s="44"/>
      <c r="KKB1412" s="44"/>
      <c r="KKC1412" s="44"/>
      <c r="KKD1412" s="44"/>
      <c r="KKE1412" s="44"/>
      <c r="KKF1412" s="44"/>
      <c r="KKG1412" s="44"/>
      <c r="KKH1412" s="44"/>
      <c r="KKI1412" s="44"/>
      <c r="KKJ1412" s="44"/>
      <c r="KKK1412" s="44"/>
      <c r="KKL1412" s="44"/>
      <c r="KKM1412" s="44"/>
      <c r="KKN1412" s="44"/>
      <c r="KKO1412" s="44"/>
      <c r="KKP1412" s="44"/>
      <c r="KKQ1412" s="44"/>
      <c r="KKR1412" s="44"/>
      <c r="KKS1412" s="44"/>
      <c r="KKT1412" s="44"/>
      <c r="KKU1412" s="44"/>
      <c r="KKV1412" s="44"/>
      <c r="KKW1412" s="44"/>
      <c r="KKX1412" s="44"/>
      <c r="KKY1412" s="44"/>
      <c r="KKZ1412" s="44"/>
      <c r="KLA1412" s="44"/>
      <c r="KLB1412" s="44"/>
      <c r="KLC1412" s="44"/>
      <c r="KLD1412" s="44"/>
      <c r="KLE1412" s="44"/>
      <c r="KLF1412" s="44"/>
      <c r="KLG1412" s="44"/>
      <c r="KLH1412" s="44"/>
      <c r="KLI1412" s="44"/>
      <c r="KLJ1412" s="44"/>
      <c r="KLK1412" s="44"/>
      <c r="KLL1412" s="44"/>
      <c r="KLM1412" s="44"/>
      <c r="KLN1412" s="44"/>
      <c r="KLO1412" s="44"/>
      <c r="KLP1412" s="44"/>
      <c r="KLQ1412" s="44"/>
      <c r="KLR1412" s="44"/>
      <c r="KLS1412" s="44"/>
      <c r="KLT1412" s="44"/>
      <c r="KLU1412" s="44"/>
      <c r="KLV1412" s="44"/>
      <c r="KLW1412" s="44"/>
      <c r="KLX1412" s="44"/>
      <c r="KLY1412" s="44"/>
      <c r="KLZ1412" s="44"/>
      <c r="KMA1412" s="44"/>
      <c r="KMB1412" s="44"/>
      <c r="KMC1412" s="44"/>
      <c r="KMD1412" s="44"/>
      <c r="KME1412" s="44"/>
      <c r="KMF1412" s="44"/>
      <c r="KMG1412" s="44"/>
      <c r="KMH1412" s="44"/>
      <c r="KMI1412" s="44"/>
      <c r="KMJ1412" s="44"/>
      <c r="KMK1412" s="44"/>
      <c r="KML1412" s="44"/>
      <c r="KMM1412" s="44"/>
      <c r="KMN1412" s="44"/>
      <c r="KMO1412" s="44"/>
      <c r="KMP1412" s="44"/>
      <c r="KMQ1412" s="44"/>
      <c r="KMR1412" s="44"/>
      <c r="KMS1412" s="44"/>
      <c r="KMT1412" s="44"/>
      <c r="KMU1412" s="44"/>
      <c r="KMV1412" s="44"/>
      <c r="KMW1412" s="44"/>
      <c r="KMX1412" s="44"/>
      <c r="KMY1412" s="44"/>
      <c r="KMZ1412" s="44"/>
      <c r="KNA1412" s="44"/>
      <c r="KNB1412" s="44"/>
      <c r="KNC1412" s="44"/>
      <c r="KND1412" s="44"/>
      <c r="KNE1412" s="44"/>
      <c r="KNF1412" s="44"/>
      <c r="KNG1412" s="44"/>
      <c r="KNH1412" s="44"/>
      <c r="KNI1412" s="44"/>
      <c r="KNJ1412" s="44"/>
      <c r="KNK1412" s="44"/>
      <c r="KNL1412" s="44"/>
      <c r="KNM1412" s="44"/>
      <c r="KNN1412" s="44"/>
      <c r="KNO1412" s="44"/>
      <c r="KNP1412" s="44"/>
      <c r="KNQ1412" s="44"/>
      <c r="KNR1412" s="44"/>
      <c r="KNS1412" s="44"/>
      <c r="KNT1412" s="44"/>
      <c r="KNU1412" s="44"/>
      <c r="KNV1412" s="44"/>
      <c r="KNW1412" s="44"/>
      <c r="KNX1412" s="44"/>
      <c r="KNY1412" s="44"/>
      <c r="KNZ1412" s="44"/>
      <c r="KOA1412" s="44"/>
      <c r="KOB1412" s="44"/>
      <c r="KOC1412" s="44"/>
      <c r="KOD1412" s="44"/>
      <c r="KOE1412" s="44"/>
      <c r="KOF1412" s="44"/>
      <c r="KOG1412" s="44"/>
      <c r="KOH1412" s="44"/>
      <c r="KOI1412" s="44"/>
      <c r="KOJ1412" s="44"/>
      <c r="KOK1412" s="44"/>
      <c r="KOL1412" s="44"/>
      <c r="KOM1412" s="44"/>
      <c r="KON1412" s="44"/>
      <c r="KOO1412" s="44"/>
      <c r="KOP1412" s="44"/>
      <c r="KOQ1412" s="44"/>
      <c r="KOR1412" s="44"/>
      <c r="KOS1412" s="44"/>
      <c r="KOT1412" s="44"/>
      <c r="KOU1412" s="44"/>
      <c r="KOV1412" s="44"/>
      <c r="KOW1412" s="44"/>
      <c r="KOX1412" s="44"/>
      <c r="KOY1412" s="44"/>
      <c r="KOZ1412" s="44"/>
      <c r="KPA1412" s="44"/>
      <c r="KPB1412" s="44"/>
      <c r="KPC1412" s="44"/>
      <c r="KPD1412" s="44"/>
      <c r="KPE1412" s="44"/>
      <c r="KPF1412" s="44"/>
      <c r="KPG1412" s="44"/>
      <c r="KPH1412" s="44"/>
      <c r="KPI1412" s="44"/>
      <c r="KPJ1412" s="44"/>
      <c r="KPK1412" s="44"/>
      <c r="KPL1412" s="44"/>
      <c r="KPM1412" s="44"/>
      <c r="KPN1412" s="44"/>
      <c r="KPO1412" s="44"/>
      <c r="KPP1412" s="44"/>
      <c r="KPQ1412" s="44"/>
      <c r="KPR1412" s="44"/>
      <c r="KPS1412" s="44"/>
      <c r="KPT1412" s="44"/>
      <c r="KPU1412" s="44"/>
      <c r="KPV1412" s="44"/>
      <c r="KPW1412" s="44"/>
      <c r="KPX1412" s="44"/>
      <c r="KPY1412" s="44"/>
      <c r="KPZ1412" s="44"/>
      <c r="KQA1412" s="44"/>
      <c r="KQB1412" s="44"/>
      <c r="KQC1412" s="44"/>
      <c r="KQD1412" s="44"/>
      <c r="KQE1412" s="44"/>
      <c r="KQF1412" s="44"/>
      <c r="KQG1412" s="44"/>
      <c r="KQH1412" s="44"/>
      <c r="KQI1412" s="44"/>
      <c r="KQJ1412" s="44"/>
      <c r="KQK1412" s="44"/>
      <c r="KQL1412" s="44"/>
      <c r="KQM1412" s="44"/>
      <c r="KQN1412" s="44"/>
      <c r="KQO1412" s="44"/>
      <c r="KQP1412" s="44"/>
      <c r="KQQ1412" s="44"/>
      <c r="KQR1412" s="44"/>
      <c r="KQS1412" s="44"/>
      <c r="KQT1412" s="44"/>
      <c r="KQU1412" s="44"/>
      <c r="KQV1412" s="44"/>
      <c r="KQW1412" s="44"/>
      <c r="KQX1412" s="44"/>
      <c r="KQY1412" s="44"/>
      <c r="KQZ1412" s="44"/>
      <c r="KRA1412" s="44"/>
      <c r="KRB1412" s="44"/>
      <c r="KRC1412" s="44"/>
      <c r="KRD1412" s="44"/>
      <c r="KRE1412" s="44"/>
      <c r="KRF1412" s="44"/>
      <c r="KRG1412" s="44"/>
      <c r="KRH1412" s="44"/>
      <c r="KRI1412" s="44"/>
      <c r="KRJ1412" s="44"/>
      <c r="KRK1412" s="44"/>
      <c r="KRL1412" s="44"/>
      <c r="KRM1412" s="44"/>
      <c r="KRN1412" s="44"/>
      <c r="KRO1412" s="44"/>
      <c r="KRP1412" s="44"/>
      <c r="KRQ1412" s="44"/>
      <c r="KRR1412" s="44"/>
      <c r="KRS1412" s="44"/>
      <c r="KRT1412" s="44"/>
      <c r="KRU1412" s="44"/>
      <c r="KRV1412" s="44"/>
      <c r="KRW1412" s="44"/>
      <c r="KRX1412" s="44"/>
      <c r="KRY1412" s="44"/>
      <c r="KRZ1412" s="44"/>
      <c r="KSA1412" s="44"/>
      <c r="KSB1412" s="44"/>
      <c r="KSC1412" s="44"/>
      <c r="KSD1412" s="44"/>
      <c r="KSE1412" s="44"/>
      <c r="KSF1412" s="44"/>
      <c r="KSG1412" s="44"/>
      <c r="KSH1412" s="44"/>
      <c r="KSI1412" s="44"/>
      <c r="KSJ1412" s="44"/>
      <c r="KSK1412" s="44"/>
      <c r="KSL1412" s="44"/>
      <c r="KSM1412" s="44"/>
      <c r="KSN1412" s="44"/>
      <c r="KSO1412" s="44"/>
      <c r="KSP1412" s="44"/>
      <c r="KSQ1412" s="44"/>
      <c r="KSR1412" s="44"/>
      <c r="KSS1412" s="44"/>
      <c r="KST1412" s="44"/>
      <c r="KSU1412" s="44"/>
      <c r="KSV1412" s="44"/>
      <c r="KSW1412" s="44"/>
      <c r="KSX1412" s="44"/>
      <c r="KSY1412" s="44"/>
      <c r="KSZ1412" s="44"/>
      <c r="KTA1412" s="44"/>
      <c r="KTB1412" s="44"/>
      <c r="KTC1412" s="44"/>
      <c r="KTD1412" s="44"/>
      <c r="KTE1412" s="44"/>
      <c r="KTF1412" s="44"/>
      <c r="KTG1412" s="44"/>
      <c r="KTH1412" s="44"/>
      <c r="KTI1412" s="44"/>
      <c r="KTJ1412" s="44"/>
      <c r="KTK1412" s="44"/>
      <c r="KTL1412" s="44"/>
      <c r="KTM1412" s="44"/>
      <c r="KTN1412" s="44"/>
      <c r="KTO1412" s="44"/>
      <c r="KTP1412" s="44"/>
      <c r="KTQ1412" s="44"/>
      <c r="KTR1412" s="44"/>
      <c r="KTS1412" s="44"/>
      <c r="KTT1412" s="44"/>
      <c r="KTU1412" s="44"/>
      <c r="KTV1412" s="44"/>
      <c r="KTW1412" s="44"/>
      <c r="KTX1412" s="44"/>
      <c r="KTY1412" s="44"/>
      <c r="KTZ1412" s="44"/>
      <c r="KUA1412" s="44"/>
      <c r="KUB1412" s="44"/>
      <c r="KUC1412" s="44"/>
      <c r="KUD1412" s="44"/>
      <c r="KUE1412" s="44"/>
      <c r="KUF1412" s="44"/>
      <c r="KUG1412" s="44"/>
      <c r="KUH1412" s="44"/>
      <c r="KUI1412" s="44"/>
      <c r="KUJ1412" s="44"/>
      <c r="KUK1412" s="44"/>
      <c r="KUL1412" s="44"/>
      <c r="KUM1412" s="44"/>
      <c r="KUN1412" s="44"/>
      <c r="KUO1412" s="44"/>
      <c r="KUP1412" s="44"/>
      <c r="KUQ1412" s="44"/>
      <c r="KUR1412" s="44"/>
      <c r="KUS1412" s="44"/>
      <c r="KUT1412" s="44"/>
      <c r="KUU1412" s="44"/>
      <c r="KUV1412" s="44"/>
      <c r="KUW1412" s="44"/>
      <c r="KUX1412" s="44"/>
      <c r="KUY1412" s="44"/>
      <c r="KUZ1412" s="44"/>
      <c r="KVA1412" s="44"/>
      <c r="KVB1412" s="44"/>
      <c r="KVC1412" s="44"/>
      <c r="KVD1412" s="44"/>
      <c r="KVE1412" s="44"/>
      <c r="KVF1412" s="44"/>
      <c r="KVG1412" s="44"/>
      <c r="KVH1412" s="44"/>
      <c r="KVI1412" s="44"/>
      <c r="KVJ1412" s="44"/>
      <c r="KVK1412" s="44"/>
      <c r="KVL1412" s="44"/>
      <c r="KVM1412" s="44"/>
      <c r="KVN1412" s="44"/>
      <c r="KVO1412" s="44"/>
      <c r="KVP1412" s="44"/>
      <c r="KVQ1412" s="44"/>
      <c r="KVR1412" s="44"/>
      <c r="KVS1412" s="44"/>
      <c r="KVT1412" s="44"/>
      <c r="KVU1412" s="44"/>
      <c r="KVV1412" s="44"/>
      <c r="KVW1412" s="44"/>
      <c r="KVX1412" s="44"/>
      <c r="KVY1412" s="44"/>
      <c r="KVZ1412" s="44"/>
      <c r="KWA1412" s="44"/>
      <c r="KWB1412" s="44"/>
      <c r="KWC1412" s="44"/>
      <c r="KWD1412" s="44"/>
      <c r="KWE1412" s="44"/>
      <c r="KWF1412" s="44"/>
      <c r="KWG1412" s="44"/>
      <c r="KWH1412" s="44"/>
      <c r="KWI1412" s="44"/>
      <c r="KWJ1412" s="44"/>
      <c r="KWK1412" s="44"/>
      <c r="KWL1412" s="44"/>
      <c r="KWM1412" s="44"/>
      <c r="KWN1412" s="44"/>
      <c r="KWO1412" s="44"/>
      <c r="KWP1412" s="44"/>
      <c r="KWQ1412" s="44"/>
      <c r="KWR1412" s="44"/>
      <c r="KWS1412" s="44"/>
      <c r="KWT1412" s="44"/>
      <c r="KWU1412" s="44"/>
      <c r="KWV1412" s="44"/>
      <c r="KWW1412" s="44"/>
      <c r="KWX1412" s="44"/>
      <c r="KWY1412" s="44"/>
      <c r="KWZ1412" s="44"/>
      <c r="KXA1412" s="44"/>
      <c r="KXB1412" s="44"/>
      <c r="KXC1412" s="44"/>
      <c r="KXD1412" s="44"/>
      <c r="KXE1412" s="44"/>
      <c r="KXF1412" s="44"/>
      <c r="KXG1412" s="44"/>
      <c r="KXH1412" s="44"/>
      <c r="KXI1412" s="44"/>
      <c r="KXJ1412" s="44"/>
      <c r="KXK1412" s="44"/>
      <c r="KXL1412" s="44"/>
      <c r="KXM1412" s="44"/>
      <c r="KXN1412" s="44"/>
      <c r="KXO1412" s="44"/>
      <c r="KXP1412" s="44"/>
      <c r="KXQ1412" s="44"/>
      <c r="KXR1412" s="44"/>
      <c r="KXS1412" s="44"/>
      <c r="KXT1412" s="44"/>
      <c r="KXU1412" s="44"/>
      <c r="KXV1412" s="44"/>
      <c r="KXW1412" s="44"/>
      <c r="KXX1412" s="44"/>
      <c r="KXY1412" s="44"/>
      <c r="KXZ1412" s="44"/>
      <c r="KYA1412" s="44"/>
      <c r="KYB1412" s="44"/>
      <c r="KYC1412" s="44"/>
      <c r="KYD1412" s="44"/>
      <c r="KYE1412" s="44"/>
      <c r="KYF1412" s="44"/>
      <c r="KYG1412" s="44"/>
      <c r="KYH1412" s="44"/>
      <c r="KYI1412" s="44"/>
      <c r="KYJ1412" s="44"/>
      <c r="KYK1412" s="44"/>
      <c r="KYL1412" s="44"/>
      <c r="KYM1412" s="44"/>
      <c r="KYN1412" s="44"/>
      <c r="KYO1412" s="44"/>
      <c r="KYP1412" s="44"/>
      <c r="KYQ1412" s="44"/>
      <c r="KYR1412" s="44"/>
      <c r="KYS1412" s="44"/>
      <c r="KYT1412" s="44"/>
      <c r="KYU1412" s="44"/>
      <c r="KYV1412" s="44"/>
      <c r="KYW1412" s="44"/>
      <c r="KYX1412" s="44"/>
      <c r="KYY1412" s="44"/>
      <c r="KYZ1412" s="44"/>
      <c r="KZA1412" s="44"/>
      <c r="KZB1412" s="44"/>
      <c r="KZC1412" s="44"/>
      <c r="KZD1412" s="44"/>
      <c r="KZE1412" s="44"/>
      <c r="KZF1412" s="44"/>
      <c r="KZG1412" s="44"/>
      <c r="KZH1412" s="44"/>
      <c r="KZI1412" s="44"/>
      <c r="KZJ1412" s="44"/>
      <c r="KZK1412" s="44"/>
      <c r="KZL1412" s="44"/>
      <c r="KZM1412" s="44"/>
      <c r="KZN1412" s="44"/>
      <c r="KZO1412" s="44"/>
      <c r="KZP1412" s="44"/>
      <c r="KZQ1412" s="44"/>
      <c r="KZR1412" s="44"/>
      <c r="KZS1412" s="44"/>
      <c r="KZT1412" s="44"/>
      <c r="KZU1412" s="44"/>
      <c r="KZV1412" s="44"/>
      <c r="KZW1412" s="44"/>
      <c r="KZX1412" s="44"/>
      <c r="KZY1412" s="44"/>
      <c r="KZZ1412" s="44"/>
      <c r="LAA1412" s="44"/>
      <c r="LAB1412" s="44"/>
      <c r="LAC1412" s="44"/>
      <c r="LAD1412" s="44"/>
      <c r="LAE1412" s="44"/>
      <c r="LAF1412" s="44"/>
      <c r="LAG1412" s="44"/>
      <c r="LAH1412" s="44"/>
      <c r="LAI1412" s="44"/>
      <c r="LAJ1412" s="44"/>
      <c r="LAK1412" s="44"/>
      <c r="LAL1412" s="44"/>
      <c r="LAM1412" s="44"/>
      <c r="LAN1412" s="44"/>
      <c r="LAO1412" s="44"/>
      <c r="LAP1412" s="44"/>
      <c r="LAQ1412" s="44"/>
      <c r="LAR1412" s="44"/>
      <c r="LAS1412" s="44"/>
      <c r="LAT1412" s="44"/>
      <c r="LAU1412" s="44"/>
      <c r="LAV1412" s="44"/>
      <c r="LAW1412" s="44"/>
      <c r="LAX1412" s="44"/>
      <c r="LAY1412" s="44"/>
      <c r="LAZ1412" s="44"/>
      <c r="LBA1412" s="44"/>
      <c r="LBB1412" s="44"/>
      <c r="LBC1412" s="44"/>
      <c r="LBD1412" s="44"/>
      <c r="LBE1412" s="44"/>
      <c r="LBF1412" s="44"/>
      <c r="LBG1412" s="44"/>
      <c r="LBH1412" s="44"/>
      <c r="LBI1412" s="44"/>
      <c r="LBJ1412" s="44"/>
      <c r="LBK1412" s="44"/>
      <c r="LBL1412" s="44"/>
      <c r="LBM1412" s="44"/>
      <c r="LBN1412" s="44"/>
      <c r="LBO1412" s="44"/>
      <c r="LBP1412" s="44"/>
      <c r="LBQ1412" s="44"/>
      <c r="LBR1412" s="44"/>
      <c r="LBS1412" s="44"/>
      <c r="LBT1412" s="44"/>
      <c r="LBU1412" s="44"/>
      <c r="LBV1412" s="44"/>
      <c r="LBW1412" s="44"/>
      <c r="LBX1412" s="44"/>
      <c r="LBY1412" s="44"/>
      <c r="LBZ1412" s="44"/>
      <c r="LCA1412" s="44"/>
      <c r="LCB1412" s="44"/>
      <c r="LCC1412" s="44"/>
      <c r="LCD1412" s="44"/>
      <c r="LCE1412" s="44"/>
      <c r="LCF1412" s="44"/>
      <c r="LCG1412" s="44"/>
      <c r="LCH1412" s="44"/>
      <c r="LCI1412" s="44"/>
      <c r="LCJ1412" s="44"/>
      <c r="LCK1412" s="44"/>
      <c r="LCL1412" s="44"/>
      <c r="LCM1412" s="44"/>
      <c r="LCN1412" s="44"/>
      <c r="LCO1412" s="44"/>
      <c r="LCP1412" s="44"/>
      <c r="LCQ1412" s="44"/>
      <c r="LCR1412" s="44"/>
      <c r="LCS1412" s="44"/>
      <c r="LCT1412" s="44"/>
      <c r="LCU1412" s="44"/>
      <c r="LCV1412" s="44"/>
      <c r="LCW1412" s="44"/>
      <c r="LCX1412" s="44"/>
      <c r="LCY1412" s="44"/>
      <c r="LCZ1412" s="44"/>
      <c r="LDA1412" s="44"/>
      <c r="LDB1412" s="44"/>
      <c r="LDC1412" s="44"/>
      <c r="LDD1412" s="44"/>
      <c r="LDE1412" s="44"/>
      <c r="LDF1412" s="44"/>
      <c r="LDG1412" s="44"/>
      <c r="LDH1412" s="44"/>
      <c r="LDI1412" s="44"/>
      <c r="LDJ1412" s="44"/>
      <c r="LDK1412" s="44"/>
      <c r="LDL1412" s="44"/>
      <c r="LDM1412" s="44"/>
      <c r="LDN1412" s="44"/>
      <c r="LDO1412" s="44"/>
      <c r="LDP1412" s="44"/>
      <c r="LDQ1412" s="44"/>
      <c r="LDR1412" s="44"/>
      <c r="LDS1412" s="44"/>
      <c r="LDT1412" s="44"/>
      <c r="LDU1412" s="44"/>
      <c r="LDV1412" s="44"/>
      <c r="LDW1412" s="44"/>
      <c r="LDX1412" s="44"/>
      <c r="LDY1412" s="44"/>
      <c r="LDZ1412" s="44"/>
      <c r="LEA1412" s="44"/>
      <c r="LEB1412" s="44"/>
      <c r="LEC1412" s="44"/>
      <c r="LED1412" s="44"/>
      <c r="LEE1412" s="44"/>
      <c r="LEF1412" s="44"/>
      <c r="LEG1412" s="44"/>
      <c r="LEH1412" s="44"/>
      <c r="LEI1412" s="44"/>
      <c r="LEJ1412" s="44"/>
      <c r="LEK1412" s="44"/>
      <c r="LEL1412" s="44"/>
      <c r="LEM1412" s="44"/>
      <c r="LEN1412" s="44"/>
      <c r="LEO1412" s="44"/>
      <c r="LEP1412" s="44"/>
      <c r="LEQ1412" s="44"/>
      <c r="LER1412" s="44"/>
      <c r="LES1412" s="44"/>
      <c r="LET1412" s="44"/>
      <c r="LEU1412" s="44"/>
      <c r="LEV1412" s="44"/>
      <c r="LEW1412" s="44"/>
      <c r="LEX1412" s="44"/>
      <c r="LEY1412" s="44"/>
      <c r="LEZ1412" s="44"/>
      <c r="LFA1412" s="44"/>
      <c r="LFB1412" s="44"/>
      <c r="LFC1412" s="44"/>
      <c r="LFD1412" s="44"/>
      <c r="LFE1412" s="44"/>
      <c r="LFF1412" s="44"/>
      <c r="LFG1412" s="44"/>
      <c r="LFH1412" s="44"/>
      <c r="LFI1412" s="44"/>
      <c r="LFJ1412" s="44"/>
      <c r="LFK1412" s="44"/>
      <c r="LFL1412" s="44"/>
      <c r="LFM1412" s="44"/>
      <c r="LFN1412" s="44"/>
      <c r="LFO1412" s="44"/>
      <c r="LFP1412" s="44"/>
      <c r="LFQ1412" s="44"/>
      <c r="LFR1412" s="44"/>
      <c r="LFS1412" s="44"/>
      <c r="LFT1412" s="44"/>
      <c r="LFU1412" s="44"/>
      <c r="LFV1412" s="44"/>
      <c r="LFW1412" s="44"/>
      <c r="LFX1412" s="44"/>
      <c r="LFY1412" s="44"/>
      <c r="LFZ1412" s="44"/>
      <c r="LGA1412" s="44"/>
      <c r="LGB1412" s="44"/>
      <c r="LGC1412" s="44"/>
      <c r="LGD1412" s="44"/>
      <c r="LGE1412" s="44"/>
      <c r="LGF1412" s="44"/>
      <c r="LGG1412" s="44"/>
      <c r="LGH1412" s="44"/>
      <c r="LGI1412" s="44"/>
      <c r="LGJ1412" s="44"/>
      <c r="LGK1412" s="44"/>
      <c r="LGL1412" s="44"/>
      <c r="LGM1412" s="44"/>
      <c r="LGN1412" s="44"/>
      <c r="LGO1412" s="44"/>
      <c r="LGP1412" s="44"/>
      <c r="LGQ1412" s="44"/>
      <c r="LGR1412" s="44"/>
      <c r="LGS1412" s="44"/>
      <c r="LGT1412" s="44"/>
      <c r="LGU1412" s="44"/>
      <c r="LGV1412" s="44"/>
      <c r="LGW1412" s="44"/>
      <c r="LGX1412" s="44"/>
      <c r="LGY1412" s="44"/>
      <c r="LGZ1412" s="44"/>
      <c r="LHA1412" s="44"/>
      <c r="LHB1412" s="44"/>
      <c r="LHC1412" s="44"/>
      <c r="LHD1412" s="44"/>
      <c r="LHE1412" s="44"/>
      <c r="LHF1412" s="44"/>
      <c r="LHG1412" s="44"/>
      <c r="LHH1412" s="44"/>
      <c r="LHI1412" s="44"/>
      <c r="LHJ1412" s="44"/>
      <c r="LHK1412" s="44"/>
      <c r="LHL1412" s="44"/>
      <c r="LHM1412" s="44"/>
      <c r="LHN1412" s="44"/>
      <c r="LHO1412" s="44"/>
      <c r="LHP1412" s="44"/>
      <c r="LHQ1412" s="44"/>
      <c r="LHR1412" s="44"/>
      <c r="LHS1412" s="44"/>
      <c r="LHT1412" s="44"/>
      <c r="LHU1412" s="44"/>
      <c r="LHV1412" s="44"/>
      <c r="LHW1412" s="44"/>
      <c r="LHX1412" s="44"/>
      <c r="LHY1412" s="44"/>
      <c r="LHZ1412" s="44"/>
      <c r="LIA1412" s="44"/>
      <c r="LIB1412" s="44"/>
      <c r="LIC1412" s="44"/>
      <c r="LID1412" s="44"/>
      <c r="LIE1412" s="44"/>
      <c r="LIF1412" s="44"/>
      <c r="LIG1412" s="44"/>
      <c r="LIH1412" s="44"/>
      <c r="LII1412" s="44"/>
      <c r="LIJ1412" s="44"/>
      <c r="LIK1412" s="44"/>
      <c r="LIL1412" s="44"/>
      <c r="LIM1412" s="44"/>
      <c r="LIN1412" s="44"/>
      <c r="LIO1412" s="44"/>
      <c r="LIP1412" s="44"/>
      <c r="LIQ1412" s="44"/>
      <c r="LIR1412" s="44"/>
      <c r="LIS1412" s="44"/>
      <c r="LIT1412" s="44"/>
      <c r="LIU1412" s="44"/>
      <c r="LIV1412" s="44"/>
      <c r="LIW1412" s="44"/>
      <c r="LIX1412" s="44"/>
      <c r="LIY1412" s="44"/>
      <c r="LIZ1412" s="44"/>
      <c r="LJA1412" s="44"/>
      <c r="LJB1412" s="44"/>
      <c r="LJC1412" s="44"/>
      <c r="LJD1412" s="44"/>
      <c r="LJE1412" s="44"/>
      <c r="LJF1412" s="44"/>
      <c r="LJG1412" s="44"/>
      <c r="LJH1412" s="44"/>
      <c r="LJI1412" s="44"/>
      <c r="LJJ1412" s="44"/>
      <c r="LJK1412" s="44"/>
      <c r="LJL1412" s="44"/>
      <c r="LJM1412" s="44"/>
      <c r="LJN1412" s="44"/>
      <c r="LJO1412" s="44"/>
      <c r="LJP1412" s="44"/>
      <c r="LJQ1412" s="44"/>
      <c r="LJR1412" s="44"/>
      <c r="LJS1412" s="44"/>
      <c r="LJT1412" s="44"/>
      <c r="LJU1412" s="44"/>
      <c r="LJV1412" s="44"/>
      <c r="LJW1412" s="44"/>
      <c r="LJX1412" s="44"/>
      <c r="LJY1412" s="44"/>
      <c r="LJZ1412" s="44"/>
      <c r="LKA1412" s="44"/>
      <c r="LKB1412" s="44"/>
      <c r="LKC1412" s="44"/>
      <c r="LKD1412" s="44"/>
      <c r="LKE1412" s="44"/>
      <c r="LKF1412" s="44"/>
      <c r="LKG1412" s="44"/>
      <c r="LKH1412" s="44"/>
      <c r="LKI1412" s="44"/>
      <c r="LKJ1412" s="44"/>
      <c r="LKK1412" s="44"/>
      <c r="LKL1412" s="44"/>
      <c r="LKM1412" s="44"/>
      <c r="LKN1412" s="44"/>
      <c r="LKO1412" s="44"/>
      <c r="LKP1412" s="44"/>
      <c r="LKQ1412" s="44"/>
      <c r="LKR1412" s="44"/>
      <c r="LKS1412" s="44"/>
      <c r="LKT1412" s="44"/>
      <c r="LKU1412" s="44"/>
      <c r="LKV1412" s="44"/>
      <c r="LKW1412" s="44"/>
      <c r="LKX1412" s="44"/>
      <c r="LKY1412" s="44"/>
      <c r="LKZ1412" s="44"/>
      <c r="LLA1412" s="44"/>
      <c r="LLB1412" s="44"/>
      <c r="LLC1412" s="44"/>
      <c r="LLD1412" s="44"/>
      <c r="LLE1412" s="44"/>
      <c r="LLF1412" s="44"/>
      <c r="LLG1412" s="44"/>
      <c r="LLH1412" s="44"/>
      <c r="LLI1412" s="44"/>
      <c r="LLJ1412" s="44"/>
      <c r="LLK1412" s="44"/>
      <c r="LLL1412" s="44"/>
      <c r="LLM1412" s="44"/>
      <c r="LLN1412" s="44"/>
      <c r="LLO1412" s="44"/>
      <c r="LLP1412" s="44"/>
      <c r="LLQ1412" s="44"/>
      <c r="LLR1412" s="44"/>
      <c r="LLS1412" s="44"/>
      <c r="LLT1412" s="44"/>
      <c r="LLU1412" s="44"/>
      <c r="LLV1412" s="44"/>
      <c r="LLW1412" s="44"/>
      <c r="LLX1412" s="44"/>
      <c r="LLY1412" s="44"/>
      <c r="LLZ1412" s="44"/>
      <c r="LMA1412" s="44"/>
      <c r="LMB1412" s="44"/>
      <c r="LMC1412" s="44"/>
      <c r="LMD1412" s="44"/>
      <c r="LME1412" s="44"/>
      <c r="LMF1412" s="44"/>
      <c r="LMG1412" s="44"/>
      <c r="LMH1412" s="44"/>
      <c r="LMI1412" s="44"/>
      <c r="LMJ1412" s="44"/>
      <c r="LMK1412" s="44"/>
      <c r="LML1412" s="44"/>
      <c r="LMM1412" s="44"/>
      <c r="LMN1412" s="44"/>
      <c r="LMO1412" s="44"/>
      <c r="LMP1412" s="44"/>
      <c r="LMQ1412" s="44"/>
      <c r="LMR1412" s="44"/>
      <c r="LMS1412" s="44"/>
      <c r="LMT1412" s="44"/>
      <c r="LMU1412" s="44"/>
      <c r="LMV1412" s="44"/>
      <c r="LMW1412" s="44"/>
      <c r="LMX1412" s="44"/>
      <c r="LMY1412" s="44"/>
      <c r="LMZ1412" s="44"/>
      <c r="LNA1412" s="44"/>
      <c r="LNB1412" s="44"/>
      <c r="LNC1412" s="44"/>
      <c r="LND1412" s="44"/>
      <c r="LNE1412" s="44"/>
      <c r="LNF1412" s="44"/>
      <c r="LNG1412" s="44"/>
      <c r="LNH1412" s="44"/>
      <c r="LNI1412" s="44"/>
      <c r="LNJ1412" s="44"/>
      <c r="LNK1412" s="44"/>
      <c r="LNL1412" s="44"/>
      <c r="LNM1412" s="44"/>
      <c r="LNN1412" s="44"/>
      <c r="LNO1412" s="44"/>
      <c r="LNP1412" s="44"/>
      <c r="LNQ1412" s="44"/>
      <c r="LNR1412" s="44"/>
      <c r="LNS1412" s="44"/>
      <c r="LNT1412" s="44"/>
      <c r="LNU1412" s="44"/>
      <c r="LNV1412" s="44"/>
      <c r="LNW1412" s="44"/>
      <c r="LNX1412" s="44"/>
      <c r="LNY1412" s="44"/>
      <c r="LNZ1412" s="44"/>
      <c r="LOA1412" s="44"/>
      <c r="LOB1412" s="44"/>
      <c r="LOC1412" s="44"/>
      <c r="LOD1412" s="44"/>
      <c r="LOE1412" s="44"/>
      <c r="LOF1412" s="44"/>
      <c r="LOG1412" s="44"/>
      <c r="LOH1412" s="44"/>
      <c r="LOI1412" s="44"/>
      <c r="LOJ1412" s="44"/>
      <c r="LOK1412" s="44"/>
      <c r="LOL1412" s="44"/>
      <c r="LOM1412" s="44"/>
      <c r="LON1412" s="44"/>
      <c r="LOO1412" s="44"/>
      <c r="LOP1412" s="44"/>
      <c r="LOQ1412" s="44"/>
      <c r="LOR1412" s="44"/>
      <c r="LOS1412" s="44"/>
      <c r="LOT1412" s="44"/>
      <c r="LOU1412" s="44"/>
      <c r="LOV1412" s="44"/>
      <c r="LOW1412" s="44"/>
      <c r="LOX1412" s="44"/>
      <c r="LOY1412" s="44"/>
      <c r="LOZ1412" s="44"/>
      <c r="LPA1412" s="44"/>
      <c r="LPB1412" s="44"/>
      <c r="LPC1412" s="44"/>
      <c r="LPD1412" s="44"/>
      <c r="LPE1412" s="44"/>
      <c r="LPF1412" s="44"/>
      <c r="LPG1412" s="44"/>
      <c r="LPH1412" s="44"/>
      <c r="LPI1412" s="44"/>
      <c r="LPJ1412" s="44"/>
      <c r="LPK1412" s="44"/>
      <c r="LPL1412" s="44"/>
      <c r="LPM1412" s="44"/>
      <c r="LPN1412" s="44"/>
      <c r="LPO1412" s="44"/>
      <c r="LPP1412" s="44"/>
      <c r="LPQ1412" s="44"/>
      <c r="LPR1412" s="44"/>
      <c r="LPS1412" s="44"/>
      <c r="LPT1412" s="44"/>
      <c r="LPU1412" s="44"/>
      <c r="LPV1412" s="44"/>
      <c r="LPW1412" s="44"/>
      <c r="LPX1412" s="44"/>
      <c r="LPY1412" s="44"/>
      <c r="LPZ1412" s="44"/>
      <c r="LQA1412" s="44"/>
      <c r="LQB1412" s="44"/>
      <c r="LQC1412" s="44"/>
      <c r="LQD1412" s="44"/>
      <c r="LQE1412" s="44"/>
      <c r="LQF1412" s="44"/>
      <c r="LQG1412" s="44"/>
      <c r="LQH1412" s="44"/>
      <c r="LQI1412" s="44"/>
      <c r="LQJ1412" s="44"/>
      <c r="LQK1412" s="44"/>
      <c r="LQL1412" s="44"/>
      <c r="LQM1412" s="44"/>
      <c r="LQN1412" s="44"/>
      <c r="LQO1412" s="44"/>
      <c r="LQP1412" s="44"/>
      <c r="LQQ1412" s="44"/>
      <c r="LQR1412" s="44"/>
      <c r="LQS1412" s="44"/>
      <c r="LQT1412" s="44"/>
      <c r="LQU1412" s="44"/>
      <c r="LQV1412" s="44"/>
      <c r="LQW1412" s="44"/>
      <c r="LQX1412" s="44"/>
      <c r="LQY1412" s="44"/>
      <c r="LQZ1412" s="44"/>
      <c r="LRA1412" s="44"/>
      <c r="LRB1412" s="44"/>
      <c r="LRC1412" s="44"/>
      <c r="LRD1412" s="44"/>
      <c r="LRE1412" s="44"/>
      <c r="LRF1412" s="44"/>
      <c r="LRG1412" s="44"/>
      <c r="LRH1412" s="44"/>
      <c r="LRI1412" s="44"/>
      <c r="LRJ1412" s="44"/>
      <c r="LRK1412" s="44"/>
      <c r="LRL1412" s="44"/>
      <c r="LRM1412" s="44"/>
      <c r="LRN1412" s="44"/>
      <c r="LRO1412" s="44"/>
      <c r="LRP1412" s="44"/>
      <c r="LRQ1412" s="44"/>
      <c r="LRR1412" s="44"/>
      <c r="LRS1412" s="44"/>
      <c r="LRT1412" s="44"/>
      <c r="LRU1412" s="44"/>
      <c r="LRV1412" s="44"/>
      <c r="LRW1412" s="44"/>
      <c r="LRX1412" s="44"/>
      <c r="LRY1412" s="44"/>
      <c r="LRZ1412" s="44"/>
      <c r="LSA1412" s="44"/>
      <c r="LSB1412" s="44"/>
      <c r="LSC1412" s="44"/>
      <c r="LSD1412" s="44"/>
      <c r="LSE1412" s="44"/>
      <c r="LSF1412" s="44"/>
      <c r="LSG1412" s="44"/>
      <c r="LSH1412" s="44"/>
      <c r="LSI1412" s="44"/>
      <c r="LSJ1412" s="44"/>
      <c r="LSK1412" s="44"/>
      <c r="LSL1412" s="44"/>
      <c r="LSM1412" s="44"/>
      <c r="LSN1412" s="44"/>
      <c r="LSO1412" s="44"/>
      <c r="LSP1412" s="44"/>
      <c r="LSQ1412" s="44"/>
      <c r="LSR1412" s="44"/>
      <c r="LSS1412" s="44"/>
      <c r="LST1412" s="44"/>
      <c r="LSU1412" s="44"/>
      <c r="LSV1412" s="44"/>
      <c r="LSW1412" s="44"/>
      <c r="LSX1412" s="44"/>
      <c r="LSY1412" s="44"/>
      <c r="LSZ1412" s="44"/>
      <c r="LTA1412" s="44"/>
      <c r="LTB1412" s="44"/>
      <c r="LTC1412" s="44"/>
      <c r="LTD1412" s="44"/>
      <c r="LTE1412" s="44"/>
      <c r="LTF1412" s="44"/>
      <c r="LTG1412" s="44"/>
      <c r="LTH1412" s="44"/>
      <c r="LTI1412" s="44"/>
      <c r="LTJ1412" s="44"/>
      <c r="LTK1412" s="44"/>
      <c r="LTL1412" s="44"/>
      <c r="LTM1412" s="44"/>
      <c r="LTN1412" s="44"/>
      <c r="LTO1412" s="44"/>
      <c r="LTP1412" s="44"/>
      <c r="LTQ1412" s="44"/>
      <c r="LTR1412" s="44"/>
      <c r="LTS1412" s="44"/>
      <c r="LTT1412" s="44"/>
      <c r="LTU1412" s="44"/>
      <c r="LTV1412" s="44"/>
      <c r="LTW1412" s="44"/>
      <c r="LTX1412" s="44"/>
      <c r="LTY1412" s="44"/>
      <c r="LTZ1412" s="44"/>
      <c r="LUA1412" s="44"/>
      <c r="LUB1412" s="44"/>
      <c r="LUC1412" s="44"/>
      <c r="LUD1412" s="44"/>
      <c r="LUE1412" s="44"/>
      <c r="LUF1412" s="44"/>
      <c r="LUG1412" s="44"/>
      <c r="LUH1412" s="44"/>
      <c r="LUI1412" s="44"/>
      <c r="LUJ1412" s="44"/>
      <c r="LUK1412" s="44"/>
      <c r="LUL1412" s="44"/>
      <c r="LUM1412" s="44"/>
      <c r="LUN1412" s="44"/>
      <c r="LUO1412" s="44"/>
      <c r="LUP1412" s="44"/>
      <c r="LUQ1412" s="44"/>
      <c r="LUR1412" s="44"/>
      <c r="LUS1412" s="44"/>
      <c r="LUT1412" s="44"/>
      <c r="LUU1412" s="44"/>
      <c r="LUV1412" s="44"/>
      <c r="LUW1412" s="44"/>
      <c r="LUX1412" s="44"/>
      <c r="LUY1412" s="44"/>
      <c r="LUZ1412" s="44"/>
      <c r="LVA1412" s="44"/>
      <c r="LVB1412" s="44"/>
      <c r="LVC1412" s="44"/>
      <c r="LVD1412" s="44"/>
      <c r="LVE1412" s="44"/>
      <c r="LVF1412" s="44"/>
      <c r="LVG1412" s="44"/>
      <c r="LVH1412" s="44"/>
      <c r="LVI1412" s="44"/>
      <c r="LVJ1412" s="44"/>
      <c r="LVK1412" s="44"/>
      <c r="LVL1412" s="44"/>
      <c r="LVM1412" s="44"/>
      <c r="LVN1412" s="44"/>
      <c r="LVO1412" s="44"/>
      <c r="LVP1412" s="44"/>
      <c r="LVQ1412" s="44"/>
      <c r="LVR1412" s="44"/>
      <c r="LVS1412" s="44"/>
      <c r="LVT1412" s="44"/>
      <c r="LVU1412" s="44"/>
      <c r="LVV1412" s="44"/>
      <c r="LVW1412" s="44"/>
      <c r="LVX1412" s="44"/>
      <c r="LVY1412" s="44"/>
      <c r="LVZ1412" s="44"/>
      <c r="LWA1412" s="44"/>
      <c r="LWB1412" s="44"/>
      <c r="LWC1412" s="44"/>
      <c r="LWD1412" s="44"/>
      <c r="LWE1412" s="44"/>
      <c r="LWF1412" s="44"/>
      <c r="LWG1412" s="44"/>
      <c r="LWH1412" s="44"/>
      <c r="LWI1412" s="44"/>
      <c r="LWJ1412" s="44"/>
      <c r="LWK1412" s="44"/>
      <c r="LWL1412" s="44"/>
      <c r="LWM1412" s="44"/>
      <c r="LWN1412" s="44"/>
      <c r="LWO1412" s="44"/>
      <c r="LWP1412" s="44"/>
      <c r="LWQ1412" s="44"/>
      <c r="LWR1412" s="44"/>
      <c r="LWS1412" s="44"/>
      <c r="LWT1412" s="44"/>
      <c r="LWU1412" s="44"/>
      <c r="LWV1412" s="44"/>
      <c r="LWW1412" s="44"/>
      <c r="LWX1412" s="44"/>
      <c r="LWY1412" s="44"/>
      <c r="LWZ1412" s="44"/>
      <c r="LXA1412" s="44"/>
      <c r="LXB1412" s="44"/>
      <c r="LXC1412" s="44"/>
      <c r="LXD1412" s="44"/>
      <c r="LXE1412" s="44"/>
      <c r="LXF1412" s="44"/>
      <c r="LXG1412" s="44"/>
      <c r="LXH1412" s="44"/>
      <c r="LXI1412" s="44"/>
      <c r="LXJ1412" s="44"/>
      <c r="LXK1412" s="44"/>
      <c r="LXL1412" s="44"/>
      <c r="LXM1412" s="44"/>
      <c r="LXN1412" s="44"/>
      <c r="LXO1412" s="44"/>
      <c r="LXP1412" s="44"/>
      <c r="LXQ1412" s="44"/>
      <c r="LXR1412" s="44"/>
      <c r="LXS1412" s="44"/>
      <c r="LXT1412" s="44"/>
      <c r="LXU1412" s="44"/>
      <c r="LXV1412" s="44"/>
      <c r="LXW1412" s="44"/>
      <c r="LXX1412" s="44"/>
      <c r="LXY1412" s="44"/>
      <c r="LXZ1412" s="44"/>
      <c r="LYA1412" s="44"/>
      <c r="LYB1412" s="44"/>
      <c r="LYC1412" s="44"/>
      <c r="LYD1412" s="44"/>
      <c r="LYE1412" s="44"/>
      <c r="LYF1412" s="44"/>
      <c r="LYG1412" s="44"/>
      <c r="LYH1412" s="44"/>
      <c r="LYI1412" s="44"/>
      <c r="LYJ1412" s="44"/>
      <c r="LYK1412" s="44"/>
      <c r="LYL1412" s="44"/>
      <c r="LYM1412" s="44"/>
      <c r="LYN1412" s="44"/>
      <c r="LYO1412" s="44"/>
      <c r="LYP1412" s="44"/>
      <c r="LYQ1412" s="44"/>
      <c r="LYR1412" s="44"/>
      <c r="LYS1412" s="44"/>
      <c r="LYT1412" s="44"/>
      <c r="LYU1412" s="44"/>
      <c r="LYV1412" s="44"/>
      <c r="LYW1412" s="44"/>
      <c r="LYX1412" s="44"/>
      <c r="LYY1412" s="44"/>
      <c r="LYZ1412" s="44"/>
      <c r="LZA1412" s="44"/>
      <c r="LZB1412" s="44"/>
      <c r="LZC1412" s="44"/>
      <c r="LZD1412" s="44"/>
      <c r="LZE1412" s="44"/>
      <c r="LZF1412" s="44"/>
      <c r="LZG1412" s="44"/>
      <c r="LZH1412" s="44"/>
      <c r="LZI1412" s="44"/>
      <c r="LZJ1412" s="44"/>
      <c r="LZK1412" s="44"/>
      <c r="LZL1412" s="44"/>
      <c r="LZM1412" s="44"/>
      <c r="LZN1412" s="44"/>
      <c r="LZO1412" s="44"/>
      <c r="LZP1412" s="44"/>
      <c r="LZQ1412" s="44"/>
      <c r="LZR1412" s="44"/>
      <c r="LZS1412" s="44"/>
      <c r="LZT1412" s="44"/>
      <c r="LZU1412" s="44"/>
      <c r="LZV1412" s="44"/>
      <c r="LZW1412" s="44"/>
      <c r="LZX1412" s="44"/>
      <c r="LZY1412" s="44"/>
      <c r="LZZ1412" s="44"/>
      <c r="MAA1412" s="44"/>
      <c r="MAB1412" s="44"/>
      <c r="MAC1412" s="44"/>
      <c r="MAD1412" s="44"/>
      <c r="MAE1412" s="44"/>
      <c r="MAF1412" s="44"/>
      <c r="MAG1412" s="44"/>
      <c r="MAH1412" s="44"/>
      <c r="MAI1412" s="44"/>
      <c r="MAJ1412" s="44"/>
      <c r="MAK1412" s="44"/>
      <c r="MAL1412" s="44"/>
      <c r="MAM1412" s="44"/>
      <c r="MAN1412" s="44"/>
      <c r="MAO1412" s="44"/>
      <c r="MAP1412" s="44"/>
      <c r="MAQ1412" s="44"/>
      <c r="MAR1412" s="44"/>
      <c r="MAS1412" s="44"/>
      <c r="MAT1412" s="44"/>
      <c r="MAU1412" s="44"/>
      <c r="MAV1412" s="44"/>
      <c r="MAW1412" s="44"/>
      <c r="MAX1412" s="44"/>
      <c r="MAY1412" s="44"/>
      <c r="MAZ1412" s="44"/>
      <c r="MBA1412" s="44"/>
      <c r="MBB1412" s="44"/>
      <c r="MBC1412" s="44"/>
      <c r="MBD1412" s="44"/>
      <c r="MBE1412" s="44"/>
      <c r="MBF1412" s="44"/>
      <c r="MBG1412" s="44"/>
      <c r="MBH1412" s="44"/>
      <c r="MBI1412" s="44"/>
      <c r="MBJ1412" s="44"/>
      <c r="MBK1412" s="44"/>
      <c r="MBL1412" s="44"/>
      <c r="MBM1412" s="44"/>
      <c r="MBN1412" s="44"/>
      <c r="MBO1412" s="44"/>
      <c r="MBP1412" s="44"/>
      <c r="MBQ1412" s="44"/>
      <c r="MBR1412" s="44"/>
      <c r="MBS1412" s="44"/>
      <c r="MBT1412" s="44"/>
      <c r="MBU1412" s="44"/>
      <c r="MBV1412" s="44"/>
      <c r="MBW1412" s="44"/>
      <c r="MBX1412" s="44"/>
      <c r="MBY1412" s="44"/>
      <c r="MBZ1412" s="44"/>
      <c r="MCA1412" s="44"/>
      <c r="MCB1412" s="44"/>
      <c r="MCC1412" s="44"/>
      <c r="MCD1412" s="44"/>
      <c r="MCE1412" s="44"/>
      <c r="MCF1412" s="44"/>
      <c r="MCG1412" s="44"/>
      <c r="MCH1412" s="44"/>
      <c r="MCI1412" s="44"/>
      <c r="MCJ1412" s="44"/>
      <c r="MCK1412" s="44"/>
      <c r="MCL1412" s="44"/>
      <c r="MCM1412" s="44"/>
      <c r="MCN1412" s="44"/>
      <c r="MCO1412" s="44"/>
      <c r="MCP1412" s="44"/>
      <c r="MCQ1412" s="44"/>
      <c r="MCR1412" s="44"/>
      <c r="MCS1412" s="44"/>
      <c r="MCT1412" s="44"/>
      <c r="MCU1412" s="44"/>
      <c r="MCV1412" s="44"/>
      <c r="MCW1412" s="44"/>
      <c r="MCX1412" s="44"/>
      <c r="MCY1412" s="44"/>
      <c r="MCZ1412" s="44"/>
      <c r="MDA1412" s="44"/>
      <c r="MDB1412" s="44"/>
      <c r="MDC1412" s="44"/>
      <c r="MDD1412" s="44"/>
      <c r="MDE1412" s="44"/>
      <c r="MDF1412" s="44"/>
      <c r="MDG1412" s="44"/>
      <c r="MDH1412" s="44"/>
      <c r="MDI1412" s="44"/>
      <c r="MDJ1412" s="44"/>
      <c r="MDK1412" s="44"/>
      <c r="MDL1412" s="44"/>
      <c r="MDM1412" s="44"/>
      <c r="MDN1412" s="44"/>
      <c r="MDO1412" s="44"/>
      <c r="MDP1412" s="44"/>
      <c r="MDQ1412" s="44"/>
      <c r="MDR1412" s="44"/>
      <c r="MDS1412" s="44"/>
      <c r="MDT1412" s="44"/>
      <c r="MDU1412" s="44"/>
      <c r="MDV1412" s="44"/>
      <c r="MDW1412" s="44"/>
      <c r="MDX1412" s="44"/>
      <c r="MDY1412" s="44"/>
      <c r="MDZ1412" s="44"/>
      <c r="MEA1412" s="44"/>
      <c r="MEB1412" s="44"/>
      <c r="MEC1412" s="44"/>
      <c r="MED1412" s="44"/>
      <c r="MEE1412" s="44"/>
      <c r="MEF1412" s="44"/>
      <c r="MEG1412" s="44"/>
      <c r="MEH1412" s="44"/>
      <c r="MEI1412" s="44"/>
      <c r="MEJ1412" s="44"/>
      <c r="MEK1412" s="44"/>
      <c r="MEL1412" s="44"/>
      <c r="MEM1412" s="44"/>
      <c r="MEN1412" s="44"/>
      <c r="MEO1412" s="44"/>
      <c r="MEP1412" s="44"/>
      <c r="MEQ1412" s="44"/>
      <c r="MER1412" s="44"/>
      <c r="MES1412" s="44"/>
      <c r="MET1412" s="44"/>
      <c r="MEU1412" s="44"/>
      <c r="MEV1412" s="44"/>
      <c r="MEW1412" s="44"/>
      <c r="MEX1412" s="44"/>
      <c r="MEY1412" s="44"/>
      <c r="MEZ1412" s="44"/>
      <c r="MFA1412" s="44"/>
      <c r="MFB1412" s="44"/>
      <c r="MFC1412" s="44"/>
      <c r="MFD1412" s="44"/>
      <c r="MFE1412" s="44"/>
      <c r="MFF1412" s="44"/>
      <c r="MFG1412" s="44"/>
      <c r="MFH1412" s="44"/>
      <c r="MFI1412" s="44"/>
      <c r="MFJ1412" s="44"/>
      <c r="MFK1412" s="44"/>
      <c r="MFL1412" s="44"/>
      <c r="MFM1412" s="44"/>
      <c r="MFN1412" s="44"/>
      <c r="MFO1412" s="44"/>
      <c r="MFP1412" s="44"/>
      <c r="MFQ1412" s="44"/>
      <c r="MFR1412" s="44"/>
      <c r="MFS1412" s="44"/>
      <c r="MFT1412" s="44"/>
      <c r="MFU1412" s="44"/>
      <c r="MFV1412" s="44"/>
      <c r="MFW1412" s="44"/>
      <c r="MFX1412" s="44"/>
      <c r="MFY1412" s="44"/>
      <c r="MFZ1412" s="44"/>
      <c r="MGA1412" s="44"/>
      <c r="MGB1412" s="44"/>
      <c r="MGC1412" s="44"/>
      <c r="MGD1412" s="44"/>
      <c r="MGE1412" s="44"/>
      <c r="MGF1412" s="44"/>
      <c r="MGG1412" s="44"/>
      <c r="MGH1412" s="44"/>
      <c r="MGI1412" s="44"/>
      <c r="MGJ1412" s="44"/>
      <c r="MGK1412" s="44"/>
      <c r="MGL1412" s="44"/>
      <c r="MGM1412" s="44"/>
      <c r="MGN1412" s="44"/>
      <c r="MGO1412" s="44"/>
      <c r="MGP1412" s="44"/>
      <c r="MGQ1412" s="44"/>
      <c r="MGR1412" s="44"/>
      <c r="MGS1412" s="44"/>
      <c r="MGT1412" s="44"/>
      <c r="MGU1412" s="44"/>
      <c r="MGV1412" s="44"/>
      <c r="MGW1412" s="44"/>
      <c r="MGX1412" s="44"/>
      <c r="MGY1412" s="44"/>
      <c r="MGZ1412" s="44"/>
      <c r="MHA1412" s="44"/>
      <c r="MHB1412" s="44"/>
      <c r="MHC1412" s="44"/>
      <c r="MHD1412" s="44"/>
      <c r="MHE1412" s="44"/>
      <c r="MHF1412" s="44"/>
      <c r="MHG1412" s="44"/>
      <c r="MHH1412" s="44"/>
      <c r="MHI1412" s="44"/>
      <c r="MHJ1412" s="44"/>
      <c r="MHK1412" s="44"/>
      <c r="MHL1412" s="44"/>
      <c r="MHM1412" s="44"/>
      <c r="MHN1412" s="44"/>
      <c r="MHO1412" s="44"/>
      <c r="MHP1412" s="44"/>
      <c r="MHQ1412" s="44"/>
      <c r="MHR1412" s="44"/>
      <c r="MHS1412" s="44"/>
      <c r="MHT1412" s="44"/>
      <c r="MHU1412" s="44"/>
      <c r="MHV1412" s="44"/>
      <c r="MHW1412" s="44"/>
      <c r="MHX1412" s="44"/>
      <c r="MHY1412" s="44"/>
      <c r="MHZ1412" s="44"/>
      <c r="MIA1412" s="44"/>
      <c r="MIB1412" s="44"/>
      <c r="MIC1412" s="44"/>
      <c r="MID1412" s="44"/>
      <c r="MIE1412" s="44"/>
      <c r="MIF1412" s="44"/>
      <c r="MIG1412" s="44"/>
      <c r="MIH1412" s="44"/>
      <c r="MII1412" s="44"/>
      <c r="MIJ1412" s="44"/>
      <c r="MIK1412" s="44"/>
      <c r="MIL1412" s="44"/>
      <c r="MIM1412" s="44"/>
      <c r="MIN1412" s="44"/>
      <c r="MIO1412" s="44"/>
      <c r="MIP1412" s="44"/>
      <c r="MIQ1412" s="44"/>
      <c r="MIR1412" s="44"/>
      <c r="MIS1412" s="44"/>
      <c r="MIT1412" s="44"/>
      <c r="MIU1412" s="44"/>
      <c r="MIV1412" s="44"/>
      <c r="MIW1412" s="44"/>
      <c r="MIX1412" s="44"/>
      <c r="MIY1412" s="44"/>
      <c r="MIZ1412" s="44"/>
      <c r="MJA1412" s="44"/>
      <c r="MJB1412" s="44"/>
      <c r="MJC1412" s="44"/>
      <c r="MJD1412" s="44"/>
      <c r="MJE1412" s="44"/>
      <c r="MJF1412" s="44"/>
      <c r="MJG1412" s="44"/>
      <c r="MJH1412" s="44"/>
      <c r="MJI1412" s="44"/>
      <c r="MJJ1412" s="44"/>
      <c r="MJK1412" s="44"/>
      <c r="MJL1412" s="44"/>
      <c r="MJM1412" s="44"/>
      <c r="MJN1412" s="44"/>
      <c r="MJO1412" s="44"/>
      <c r="MJP1412" s="44"/>
      <c r="MJQ1412" s="44"/>
      <c r="MJR1412" s="44"/>
      <c r="MJS1412" s="44"/>
      <c r="MJT1412" s="44"/>
      <c r="MJU1412" s="44"/>
      <c r="MJV1412" s="44"/>
      <c r="MJW1412" s="44"/>
      <c r="MJX1412" s="44"/>
      <c r="MJY1412" s="44"/>
      <c r="MJZ1412" s="44"/>
      <c r="MKA1412" s="44"/>
      <c r="MKB1412" s="44"/>
      <c r="MKC1412" s="44"/>
      <c r="MKD1412" s="44"/>
      <c r="MKE1412" s="44"/>
      <c r="MKF1412" s="44"/>
      <c r="MKG1412" s="44"/>
      <c r="MKH1412" s="44"/>
      <c r="MKI1412" s="44"/>
      <c r="MKJ1412" s="44"/>
      <c r="MKK1412" s="44"/>
      <c r="MKL1412" s="44"/>
      <c r="MKM1412" s="44"/>
      <c r="MKN1412" s="44"/>
      <c r="MKO1412" s="44"/>
      <c r="MKP1412" s="44"/>
      <c r="MKQ1412" s="44"/>
      <c r="MKR1412" s="44"/>
      <c r="MKS1412" s="44"/>
      <c r="MKT1412" s="44"/>
      <c r="MKU1412" s="44"/>
      <c r="MKV1412" s="44"/>
      <c r="MKW1412" s="44"/>
      <c r="MKX1412" s="44"/>
      <c r="MKY1412" s="44"/>
      <c r="MKZ1412" s="44"/>
      <c r="MLA1412" s="44"/>
      <c r="MLB1412" s="44"/>
      <c r="MLC1412" s="44"/>
      <c r="MLD1412" s="44"/>
      <c r="MLE1412" s="44"/>
      <c r="MLF1412" s="44"/>
      <c r="MLG1412" s="44"/>
      <c r="MLH1412" s="44"/>
      <c r="MLI1412" s="44"/>
      <c r="MLJ1412" s="44"/>
      <c r="MLK1412" s="44"/>
      <c r="MLL1412" s="44"/>
      <c r="MLM1412" s="44"/>
      <c r="MLN1412" s="44"/>
      <c r="MLO1412" s="44"/>
      <c r="MLP1412" s="44"/>
      <c r="MLQ1412" s="44"/>
      <c r="MLR1412" s="44"/>
      <c r="MLS1412" s="44"/>
      <c r="MLT1412" s="44"/>
      <c r="MLU1412" s="44"/>
      <c r="MLV1412" s="44"/>
      <c r="MLW1412" s="44"/>
      <c r="MLX1412" s="44"/>
      <c r="MLY1412" s="44"/>
      <c r="MLZ1412" s="44"/>
      <c r="MMA1412" s="44"/>
      <c r="MMB1412" s="44"/>
      <c r="MMC1412" s="44"/>
      <c r="MMD1412" s="44"/>
      <c r="MME1412" s="44"/>
      <c r="MMF1412" s="44"/>
      <c r="MMG1412" s="44"/>
      <c r="MMH1412" s="44"/>
      <c r="MMI1412" s="44"/>
      <c r="MMJ1412" s="44"/>
      <c r="MMK1412" s="44"/>
      <c r="MML1412" s="44"/>
      <c r="MMM1412" s="44"/>
      <c r="MMN1412" s="44"/>
      <c r="MMO1412" s="44"/>
      <c r="MMP1412" s="44"/>
      <c r="MMQ1412" s="44"/>
      <c r="MMR1412" s="44"/>
      <c r="MMS1412" s="44"/>
      <c r="MMT1412" s="44"/>
      <c r="MMU1412" s="44"/>
      <c r="MMV1412" s="44"/>
      <c r="MMW1412" s="44"/>
      <c r="MMX1412" s="44"/>
      <c r="MMY1412" s="44"/>
      <c r="MMZ1412" s="44"/>
      <c r="MNA1412" s="44"/>
      <c r="MNB1412" s="44"/>
      <c r="MNC1412" s="44"/>
      <c r="MND1412" s="44"/>
      <c r="MNE1412" s="44"/>
      <c r="MNF1412" s="44"/>
      <c r="MNG1412" s="44"/>
      <c r="MNH1412" s="44"/>
      <c r="MNI1412" s="44"/>
      <c r="MNJ1412" s="44"/>
      <c r="MNK1412" s="44"/>
      <c r="MNL1412" s="44"/>
      <c r="MNM1412" s="44"/>
      <c r="MNN1412" s="44"/>
      <c r="MNO1412" s="44"/>
      <c r="MNP1412" s="44"/>
      <c r="MNQ1412" s="44"/>
      <c r="MNR1412" s="44"/>
      <c r="MNS1412" s="44"/>
      <c r="MNT1412" s="44"/>
      <c r="MNU1412" s="44"/>
      <c r="MNV1412" s="44"/>
      <c r="MNW1412" s="44"/>
      <c r="MNX1412" s="44"/>
      <c r="MNY1412" s="44"/>
      <c r="MNZ1412" s="44"/>
      <c r="MOA1412" s="44"/>
      <c r="MOB1412" s="44"/>
      <c r="MOC1412" s="44"/>
      <c r="MOD1412" s="44"/>
      <c r="MOE1412" s="44"/>
      <c r="MOF1412" s="44"/>
      <c r="MOG1412" s="44"/>
      <c r="MOH1412" s="44"/>
      <c r="MOI1412" s="44"/>
      <c r="MOJ1412" s="44"/>
      <c r="MOK1412" s="44"/>
      <c r="MOL1412" s="44"/>
      <c r="MOM1412" s="44"/>
      <c r="MON1412" s="44"/>
      <c r="MOO1412" s="44"/>
      <c r="MOP1412" s="44"/>
      <c r="MOQ1412" s="44"/>
      <c r="MOR1412" s="44"/>
      <c r="MOS1412" s="44"/>
      <c r="MOT1412" s="44"/>
      <c r="MOU1412" s="44"/>
      <c r="MOV1412" s="44"/>
      <c r="MOW1412" s="44"/>
      <c r="MOX1412" s="44"/>
      <c r="MOY1412" s="44"/>
      <c r="MOZ1412" s="44"/>
      <c r="MPA1412" s="44"/>
      <c r="MPB1412" s="44"/>
      <c r="MPC1412" s="44"/>
      <c r="MPD1412" s="44"/>
      <c r="MPE1412" s="44"/>
      <c r="MPF1412" s="44"/>
      <c r="MPG1412" s="44"/>
      <c r="MPH1412" s="44"/>
      <c r="MPI1412" s="44"/>
      <c r="MPJ1412" s="44"/>
      <c r="MPK1412" s="44"/>
      <c r="MPL1412" s="44"/>
      <c r="MPM1412" s="44"/>
      <c r="MPN1412" s="44"/>
      <c r="MPO1412" s="44"/>
      <c r="MPP1412" s="44"/>
      <c r="MPQ1412" s="44"/>
      <c r="MPR1412" s="44"/>
      <c r="MPS1412" s="44"/>
      <c r="MPT1412" s="44"/>
      <c r="MPU1412" s="44"/>
      <c r="MPV1412" s="44"/>
      <c r="MPW1412" s="44"/>
      <c r="MPX1412" s="44"/>
      <c r="MPY1412" s="44"/>
      <c r="MPZ1412" s="44"/>
      <c r="MQA1412" s="44"/>
      <c r="MQB1412" s="44"/>
      <c r="MQC1412" s="44"/>
      <c r="MQD1412" s="44"/>
      <c r="MQE1412" s="44"/>
      <c r="MQF1412" s="44"/>
      <c r="MQG1412" s="44"/>
      <c r="MQH1412" s="44"/>
      <c r="MQI1412" s="44"/>
      <c r="MQJ1412" s="44"/>
      <c r="MQK1412" s="44"/>
      <c r="MQL1412" s="44"/>
      <c r="MQM1412" s="44"/>
      <c r="MQN1412" s="44"/>
      <c r="MQO1412" s="44"/>
      <c r="MQP1412" s="44"/>
      <c r="MQQ1412" s="44"/>
      <c r="MQR1412" s="44"/>
      <c r="MQS1412" s="44"/>
      <c r="MQT1412" s="44"/>
      <c r="MQU1412" s="44"/>
      <c r="MQV1412" s="44"/>
      <c r="MQW1412" s="44"/>
      <c r="MQX1412" s="44"/>
      <c r="MQY1412" s="44"/>
      <c r="MQZ1412" s="44"/>
      <c r="MRA1412" s="44"/>
      <c r="MRB1412" s="44"/>
      <c r="MRC1412" s="44"/>
      <c r="MRD1412" s="44"/>
      <c r="MRE1412" s="44"/>
      <c r="MRF1412" s="44"/>
      <c r="MRG1412" s="44"/>
      <c r="MRH1412" s="44"/>
      <c r="MRI1412" s="44"/>
      <c r="MRJ1412" s="44"/>
      <c r="MRK1412" s="44"/>
      <c r="MRL1412" s="44"/>
      <c r="MRM1412" s="44"/>
      <c r="MRN1412" s="44"/>
      <c r="MRO1412" s="44"/>
      <c r="MRP1412" s="44"/>
      <c r="MRQ1412" s="44"/>
      <c r="MRR1412" s="44"/>
      <c r="MRS1412" s="44"/>
      <c r="MRT1412" s="44"/>
      <c r="MRU1412" s="44"/>
      <c r="MRV1412" s="44"/>
      <c r="MRW1412" s="44"/>
      <c r="MRX1412" s="44"/>
      <c r="MRY1412" s="44"/>
      <c r="MRZ1412" s="44"/>
      <c r="MSA1412" s="44"/>
      <c r="MSB1412" s="44"/>
      <c r="MSC1412" s="44"/>
      <c r="MSD1412" s="44"/>
      <c r="MSE1412" s="44"/>
      <c r="MSF1412" s="44"/>
      <c r="MSG1412" s="44"/>
      <c r="MSH1412" s="44"/>
      <c r="MSI1412" s="44"/>
      <c r="MSJ1412" s="44"/>
      <c r="MSK1412" s="44"/>
      <c r="MSL1412" s="44"/>
      <c r="MSM1412" s="44"/>
      <c r="MSN1412" s="44"/>
      <c r="MSO1412" s="44"/>
      <c r="MSP1412" s="44"/>
      <c r="MSQ1412" s="44"/>
      <c r="MSR1412" s="44"/>
      <c r="MSS1412" s="44"/>
      <c r="MST1412" s="44"/>
      <c r="MSU1412" s="44"/>
      <c r="MSV1412" s="44"/>
      <c r="MSW1412" s="44"/>
      <c r="MSX1412" s="44"/>
      <c r="MSY1412" s="44"/>
      <c r="MSZ1412" s="44"/>
      <c r="MTA1412" s="44"/>
      <c r="MTB1412" s="44"/>
      <c r="MTC1412" s="44"/>
      <c r="MTD1412" s="44"/>
      <c r="MTE1412" s="44"/>
      <c r="MTF1412" s="44"/>
      <c r="MTG1412" s="44"/>
      <c r="MTH1412" s="44"/>
      <c r="MTI1412" s="44"/>
      <c r="MTJ1412" s="44"/>
      <c r="MTK1412" s="44"/>
      <c r="MTL1412" s="44"/>
      <c r="MTM1412" s="44"/>
      <c r="MTN1412" s="44"/>
      <c r="MTO1412" s="44"/>
      <c r="MTP1412" s="44"/>
      <c r="MTQ1412" s="44"/>
      <c r="MTR1412" s="44"/>
      <c r="MTS1412" s="44"/>
      <c r="MTT1412" s="44"/>
      <c r="MTU1412" s="44"/>
      <c r="MTV1412" s="44"/>
      <c r="MTW1412" s="44"/>
      <c r="MTX1412" s="44"/>
      <c r="MTY1412" s="44"/>
      <c r="MTZ1412" s="44"/>
      <c r="MUA1412" s="44"/>
      <c r="MUB1412" s="44"/>
      <c r="MUC1412" s="44"/>
      <c r="MUD1412" s="44"/>
      <c r="MUE1412" s="44"/>
      <c r="MUF1412" s="44"/>
      <c r="MUG1412" s="44"/>
      <c r="MUH1412" s="44"/>
      <c r="MUI1412" s="44"/>
      <c r="MUJ1412" s="44"/>
      <c r="MUK1412" s="44"/>
      <c r="MUL1412" s="44"/>
      <c r="MUM1412" s="44"/>
      <c r="MUN1412" s="44"/>
      <c r="MUO1412" s="44"/>
      <c r="MUP1412" s="44"/>
      <c r="MUQ1412" s="44"/>
      <c r="MUR1412" s="44"/>
      <c r="MUS1412" s="44"/>
      <c r="MUT1412" s="44"/>
      <c r="MUU1412" s="44"/>
      <c r="MUV1412" s="44"/>
      <c r="MUW1412" s="44"/>
      <c r="MUX1412" s="44"/>
      <c r="MUY1412" s="44"/>
      <c r="MUZ1412" s="44"/>
      <c r="MVA1412" s="44"/>
      <c r="MVB1412" s="44"/>
      <c r="MVC1412" s="44"/>
      <c r="MVD1412" s="44"/>
      <c r="MVE1412" s="44"/>
      <c r="MVF1412" s="44"/>
      <c r="MVG1412" s="44"/>
      <c r="MVH1412" s="44"/>
      <c r="MVI1412" s="44"/>
      <c r="MVJ1412" s="44"/>
      <c r="MVK1412" s="44"/>
      <c r="MVL1412" s="44"/>
      <c r="MVM1412" s="44"/>
      <c r="MVN1412" s="44"/>
      <c r="MVO1412" s="44"/>
      <c r="MVP1412" s="44"/>
      <c r="MVQ1412" s="44"/>
      <c r="MVR1412" s="44"/>
      <c r="MVS1412" s="44"/>
      <c r="MVT1412" s="44"/>
      <c r="MVU1412" s="44"/>
      <c r="MVV1412" s="44"/>
      <c r="MVW1412" s="44"/>
      <c r="MVX1412" s="44"/>
      <c r="MVY1412" s="44"/>
      <c r="MVZ1412" s="44"/>
      <c r="MWA1412" s="44"/>
      <c r="MWB1412" s="44"/>
      <c r="MWC1412" s="44"/>
      <c r="MWD1412" s="44"/>
      <c r="MWE1412" s="44"/>
      <c r="MWF1412" s="44"/>
      <c r="MWG1412" s="44"/>
      <c r="MWH1412" s="44"/>
      <c r="MWI1412" s="44"/>
      <c r="MWJ1412" s="44"/>
      <c r="MWK1412" s="44"/>
      <c r="MWL1412" s="44"/>
      <c r="MWM1412" s="44"/>
      <c r="MWN1412" s="44"/>
      <c r="MWO1412" s="44"/>
      <c r="MWP1412" s="44"/>
      <c r="MWQ1412" s="44"/>
      <c r="MWR1412" s="44"/>
      <c r="MWS1412" s="44"/>
      <c r="MWT1412" s="44"/>
      <c r="MWU1412" s="44"/>
      <c r="MWV1412" s="44"/>
      <c r="MWW1412" s="44"/>
      <c r="MWX1412" s="44"/>
      <c r="MWY1412" s="44"/>
      <c r="MWZ1412" s="44"/>
      <c r="MXA1412" s="44"/>
      <c r="MXB1412" s="44"/>
      <c r="MXC1412" s="44"/>
      <c r="MXD1412" s="44"/>
      <c r="MXE1412" s="44"/>
      <c r="MXF1412" s="44"/>
      <c r="MXG1412" s="44"/>
      <c r="MXH1412" s="44"/>
      <c r="MXI1412" s="44"/>
      <c r="MXJ1412" s="44"/>
      <c r="MXK1412" s="44"/>
      <c r="MXL1412" s="44"/>
      <c r="MXM1412" s="44"/>
      <c r="MXN1412" s="44"/>
      <c r="MXO1412" s="44"/>
      <c r="MXP1412" s="44"/>
      <c r="MXQ1412" s="44"/>
      <c r="MXR1412" s="44"/>
      <c r="MXS1412" s="44"/>
      <c r="MXT1412" s="44"/>
      <c r="MXU1412" s="44"/>
      <c r="MXV1412" s="44"/>
      <c r="MXW1412" s="44"/>
      <c r="MXX1412" s="44"/>
      <c r="MXY1412" s="44"/>
      <c r="MXZ1412" s="44"/>
      <c r="MYA1412" s="44"/>
      <c r="MYB1412" s="44"/>
      <c r="MYC1412" s="44"/>
      <c r="MYD1412" s="44"/>
      <c r="MYE1412" s="44"/>
      <c r="MYF1412" s="44"/>
      <c r="MYG1412" s="44"/>
      <c r="MYH1412" s="44"/>
      <c r="MYI1412" s="44"/>
      <c r="MYJ1412" s="44"/>
      <c r="MYK1412" s="44"/>
      <c r="MYL1412" s="44"/>
      <c r="MYM1412" s="44"/>
      <c r="MYN1412" s="44"/>
      <c r="MYO1412" s="44"/>
      <c r="MYP1412" s="44"/>
      <c r="MYQ1412" s="44"/>
      <c r="MYR1412" s="44"/>
      <c r="MYS1412" s="44"/>
      <c r="MYT1412" s="44"/>
      <c r="MYU1412" s="44"/>
      <c r="MYV1412" s="44"/>
      <c r="MYW1412" s="44"/>
      <c r="MYX1412" s="44"/>
      <c r="MYY1412" s="44"/>
      <c r="MYZ1412" s="44"/>
      <c r="MZA1412" s="44"/>
      <c r="MZB1412" s="44"/>
      <c r="MZC1412" s="44"/>
      <c r="MZD1412" s="44"/>
      <c r="MZE1412" s="44"/>
      <c r="MZF1412" s="44"/>
      <c r="MZG1412" s="44"/>
      <c r="MZH1412" s="44"/>
      <c r="MZI1412" s="44"/>
      <c r="MZJ1412" s="44"/>
      <c r="MZK1412" s="44"/>
      <c r="MZL1412" s="44"/>
      <c r="MZM1412" s="44"/>
      <c r="MZN1412" s="44"/>
      <c r="MZO1412" s="44"/>
      <c r="MZP1412" s="44"/>
      <c r="MZQ1412" s="44"/>
      <c r="MZR1412" s="44"/>
      <c r="MZS1412" s="44"/>
      <c r="MZT1412" s="44"/>
      <c r="MZU1412" s="44"/>
      <c r="MZV1412" s="44"/>
      <c r="MZW1412" s="44"/>
      <c r="MZX1412" s="44"/>
      <c r="MZY1412" s="44"/>
      <c r="MZZ1412" s="44"/>
      <c r="NAA1412" s="44"/>
      <c r="NAB1412" s="44"/>
      <c r="NAC1412" s="44"/>
      <c r="NAD1412" s="44"/>
      <c r="NAE1412" s="44"/>
      <c r="NAF1412" s="44"/>
      <c r="NAG1412" s="44"/>
      <c r="NAH1412" s="44"/>
      <c r="NAI1412" s="44"/>
      <c r="NAJ1412" s="44"/>
      <c r="NAK1412" s="44"/>
      <c r="NAL1412" s="44"/>
      <c r="NAM1412" s="44"/>
      <c r="NAN1412" s="44"/>
      <c r="NAO1412" s="44"/>
      <c r="NAP1412" s="44"/>
      <c r="NAQ1412" s="44"/>
      <c r="NAR1412" s="44"/>
      <c r="NAS1412" s="44"/>
      <c r="NAT1412" s="44"/>
      <c r="NAU1412" s="44"/>
      <c r="NAV1412" s="44"/>
      <c r="NAW1412" s="44"/>
      <c r="NAX1412" s="44"/>
      <c r="NAY1412" s="44"/>
      <c r="NAZ1412" s="44"/>
      <c r="NBA1412" s="44"/>
      <c r="NBB1412" s="44"/>
      <c r="NBC1412" s="44"/>
      <c r="NBD1412" s="44"/>
      <c r="NBE1412" s="44"/>
      <c r="NBF1412" s="44"/>
      <c r="NBG1412" s="44"/>
      <c r="NBH1412" s="44"/>
      <c r="NBI1412" s="44"/>
      <c r="NBJ1412" s="44"/>
      <c r="NBK1412" s="44"/>
      <c r="NBL1412" s="44"/>
      <c r="NBM1412" s="44"/>
      <c r="NBN1412" s="44"/>
      <c r="NBO1412" s="44"/>
      <c r="NBP1412" s="44"/>
      <c r="NBQ1412" s="44"/>
      <c r="NBR1412" s="44"/>
      <c r="NBS1412" s="44"/>
      <c r="NBT1412" s="44"/>
      <c r="NBU1412" s="44"/>
      <c r="NBV1412" s="44"/>
      <c r="NBW1412" s="44"/>
      <c r="NBX1412" s="44"/>
      <c r="NBY1412" s="44"/>
      <c r="NBZ1412" s="44"/>
      <c r="NCA1412" s="44"/>
      <c r="NCB1412" s="44"/>
      <c r="NCC1412" s="44"/>
      <c r="NCD1412" s="44"/>
      <c r="NCE1412" s="44"/>
      <c r="NCF1412" s="44"/>
      <c r="NCG1412" s="44"/>
      <c r="NCH1412" s="44"/>
      <c r="NCI1412" s="44"/>
      <c r="NCJ1412" s="44"/>
      <c r="NCK1412" s="44"/>
      <c r="NCL1412" s="44"/>
      <c r="NCM1412" s="44"/>
      <c r="NCN1412" s="44"/>
      <c r="NCO1412" s="44"/>
      <c r="NCP1412" s="44"/>
      <c r="NCQ1412" s="44"/>
      <c r="NCR1412" s="44"/>
      <c r="NCS1412" s="44"/>
      <c r="NCT1412" s="44"/>
      <c r="NCU1412" s="44"/>
      <c r="NCV1412" s="44"/>
      <c r="NCW1412" s="44"/>
      <c r="NCX1412" s="44"/>
      <c r="NCY1412" s="44"/>
      <c r="NCZ1412" s="44"/>
      <c r="NDA1412" s="44"/>
      <c r="NDB1412" s="44"/>
      <c r="NDC1412" s="44"/>
      <c r="NDD1412" s="44"/>
      <c r="NDE1412" s="44"/>
      <c r="NDF1412" s="44"/>
      <c r="NDG1412" s="44"/>
      <c r="NDH1412" s="44"/>
      <c r="NDI1412" s="44"/>
      <c r="NDJ1412" s="44"/>
      <c r="NDK1412" s="44"/>
      <c r="NDL1412" s="44"/>
      <c r="NDM1412" s="44"/>
      <c r="NDN1412" s="44"/>
      <c r="NDO1412" s="44"/>
      <c r="NDP1412" s="44"/>
      <c r="NDQ1412" s="44"/>
      <c r="NDR1412" s="44"/>
      <c r="NDS1412" s="44"/>
      <c r="NDT1412" s="44"/>
      <c r="NDU1412" s="44"/>
      <c r="NDV1412" s="44"/>
      <c r="NDW1412" s="44"/>
      <c r="NDX1412" s="44"/>
      <c r="NDY1412" s="44"/>
      <c r="NDZ1412" s="44"/>
      <c r="NEA1412" s="44"/>
      <c r="NEB1412" s="44"/>
      <c r="NEC1412" s="44"/>
      <c r="NED1412" s="44"/>
      <c r="NEE1412" s="44"/>
      <c r="NEF1412" s="44"/>
      <c r="NEG1412" s="44"/>
      <c r="NEH1412" s="44"/>
      <c r="NEI1412" s="44"/>
      <c r="NEJ1412" s="44"/>
      <c r="NEK1412" s="44"/>
      <c r="NEL1412" s="44"/>
      <c r="NEM1412" s="44"/>
      <c r="NEN1412" s="44"/>
      <c r="NEO1412" s="44"/>
      <c r="NEP1412" s="44"/>
      <c r="NEQ1412" s="44"/>
      <c r="NER1412" s="44"/>
      <c r="NES1412" s="44"/>
      <c r="NET1412" s="44"/>
      <c r="NEU1412" s="44"/>
      <c r="NEV1412" s="44"/>
      <c r="NEW1412" s="44"/>
      <c r="NEX1412" s="44"/>
      <c r="NEY1412" s="44"/>
      <c r="NEZ1412" s="44"/>
      <c r="NFA1412" s="44"/>
      <c r="NFB1412" s="44"/>
      <c r="NFC1412" s="44"/>
      <c r="NFD1412" s="44"/>
      <c r="NFE1412" s="44"/>
      <c r="NFF1412" s="44"/>
      <c r="NFG1412" s="44"/>
      <c r="NFH1412" s="44"/>
      <c r="NFI1412" s="44"/>
      <c r="NFJ1412" s="44"/>
      <c r="NFK1412" s="44"/>
      <c r="NFL1412" s="44"/>
      <c r="NFM1412" s="44"/>
      <c r="NFN1412" s="44"/>
      <c r="NFO1412" s="44"/>
      <c r="NFP1412" s="44"/>
      <c r="NFQ1412" s="44"/>
      <c r="NFR1412" s="44"/>
      <c r="NFS1412" s="44"/>
      <c r="NFT1412" s="44"/>
      <c r="NFU1412" s="44"/>
      <c r="NFV1412" s="44"/>
      <c r="NFW1412" s="44"/>
      <c r="NFX1412" s="44"/>
      <c r="NFY1412" s="44"/>
      <c r="NFZ1412" s="44"/>
      <c r="NGA1412" s="44"/>
      <c r="NGB1412" s="44"/>
      <c r="NGC1412" s="44"/>
      <c r="NGD1412" s="44"/>
      <c r="NGE1412" s="44"/>
      <c r="NGF1412" s="44"/>
      <c r="NGG1412" s="44"/>
      <c r="NGH1412" s="44"/>
      <c r="NGI1412" s="44"/>
      <c r="NGJ1412" s="44"/>
      <c r="NGK1412" s="44"/>
      <c r="NGL1412" s="44"/>
      <c r="NGM1412" s="44"/>
      <c r="NGN1412" s="44"/>
      <c r="NGO1412" s="44"/>
      <c r="NGP1412" s="44"/>
      <c r="NGQ1412" s="44"/>
      <c r="NGR1412" s="44"/>
      <c r="NGS1412" s="44"/>
      <c r="NGT1412" s="44"/>
      <c r="NGU1412" s="44"/>
      <c r="NGV1412" s="44"/>
      <c r="NGW1412" s="44"/>
      <c r="NGX1412" s="44"/>
      <c r="NGY1412" s="44"/>
      <c r="NGZ1412" s="44"/>
      <c r="NHA1412" s="44"/>
      <c r="NHB1412" s="44"/>
      <c r="NHC1412" s="44"/>
      <c r="NHD1412" s="44"/>
      <c r="NHE1412" s="44"/>
      <c r="NHF1412" s="44"/>
      <c r="NHG1412" s="44"/>
      <c r="NHH1412" s="44"/>
      <c r="NHI1412" s="44"/>
      <c r="NHJ1412" s="44"/>
      <c r="NHK1412" s="44"/>
      <c r="NHL1412" s="44"/>
      <c r="NHM1412" s="44"/>
      <c r="NHN1412" s="44"/>
      <c r="NHO1412" s="44"/>
      <c r="NHP1412" s="44"/>
      <c r="NHQ1412" s="44"/>
      <c r="NHR1412" s="44"/>
      <c r="NHS1412" s="44"/>
      <c r="NHT1412" s="44"/>
      <c r="NHU1412" s="44"/>
      <c r="NHV1412" s="44"/>
      <c r="NHW1412" s="44"/>
      <c r="NHX1412" s="44"/>
      <c r="NHY1412" s="44"/>
      <c r="NHZ1412" s="44"/>
      <c r="NIA1412" s="44"/>
      <c r="NIB1412" s="44"/>
      <c r="NIC1412" s="44"/>
      <c r="NID1412" s="44"/>
      <c r="NIE1412" s="44"/>
      <c r="NIF1412" s="44"/>
      <c r="NIG1412" s="44"/>
      <c r="NIH1412" s="44"/>
      <c r="NII1412" s="44"/>
      <c r="NIJ1412" s="44"/>
      <c r="NIK1412" s="44"/>
      <c r="NIL1412" s="44"/>
      <c r="NIM1412" s="44"/>
      <c r="NIN1412" s="44"/>
      <c r="NIO1412" s="44"/>
      <c r="NIP1412" s="44"/>
      <c r="NIQ1412" s="44"/>
      <c r="NIR1412" s="44"/>
      <c r="NIS1412" s="44"/>
      <c r="NIT1412" s="44"/>
      <c r="NIU1412" s="44"/>
      <c r="NIV1412" s="44"/>
      <c r="NIW1412" s="44"/>
      <c r="NIX1412" s="44"/>
      <c r="NIY1412" s="44"/>
      <c r="NIZ1412" s="44"/>
      <c r="NJA1412" s="44"/>
      <c r="NJB1412" s="44"/>
      <c r="NJC1412" s="44"/>
      <c r="NJD1412" s="44"/>
      <c r="NJE1412" s="44"/>
      <c r="NJF1412" s="44"/>
      <c r="NJG1412" s="44"/>
      <c r="NJH1412" s="44"/>
      <c r="NJI1412" s="44"/>
      <c r="NJJ1412" s="44"/>
      <c r="NJK1412" s="44"/>
      <c r="NJL1412" s="44"/>
      <c r="NJM1412" s="44"/>
      <c r="NJN1412" s="44"/>
      <c r="NJO1412" s="44"/>
      <c r="NJP1412" s="44"/>
      <c r="NJQ1412" s="44"/>
      <c r="NJR1412" s="44"/>
      <c r="NJS1412" s="44"/>
      <c r="NJT1412" s="44"/>
      <c r="NJU1412" s="44"/>
      <c r="NJV1412" s="44"/>
      <c r="NJW1412" s="44"/>
      <c r="NJX1412" s="44"/>
      <c r="NJY1412" s="44"/>
      <c r="NJZ1412" s="44"/>
      <c r="NKA1412" s="44"/>
      <c r="NKB1412" s="44"/>
      <c r="NKC1412" s="44"/>
      <c r="NKD1412" s="44"/>
      <c r="NKE1412" s="44"/>
      <c r="NKF1412" s="44"/>
      <c r="NKG1412" s="44"/>
      <c r="NKH1412" s="44"/>
      <c r="NKI1412" s="44"/>
      <c r="NKJ1412" s="44"/>
      <c r="NKK1412" s="44"/>
      <c r="NKL1412" s="44"/>
      <c r="NKM1412" s="44"/>
      <c r="NKN1412" s="44"/>
      <c r="NKO1412" s="44"/>
      <c r="NKP1412" s="44"/>
      <c r="NKQ1412" s="44"/>
      <c r="NKR1412" s="44"/>
      <c r="NKS1412" s="44"/>
      <c r="NKT1412" s="44"/>
      <c r="NKU1412" s="44"/>
      <c r="NKV1412" s="44"/>
      <c r="NKW1412" s="44"/>
      <c r="NKX1412" s="44"/>
      <c r="NKY1412" s="44"/>
      <c r="NKZ1412" s="44"/>
      <c r="NLA1412" s="44"/>
      <c r="NLB1412" s="44"/>
      <c r="NLC1412" s="44"/>
      <c r="NLD1412" s="44"/>
      <c r="NLE1412" s="44"/>
      <c r="NLF1412" s="44"/>
      <c r="NLG1412" s="44"/>
      <c r="NLH1412" s="44"/>
      <c r="NLI1412" s="44"/>
      <c r="NLJ1412" s="44"/>
      <c r="NLK1412" s="44"/>
      <c r="NLL1412" s="44"/>
      <c r="NLM1412" s="44"/>
      <c r="NLN1412" s="44"/>
      <c r="NLO1412" s="44"/>
      <c r="NLP1412" s="44"/>
      <c r="NLQ1412" s="44"/>
      <c r="NLR1412" s="44"/>
      <c r="NLS1412" s="44"/>
      <c r="NLT1412" s="44"/>
      <c r="NLU1412" s="44"/>
      <c r="NLV1412" s="44"/>
      <c r="NLW1412" s="44"/>
      <c r="NLX1412" s="44"/>
      <c r="NLY1412" s="44"/>
      <c r="NLZ1412" s="44"/>
      <c r="NMA1412" s="44"/>
      <c r="NMB1412" s="44"/>
      <c r="NMC1412" s="44"/>
      <c r="NMD1412" s="44"/>
      <c r="NME1412" s="44"/>
      <c r="NMF1412" s="44"/>
      <c r="NMG1412" s="44"/>
      <c r="NMH1412" s="44"/>
      <c r="NMI1412" s="44"/>
      <c r="NMJ1412" s="44"/>
      <c r="NMK1412" s="44"/>
      <c r="NML1412" s="44"/>
      <c r="NMM1412" s="44"/>
      <c r="NMN1412" s="44"/>
      <c r="NMO1412" s="44"/>
      <c r="NMP1412" s="44"/>
      <c r="NMQ1412" s="44"/>
      <c r="NMR1412" s="44"/>
      <c r="NMS1412" s="44"/>
      <c r="NMT1412" s="44"/>
      <c r="NMU1412" s="44"/>
      <c r="NMV1412" s="44"/>
      <c r="NMW1412" s="44"/>
      <c r="NMX1412" s="44"/>
      <c r="NMY1412" s="44"/>
      <c r="NMZ1412" s="44"/>
      <c r="NNA1412" s="44"/>
      <c r="NNB1412" s="44"/>
      <c r="NNC1412" s="44"/>
      <c r="NND1412" s="44"/>
      <c r="NNE1412" s="44"/>
      <c r="NNF1412" s="44"/>
      <c r="NNG1412" s="44"/>
      <c r="NNH1412" s="44"/>
      <c r="NNI1412" s="44"/>
      <c r="NNJ1412" s="44"/>
      <c r="NNK1412" s="44"/>
      <c r="NNL1412" s="44"/>
      <c r="NNM1412" s="44"/>
      <c r="NNN1412" s="44"/>
      <c r="NNO1412" s="44"/>
      <c r="NNP1412" s="44"/>
      <c r="NNQ1412" s="44"/>
      <c r="NNR1412" s="44"/>
      <c r="NNS1412" s="44"/>
      <c r="NNT1412" s="44"/>
      <c r="NNU1412" s="44"/>
      <c r="NNV1412" s="44"/>
      <c r="NNW1412" s="44"/>
      <c r="NNX1412" s="44"/>
      <c r="NNY1412" s="44"/>
      <c r="NNZ1412" s="44"/>
      <c r="NOA1412" s="44"/>
      <c r="NOB1412" s="44"/>
      <c r="NOC1412" s="44"/>
      <c r="NOD1412" s="44"/>
      <c r="NOE1412" s="44"/>
      <c r="NOF1412" s="44"/>
      <c r="NOG1412" s="44"/>
      <c r="NOH1412" s="44"/>
      <c r="NOI1412" s="44"/>
      <c r="NOJ1412" s="44"/>
      <c r="NOK1412" s="44"/>
      <c r="NOL1412" s="44"/>
      <c r="NOM1412" s="44"/>
      <c r="NON1412" s="44"/>
      <c r="NOO1412" s="44"/>
      <c r="NOP1412" s="44"/>
      <c r="NOQ1412" s="44"/>
      <c r="NOR1412" s="44"/>
      <c r="NOS1412" s="44"/>
      <c r="NOT1412" s="44"/>
      <c r="NOU1412" s="44"/>
      <c r="NOV1412" s="44"/>
      <c r="NOW1412" s="44"/>
      <c r="NOX1412" s="44"/>
      <c r="NOY1412" s="44"/>
      <c r="NOZ1412" s="44"/>
      <c r="NPA1412" s="44"/>
      <c r="NPB1412" s="44"/>
      <c r="NPC1412" s="44"/>
      <c r="NPD1412" s="44"/>
      <c r="NPE1412" s="44"/>
      <c r="NPF1412" s="44"/>
      <c r="NPG1412" s="44"/>
      <c r="NPH1412" s="44"/>
      <c r="NPI1412" s="44"/>
      <c r="NPJ1412" s="44"/>
      <c r="NPK1412" s="44"/>
      <c r="NPL1412" s="44"/>
      <c r="NPM1412" s="44"/>
      <c r="NPN1412" s="44"/>
      <c r="NPO1412" s="44"/>
      <c r="NPP1412" s="44"/>
      <c r="NPQ1412" s="44"/>
      <c r="NPR1412" s="44"/>
      <c r="NPS1412" s="44"/>
      <c r="NPT1412" s="44"/>
      <c r="NPU1412" s="44"/>
      <c r="NPV1412" s="44"/>
      <c r="NPW1412" s="44"/>
      <c r="NPX1412" s="44"/>
      <c r="NPY1412" s="44"/>
      <c r="NPZ1412" s="44"/>
      <c r="NQA1412" s="44"/>
      <c r="NQB1412" s="44"/>
      <c r="NQC1412" s="44"/>
      <c r="NQD1412" s="44"/>
      <c r="NQE1412" s="44"/>
      <c r="NQF1412" s="44"/>
      <c r="NQG1412" s="44"/>
      <c r="NQH1412" s="44"/>
      <c r="NQI1412" s="44"/>
      <c r="NQJ1412" s="44"/>
      <c r="NQK1412" s="44"/>
      <c r="NQL1412" s="44"/>
      <c r="NQM1412" s="44"/>
      <c r="NQN1412" s="44"/>
      <c r="NQO1412" s="44"/>
      <c r="NQP1412" s="44"/>
      <c r="NQQ1412" s="44"/>
      <c r="NQR1412" s="44"/>
      <c r="NQS1412" s="44"/>
      <c r="NQT1412" s="44"/>
      <c r="NQU1412" s="44"/>
      <c r="NQV1412" s="44"/>
      <c r="NQW1412" s="44"/>
      <c r="NQX1412" s="44"/>
      <c r="NQY1412" s="44"/>
      <c r="NQZ1412" s="44"/>
      <c r="NRA1412" s="44"/>
      <c r="NRB1412" s="44"/>
      <c r="NRC1412" s="44"/>
      <c r="NRD1412" s="44"/>
      <c r="NRE1412" s="44"/>
      <c r="NRF1412" s="44"/>
      <c r="NRG1412" s="44"/>
      <c r="NRH1412" s="44"/>
      <c r="NRI1412" s="44"/>
      <c r="NRJ1412" s="44"/>
      <c r="NRK1412" s="44"/>
      <c r="NRL1412" s="44"/>
      <c r="NRM1412" s="44"/>
      <c r="NRN1412" s="44"/>
      <c r="NRO1412" s="44"/>
      <c r="NRP1412" s="44"/>
      <c r="NRQ1412" s="44"/>
      <c r="NRR1412" s="44"/>
      <c r="NRS1412" s="44"/>
      <c r="NRT1412" s="44"/>
      <c r="NRU1412" s="44"/>
      <c r="NRV1412" s="44"/>
      <c r="NRW1412" s="44"/>
      <c r="NRX1412" s="44"/>
      <c r="NRY1412" s="44"/>
      <c r="NRZ1412" s="44"/>
      <c r="NSA1412" s="44"/>
      <c r="NSB1412" s="44"/>
      <c r="NSC1412" s="44"/>
      <c r="NSD1412" s="44"/>
      <c r="NSE1412" s="44"/>
      <c r="NSF1412" s="44"/>
      <c r="NSG1412" s="44"/>
      <c r="NSH1412" s="44"/>
      <c r="NSI1412" s="44"/>
      <c r="NSJ1412" s="44"/>
      <c r="NSK1412" s="44"/>
      <c r="NSL1412" s="44"/>
      <c r="NSM1412" s="44"/>
      <c r="NSN1412" s="44"/>
      <c r="NSO1412" s="44"/>
      <c r="NSP1412" s="44"/>
      <c r="NSQ1412" s="44"/>
      <c r="NSR1412" s="44"/>
      <c r="NSS1412" s="44"/>
      <c r="NST1412" s="44"/>
      <c r="NSU1412" s="44"/>
      <c r="NSV1412" s="44"/>
      <c r="NSW1412" s="44"/>
      <c r="NSX1412" s="44"/>
      <c r="NSY1412" s="44"/>
      <c r="NSZ1412" s="44"/>
      <c r="NTA1412" s="44"/>
      <c r="NTB1412" s="44"/>
      <c r="NTC1412" s="44"/>
      <c r="NTD1412" s="44"/>
      <c r="NTE1412" s="44"/>
      <c r="NTF1412" s="44"/>
      <c r="NTG1412" s="44"/>
      <c r="NTH1412" s="44"/>
      <c r="NTI1412" s="44"/>
      <c r="NTJ1412" s="44"/>
      <c r="NTK1412" s="44"/>
      <c r="NTL1412" s="44"/>
      <c r="NTM1412" s="44"/>
      <c r="NTN1412" s="44"/>
      <c r="NTO1412" s="44"/>
      <c r="NTP1412" s="44"/>
      <c r="NTQ1412" s="44"/>
      <c r="NTR1412" s="44"/>
      <c r="NTS1412" s="44"/>
      <c r="NTT1412" s="44"/>
      <c r="NTU1412" s="44"/>
      <c r="NTV1412" s="44"/>
      <c r="NTW1412" s="44"/>
      <c r="NTX1412" s="44"/>
      <c r="NTY1412" s="44"/>
      <c r="NTZ1412" s="44"/>
      <c r="NUA1412" s="44"/>
      <c r="NUB1412" s="44"/>
      <c r="NUC1412" s="44"/>
      <c r="NUD1412" s="44"/>
      <c r="NUE1412" s="44"/>
      <c r="NUF1412" s="44"/>
      <c r="NUG1412" s="44"/>
      <c r="NUH1412" s="44"/>
      <c r="NUI1412" s="44"/>
      <c r="NUJ1412" s="44"/>
      <c r="NUK1412" s="44"/>
      <c r="NUL1412" s="44"/>
      <c r="NUM1412" s="44"/>
      <c r="NUN1412" s="44"/>
      <c r="NUO1412" s="44"/>
      <c r="NUP1412" s="44"/>
      <c r="NUQ1412" s="44"/>
      <c r="NUR1412" s="44"/>
      <c r="NUS1412" s="44"/>
      <c r="NUT1412" s="44"/>
      <c r="NUU1412" s="44"/>
      <c r="NUV1412" s="44"/>
      <c r="NUW1412" s="44"/>
      <c r="NUX1412" s="44"/>
      <c r="NUY1412" s="44"/>
      <c r="NUZ1412" s="44"/>
      <c r="NVA1412" s="44"/>
      <c r="NVB1412" s="44"/>
      <c r="NVC1412" s="44"/>
      <c r="NVD1412" s="44"/>
      <c r="NVE1412" s="44"/>
      <c r="NVF1412" s="44"/>
      <c r="NVG1412" s="44"/>
      <c r="NVH1412" s="44"/>
      <c r="NVI1412" s="44"/>
      <c r="NVJ1412" s="44"/>
      <c r="NVK1412" s="44"/>
      <c r="NVL1412" s="44"/>
      <c r="NVM1412" s="44"/>
      <c r="NVN1412" s="44"/>
      <c r="NVO1412" s="44"/>
      <c r="NVP1412" s="44"/>
      <c r="NVQ1412" s="44"/>
      <c r="NVR1412" s="44"/>
      <c r="NVS1412" s="44"/>
      <c r="NVT1412" s="44"/>
      <c r="NVU1412" s="44"/>
      <c r="NVV1412" s="44"/>
      <c r="NVW1412" s="44"/>
      <c r="NVX1412" s="44"/>
      <c r="NVY1412" s="44"/>
      <c r="NVZ1412" s="44"/>
      <c r="NWA1412" s="44"/>
      <c r="NWB1412" s="44"/>
      <c r="NWC1412" s="44"/>
      <c r="NWD1412" s="44"/>
      <c r="NWE1412" s="44"/>
      <c r="NWF1412" s="44"/>
      <c r="NWG1412" s="44"/>
      <c r="NWH1412" s="44"/>
      <c r="NWI1412" s="44"/>
      <c r="NWJ1412" s="44"/>
      <c r="NWK1412" s="44"/>
      <c r="NWL1412" s="44"/>
      <c r="NWM1412" s="44"/>
      <c r="NWN1412" s="44"/>
      <c r="NWO1412" s="44"/>
      <c r="NWP1412" s="44"/>
      <c r="NWQ1412" s="44"/>
      <c r="NWR1412" s="44"/>
      <c r="NWS1412" s="44"/>
      <c r="NWT1412" s="44"/>
      <c r="NWU1412" s="44"/>
      <c r="NWV1412" s="44"/>
      <c r="NWW1412" s="44"/>
      <c r="NWX1412" s="44"/>
      <c r="NWY1412" s="44"/>
      <c r="NWZ1412" s="44"/>
      <c r="NXA1412" s="44"/>
      <c r="NXB1412" s="44"/>
      <c r="NXC1412" s="44"/>
      <c r="NXD1412" s="44"/>
      <c r="NXE1412" s="44"/>
      <c r="NXF1412" s="44"/>
      <c r="NXG1412" s="44"/>
      <c r="NXH1412" s="44"/>
      <c r="NXI1412" s="44"/>
      <c r="NXJ1412" s="44"/>
      <c r="NXK1412" s="44"/>
      <c r="NXL1412" s="44"/>
      <c r="NXM1412" s="44"/>
      <c r="NXN1412" s="44"/>
      <c r="NXO1412" s="44"/>
      <c r="NXP1412" s="44"/>
      <c r="NXQ1412" s="44"/>
      <c r="NXR1412" s="44"/>
      <c r="NXS1412" s="44"/>
      <c r="NXT1412" s="44"/>
      <c r="NXU1412" s="44"/>
      <c r="NXV1412" s="44"/>
      <c r="NXW1412" s="44"/>
      <c r="NXX1412" s="44"/>
      <c r="NXY1412" s="44"/>
      <c r="NXZ1412" s="44"/>
      <c r="NYA1412" s="44"/>
      <c r="NYB1412" s="44"/>
      <c r="NYC1412" s="44"/>
      <c r="NYD1412" s="44"/>
      <c r="NYE1412" s="44"/>
      <c r="NYF1412" s="44"/>
      <c r="NYG1412" s="44"/>
      <c r="NYH1412" s="44"/>
      <c r="NYI1412" s="44"/>
      <c r="NYJ1412" s="44"/>
      <c r="NYK1412" s="44"/>
      <c r="NYL1412" s="44"/>
      <c r="NYM1412" s="44"/>
      <c r="NYN1412" s="44"/>
      <c r="NYO1412" s="44"/>
      <c r="NYP1412" s="44"/>
      <c r="NYQ1412" s="44"/>
      <c r="NYR1412" s="44"/>
      <c r="NYS1412" s="44"/>
      <c r="NYT1412" s="44"/>
      <c r="NYU1412" s="44"/>
      <c r="NYV1412" s="44"/>
      <c r="NYW1412" s="44"/>
      <c r="NYX1412" s="44"/>
      <c r="NYY1412" s="44"/>
      <c r="NYZ1412" s="44"/>
      <c r="NZA1412" s="44"/>
      <c r="NZB1412" s="44"/>
      <c r="NZC1412" s="44"/>
      <c r="NZD1412" s="44"/>
      <c r="NZE1412" s="44"/>
      <c r="NZF1412" s="44"/>
      <c r="NZG1412" s="44"/>
      <c r="NZH1412" s="44"/>
      <c r="NZI1412" s="44"/>
      <c r="NZJ1412" s="44"/>
      <c r="NZK1412" s="44"/>
      <c r="NZL1412" s="44"/>
      <c r="NZM1412" s="44"/>
      <c r="NZN1412" s="44"/>
      <c r="NZO1412" s="44"/>
      <c r="NZP1412" s="44"/>
      <c r="NZQ1412" s="44"/>
      <c r="NZR1412" s="44"/>
      <c r="NZS1412" s="44"/>
      <c r="NZT1412" s="44"/>
      <c r="NZU1412" s="44"/>
      <c r="NZV1412" s="44"/>
      <c r="NZW1412" s="44"/>
      <c r="NZX1412" s="44"/>
      <c r="NZY1412" s="44"/>
      <c r="NZZ1412" s="44"/>
      <c r="OAA1412" s="44"/>
      <c r="OAB1412" s="44"/>
      <c r="OAC1412" s="44"/>
      <c r="OAD1412" s="44"/>
      <c r="OAE1412" s="44"/>
      <c r="OAF1412" s="44"/>
      <c r="OAG1412" s="44"/>
      <c r="OAH1412" s="44"/>
      <c r="OAI1412" s="44"/>
      <c r="OAJ1412" s="44"/>
      <c r="OAK1412" s="44"/>
      <c r="OAL1412" s="44"/>
      <c r="OAM1412" s="44"/>
      <c r="OAN1412" s="44"/>
      <c r="OAO1412" s="44"/>
      <c r="OAP1412" s="44"/>
      <c r="OAQ1412" s="44"/>
      <c r="OAR1412" s="44"/>
      <c r="OAS1412" s="44"/>
      <c r="OAT1412" s="44"/>
      <c r="OAU1412" s="44"/>
      <c r="OAV1412" s="44"/>
      <c r="OAW1412" s="44"/>
      <c r="OAX1412" s="44"/>
      <c r="OAY1412" s="44"/>
      <c r="OAZ1412" s="44"/>
      <c r="OBA1412" s="44"/>
      <c r="OBB1412" s="44"/>
      <c r="OBC1412" s="44"/>
      <c r="OBD1412" s="44"/>
      <c r="OBE1412" s="44"/>
      <c r="OBF1412" s="44"/>
      <c r="OBG1412" s="44"/>
      <c r="OBH1412" s="44"/>
      <c r="OBI1412" s="44"/>
      <c r="OBJ1412" s="44"/>
      <c r="OBK1412" s="44"/>
      <c r="OBL1412" s="44"/>
      <c r="OBM1412" s="44"/>
      <c r="OBN1412" s="44"/>
      <c r="OBO1412" s="44"/>
      <c r="OBP1412" s="44"/>
      <c r="OBQ1412" s="44"/>
      <c r="OBR1412" s="44"/>
      <c r="OBS1412" s="44"/>
      <c r="OBT1412" s="44"/>
      <c r="OBU1412" s="44"/>
      <c r="OBV1412" s="44"/>
      <c r="OBW1412" s="44"/>
      <c r="OBX1412" s="44"/>
      <c r="OBY1412" s="44"/>
      <c r="OBZ1412" s="44"/>
      <c r="OCA1412" s="44"/>
      <c r="OCB1412" s="44"/>
      <c r="OCC1412" s="44"/>
      <c r="OCD1412" s="44"/>
      <c r="OCE1412" s="44"/>
      <c r="OCF1412" s="44"/>
      <c r="OCG1412" s="44"/>
      <c r="OCH1412" s="44"/>
      <c r="OCI1412" s="44"/>
      <c r="OCJ1412" s="44"/>
      <c r="OCK1412" s="44"/>
      <c r="OCL1412" s="44"/>
      <c r="OCM1412" s="44"/>
      <c r="OCN1412" s="44"/>
      <c r="OCO1412" s="44"/>
      <c r="OCP1412" s="44"/>
      <c r="OCQ1412" s="44"/>
      <c r="OCR1412" s="44"/>
      <c r="OCS1412" s="44"/>
      <c r="OCT1412" s="44"/>
      <c r="OCU1412" s="44"/>
      <c r="OCV1412" s="44"/>
      <c r="OCW1412" s="44"/>
      <c r="OCX1412" s="44"/>
      <c r="OCY1412" s="44"/>
      <c r="OCZ1412" s="44"/>
      <c r="ODA1412" s="44"/>
      <c r="ODB1412" s="44"/>
      <c r="ODC1412" s="44"/>
      <c r="ODD1412" s="44"/>
      <c r="ODE1412" s="44"/>
      <c r="ODF1412" s="44"/>
      <c r="ODG1412" s="44"/>
      <c r="ODH1412" s="44"/>
      <c r="ODI1412" s="44"/>
      <c r="ODJ1412" s="44"/>
      <c r="ODK1412" s="44"/>
      <c r="ODL1412" s="44"/>
      <c r="ODM1412" s="44"/>
      <c r="ODN1412" s="44"/>
      <c r="ODO1412" s="44"/>
      <c r="ODP1412" s="44"/>
      <c r="ODQ1412" s="44"/>
      <c r="ODR1412" s="44"/>
      <c r="ODS1412" s="44"/>
      <c r="ODT1412" s="44"/>
      <c r="ODU1412" s="44"/>
      <c r="ODV1412" s="44"/>
      <c r="ODW1412" s="44"/>
      <c r="ODX1412" s="44"/>
      <c r="ODY1412" s="44"/>
      <c r="ODZ1412" s="44"/>
      <c r="OEA1412" s="44"/>
      <c r="OEB1412" s="44"/>
      <c r="OEC1412" s="44"/>
      <c r="OED1412" s="44"/>
      <c r="OEE1412" s="44"/>
      <c r="OEF1412" s="44"/>
      <c r="OEG1412" s="44"/>
      <c r="OEH1412" s="44"/>
      <c r="OEI1412" s="44"/>
      <c r="OEJ1412" s="44"/>
      <c r="OEK1412" s="44"/>
      <c r="OEL1412" s="44"/>
      <c r="OEM1412" s="44"/>
      <c r="OEN1412" s="44"/>
      <c r="OEO1412" s="44"/>
      <c r="OEP1412" s="44"/>
      <c r="OEQ1412" s="44"/>
      <c r="OER1412" s="44"/>
      <c r="OES1412" s="44"/>
      <c r="OET1412" s="44"/>
      <c r="OEU1412" s="44"/>
      <c r="OEV1412" s="44"/>
      <c r="OEW1412" s="44"/>
      <c r="OEX1412" s="44"/>
      <c r="OEY1412" s="44"/>
      <c r="OEZ1412" s="44"/>
      <c r="OFA1412" s="44"/>
      <c r="OFB1412" s="44"/>
      <c r="OFC1412" s="44"/>
      <c r="OFD1412" s="44"/>
      <c r="OFE1412" s="44"/>
      <c r="OFF1412" s="44"/>
      <c r="OFG1412" s="44"/>
      <c r="OFH1412" s="44"/>
      <c r="OFI1412" s="44"/>
      <c r="OFJ1412" s="44"/>
      <c r="OFK1412" s="44"/>
      <c r="OFL1412" s="44"/>
      <c r="OFM1412" s="44"/>
      <c r="OFN1412" s="44"/>
      <c r="OFO1412" s="44"/>
      <c r="OFP1412" s="44"/>
      <c r="OFQ1412" s="44"/>
      <c r="OFR1412" s="44"/>
      <c r="OFS1412" s="44"/>
      <c r="OFT1412" s="44"/>
      <c r="OFU1412" s="44"/>
      <c r="OFV1412" s="44"/>
      <c r="OFW1412" s="44"/>
      <c r="OFX1412" s="44"/>
      <c r="OFY1412" s="44"/>
      <c r="OFZ1412" s="44"/>
      <c r="OGA1412" s="44"/>
      <c r="OGB1412" s="44"/>
      <c r="OGC1412" s="44"/>
      <c r="OGD1412" s="44"/>
      <c r="OGE1412" s="44"/>
      <c r="OGF1412" s="44"/>
      <c r="OGG1412" s="44"/>
      <c r="OGH1412" s="44"/>
      <c r="OGI1412" s="44"/>
      <c r="OGJ1412" s="44"/>
      <c r="OGK1412" s="44"/>
      <c r="OGL1412" s="44"/>
      <c r="OGM1412" s="44"/>
      <c r="OGN1412" s="44"/>
      <c r="OGO1412" s="44"/>
      <c r="OGP1412" s="44"/>
      <c r="OGQ1412" s="44"/>
      <c r="OGR1412" s="44"/>
      <c r="OGS1412" s="44"/>
      <c r="OGT1412" s="44"/>
      <c r="OGU1412" s="44"/>
      <c r="OGV1412" s="44"/>
      <c r="OGW1412" s="44"/>
      <c r="OGX1412" s="44"/>
      <c r="OGY1412" s="44"/>
      <c r="OGZ1412" s="44"/>
      <c r="OHA1412" s="44"/>
      <c r="OHB1412" s="44"/>
      <c r="OHC1412" s="44"/>
      <c r="OHD1412" s="44"/>
      <c r="OHE1412" s="44"/>
      <c r="OHF1412" s="44"/>
      <c r="OHG1412" s="44"/>
      <c r="OHH1412" s="44"/>
      <c r="OHI1412" s="44"/>
      <c r="OHJ1412" s="44"/>
      <c r="OHK1412" s="44"/>
      <c r="OHL1412" s="44"/>
      <c r="OHM1412" s="44"/>
      <c r="OHN1412" s="44"/>
      <c r="OHO1412" s="44"/>
      <c r="OHP1412" s="44"/>
      <c r="OHQ1412" s="44"/>
      <c r="OHR1412" s="44"/>
      <c r="OHS1412" s="44"/>
      <c r="OHT1412" s="44"/>
      <c r="OHU1412" s="44"/>
      <c r="OHV1412" s="44"/>
      <c r="OHW1412" s="44"/>
      <c r="OHX1412" s="44"/>
      <c r="OHY1412" s="44"/>
      <c r="OHZ1412" s="44"/>
      <c r="OIA1412" s="44"/>
      <c r="OIB1412" s="44"/>
      <c r="OIC1412" s="44"/>
      <c r="OID1412" s="44"/>
      <c r="OIE1412" s="44"/>
      <c r="OIF1412" s="44"/>
      <c r="OIG1412" s="44"/>
      <c r="OIH1412" s="44"/>
      <c r="OII1412" s="44"/>
      <c r="OIJ1412" s="44"/>
      <c r="OIK1412" s="44"/>
      <c r="OIL1412" s="44"/>
      <c r="OIM1412" s="44"/>
      <c r="OIN1412" s="44"/>
      <c r="OIO1412" s="44"/>
      <c r="OIP1412" s="44"/>
      <c r="OIQ1412" s="44"/>
      <c r="OIR1412" s="44"/>
      <c r="OIS1412" s="44"/>
      <c r="OIT1412" s="44"/>
      <c r="OIU1412" s="44"/>
      <c r="OIV1412" s="44"/>
      <c r="OIW1412" s="44"/>
      <c r="OIX1412" s="44"/>
      <c r="OIY1412" s="44"/>
      <c r="OIZ1412" s="44"/>
      <c r="OJA1412" s="44"/>
      <c r="OJB1412" s="44"/>
      <c r="OJC1412" s="44"/>
      <c r="OJD1412" s="44"/>
      <c r="OJE1412" s="44"/>
      <c r="OJF1412" s="44"/>
      <c r="OJG1412" s="44"/>
      <c r="OJH1412" s="44"/>
      <c r="OJI1412" s="44"/>
      <c r="OJJ1412" s="44"/>
      <c r="OJK1412" s="44"/>
      <c r="OJL1412" s="44"/>
      <c r="OJM1412" s="44"/>
      <c r="OJN1412" s="44"/>
      <c r="OJO1412" s="44"/>
      <c r="OJP1412" s="44"/>
      <c r="OJQ1412" s="44"/>
      <c r="OJR1412" s="44"/>
      <c r="OJS1412" s="44"/>
      <c r="OJT1412" s="44"/>
      <c r="OJU1412" s="44"/>
      <c r="OJV1412" s="44"/>
      <c r="OJW1412" s="44"/>
      <c r="OJX1412" s="44"/>
      <c r="OJY1412" s="44"/>
      <c r="OJZ1412" s="44"/>
      <c r="OKA1412" s="44"/>
      <c r="OKB1412" s="44"/>
      <c r="OKC1412" s="44"/>
      <c r="OKD1412" s="44"/>
      <c r="OKE1412" s="44"/>
      <c r="OKF1412" s="44"/>
      <c r="OKG1412" s="44"/>
      <c r="OKH1412" s="44"/>
      <c r="OKI1412" s="44"/>
      <c r="OKJ1412" s="44"/>
      <c r="OKK1412" s="44"/>
      <c r="OKL1412" s="44"/>
      <c r="OKM1412" s="44"/>
      <c r="OKN1412" s="44"/>
      <c r="OKO1412" s="44"/>
      <c r="OKP1412" s="44"/>
      <c r="OKQ1412" s="44"/>
      <c r="OKR1412" s="44"/>
      <c r="OKS1412" s="44"/>
      <c r="OKT1412" s="44"/>
      <c r="OKU1412" s="44"/>
      <c r="OKV1412" s="44"/>
      <c r="OKW1412" s="44"/>
      <c r="OKX1412" s="44"/>
      <c r="OKY1412" s="44"/>
      <c r="OKZ1412" s="44"/>
      <c r="OLA1412" s="44"/>
      <c r="OLB1412" s="44"/>
      <c r="OLC1412" s="44"/>
      <c r="OLD1412" s="44"/>
      <c r="OLE1412" s="44"/>
      <c r="OLF1412" s="44"/>
      <c r="OLG1412" s="44"/>
      <c r="OLH1412" s="44"/>
      <c r="OLI1412" s="44"/>
      <c r="OLJ1412" s="44"/>
      <c r="OLK1412" s="44"/>
      <c r="OLL1412" s="44"/>
      <c r="OLM1412" s="44"/>
      <c r="OLN1412" s="44"/>
      <c r="OLO1412" s="44"/>
      <c r="OLP1412" s="44"/>
      <c r="OLQ1412" s="44"/>
      <c r="OLR1412" s="44"/>
      <c r="OLS1412" s="44"/>
      <c r="OLT1412" s="44"/>
      <c r="OLU1412" s="44"/>
      <c r="OLV1412" s="44"/>
      <c r="OLW1412" s="44"/>
      <c r="OLX1412" s="44"/>
      <c r="OLY1412" s="44"/>
      <c r="OLZ1412" s="44"/>
      <c r="OMA1412" s="44"/>
      <c r="OMB1412" s="44"/>
      <c r="OMC1412" s="44"/>
      <c r="OMD1412" s="44"/>
      <c r="OME1412" s="44"/>
      <c r="OMF1412" s="44"/>
      <c r="OMG1412" s="44"/>
      <c r="OMH1412" s="44"/>
      <c r="OMI1412" s="44"/>
      <c r="OMJ1412" s="44"/>
      <c r="OMK1412" s="44"/>
      <c r="OML1412" s="44"/>
      <c r="OMM1412" s="44"/>
      <c r="OMN1412" s="44"/>
      <c r="OMO1412" s="44"/>
      <c r="OMP1412" s="44"/>
      <c r="OMQ1412" s="44"/>
      <c r="OMR1412" s="44"/>
      <c r="OMS1412" s="44"/>
      <c r="OMT1412" s="44"/>
      <c r="OMU1412" s="44"/>
      <c r="OMV1412" s="44"/>
      <c r="OMW1412" s="44"/>
      <c r="OMX1412" s="44"/>
      <c r="OMY1412" s="44"/>
      <c r="OMZ1412" s="44"/>
      <c r="ONA1412" s="44"/>
      <c r="ONB1412" s="44"/>
      <c r="ONC1412" s="44"/>
      <c r="OND1412" s="44"/>
      <c r="ONE1412" s="44"/>
      <c r="ONF1412" s="44"/>
      <c r="ONG1412" s="44"/>
      <c r="ONH1412" s="44"/>
      <c r="ONI1412" s="44"/>
      <c r="ONJ1412" s="44"/>
      <c r="ONK1412" s="44"/>
      <c r="ONL1412" s="44"/>
      <c r="ONM1412" s="44"/>
      <c r="ONN1412" s="44"/>
      <c r="ONO1412" s="44"/>
      <c r="ONP1412" s="44"/>
      <c r="ONQ1412" s="44"/>
      <c r="ONR1412" s="44"/>
      <c r="ONS1412" s="44"/>
      <c r="ONT1412" s="44"/>
      <c r="ONU1412" s="44"/>
      <c r="ONV1412" s="44"/>
      <c r="ONW1412" s="44"/>
      <c r="ONX1412" s="44"/>
      <c r="ONY1412" s="44"/>
      <c r="ONZ1412" s="44"/>
      <c r="OOA1412" s="44"/>
      <c r="OOB1412" s="44"/>
      <c r="OOC1412" s="44"/>
      <c r="OOD1412" s="44"/>
      <c r="OOE1412" s="44"/>
      <c r="OOF1412" s="44"/>
      <c r="OOG1412" s="44"/>
      <c r="OOH1412" s="44"/>
      <c r="OOI1412" s="44"/>
      <c r="OOJ1412" s="44"/>
      <c r="OOK1412" s="44"/>
      <c r="OOL1412" s="44"/>
      <c r="OOM1412" s="44"/>
      <c r="OON1412" s="44"/>
      <c r="OOO1412" s="44"/>
      <c r="OOP1412" s="44"/>
      <c r="OOQ1412" s="44"/>
      <c r="OOR1412" s="44"/>
      <c r="OOS1412" s="44"/>
      <c r="OOT1412" s="44"/>
      <c r="OOU1412" s="44"/>
      <c r="OOV1412" s="44"/>
      <c r="OOW1412" s="44"/>
      <c r="OOX1412" s="44"/>
      <c r="OOY1412" s="44"/>
      <c r="OOZ1412" s="44"/>
      <c r="OPA1412" s="44"/>
      <c r="OPB1412" s="44"/>
      <c r="OPC1412" s="44"/>
      <c r="OPD1412" s="44"/>
      <c r="OPE1412" s="44"/>
      <c r="OPF1412" s="44"/>
      <c r="OPG1412" s="44"/>
      <c r="OPH1412" s="44"/>
      <c r="OPI1412" s="44"/>
      <c r="OPJ1412" s="44"/>
      <c r="OPK1412" s="44"/>
      <c r="OPL1412" s="44"/>
      <c r="OPM1412" s="44"/>
      <c r="OPN1412" s="44"/>
      <c r="OPO1412" s="44"/>
      <c r="OPP1412" s="44"/>
      <c r="OPQ1412" s="44"/>
      <c r="OPR1412" s="44"/>
      <c r="OPS1412" s="44"/>
      <c r="OPT1412" s="44"/>
      <c r="OPU1412" s="44"/>
      <c r="OPV1412" s="44"/>
      <c r="OPW1412" s="44"/>
      <c r="OPX1412" s="44"/>
      <c r="OPY1412" s="44"/>
      <c r="OPZ1412" s="44"/>
      <c r="OQA1412" s="44"/>
      <c r="OQB1412" s="44"/>
      <c r="OQC1412" s="44"/>
      <c r="OQD1412" s="44"/>
      <c r="OQE1412" s="44"/>
      <c r="OQF1412" s="44"/>
      <c r="OQG1412" s="44"/>
      <c r="OQH1412" s="44"/>
      <c r="OQI1412" s="44"/>
      <c r="OQJ1412" s="44"/>
      <c r="OQK1412" s="44"/>
      <c r="OQL1412" s="44"/>
      <c r="OQM1412" s="44"/>
      <c r="OQN1412" s="44"/>
      <c r="OQO1412" s="44"/>
      <c r="OQP1412" s="44"/>
      <c r="OQQ1412" s="44"/>
      <c r="OQR1412" s="44"/>
      <c r="OQS1412" s="44"/>
      <c r="OQT1412" s="44"/>
      <c r="OQU1412" s="44"/>
      <c r="OQV1412" s="44"/>
      <c r="OQW1412" s="44"/>
      <c r="OQX1412" s="44"/>
      <c r="OQY1412" s="44"/>
      <c r="OQZ1412" s="44"/>
      <c r="ORA1412" s="44"/>
      <c r="ORB1412" s="44"/>
      <c r="ORC1412" s="44"/>
      <c r="ORD1412" s="44"/>
      <c r="ORE1412" s="44"/>
      <c r="ORF1412" s="44"/>
      <c r="ORG1412" s="44"/>
      <c r="ORH1412" s="44"/>
      <c r="ORI1412" s="44"/>
      <c r="ORJ1412" s="44"/>
      <c r="ORK1412" s="44"/>
      <c r="ORL1412" s="44"/>
      <c r="ORM1412" s="44"/>
      <c r="ORN1412" s="44"/>
      <c r="ORO1412" s="44"/>
      <c r="ORP1412" s="44"/>
      <c r="ORQ1412" s="44"/>
      <c r="ORR1412" s="44"/>
      <c r="ORS1412" s="44"/>
      <c r="ORT1412" s="44"/>
      <c r="ORU1412" s="44"/>
      <c r="ORV1412" s="44"/>
      <c r="ORW1412" s="44"/>
      <c r="ORX1412" s="44"/>
      <c r="ORY1412" s="44"/>
      <c r="ORZ1412" s="44"/>
      <c r="OSA1412" s="44"/>
      <c r="OSB1412" s="44"/>
      <c r="OSC1412" s="44"/>
      <c r="OSD1412" s="44"/>
      <c r="OSE1412" s="44"/>
      <c r="OSF1412" s="44"/>
      <c r="OSG1412" s="44"/>
      <c r="OSH1412" s="44"/>
      <c r="OSI1412" s="44"/>
      <c r="OSJ1412" s="44"/>
      <c r="OSK1412" s="44"/>
      <c r="OSL1412" s="44"/>
      <c r="OSM1412" s="44"/>
      <c r="OSN1412" s="44"/>
      <c r="OSO1412" s="44"/>
      <c r="OSP1412" s="44"/>
      <c r="OSQ1412" s="44"/>
      <c r="OSR1412" s="44"/>
      <c r="OSS1412" s="44"/>
      <c r="OST1412" s="44"/>
      <c r="OSU1412" s="44"/>
      <c r="OSV1412" s="44"/>
      <c r="OSW1412" s="44"/>
      <c r="OSX1412" s="44"/>
      <c r="OSY1412" s="44"/>
      <c r="OSZ1412" s="44"/>
      <c r="OTA1412" s="44"/>
      <c r="OTB1412" s="44"/>
      <c r="OTC1412" s="44"/>
      <c r="OTD1412" s="44"/>
      <c r="OTE1412" s="44"/>
      <c r="OTF1412" s="44"/>
      <c r="OTG1412" s="44"/>
      <c r="OTH1412" s="44"/>
      <c r="OTI1412" s="44"/>
      <c r="OTJ1412" s="44"/>
      <c r="OTK1412" s="44"/>
      <c r="OTL1412" s="44"/>
      <c r="OTM1412" s="44"/>
      <c r="OTN1412" s="44"/>
      <c r="OTO1412" s="44"/>
      <c r="OTP1412" s="44"/>
      <c r="OTQ1412" s="44"/>
      <c r="OTR1412" s="44"/>
      <c r="OTS1412" s="44"/>
      <c r="OTT1412" s="44"/>
      <c r="OTU1412" s="44"/>
      <c r="OTV1412" s="44"/>
      <c r="OTW1412" s="44"/>
      <c r="OTX1412" s="44"/>
      <c r="OTY1412" s="44"/>
      <c r="OTZ1412" s="44"/>
      <c r="OUA1412" s="44"/>
      <c r="OUB1412" s="44"/>
      <c r="OUC1412" s="44"/>
      <c r="OUD1412" s="44"/>
      <c r="OUE1412" s="44"/>
      <c r="OUF1412" s="44"/>
      <c r="OUG1412" s="44"/>
      <c r="OUH1412" s="44"/>
      <c r="OUI1412" s="44"/>
      <c r="OUJ1412" s="44"/>
      <c r="OUK1412" s="44"/>
      <c r="OUL1412" s="44"/>
      <c r="OUM1412" s="44"/>
      <c r="OUN1412" s="44"/>
      <c r="OUO1412" s="44"/>
      <c r="OUP1412" s="44"/>
      <c r="OUQ1412" s="44"/>
      <c r="OUR1412" s="44"/>
      <c r="OUS1412" s="44"/>
      <c r="OUT1412" s="44"/>
      <c r="OUU1412" s="44"/>
      <c r="OUV1412" s="44"/>
      <c r="OUW1412" s="44"/>
      <c r="OUX1412" s="44"/>
      <c r="OUY1412" s="44"/>
      <c r="OUZ1412" s="44"/>
      <c r="OVA1412" s="44"/>
      <c r="OVB1412" s="44"/>
      <c r="OVC1412" s="44"/>
      <c r="OVD1412" s="44"/>
      <c r="OVE1412" s="44"/>
      <c r="OVF1412" s="44"/>
      <c r="OVG1412" s="44"/>
      <c r="OVH1412" s="44"/>
      <c r="OVI1412" s="44"/>
      <c r="OVJ1412" s="44"/>
      <c r="OVK1412" s="44"/>
      <c r="OVL1412" s="44"/>
      <c r="OVM1412" s="44"/>
      <c r="OVN1412" s="44"/>
      <c r="OVO1412" s="44"/>
      <c r="OVP1412" s="44"/>
      <c r="OVQ1412" s="44"/>
      <c r="OVR1412" s="44"/>
      <c r="OVS1412" s="44"/>
      <c r="OVT1412" s="44"/>
      <c r="OVU1412" s="44"/>
      <c r="OVV1412" s="44"/>
      <c r="OVW1412" s="44"/>
      <c r="OVX1412" s="44"/>
      <c r="OVY1412" s="44"/>
      <c r="OVZ1412" s="44"/>
      <c r="OWA1412" s="44"/>
      <c r="OWB1412" s="44"/>
      <c r="OWC1412" s="44"/>
      <c r="OWD1412" s="44"/>
      <c r="OWE1412" s="44"/>
      <c r="OWF1412" s="44"/>
      <c r="OWG1412" s="44"/>
      <c r="OWH1412" s="44"/>
      <c r="OWI1412" s="44"/>
      <c r="OWJ1412" s="44"/>
      <c r="OWK1412" s="44"/>
      <c r="OWL1412" s="44"/>
      <c r="OWM1412" s="44"/>
      <c r="OWN1412" s="44"/>
      <c r="OWO1412" s="44"/>
      <c r="OWP1412" s="44"/>
      <c r="OWQ1412" s="44"/>
      <c r="OWR1412" s="44"/>
      <c r="OWS1412" s="44"/>
      <c r="OWT1412" s="44"/>
      <c r="OWU1412" s="44"/>
      <c r="OWV1412" s="44"/>
      <c r="OWW1412" s="44"/>
      <c r="OWX1412" s="44"/>
      <c r="OWY1412" s="44"/>
      <c r="OWZ1412" s="44"/>
      <c r="OXA1412" s="44"/>
      <c r="OXB1412" s="44"/>
      <c r="OXC1412" s="44"/>
      <c r="OXD1412" s="44"/>
      <c r="OXE1412" s="44"/>
      <c r="OXF1412" s="44"/>
      <c r="OXG1412" s="44"/>
      <c r="OXH1412" s="44"/>
      <c r="OXI1412" s="44"/>
      <c r="OXJ1412" s="44"/>
      <c r="OXK1412" s="44"/>
      <c r="OXL1412" s="44"/>
      <c r="OXM1412" s="44"/>
      <c r="OXN1412" s="44"/>
      <c r="OXO1412" s="44"/>
      <c r="OXP1412" s="44"/>
      <c r="OXQ1412" s="44"/>
      <c r="OXR1412" s="44"/>
      <c r="OXS1412" s="44"/>
      <c r="OXT1412" s="44"/>
      <c r="OXU1412" s="44"/>
      <c r="OXV1412" s="44"/>
      <c r="OXW1412" s="44"/>
      <c r="OXX1412" s="44"/>
      <c r="OXY1412" s="44"/>
      <c r="OXZ1412" s="44"/>
      <c r="OYA1412" s="44"/>
      <c r="OYB1412" s="44"/>
      <c r="OYC1412" s="44"/>
      <c r="OYD1412" s="44"/>
      <c r="OYE1412" s="44"/>
      <c r="OYF1412" s="44"/>
      <c r="OYG1412" s="44"/>
      <c r="OYH1412" s="44"/>
      <c r="OYI1412" s="44"/>
      <c r="OYJ1412" s="44"/>
      <c r="OYK1412" s="44"/>
      <c r="OYL1412" s="44"/>
      <c r="OYM1412" s="44"/>
      <c r="OYN1412" s="44"/>
      <c r="OYO1412" s="44"/>
      <c r="OYP1412" s="44"/>
      <c r="OYQ1412" s="44"/>
      <c r="OYR1412" s="44"/>
      <c r="OYS1412" s="44"/>
      <c r="OYT1412" s="44"/>
      <c r="OYU1412" s="44"/>
      <c r="OYV1412" s="44"/>
      <c r="OYW1412" s="44"/>
      <c r="OYX1412" s="44"/>
      <c r="OYY1412" s="44"/>
      <c r="OYZ1412" s="44"/>
      <c r="OZA1412" s="44"/>
      <c r="OZB1412" s="44"/>
      <c r="OZC1412" s="44"/>
      <c r="OZD1412" s="44"/>
      <c r="OZE1412" s="44"/>
      <c r="OZF1412" s="44"/>
      <c r="OZG1412" s="44"/>
      <c r="OZH1412" s="44"/>
      <c r="OZI1412" s="44"/>
      <c r="OZJ1412" s="44"/>
      <c r="OZK1412" s="44"/>
      <c r="OZL1412" s="44"/>
      <c r="OZM1412" s="44"/>
      <c r="OZN1412" s="44"/>
      <c r="OZO1412" s="44"/>
      <c r="OZP1412" s="44"/>
      <c r="OZQ1412" s="44"/>
      <c r="OZR1412" s="44"/>
      <c r="OZS1412" s="44"/>
      <c r="OZT1412" s="44"/>
      <c r="OZU1412" s="44"/>
      <c r="OZV1412" s="44"/>
      <c r="OZW1412" s="44"/>
      <c r="OZX1412" s="44"/>
      <c r="OZY1412" s="44"/>
      <c r="OZZ1412" s="44"/>
      <c r="PAA1412" s="44"/>
      <c r="PAB1412" s="44"/>
      <c r="PAC1412" s="44"/>
      <c r="PAD1412" s="44"/>
      <c r="PAE1412" s="44"/>
      <c r="PAF1412" s="44"/>
      <c r="PAG1412" s="44"/>
      <c r="PAH1412" s="44"/>
      <c r="PAI1412" s="44"/>
      <c r="PAJ1412" s="44"/>
      <c r="PAK1412" s="44"/>
      <c r="PAL1412" s="44"/>
      <c r="PAM1412" s="44"/>
      <c r="PAN1412" s="44"/>
      <c r="PAO1412" s="44"/>
      <c r="PAP1412" s="44"/>
      <c r="PAQ1412" s="44"/>
      <c r="PAR1412" s="44"/>
      <c r="PAS1412" s="44"/>
      <c r="PAT1412" s="44"/>
      <c r="PAU1412" s="44"/>
      <c r="PAV1412" s="44"/>
      <c r="PAW1412" s="44"/>
      <c r="PAX1412" s="44"/>
      <c r="PAY1412" s="44"/>
      <c r="PAZ1412" s="44"/>
      <c r="PBA1412" s="44"/>
      <c r="PBB1412" s="44"/>
      <c r="PBC1412" s="44"/>
      <c r="PBD1412" s="44"/>
      <c r="PBE1412" s="44"/>
      <c r="PBF1412" s="44"/>
      <c r="PBG1412" s="44"/>
      <c r="PBH1412" s="44"/>
      <c r="PBI1412" s="44"/>
      <c r="PBJ1412" s="44"/>
      <c r="PBK1412" s="44"/>
      <c r="PBL1412" s="44"/>
      <c r="PBM1412" s="44"/>
      <c r="PBN1412" s="44"/>
      <c r="PBO1412" s="44"/>
      <c r="PBP1412" s="44"/>
      <c r="PBQ1412" s="44"/>
      <c r="PBR1412" s="44"/>
      <c r="PBS1412" s="44"/>
      <c r="PBT1412" s="44"/>
      <c r="PBU1412" s="44"/>
      <c r="PBV1412" s="44"/>
      <c r="PBW1412" s="44"/>
      <c r="PBX1412" s="44"/>
      <c r="PBY1412" s="44"/>
      <c r="PBZ1412" s="44"/>
      <c r="PCA1412" s="44"/>
      <c r="PCB1412" s="44"/>
      <c r="PCC1412" s="44"/>
      <c r="PCD1412" s="44"/>
      <c r="PCE1412" s="44"/>
      <c r="PCF1412" s="44"/>
      <c r="PCG1412" s="44"/>
      <c r="PCH1412" s="44"/>
      <c r="PCI1412" s="44"/>
      <c r="PCJ1412" s="44"/>
      <c r="PCK1412" s="44"/>
      <c r="PCL1412" s="44"/>
      <c r="PCM1412" s="44"/>
      <c r="PCN1412" s="44"/>
      <c r="PCO1412" s="44"/>
      <c r="PCP1412" s="44"/>
      <c r="PCQ1412" s="44"/>
      <c r="PCR1412" s="44"/>
      <c r="PCS1412" s="44"/>
      <c r="PCT1412" s="44"/>
      <c r="PCU1412" s="44"/>
      <c r="PCV1412" s="44"/>
      <c r="PCW1412" s="44"/>
      <c r="PCX1412" s="44"/>
      <c r="PCY1412" s="44"/>
      <c r="PCZ1412" s="44"/>
      <c r="PDA1412" s="44"/>
      <c r="PDB1412" s="44"/>
      <c r="PDC1412" s="44"/>
      <c r="PDD1412" s="44"/>
      <c r="PDE1412" s="44"/>
      <c r="PDF1412" s="44"/>
      <c r="PDG1412" s="44"/>
      <c r="PDH1412" s="44"/>
      <c r="PDI1412" s="44"/>
      <c r="PDJ1412" s="44"/>
      <c r="PDK1412" s="44"/>
      <c r="PDL1412" s="44"/>
      <c r="PDM1412" s="44"/>
      <c r="PDN1412" s="44"/>
      <c r="PDO1412" s="44"/>
      <c r="PDP1412" s="44"/>
      <c r="PDQ1412" s="44"/>
      <c r="PDR1412" s="44"/>
      <c r="PDS1412" s="44"/>
      <c r="PDT1412" s="44"/>
      <c r="PDU1412" s="44"/>
      <c r="PDV1412" s="44"/>
      <c r="PDW1412" s="44"/>
      <c r="PDX1412" s="44"/>
      <c r="PDY1412" s="44"/>
      <c r="PDZ1412" s="44"/>
      <c r="PEA1412" s="44"/>
      <c r="PEB1412" s="44"/>
      <c r="PEC1412" s="44"/>
      <c r="PED1412" s="44"/>
      <c r="PEE1412" s="44"/>
      <c r="PEF1412" s="44"/>
      <c r="PEG1412" s="44"/>
      <c r="PEH1412" s="44"/>
      <c r="PEI1412" s="44"/>
      <c r="PEJ1412" s="44"/>
      <c r="PEK1412" s="44"/>
      <c r="PEL1412" s="44"/>
      <c r="PEM1412" s="44"/>
      <c r="PEN1412" s="44"/>
      <c r="PEO1412" s="44"/>
      <c r="PEP1412" s="44"/>
      <c r="PEQ1412" s="44"/>
      <c r="PER1412" s="44"/>
      <c r="PES1412" s="44"/>
      <c r="PET1412" s="44"/>
      <c r="PEU1412" s="44"/>
      <c r="PEV1412" s="44"/>
      <c r="PEW1412" s="44"/>
      <c r="PEX1412" s="44"/>
      <c r="PEY1412" s="44"/>
      <c r="PEZ1412" s="44"/>
      <c r="PFA1412" s="44"/>
      <c r="PFB1412" s="44"/>
      <c r="PFC1412" s="44"/>
      <c r="PFD1412" s="44"/>
      <c r="PFE1412" s="44"/>
      <c r="PFF1412" s="44"/>
      <c r="PFG1412" s="44"/>
      <c r="PFH1412" s="44"/>
      <c r="PFI1412" s="44"/>
      <c r="PFJ1412" s="44"/>
      <c r="PFK1412" s="44"/>
      <c r="PFL1412" s="44"/>
      <c r="PFM1412" s="44"/>
      <c r="PFN1412" s="44"/>
      <c r="PFO1412" s="44"/>
      <c r="PFP1412" s="44"/>
      <c r="PFQ1412" s="44"/>
      <c r="PFR1412" s="44"/>
      <c r="PFS1412" s="44"/>
      <c r="PFT1412" s="44"/>
      <c r="PFU1412" s="44"/>
      <c r="PFV1412" s="44"/>
      <c r="PFW1412" s="44"/>
      <c r="PFX1412" s="44"/>
      <c r="PFY1412" s="44"/>
      <c r="PFZ1412" s="44"/>
      <c r="PGA1412" s="44"/>
      <c r="PGB1412" s="44"/>
      <c r="PGC1412" s="44"/>
      <c r="PGD1412" s="44"/>
      <c r="PGE1412" s="44"/>
      <c r="PGF1412" s="44"/>
      <c r="PGG1412" s="44"/>
      <c r="PGH1412" s="44"/>
      <c r="PGI1412" s="44"/>
      <c r="PGJ1412" s="44"/>
      <c r="PGK1412" s="44"/>
      <c r="PGL1412" s="44"/>
      <c r="PGM1412" s="44"/>
      <c r="PGN1412" s="44"/>
      <c r="PGO1412" s="44"/>
      <c r="PGP1412" s="44"/>
      <c r="PGQ1412" s="44"/>
      <c r="PGR1412" s="44"/>
      <c r="PGS1412" s="44"/>
      <c r="PGT1412" s="44"/>
      <c r="PGU1412" s="44"/>
      <c r="PGV1412" s="44"/>
      <c r="PGW1412" s="44"/>
      <c r="PGX1412" s="44"/>
      <c r="PGY1412" s="44"/>
      <c r="PGZ1412" s="44"/>
      <c r="PHA1412" s="44"/>
      <c r="PHB1412" s="44"/>
      <c r="PHC1412" s="44"/>
      <c r="PHD1412" s="44"/>
      <c r="PHE1412" s="44"/>
      <c r="PHF1412" s="44"/>
      <c r="PHG1412" s="44"/>
      <c r="PHH1412" s="44"/>
      <c r="PHI1412" s="44"/>
      <c r="PHJ1412" s="44"/>
      <c r="PHK1412" s="44"/>
      <c r="PHL1412" s="44"/>
      <c r="PHM1412" s="44"/>
      <c r="PHN1412" s="44"/>
      <c r="PHO1412" s="44"/>
      <c r="PHP1412" s="44"/>
      <c r="PHQ1412" s="44"/>
      <c r="PHR1412" s="44"/>
      <c r="PHS1412" s="44"/>
      <c r="PHT1412" s="44"/>
      <c r="PHU1412" s="44"/>
      <c r="PHV1412" s="44"/>
      <c r="PHW1412" s="44"/>
      <c r="PHX1412" s="44"/>
      <c r="PHY1412" s="44"/>
      <c r="PHZ1412" s="44"/>
      <c r="PIA1412" s="44"/>
      <c r="PIB1412" s="44"/>
      <c r="PIC1412" s="44"/>
      <c r="PID1412" s="44"/>
      <c r="PIE1412" s="44"/>
      <c r="PIF1412" s="44"/>
      <c r="PIG1412" s="44"/>
      <c r="PIH1412" s="44"/>
      <c r="PII1412" s="44"/>
      <c r="PIJ1412" s="44"/>
      <c r="PIK1412" s="44"/>
      <c r="PIL1412" s="44"/>
      <c r="PIM1412" s="44"/>
      <c r="PIN1412" s="44"/>
      <c r="PIO1412" s="44"/>
      <c r="PIP1412" s="44"/>
      <c r="PIQ1412" s="44"/>
      <c r="PIR1412" s="44"/>
      <c r="PIS1412" s="44"/>
      <c r="PIT1412" s="44"/>
      <c r="PIU1412" s="44"/>
      <c r="PIV1412" s="44"/>
      <c r="PIW1412" s="44"/>
      <c r="PIX1412" s="44"/>
      <c r="PIY1412" s="44"/>
      <c r="PIZ1412" s="44"/>
      <c r="PJA1412" s="44"/>
      <c r="PJB1412" s="44"/>
      <c r="PJC1412" s="44"/>
      <c r="PJD1412" s="44"/>
      <c r="PJE1412" s="44"/>
      <c r="PJF1412" s="44"/>
      <c r="PJG1412" s="44"/>
      <c r="PJH1412" s="44"/>
      <c r="PJI1412" s="44"/>
      <c r="PJJ1412" s="44"/>
      <c r="PJK1412" s="44"/>
      <c r="PJL1412" s="44"/>
      <c r="PJM1412" s="44"/>
      <c r="PJN1412" s="44"/>
      <c r="PJO1412" s="44"/>
      <c r="PJP1412" s="44"/>
      <c r="PJQ1412" s="44"/>
      <c r="PJR1412" s="44"/>
      <c r="PJS1412" s="44"/>
      <c r="PJT1412" s="44"/>
      <c r="PJU1412" s="44"/>
      <c r="PJV1412" s="44"/>
      <c r="PJW1412" s="44"/>
      <c r="PJX1412" s="44"/>
      <c r="PJY1412" s="44"/>
      <c r="PJZ1412" s="44"/>
      <c r="PKA1412" s="44"/>
      <c r="PKB1412" s="44"/>
      <c r="PKC1412" s="44"/>
      <c r="PKD1412" s="44"/>
      <c r="PKE1412" s="44"/>
      <c r="PKF1412" s="44"/>
      <c r="PKG1412" s="44"/>
      <c r="PKH1412" s="44"/>
      <c r="PKI1412" s="44"/>
      <c r="PKJ1412" s="44"/>
      <c r="PKK1412" s="44"/>
      <c r="PKL1412" s="44"/>
      <c r="PKM1412" s="44"/>
      <c r="PKN1412" s="44"/>
      <c r="PKO1412" s="44"/>
      <c r="PKP1412" s="44"/>
      <c r="PKQ1412" s="44"/>
      <c r="PKR1412" s="44"/>
      <c r="PKS1412" s="44"/>
      <c r="PKT1412" s="44"/>
      <c r="PKU1412" s="44"/>
      <c r="PKV1412" s="44"/>
      <c r="PKW1412" s="44"/>
      <c r="PKX1412" s="44"/>
      <c r="PKY1412" s="44"/>
      <c r="PKZ1412" s="44"/>
      <c r="PLA1412" s="44"/>
      <c r="PLB1412" s="44"/>
      <c r="PLC1412" s="44"/>
      <c r="PLD1412" s="44"/>
      <c r="PLE1412" s="44"/>
      <c r="PLF1412" s="44"/>
      <c r="PLG1412" s="44"/>
      <c r="PLH1412" s="44"/>
      <c r="PLI1412" s="44"/>
      <c r="PLJ1412" s="44"/>
      <c r="PLK1412" s="44"/>
      <c r="PLL1412" s="44"/>
      <c r="PLM1412" s="44"/>
      <c r="PLN1412" s="44"/>
      <c r="PLO1412" s="44"/>
      <c r="PLP1412" s="44"/>
      <c r="PLQ1412" s="44"/>
      <c r="PLR1412" s="44"/>
      <c r="PLS1412" s="44"/>
      <c r="PLT1412" s="44"/>
      <c r="PLU1412" s="44"/>
      <c r="PLV1412" s="44"/>
      <c r="PLW1412" s="44"/>
      <c r="PLX1412" s="44"/>
      <c r="PLY1412" s="44"/>
      <c r="PLZ1412" s="44"/>
      <c r="PMA1412" s="44"/>
      <c r="PMB1412" s="44"/>
      <c r="PMC1412" s="44"/>
      <c r="PMD1412" s="44"/>
      <c r="PME1412" s="44"/>
      <c r="PMF1412" s="44"/>
      <c r="PMG1412" s="44"/>
      <c r="PMH1412" s="44"/>
      <c r="PMI1412" s="44"/>
      <c r="PMJ1412" s="44"/>
      <c r="PMK1412" s="44"/>
      <c r="PML1412" s="44"/>
      <c r="PMM1412" s="44"/>
      <c r="PMN1412" s="44"/>
      <c r="PMO1412" s="44"/>
      <c r="PMP1412" s="44"/>
      <c r="PMQ1412" s="44"/>
      <c r="PMR1412" s="44"/>
      <c r="PMS1412" s="44"/>
      <c r="PMT1412" s="44"/>
      <c r="PMU1412" s="44"/>
      <c r="PMV1412" s="44"/>
      <c r="PMW1412" s="44"/>
      <c r="PMX1412" s="44"/>
      <c r="PMY1412" s="44"/>
      <c r="PMZ1412" s="44"/>
      <c r="PNA1412" s="44"/>
      <c r="PNB1412" s="44"/>
      <c r="PNC1412" s="44"/>
      <c r="PND1412" s="44"/>
      <c r="PNE1412" s="44"/>
      <c r="PNF1412" s="44"/>
      <c r="PNG1412" s="44"/>
      <c r="PNH1412" s="44"/>
      <c r="PNI1412" s="44"/>
      <c r="PNJ1412" s="44"/>
      <c r="PNK1412" s="44"/>
      <c r="PNL1412" s="44"/>
      <c r="PNM1412" s="44"/>
      <c r="PNN1412" s="44"/>
      <c r="PNO1412" s="44"/>
      <c r="PNP1412" s="44"/>
      <c r="PNQ1412" s="44"/>
      <c r="PNR1412" s="44"/>
      <c r="PNS1412" s="44"/>
      <c r="PNT1412" s="44"/>
      <c r="PNU1412" s="44"/>
      <c r="PNV1412" s="44"/>
      <c r="PNW1412" s="44"/>
      <c r="PNX1412" s="44"/>
      <c r="PNY1412" s="44"/>
      <c r="PNZ1412" s="44"/>
      <c r="POA1412" s="44"/>
      <c r="POB1412" s="44"/>
      <c r="POC1412" s="44"/>
      <c r="POD1412" s="44"/>
      <c r="POE1412" s="44"/>
      <c r="POF1412" s="44"/>
      <c r="POG1412" s="44"/>
      <c r="POH1412" s="44"/>
      <c r="POI1412" s="44"/>
      <c r="POJ1412" s="44"/>
      <c r="POK1412" s="44"/>
      <c r="POL1412" s="44"/>
      <c r="POM1412" s="44"/>
      <c r="PON1412" s="44"/>
      <c r="POO1412" s="44"/>
      <c r="POP1412" s="44"/>
      <c r="POQ1412" s="44"/>
      <c r="POR1412" s="44"/>
      <c r="POS1412" s="44"/>
      <c r="POT1412" s="44"/>
      <c r="POU1412" s="44"/>
      <c r="POV1412" s="44"/>
      <c r="POW1412" s="44"/>
      <c r="POX1412" s="44"/>
      <c r="POY1412" s="44"/>
      <c r="POZ1412" s="44"/>
      <c r="PPA1412" s="44"/>
      <c r="PPB1412" s="44"/>
      <c r="PPC1412" s="44"/>
      <c r="PPD1412" s="44"/>
      <c r="PPE1412" s="44"/>
      <c r="PPF1412" s="44"/>
      <c r="PPG1412" s="44"/>
      <c r="PPH1412" s="44"/>
      <c r="PPI1412" s="44"/>
      <c r="PPJ1412" s="44"/>
      <c r="PPK1412" s="44"/>
      <c r="PPL1412" s="44"/>
      <c r="PPM1412" s="44"/>
      <c r="PPN1412" s="44"/>
      <c r="PPO1412" s="44"/>
      <c r="PPP1412" s="44"/>
      <c r="PPQ1412" s="44"/>
      <c r="PPR1412" s="44"/>
      <c r="PPS1412" s="44"/>
      <c r="PPT1412" s="44"/>
      <c r="PPU1412" s="44"/>
      <c r="PPV1412" s="44"/>
      <c r="PPW1412" s="44"/>
      <c r="PPX1412" s="44"/>
      <c r="PPY1412" s="44"/>
      <c r="PPZ1412" s="44"/>
      <c r="PQA1412" s="44"/>
      <c r="PQB1412" s="44"/>
      <c r="PQC1412" s="44"/>
      <c r="PQD1412" s="44"/>
      <c r="PQE1412" s="44"/>
      <c r="PQF1412" s="44"/>
      <c r="PQG1412" s="44"/>
      <c r="PQH1412" s="44"/>
      <c r="PQI1412" s="44"/>
      <c r="PQJ1412" s="44"/>
      <c r="PQK1412" s="44"/>
      <c r="PQL1412" s="44"/>
      <c r="PQM1412" s="44"/>
      <c r="PQN1412" s="44"/>
      <c r="PQO1412" s="44"/>
      <c r="PQP1412" s="44"/>
      <c r="PQQ1412" s="44"/>
      <c r="PQR1412" s="44"/>
      <c r="PQS1412" s="44"/>
      <c r="PQT1412" s="44"/>
      <c r="PQU1412" s="44"/>
      <c r="PQV1412" s="44"/>
      <c r="PQW1412" s="44"/>
      <c r="PQX1412" s="44"/>
      <c r="PQY1412" s="44"/>
      <c r="PQZ1412" s="44"/>
      <c r="PRA1412" s="44"/>
      <c r="PRB1412" s="44"/>
      <c r="PRC1412" s="44"/>
      <c r="PRD1412" s="44"/>
      <c r="PRE1412" s="44"/>
      <c r="PRF1412" s="44"/>
      <c r="PRG1412" s="44"/>
      <c r="PRH1412" s="44"/>
      <c r="PRI1412" s="44"/>
      <c r="PRJ1412" s="44"/>
      <c r="PRK1412" s="44"/>
      <c r="PRL1412" s="44"/>
      <c r="PRM1412" s="44"/>
      <c r="PRN1412" s="44"/>
      <c r="PRO1412" s="44"/>
      <c r="PRP1412" s="44"/>
      <c r="PRQ1412" s="44"/>
      <c r="PRR1412" s="44"/>
      <c r="PRS1412" s="44"/>
      <c r="PRT1412" s="44"/>
      <c r="PRU1412" s="44"/>
      <c r="PRV1412" s="44"/>
      <c r="PRW1412" s="44"/>
      <c r="PRX1412" s="44"/>
      <c r="PRY1412" s="44"/>
      <c r="PRZ1412" s="44"/>
      <c r="PSA1412" s="44"/>
      <c r="PSB1412" s="44"/>
      <c r="PSC1412" s="44"/>
      <c r="PSD1412" s="44"/>
      <c r="PSE1412" s="44"/>
      <c r="PSF1412" s="44"/>
      <c r="PSG1412" s="44"/>
      <c r="PSH1412" s="44"/>
      <c r="PSI1412" s="44"/>
      <c r="PSJ1412" s="44"/>
      <c r="PSK1412" s="44"/>
      <c r="PSL1412" s="44"/>
      <c r="PSM1412" s="44"/>
      <c r="PSN1412" s="44"/>
      <c r="PSO1412" s="44"/>
      <c r="PSP1412" s="44"/>
      <c r="PSQ1412" s="44"/>
      <c r="PSR1412" s="44"/>
      <c r="PSS1412" s="44"/>
      <c r="PST1412" s="44"/>
      <c r="PSU1412" s="44"/>
      <c r="PSV1412" s="44"/>
      <c r="PSW1412" s="44"/>
      <c r="PSX1412" s="44"/>
      <c r="PSY1412" s="44"/>
      <c r="PSZ1412" s="44"/>
      <c r="PTA1412" s="44"/>
      <c r="PTB1412" s="44"/>
      <c r="PTC1412" s="44"/>
      <c r="PTD1412" s="44"/>
      <c r="PTE1412" s="44"/>
      <c r="PTF1412" s="44"/>
      <c r="PTG1412" s="44"/>
      <c r="PTH1412" s="44"/>
      <c r="PTI1412" s="44"/>
      <c r="PTJ1412" s="44"/>
      <c r="PTK1412" s="44"/>
      <c r="PTL1412" s="44"/>
      <c r="PTM1412" s="44"/>
      <c r="PTN1412" s="44"/>
      <c r="PTO1412" s="44"/>
      <c r="PTP1412" s="44"/>
      <c r="PTQ1412" s="44"/>
      <c r="PTR1412" s="44"/>
      <c r="PTS1412" s="44"/>
      <c r="PTT1412" s="44"/>
      <c r="PTU1412" s="44"/>
      <c r="PTV1412" s="44"/>
      <c r="PTW1412" s="44"/>
      <c r="PTX1412" s="44"/>
      <c r="PTY1412" s="44"/>
      <c r="PTZ1412" s="44"/>
      <c r="PUA1412" s="44"/>
      <c r="PUB1412" s="44"/>
      <c r="PUC1412" s="44"/>
      <c r="PUD1412" s="44"/>
      <c r="PUE1412" s="44"/>
      <c r="PUF1412" s="44"/>
      <c r="PUG1412" s="44"/>
      <c r="PUH1412" s="44"/>
      <c r="PUI1412" s="44"/>
      <c r="PUJ1412" s="44"/>
      <c r="PUK1412" s="44"/>
      <c r="PUL1412" s="44"/>
      <c r="PUM1412" s="44"/>
      <c r="PUN1412" s="44"/>
      <c r="PUO1412" s="44"/>
      <c r="PUP1412" s="44"/>
      <c r="PUQ1412" s="44"/>
      <c r="PUR1412" s="44"/>
      <c r="PUS1412" s="44"/>
      <c r="PUT1412" s="44"/>
      <c r="PUU1412" s="44"/>
      <c r="PUV1412" s="44"/>
      <c r="PUW1412" s="44"/>
      <c r="PUX1412" s="44"/>
      <c r="PUY1412" s="44"/>
      <c r="PUZ1412" s="44"/>
      <c r="PVA1412" s="44"/>
      <c r="PVB1412" s="44"/>
      <c r="PVC1412" s="44"/>
      <c r="PVD1412" s="44"/>
      <c r="PVE1412" s="44"/>
      <c r="PVF1412" s="44"/>
      <c r="PVG1412" s="44"/>
      <c r="PVH1412" s="44"/>
      <c r="PVI1412" s="44"/>
      <c r="PVJ1412" s="44"/>
      <c r="PVK1412" s="44"/>
      <c r="PVL1412" s="44"/>
      <c r="PVM1412" s="44"/>
      <c r="PVN1412" s="44"/>
      <c r="PVO1412" s="44"/>
      <c r="PVP1412" s="44"/>
      <c r="PVQ1412" s="44"/>
      <c r="PVR1412" s="44"/>
      <c r="PVS1412" s="44"/>
      <c r="PVT1412" s="44"/>
      <c r="PVU1412" s="44"/>
      <c r="PVV1412" s="44"/>
      <c r="PVW1412" s="44"/>
      <c r="PVX1412" s="44"/>
      <c r="PVY1412" s="44"/>
      <c r="PVZ1412" s="44"/>
      <c r="PWA1412" s="44"/>
      <c r="PWB1412" s="44"/>
      <c r="PWC1412" s="44"/>
      <c r="PWD1412" s="44"/>
      <c r="PWE1412" s="44"/>
      <c r="PWF1412" s="44"/>
      <c r="PWG1412" s="44"/>
      <c r="PWH1412" s="44"/>
      <c r="PWI1412" s="44"/>
      <c r="PWJ1412" s="44"/>
      <c r="PWK1412" s="44"/>
      <c r="PWL1412" s="44"/>
      <c r="PWM1412" s="44"/>
      <c r="PWN1412" s="44"/>
      <c r="PWO1412" s="44"/>
      <c r="PWP1412" s="44"/>
      <c r="PWQ1412" s="44"/>
      <c r="PWR1412" s="44"/>
      <c r="PWS1412" s="44"/>
      <c r="PWT1412" s="44"/>
      <c r="PWU1412" s="44"/>
      <c r="PWV1412" s="44"/>
      <c r="PWW1412" s="44"/>
      <c r="PWX1412" s="44"/>
      <c r="PWY1412" s="44"/>
      <c r="PWZ1412" s="44"/>
      <c r="PXA1412" s="44"/>
      <c r="PXB1412" s="44"/>
      <c r="PXC1412" s="44"/>
      <c r="PXD1412" s="44"/>
      <c r="PXE1412" s="44"/>
      <c r="PXF1412" s="44"/>
      <c r="PXG1412" s="44"/>
      <c r="PXH1412" s="44"/>
      <c r="PXI1412" s="44"/>
      <c r="PXJ1412" s="44"/>
      <c r="PXK1412" s="44"/>
      <c r="PXL1412" s="44"/>
      <c r="PXM1412" s="44"/>
      <c r="PXN1412" s="44"/>
      <c r="PXO1412" s="44"/>
      <c r="PXP1412" s="44"/>
      <c r="PXQ1412" s="44"/>
      <c r="PXR1412" s="44"/>
      <c r="PXS1412" s="44"/>
      <c r="PXT1412" s="44"/>
      <c r="PXU1412" s="44"/>
      <c r="PXV1412" s="44"/>
      <c r="PXW1412" s="44"/>
      <c r="PXX1412" s="44"/>
      <c r="PXY1412" s="44"/>
      <c r="PXZ1412" s="44"/>
      <c r="PYA1412" s="44"/>
      <c r="PYB1412" s="44"/>
      <c r="PYC1412" s="44"/>
      <c r="PYD1412" s="44"/>
      <c r="PYE1412" s="44"/>
      <c r="PYF1412" s="44"/>
      <c r="PYG1412" s="44"/>
      <c r="PYH1412" s="44"/>
      <c r="PYI1412" s="44"/>
      <c r="PYJ1412" s="44"/>
      <c r="PYK1412" s="44"/>
      <c r="PYL1412" s="44"/>
      <c r="PYM1412" s="44"/>
      <c r="PYN1412" s="44"/>
      <c r="PYO1412" s="44"/>
      <c r="PYP1412" s="44"/>
      <c r="PYQ1412" s="44"/>
      <c r="PYR1412" s="44"/>
      <c r="PYS1412" s="44"/>
      <c r="PYT1412" s="44"/>
      <c r="PYU1412" s="44"/>
      <c r="PYV1412" s="44"/>
      <c r="PYW1412" s="44"/>
      <c r="PYX1412" s="44"/>
      <c r="PYY1412" s="44"/>
      <c r="PYZ1412" s="44"/>
      <c r="PZA1412" s="44"/>
      <c r="PZB1412" s="44"/>
      <c r="PZC1412" s="44"/>
      <c r="PZD1412" s="44"/>
      <c r="PZE1412" s="44"/>
      <c r="PZF1412" s="44"/>
      <c r="PZG1412" s="44"/>
      <c r="PZH1412" s="44"/>
      <c r="PZI1412" s="44"/>
      <c r="PZJ1412" s="44"/>
      <c r="PZK1412" s="44"/>
      <c r="PZL1412" s="44"/>
      <c r="PZM1412" s="44"/>
      <c r="PZN1412" s="44"/>
      <c r="PZO1412" s="44"/>
      <c r="PZP1412" s="44"/>
      <c r="PZQ1412" s="44"/>
      <c r="PZR1412" s="44"/>
      <c r="PZS1412" s="44"/>
      <c r="PZT1412" s="44"/>
      <c r="PZU1412" s="44"/>
      <c r="PZV1412" s="44"/>
      <c r="PZW1412" s="44"/>
      <c r="PZX1412" s="44"/>
      <c r="PZY1412" s="44"/>
      <c r="PZZ1412" s="44"/>
      <c r="QAA1412" s="44"/>
      <c r="QAB1412" s="44"/>
      <c r="QAC1412" s="44"/>
      <c r="QAD1412" s="44"/>
      <c r="QAE1412" s="44"/>
      <c r="QAF1412" s="44"/>
      <c r="QAG1412" s="44"/>
      <c r="QAH1412" s="44"/>
      <c r="QAI1412" s="44"/>
      <c r="QAJ1412" s="44"/>
      <c r="QAK1412" s="44"/>
      <c r="QAL1412" s="44"/>
      <c r="QAM1412" s="44"/>
      <c r="QAN1412" s="44"/>
      <c r="QAO1412" s="44"/>
      <c r="QAP1412" s="44"/>
      <c r="QAQ1412" s="44"/>
      <c r="QAR1412" s="44"/>
      <c r="QAS1412" s="44"/>
      <c r="QAT1412" s="44"/>
      <c r="QAU1412" s="44"/>
      <c r="QAV1412" s="44"/>
      <c r="QAW1412" s="44"/>
      <c r="QAX1412" s="44"/>
      <c r="QAY1412" s="44"/>
      <c r="QAZ1412" s="44"/>
      <c r="QBA1412" s="44"/>
      <c r="QBB1412" s="44"/>
      <c r="QBC1412" s="44"/>
      <c r="QBD1412" s="44"/>
      <c r="QBE1412" s="44"/>
      <c r="QBF1412" s="44"/>
      <c r="QBG1412" s="44"/>
      <c r="QBH1412" s="44"/>
      <c r="QBI1412" s="44"/>
      <c r="QBJ1412" s="44"/>
      <c r="QBK1412" s="44"/>
      <c r="QBL1412" s="44"/>
      <c r="QBM1412" s="44"/>
      <c r="QBN1412" s="44"/>
      <c r="QBO1412" s="44"/>
      <c r="QBP1412" s="44"/>
      <c r="QBQ1412" s="44"/>
      <c r="QBR1412" s="44"/>
      <c r="QBS1412" s="44"/>
      <c r="QBT1412" s="44"/>
      <c r="QBU1412" s="44"/>
      <c r="QBV1412" s="44"/>
      <c r="QBW1412" s="44"/>
      <c r="QBX1412" s="44"/>
      <c r="QBY1412" s="44"/>
      <c r="QBZ1412" s="44"/>
      <c r="QCA1412" s="44"/>
      <c r="QCB1412" s="44"/>
      <c r="QCC1412" s="44"/>
      <c r="QCD1412" s="44"/>
      <c r="QCE1412" s="44"/>
      <c r="QCF1412" s="44"/>
      <c r="QCG1412" s="44"/>
      <c r="QCH1412" s="44"/>
      <c r="QCI1412" s="44"/>
      <c r="QCJ1412" s="44"/>
      <c r="QCK1412" s="44"/>
      <c r="QCL1412" s="44"/>
      <c r="QCM1412" s="44"/>
      <c r="QCN1412" s="44"/>
      <c r="QCO1412" s="44"/>
      <c r="QCP1412" s="44"/>
      <c r="QCQ1412" s="44"/>
      <c r="QCR1412" s="44"/>
      <c r="QCS1412" s="44"/>
      <c r="QCT1412" s="44"/>
      <c r="QCU1412" s="44"/>
      <c r="QCV1412" s="44"/>
      <c r="QCW1412" s="44"/>
      <c r="QCX1412" s="44"/>
      <c r="QCY1412" s="44"/>
      <c r="QCZ1412" s="44"/>
      <c r="QDA1412" s="44"/>
      <c r="QDB1412" s="44"/>
      <c r="QDC1412" s="44"/>
      <c r="QDD1412" s="44"/>
      <c r="QDE1412" s="44"/>
      <c r="QDF1412" s="44"/>
      <c r="QDG1412" s="44"/>
      <c r="QDH1412" s="44"/>
      <c r="QDI1412" s="44"/>
      <c r="QDJ1412" s="44"/>
      <c r="QDK1412" s="44"/>
      <c r="QDL1412" s="44"/>
      <c r="QDM1412" s="44"/>
      <c r="QDN1412" s="44"/>
      <c r="QDO1412" s="44"/>
      <c r="QDP1412" s="44"/>
      <c r="QDQ1412" s="44"/>
      <c r="QDR1412" s="44"/>
      <c r="QDS1412" s="44"/>
      <c r="QDT1412" s="44"/>
      <c r="QDU1412" s="44"/>
      <c r="QDV1412" s="44"/>
      <c r="QDW1412" s="44"/>
      <c r="QDX1412" s="44"/>
      <c r="QDY1412" s="44"/>
      <c r="QDZ1412" s="44"/>
      <c r="QEA1412" s="44"/>
      <c r="QEB1412" s="44"/>
      <c r="QEC1412" s="44"/>
      <c r="QED1412" s="44"/>
      <c r="QEE1412" s="44"/>
      <c r="QEF1412" s="44"/>
      <c r="QEG1412" s="44"/>
      <c r="QEH1412" s="44"/>
      <c r="QEI1412" s="44"/>
      <c r="QEJ1412" s="44"/>
      <c r="QEK1412" s="44"/>
      <c r="QEL1412" s="44"/>
      <c r="QEM1412" s="44"/>
      <c r="QEN1412" s="44"/>
      <c r="QEO1412" s="44"/>
      <c r="QEP1412" s="44"/>
      <c r="QEQ1412" s="44"/>
      <c r="QER1412" s="44"/>
      <c r="QES1412" s="44"/>
      <c r="QET1412" s="44"/>
      <c r="QEU1412" s="44"/>
      <c r="QEV1412" s="44"/>
      <c r="QEW1412" s="44"/>
      <c r="QEX1412" s="44"/>
      <c r="QEY1412" s="44"/>
      <c r="QEZ1412" s="44"/>
      <c r="QFA1412" s="44"/>
      <c r="QFB1412" s="44"/>
      <c r="QFC1412" s="44"/>
      <c r="QFD1412" s="44"/>
      <c r="QFE1412" s="44"/>
      <c r="QFF1412" s="44"/>
      <c r="QFG1412" s="44"/>
      <c r="QFH1412" s="44"/>
      <c r="QFI1412" s="44"/>
      <c r="QFJ1412" s="44"/>
      <c r="QFK1412" s="44"/>
      <c r="QFL1412" s="44"/>
      <c r="QFM1412" s="44"/>
      <c r="QFN1412" s="44"/>
      <c r="QFO1412" s="44"/>
      <c r="QFP1412" s="44"/>
      <c r="QFQ1412" s="44"/>
      <c r="QFR1412" s="44"/>
      <c r="QFS1412" s="44"/>
      <c r="QFT1412" s="44"/>
      <c r="QFU1412" s="44"/>
      <c r="QFV1412" s="44"/>
      <c r="QFW1412" s="44"/>
      <c r="QFX1412" s="44"/>
      <c r="QFY1412" s="44"/>
      <c r="QFZ1412" s="44"/>
      <c r="QGA1412" s="44"/>
      <c r="QGB1412" s="44"/>
      <c r="QGC1412" s="44"/>
      <c r="QGD1412" s="44"/>
      <c r="QGE1412" s="44"/>
      <c r="QGF1412" s="44"/>
      <c r="QGG1412" s="44"/>
      <c r="QGH1412" s="44"/>
      <c r="QGI1412" s="44"/>
      <c r="QGJ1412" s="44"/>
      <c r="QGK1412" s="44"/>
      <c r="QGL1412" s="44"/>
      <c r="QGM1412" s="44"/>
      <c r="QGN1412" s="44"/>
      <c r="QGO1412" s="44"/>
      <c r="QGP1412" s="44"/>
      <c r="QGQ1412" s="44"/>
      <c r="QGR1412" s="44"/>
      <c r="QGS1412" s="44"/>
      <c r="QGT1412" s="44"/>
      <c r="QGU1412" s="44"/>
      <c r="QGV1412" s="44"/>
      <c r="QGW1412" s="44"/>
      <c r="QGX1412" s="44"/>
      <c r="QGY1412" s="44"/>
      <c r="QGZ1412" s="44"/>
      <c r="QHA1412" s="44"/>
      <c r="QHB1412" s="44"/>
      <c r="QHC1412" s="44"/>
      <c r="QHD1412" s="44"/>
      <c r="QHE1412" s="44"/>
      <c r="QHF1412" s="44"/>
      <c r="QHG1412" s="44"/>
      <c r="QHH1412" s="44"/>
      <c r="QHI1412" s="44"/>
      <c r="QHJ1412" s="44"/>
      <c r="QHK1412" s="44"/>
      <c r="QHL1412" s="44"/>
      <c r="QHM1412" s="44"/>
      <c r="QHN1412" s="44"/>
      <c r="QHO1412" s="44"/>
      <c r="QHP1412" s="44"/>
      <c r="QHQ1412" s="44"/>
      <c r="QHR1412" s="44"/>
      <c r="QHS1412" s="44"/>
      <c r="QHT1412" s="44"/>
      <c r="QHU1412" s="44"/>
      <c r="QHV1412" s="44"/>
      <c r="QHW1412" s="44"/>
      <c r="QHX1412" s="44"/>
      <c r="QHY1412" s="44"/>
      <c r="QHZ1412" s="44"/>
      <c r="QIA1412" s="44"/>
      <c r="QIB1412" s="44"/>
      <c r="QIC1412" s="44"/>
      <c r="QID1412" s="44"/>
      <c r="QIE1412" s="44"/>
      <c r="QIF1412" s="44"/>
      <c r="QIG1412" s="44"/>
      <c r="QIH1412" s="44"/>
      <c r="QII1412" s="44"/>
      <c r="QIJ1412" s="44"/>
      <c r="QIK1412" s="44"/>
      <c r="QIL1412" s="44"/>
      <c r="QIM1412" s="44"/>
      <c r="QIN1412" s="44"/>
      <c r="QIO1412" s="44"/>
      <c r="QIP1412" s="44"/>
      <c r="QIQ1412" s="44"/>
      <c r="QIR1412" s="44"/>
      <c r="QIS1412" s="44"/>
      <c r="QIT1412" s="44"/>
      <c r="QIU1412" s="44"/>
      <c r="QIV1412" s="44"/>
      <c r="QIW1412" s="44"/>
      <c r="QIX1412" s="44"/>
      <c r="QIY1412" s="44"/>
      <c r="QIZ1412" s="44"/>
      <c r="QJA1412" s="44"/>
      <c r="QJB1412" s="44"/>
      <c r="QJC1412" s="44"/>
      <c r="QJD1412" s="44"/>
      <c r="QJE1412" s="44"/>
      <c r="QJF1412" s="44"/>
      <c r="QJG1412" s="44"/>
      <c r="QJH1412" s="44"/>
      <c r="QJI1412" s="44"/>
      <c r="QJJ1412" s="44"/>
      <c r="QJK1412" s="44"/>
      <c r="QJL1412" s="44"/>
      <c r="QJM1412" s="44"/>
      <c r="QJN1412" s="44"/>
      <c r="QJO1412" s="44"/>
      <c r="QJP1412" s="44"/>
      <c r="QJQ1412" s="44"/>
      <c r="QJR1412" s="44"/>
      <c r="QJS1412" s="44"/>
      <c r="QJT1412" s="44"/>
      <c r="QJU1412" s="44"/>
      <c r="QJV1412" s="44"/>
      <c r="QJW1412" s="44"/>
      <c r="QJX1412" s="44"/>
      <c r="QJY1412" s="44"/>
      <c r="QJZ1412" s="44"/>
      <c r="QKA1412" s="44"/>
      <c r="QKB1412" s="44"/>
      <c r="QKC1412" s="44"/>
      <c r="QKD1412" s="44"/>
      <c r="QKE1412" s="44"/>
      <c r="QKF1412" s="44"/>
      <c r="QKG1412" s="44"/>
      <c r="QKH1412" s="44"/>
      <c r="QKI1412" s="44"/>
      <c r="QKJ1412" s="44"/>
      <c r="QKK1412" s="44"/>
      <c r="QKL1412" s="44"/>
      <c r="QKM1412" s="44"/>
      <c r="QKN1412" s="44"/>
      <c r="QKO1412" s="44"/>
      <c r="QKP1412" s="44"/>
      <c r="QKQ1412" s="44"/>
      <c r="QKR1412" s="44"/>
      <c r="QKS1412" s="44"/>
      <c r="QKT1412" s="44"/>
      <c r="QKU1412" s="44"/>
      <c r="QKV1412" s="44"/>
      <c r="QKW1412" s="44"/>
      <c r="QKX1412" s="44"/>
      <c r="QKY1412" s="44"/>
      <c r="QKZ1412" s="44"/>
      <c r="QLA1412" s="44"/>
      <c r="QLB1412" s="44"/>
      <c r="QLC1412" s="44"/>
      <c r="QLD1412" s="44"/>
      <c r="QLE1412" s="44"/>
      <c r="QLF1412" s="44"/>
      <c r="QLG1412" s="44"/>
      <c r="QLH1412" s="44"/>
      <c r="QLI1412" s="44"/>
      <c r="QLJ1412" s="44"/>
      <c r="QLK1412" s="44"/>
      <c r="QLL1412" s="44"/>
      <c r="QLM1412" s="44"/>
      <c r="QLN1412" s="44"/>
      <c r="QLO1412" s="44"/>
      <c r="QLP1412" s="44"/>
      <c r="QLQ1412" s="44"/>
      <c r="QLR1412" s="44"/>
      <c r="QLS1412" s="44"/>
      <c r="QLT1412" s="44"/>
      <c r="QLU1412" s="44"/>
      <c r="QLV1412" s="44"/>
      <c r="QLW1412" s="44"/>
      <c r="QLX1412" s="44"/>
      <c r="QLY1412" s="44"/>
      <c r="QLZ1412" s="44"/>
      <c r="QMA1412" s="44"/>
      <c r="QMB1412" s="44"/>
      <c r="QMC1412" s="44"/>
      <c r="QMD1412" s="44"/>
      <c r="QME1412" s="44"/>
      <c r="QMF1412" s="44"/>
      <c r="QMG1412" s="44"/>
      <c r="QMH1412" s="44"/>
      <c r="QMI1412" s="44"/>
      <c r="QMJ1412" s="44"/>
      <c r="QMK1412" s="44"/>
      <c r="QML1412" s="44"/>
      <c r="QMM1412" s="44"/>
      <c r="QMN1412" s="44"/>
      <c r="QMO1412" s="44"/>
      <c r="QMP1412" s="44"/>
      <c r="QMQ1412" s="44"/>
      <c r="QMR1412" s="44"/>
      <c r="QMS1412" s="44"/>
      <c r="QMT1412" s="44"/>
      <c r="QMU1412" s="44"/>
      <c r="QMV1412" s="44"/>
      <c r="QMW1412" s="44"/>
      <c r="QMX1412" s="44"/>
      <c r="QMY1412" s="44"/>
      <c r="QMZ1412" s="44"/>
      <c r="QNA1412" s="44"/>
      <c r="QNB1412" s="44"/>
      <c r="QNC1412" s="44"/>
      <c r="QND1412" s="44"/>
      <c r="QNE1412" s="44"/>
      <c r="QNF1412" s="44"/>
      <c r="QNG1412" s="44"/>
      <c r="QNH1412" s="44"/>
      <c r="QNI1412" s="44"/>
      <c r="QNJ1412" s="44"/>
      <c r="QNK1412" s="44"/>
      <c r="QNL1412" s="44"/>
      <c r="QNM1412" s="44"/>
      <c r="QNN1412" s="44"/>
      <c r="QNO1412" s="44"/>
      <c r="QNP1412" s="44"/>
      <c r="QNQ1412" s="44"/>
      <c r="QNR1412" s="44"/>
      <c r="QNS1412" s="44"/>
      <c r="QNT1412" s="44"/>
      <c r="QNU1412" s="44"/>
      <c r="QNV1412" s="44"/>
      <c r="QNW1412" s="44"/>
      <c r="QNX1412" s="44"/>
      <c r="QNY1412" s="44"/>
      <c r="QNZ1412" s="44"/>
      <c r="QOA1412" s="44"/>
      <c r="QOB1412" s="44"/>
      <c r="QOC1412" s="44"/>
      <c r="QOD1412" s="44"/>
      <c r="QOE1412" s="44"/>
      <c r="QOF1412" s="44"/>
      <c r="QOG1412" s="44"/>
      <c r="QOH1412" s="44"/>
      <c r="QOI1412" s="44"/>
      <c r="QOJ1412" s="44"/>
      <c r="QOK1412" s="44"/>
      <c r="QOL1412" s="44"/>
      <c r="QOM1412" s="44"/>
      <c r="QON1412" s="44"/>
      <c r="QOO1412" s="44"/>
      <c r="QOP1412" s="44"/>
      <c r="QOQ1412" s="44"/>
      <c r="QOR1412" s="44"/>
      <c r="QOS1412" s="44"/>
      <c r="QOT1412" s="44"/>
      <c r="QOU1412" s="44"/>
      <c r="QOV1412" s="44"/>
      <c r="QOW1412" s="44"/>
      <c r="QOX1412" s="44"/>
      <c r="QOY1412" s="44"/>
      <c r="QOZ1412" s="44"/>
      <c r="QPA1412" s="44"/>
      <c r="QPB1412" s="44"/>
      <c r="QPC1412" s="44"/>
      <c r="QPD1412" s="44"/>
      <c r="QPE1412" s="44"/>
      <c r="QPF1412" s="44"/>
      <c r="QPG1412" s="44"/>
      <c r="QPH1412" s="44"/>
      <c r="QPI1412" s="44"/>
      <c r="QPJ1412" s="44"/>
      <c r="QPK1412" s="44"/>
      <c r="QPL1412" s="44"/>
      <c r="QPM1412" s="44"/>
      <c r="QPN1412" s="44"/>
      <c r="QPO1412" s="44"/>
      <c r="QPP1412" s="44"/>
      <c r="QPQ1412" s="44"/>
      <c r="QPR1412" s="44"/>
      <c r="QPS1412" s="44"/>
      <c r="QPT1412" s="44"/>
      <c r="QPU1412" s="44"/>
      <c r="QPV1412" s="44"/>
      <c r="QPW1412" s="44"/>
      <c r="QPX1412" s="44"/>
      <c r="QPY1412" s="44"/>
      <c r="QPZ1412" s="44"/>
      <c r="QQA1412" s="44"/>
      <c r="QQB1412" s="44"/>
      <c r="QQC1412" s="44"/>
      <c r="QQD1412" s="44"/>
      <c r="QQE1412" s="44"/>
      <c r="QQF1412" s="44"/>
      <c r="QQG1412" s="44"/>
      <c r="QQH1412" s="44"/>
      <c r="QQI1412" s="44"/>
      <c r="QQJ1412" s="44"/>
      <c r="QQK1412" s="44"/>
      <c r="QQL1412" s="44"/>
      <c r="QQM1412" s="44"/>
      <c r="QQN1412" s="44"/>
      <c r="QQO1412" s="44"/>
      <c r="QQP1412" s="44"/>
      <c r="QQQ1412" s="44"/>
      <c r="QQR1412" s="44"/>
      <c r="QQS1412" s="44"/>
      <c r="QQT1412" s="44"/>
      <c r="QQU1412" s="44"/>
      <c r="QQV1412" s="44"/>
      <c r="QQW1412" s="44"/>
      <c r="QQX1412" s="44"/>
      <c r="QQY1412" s="44"/>
      <c r="QQZ1412" s="44"/>
      <c r="QRA1412" s="44"/>
      <c r="QRB1412" s="44"/>
      <c r="QRC1412" s="44"/>
      <c r="QRD1412" s="44"/>
      <c r="QRE1412" s="44"/>
      <c r="QRF1412" s="44"/>
      <c r="QRG1412" s="44"/>
      <c r="QRH1412" s="44"/>
      <c r="QRI1412" s="44"/>
      <c r="QRJ1412" s="44"/>
      <c r="QRK1412" s="44"/>
      <c r="QRL1412" s="44"/>
      <c r="QRM1412" s="44"/>
      <c r="QRN1412" s="44"/>
      <c r="QRO1412" s="44"/>
      <c r="QRP1412" s="44"/>
      <c r="QRQ1412" s="44"/>
      <c r="QRR1412" s="44"/>
      <c r="QRS1412" s="44"/>
      <c r="QRT1412" s="44"/>
      <c r="QRU1412" s="44"/>
      <c r="QRV1412" s="44"/>
      <c r="QRW1412" s="44"/>
      <c r="QRX1412" s="44"/>
      <c r="QRY1412" s="44"/>
      <c r="QRZ1412" s="44"/>
      <c r="QSA1412" s="44"/>
      <c r="QSB1412" s="44"/>
      <c r="QSC1412" s="44"/>
      <c r="QSD1412" s="44"/>
      <c r="QSE1412" s="44"/>
      <c r="QSF1412" s="44"/>
      <c r="QSG1412" s="44"/>
      <c r="QSH1412" s="44"/>
      <c r="QSI1412" s="44"/>
      <c r="QSJ1412" s="44"/>
      <c r="QSK1412" s="44"/>
      <c r="QSL1412" s="44"/>
      <c r="QSM1412" s="44"/>
      <c r="QSN1412" s="44"/>
      <c r="QSO1412" s="44"/>
      <c r="QSP1412" s="44"/>
      <c r="QSQ1412" s="44"/>
      <c r="QSR1412" s="44"/>
      <c r="QSS1412" s="44"/>
      <c r="QST1412" s="44"/>
      <c r="QSU1412" s="44"/>
      <c r="QSV1412" s="44"/>
      <c r="QSW1412" s="44"/>
      <c r="QSX1412" s="44"/>
      <c r="QSY1412" s="44"/>
      <c r="QSZ1412" s="44"/>
      <c r="QTA1412" s="44"/>
      <c r="QTB1412" s="44"/>
      <c r="QTC1412" s="44"/>
      <c r="QTD1412" s="44"/>
      <c r="QTE1412" s="44"/>
      <c r="QTF1412" s="44"/>
      <c r="QTG1412" s="44"/>
      <c r="QTH1412" s="44"/>
      <c r="QTI1412" s="44"/>
      <c r="QTJ1412" s="44"/>
      <c r="QTK1412" s="44"/>
      <c r="QTL1412" s="44"/>
      <c r="QTM1412" s="44"/>
      <c r="QTN1412" s="44"/>
      <c r="QTO1412" s="44"/>
      <c r="QTP1412" s="44"/>
      <c r="QTQ1412" s="44"/>
      <c r="QTR1412" s="44"/>
      <c r="QTS1412" s="44"/>
      <c r="QTT1412" s="44"/>
      <c r="QTU1412" s="44"/>
      <c r="QTV1412" s="44"/>
      <c r="QTW1412" s="44"/>
      <c r="QTX1412" s="44"/>
      <c r="QTY1412" s="44"/>
      <c r="QTZ1412" s="44"/>
      <c r="QUA1412" s="44"/>
      <c r="QUB1412" s="44"/>
      <c r="QUC1412" s="44"/>
      <c r="QUD1412" s="44"/>
      <c r="QUE1412" s="44"/>
      <c r="QUF1412" s="44"/>
      <c r="QUG1412" s="44"/>
      <c r="QUH1412" s="44"/>
      <c r="QUI1412" s="44"/>
      <c r="QUJ1412" s="44"/>
      <c r="QUK1412" s="44"/>
      <c r="QUL1412" s="44"/>
      <c r="QUM1412" s="44"/>
      <c r="QUN1412" s="44"/>
      <c r="QUO1412" s="44"/>
      <c r="QUP1412" s="44"/>
      <c r="QUQ1412" s="44"/>
      <c r="QUR1412" s="44"/>
      <c r="QUS1412" s="44"/>
      <c r="QUT1412" s="44"/>
      <c r="QUU1412" s="44"/>
      <c r="QUV1412" s="44"/>
      <c r="QUW1412" s="44"/>
      <c r="QUX1412" s="44"/>
      <c r="QUY1412" s="44"/>
      <c r="QUZ1412" s="44"/>
      <c r="QVA1412" s="44"/>
      <c r="QVB1412" s="44"/>
      <c r="QVC1412" s="44"/>
      <c r="QVD1412" s="44"/>
      <c r="QVE1412" s="44"/>
      <c r="QVF1412" s="44"/>
      <c r="QVG1412" s="44"/>
      <c r="QVH1412" s="44"/>
      <c r="QVI1412" s="44"/>
      <c r="QVJ1412" s="44"/>
      <c r="QVK1412" s="44"/>
      <c r="QVL1412" s="44"/>
      <c r="QVM1412" s="44"/>
      <c r="QVN1412" s="44"/>
      <c r="QVO1412" s="44"/>
      <c r="QVP1412" s="44"/>
      <c r="QVQ1412" s="44"/>
      <c r="QVR1412" s="44"/>
      <c r="QVS1412" s="44"/>
      <c r="QVT1412" s="44"/>
      <c r="QVU1412" s="44"/>
      <c r="QVV1412" s="44"/>
      <c r="QVW1412" s="44"/>
      <c r="QVX1412" s="44"/>
      <c r="QVY1412" s="44"/>
      <c r="QVZ1412" s="44"/>
      <c r="QWA1412" s="44"/>
      <c r="QWB1412" s="44"/>
      <c r="QWC1412" s="44"/>
      <c r="QWD1412" s="44"/>
      <c r="QWE1412" s="44"/>
      <c r="QWF1412" s="44"/>
      <c r="QWG1412" s="44"/>
      <c r="QWH1412" s="44"/>
      <c r="QWI1412" s="44"/>
      <c r="QWJ1412" s="44"/>
      <c r="QWK1412" s="44"/>
      <c r="QWL1412" s="44"/>
      <c r="QWM1412" s="44"/>
      <c r="QWN1412" s="44"/>
      <c r="QWO1412" s="44"/>
      <c r="QWP1412" s="44"/>
      <c r="QWQ1412" s="44"/>
      <c r="QWR1412" s="44"/>
      <c r="QWS1412" s="44"/>
      <c r="QWT1412" s="44"/>
      <c r="QWU1412" s="44"/>
      <c r="QWV1412" s="44"/>
      <c r="QWW1412" s="44"/>
      <c r="QWX1412" s="44"/>
      <c r="QWY1412" s="44"/>
      <c r="QWZ1412" s="44"/>
      <c r="QXA1412" s="44"/>
      <c r="QXB1412" s="44"/>
      <c r="QXC1412" s="44"/>
      <c r="QXD1412" s="44"/>
      <c r="QXE1412" s="44"/>
      <c r="QXF1412" s="44"/>
      <c r="QXG1412" s="44"/>
      <c r="QXH1412" s="44"/>
      <c r="QXI1412" s="44"/>
      <c r="QXJ1412" s="44"/>
      <c r="QXK1412" s="44"/>
      <c r="QXL1412" s="44"/>
      <c r="QXM1412" s="44"/>
      <c r="QXN1412" s="44"/>
      <c r="QXO1412" s="44"/>
      <c r="QXP1412" s="44"/>
      <c r="QXQ1412" s="44"/>
      <c r="QXR1412" s="44"/>
      <c r="QXS1412" s="44"/>
      <c r="QXT1412" s="44"/>
      <c r="QXU1412" s="44"/>
      <c r="QXV1412" s="44"/>
      <c r="QXW1412" s="44"/>
      <c r="QXX1412" s="44"/>
      <c r="QXY1412" s="44"/>
      <c r="QXZ1412" s="44"/>
      <c r="QYA1412" s="44"/>
      <c r="QYB1412" s="44"/>
      <c r="QYC1412" s="44"/>
      <c r="QYD1412" s="44"/>
      <c r="QYE1412" s="44"/>
      <c r="QYF1412" s="44"/>
      <c r="QYG1412" s="44"/>
      <c r="QYH1412" s="44"/>
      <c r="QYI1412" s="44"/>
      <c r="QYJ1412" s="44"/>
      <c r="QYK1412" s="44"/>
      <c r="QYL1412" s="44"/>
      <c r="QYM1412" s="44"/>
      <c r="QYN1412" s="44"/>
      <c r="QYO1412" s="44"/>
      <c r="QYP1412" s="44"/>
      <c r="QYQ1412" s="44"/>
      <c r="QYR1412" s="44"/>
      <c r="QYS1412" s="44"/>
      <c r="QYT1412" s="44"/>
      <c r="QYU1412" s="44"/>
      <c r="QYV1412" s="44"/>
      <c r="QYW1412" s="44"/>
      <c r="QYX1412" s="44"/>
      <c r="QYY1412" s="44"/>
      <c r="QYZ1412" s="44"/>
      <c r="QZA1412" s="44"/>
      <c r="QZB1412" s="44"/>
      <c r="QZC1412" s="44"/>
      <c r="QZD1412" s="44"/>
      <c r="QZE1412" s="44"/>
      <c r="QZF1412" s="44"/>
      <c r="QZG1412" s="44"/>
      <c r="QZH1412" s="44"/>
      <c r="QZI1412" s="44"/>
      <c r="QZJ1412" s="44"/>
      <c r="QZK1412" s="44"/>
      <c r="QZL1412" s="44"/>
      <c r="QZM1412" s="44"/>
      <c r="QZN1412" s="44"/>
      <c r="QZO1412" s="44"/>
      <c r="QZP1412" s="44"/>
      <c r="QZQ1412" s="44"/>
      <c r="QZR1412" s="44"/>
      <c r="QZS1412" s="44"/>
      <c r="QZT1412" s="44"/>
      <c r="QZU1412" s="44"/>
      <c r="QZV1412" s="44"/>
      <c r="QZW1412" s="44"/>
      <c r="QZX1412" s="44"/>
      <c r="QZY1412" s="44"/>
      <c r="QZZ1412" s="44"/>
      <c r="RAA1412" s="44"/>
      <c r="RAB1412" s="44"/>
      <c r="RAC1412" s="44"/>
      <c r="RAD1412" s="44"/>
      <c r="RAE1412" s="44"/>
      <c r="RAF1412" s="44"/>
      <c r="RAG1412" s="44"/>
      <c r="RAH1412" s="44"/>
      <c r="RAI1412" s="44"/>
      <c r="RAJ1412" s="44"/>
      <c r="RAK1412" s="44"/>
      <c r="RAL1412" s="44"/>
      <c r="RAM1412" s="44"/>
      <c r="RAN1412" s="44"/>
      <c r="RAO1412" s="44"/>
      <c r="RAP1412" s="44"/>
      <c r="RAQ1412" s="44"/>
      <c r="RAR1412" s="44"/>
      <c r="RAS1412" s="44"/>
      <c r="RAT1412" s="44"/>
      <c r="RAU1412" s="44"/>
      <c r="RAV1412" s="44"/>
      <c r="RAW1412" s="44"/>
      <c r="RAX1412" s="44"/>
      <c r="RAY1412" s="44"/>
      <c r="RAZ1412" s="44"/>
      <c r="RBA1412" s="44"/>
      <c r="RBB1412" s="44"/>
      <c r="RBC1412" s="44"/>
      <c r="RBD1412" s="44"/>
      <c r="RBE1412" s="44"/>
      <c r="RBF1412" s="44"/>
      <c r="RBG1412" s="44"/>
      <c r="RBH1412" s="44"/>
      <c r="RBI1412" s="44"/>
      <c r="RBJ1412" s="44"/>
      <c r="RBK1412" s="44"/>
      <c r="RBL1412" s="44"/>
      <c r="RBM1412" s="44"/>
      <c r="RBN1412" s="44"/>
      <c r="RBO1412" s="44"/>
      <c r="RBP1412" s="44"/>
      <c r="RBQ1412" s="44"/>
      <c r="RBR1412" s="44"/>
      <c r="RBS1412" s="44"/>
      <c r="RBT1412" s="44"/>
      <c r="RBU1412" s="44"/>
      <c r="RBV1412" s="44"/>
      <c r="RBW1412" s="44"/>
      <c r="RBX1412" s="44"/>
      <c r="RBY1412" s="44"/>
      <c r="RBZ1412" s="44"/>
      <c r="RCA1412" s="44"/>
      <c r="RCB1412" s="44"/>
      <c r="RCC1412" s="44"/>
      <c r="RCD1412" s="44"/>
      <c r="RCE1412" s="44"/>
      <c r="RCF1412" s="44"/>
      <c r="RCG1412" s="44"/>
      <c r="RCH1412" s="44"/>
      <c r="RCI1412" s="44"/>
      <c r="RCJ1412" s="44"/>
      <c r="RCK1412" s="44"/>
      <c r="RCL1412" s="44"/>
      <c r="RCM1412" s="44"/>
      <c r="RCN1412" s="44"/>
      <c r="RCO1412" s="44"/>
      <c r="RCP1412" s="44"/>
      <c r="RCQ1412" s="44"/>
      <c r="RCR1412" s="44"/>
      <c r="RCS1412" s="44"/>
      <c r="RCT1412" s="44"/>
      <c r="RCU1412" s="44"/>
      <c r="RCV1412" s="44"/>
      <c r="RCW1412" s="44"/>
      <c r="RCX1412" s="44"/>
      <c r="RCY1412" s="44"/>
      <c r="RCZ1412" s="44"/>
      <c r="RDA1412" s="44"/>
      <c r="RDB1412" s="44"/>
      <c r="RDC1412" s="44"/>
      <c r="RDD1412" s="44"/>
      <c r="RDE1412" s="44"/>
      <c r="RDF1412" s="44"/>
      <c r="RDG1412" s="44"/>
      <c r="RDH1412" s="44"/>
      <c r="RDI1412" s="44"/>
      <c r="RDJ1412" s="44"/>
      <c r="RDK1412" s="44"/>
      <c r="RDL1412" s="44"/>
      <c r="RDM1412" s="44"/>
      <c r="RDN1412" s="44"/>
      <c r="RDO1412" s="44"/>
      <c r="RDP1412" s="44"/>
      <c r="RDQ1412" s="44"/>
      <c r="RDR1412" s="44"/>
      <c r="RDS1412" s="44"/>
      <c r="RDT1412" s="44"/>
      <c r="RDU1412" s="44"/>
      <c r="RDV1412" s="44"/>
      <c r="RDW1412" s="44"/>
      <c r="RDX1412" s="44"/>
      <c r="RDY1412" s="44"/>
      <c r="RDZ1412" s="44"/>
      <c r="REA1412" s="44"/>
      <c r="REB1412" s="44"/>
      <c r="REC1412" s="44"/>
      <c r="RED1412" s="44"/>
      <c r="REE1412" s="44"/>
      <c r="REF1412" s="44"/>
      <c r="REG1412" s="44"/>
      <c r="REH1412" s="44"/>
      <c r="REI1412" s="44"/>
      <c r="REJ1412" s="44"/>
      <c r="REK1412" s="44"/>
      <c r="REL1412" s="44"/>
      <c r="REM1412" s="44"/>
      <c r="REN1412" s="44"/>
      <c r="REO1412" s="44"/>
      <c r="REP1412" s="44"/>
      <c r="REQ1412" s="44"/>
      <c r="RER1412" s="44"/>
      <c r="RES1412" s="44"/>
      <c r="RET1412" s="44"/>
      <c r="REU1412" s="44"/>
      <c r="REV1412" s="44"/>
      <c r="REW1412" s="44"/>
      <c r="REX1412" s="44"/>
      <c r="REY1412" s="44"/>
      <c r="REZ1412" s="44"/>
      <c r="RFA1412" s="44"/>
      <c r="RFB1412" s="44"/>
      <c r="RFC1412" s="44"/>
      <c r="RFD1412" s="44"/>
      <c r="RFE1412" s="44"/>
      <c r="RFF1412" s="44"/>
      <c r="RFG1412" s="44"/>
      <c r="RFH1412" s="44"/>
      <c r="RFI1412" s="44"/>
      <c r="RFJ1412" s="44"/>
      <c r="RFK1412" s="44"/>
      <c r="RFL1412" s="44"/>
      <c r="RFM1412" s="44"/>
      <c r="RFN1412" s="44"/>
      <c r="RFO1412" s="44"/>
      <c r="RFP1412" s="44"/>
      <c r="RFQ1412" s="44"/>
      <c r="RFR1412" s="44"/>
      <c r="RFS1412" s="44"/>
      <c r="RFT1412" s="44"/>
      <c r="RFU1412" s="44"/>
      <c r="RFV1412" s="44"/>
      <c r="RFW1412" s="44"/>
      <c r="RFX1412" s="44"/>
      <c r="RFY1412" s="44"/>
      <c r="RFZ1412" s="44"/>
      <c r="RGA1412" s="44"/>
      <c r="RGB1412" s="44"/>
      <c r="RGC1412" s="44"/>
      <c r="RGD1412" s="44"/>
      <c r="RGE1412" s="44"/>
      <c r="RGF1412" s="44"/>
      <c r="RGG1412" s="44"/>
      <c r="RGH1412" s="44"/>
      <c r="RGI1412" s="44"/>
      <c r="RGJ1412" s="44"/>
      <c r="RGK1412" s="44"/>
      <c r="RGL1412" s="44"/>
      <c r="RGM1412" s="44"/>
      <c r="RGN1412" s="44"/>
      <c r="RGO1412" s="44"/>
      <c r="RGP1412" s="44"/>
      <c r="RGQ1412" s="44"/>
      <c r="RGR1412" s="44"/>
      <c r="RGS1412" s="44"/>
      <c r="RGT1412" s="44"/>
      <c r="RGU1412" s="44"/>
      <c r="RGV1412" s="44"/>
      <c r="RGW1412" s="44"/>
      <c r="RGX1412" s="44"/>
      <c r="RGY1412" s="44"/>
      <c r="RGZ1412" s="44"/>
      <c r="RHA1412" s="44"/>
      <c r="RHB1412" s="44"/>
      <c r="RHC1412" s="44"/>
      <c r="RHD1412" s="44"/>
      <c r="RHE1412" s="44"/>
      <c r="RHF1412" s="44"/>
      <c r="RHG1412" s="44"/>
      <c r="RHH1412" s="44"/>
      <c r="RHI1412" s="44"/>
      <c r="RHJ1412" s="44"/>
      <c r="RHK1412" s="44"/>
      <c r="RHL1412" s="44"/>
      <c r="RHM1412" s="44"/>
      <c r="RHN1412" s="44"/>
      <c r="RHO1412" s="44"/>
      <c r="RHP1412" s="44"/>
      <c r="RHQ1412" s="44"/>
      <c r="RHR1412" s="44"/>
      <c r="RHS1412" s="44"/>
      <c r="RHT1412" s="44"/>
      <c r="RHU1412" s="44"/>
      <c r="RHV1412" s="44"/>
      <c r="RHW1412" s="44"/>
      <c r="RHX1412" s="44"/>
      <c r="RHY1412" s="44"/>
      <c r="RHZ1412" s="44"/>
      <c r="RIA1412" s="44"/>
      <c r="RIB1412" s="44"/>
      <c r="RIC1412" s="44"/>
      <c r="RID1412" s="44"/>
      <c r="RIE1412" s="44"/>
      <c r="RIF1412" s="44"/>
      <c r="RIG1412" s="44"/>
      <c r="RIH1412" s="44"/>
      <c r="RII1412" s="44"/>
      <c r="RIJ1412" s="44"/>
      <c r="RIK1412" s="44"/>
      <c r="RIL1412" s="44"/>
      <c r="RIM1412" s="44"/>
      <c r="RIN1412" s="44"/>
      <c r="RIO1412" s="44"/>
      <c r="RIP1412" s="44"/>
      <c r="RIQ1412" s="44"/>
      <c r="RIR1412" s="44"/>
      <c r="RIS1412" s="44"/>
      <c r="RIT1412" s="44"/>
      <c r="RIU1412" s="44"/>
      <c r="RIV1412" s="44"/>
      <c r="RIW1412" s="44"/>
      <c r="RIX1412" s="44"/>
      <c r="RIY1412" s="44"/>
      <c r="RIZ1412" s="44"/>
      <c r="RJA1412" s="44"/>
      <c r="RJB1412" s="44"/>
      <c r="RJC1412" s="44"/>
      <c r="RJD1412" s="44"/>
      <c r="RJE1412" s="44"/>
      <c r="RJF1412" s="44"/>
      <c r="RJG1412" s="44"/>
      <c r="RJH1412" s="44"/>
      <c r="RJI1412" s="44"/>
      <c r="RJJ1412" s="44"/>
      <c r="RJK1412" s="44"/>
      <c r="RJL1412" s="44"/>
      <c r="RJM1412" s="44"/>
      <c r="RJN1412" s="44"/>
      <c r="RJO1412" s="44"/>
      <c r="RJP1412" s="44"/>
      <c r="RJQ1412" s="44"/>
      <c r="RJR1412" s="44"/>
      <c r="RJS1412" s="44"/>
      <c r="RJT1412" s="44"/>
      <c r="RJU1412" s="44"/>
      <c r="RJV1412" s="44"/>
      <c r="RJW1412" s="44"/>
      <c r="RJX1412" s="44"/>
      <c r="RJY1412" s="44"/>
      <c r="RJZ1412" s="44"/>
      <c r="RKA1412" s="44"/>
      <c r="RKB1412" s="44"/>
      <c r="RKC1412" s="44"/>
      <c r="RKD1412" s="44"/>
      <c r="RKE1412" s="44"/>
      <c r="RKF1412" s="44"/>
      <c r="RKG1412" s="44"/>
      <c r="RKH1412" s="44"/>
      <c r="RKI1412" s="44"/>
      <c r="RKJ1412" s="44"/>
      <c r="RKK1412" s="44"/>
      <c r="RKL1412" s="44"/>
      <c r="RKM1412" s="44"/>
      <c r="RKN1412" s="44"/>
      <c r="RKO1412" s="44"/>
      <c r="RKP1412" s="44"/>
      <c r="RKQ1412" s="44"/>
      <c r="RKR1412" s="44"/>
      <c r="RKS1412" s="44"/>
      <c r="RKT1412" s="44"/>
      <c r="RKU1412" s="44"/>
      <c r="RKV1412" s="44"/>
      <c r="RKW1412" s="44"/>
      <c r="RKX1412" s="44"/>
      <c r="RKY1412" s="44"/>
      <c r="RKZ1412" s="44"/>
      <c r="RLA1412" s="44"/>
      <c r="RLB1412" s="44"/>
      <c r="RLC1412" s="44"/>
      <c r="RLD1412" s="44"/>
      <c r="RLE1412" s="44"/>
      <c r="RLF1412" s="44"/>
      <c r="RLG1412" s="44"/>
      <c r="RLH1412" s="44"/>
      <c r="RLI1412" s="44"/>
      <c r="RLJ1412" s="44"/>
      <c r="RLK1412" s="44"/>
      <c r="RLL1412" s="44"/>
      <c r="RLM1412" s="44"/>
      <c r="RLN1412" s="44"/>
      <c r="RLO1412" s="44"/>
      <c r="RLP1412" s="44"/>
      <c r="RLQ1412" s="44"/>
      <c r="RLR1412" s="44"/>
      <c r="RLS1412" s="44"/>
      <c r="RLT1412" s="44"/>
      <c r="RLU1412" s="44"/>
      <c r="RLV1412" s="44"/>
      <c r="RLW1412" s="44"/>
      <c r="RLX1412" s="44"/>
      <c r="RLY1412" s="44"/>
      <c r="RLZ1412" s="44"/>
      <c r="RMA1412" s="44"/>
      <c r="RMB1412" s="44"/>
      <c r="RMC1412" s="44"/>
      <c r="RMD1412" s="44"/>
      <c r="RME1412" s="44"/>
      <c r="RMF1412" s="44"/>
      <c r="RMG1412" s="44"/>
      <c r="RMH1412" s="44"/>
      <c r="RMI1412" s="44"/>
      <c r="RMJ1412" s="44"/>
      <c r="RMK1412" s="44"/>
      <c r="RML1412" s="44"/>
      <c r="RMM1412" s="44"/>
      <c r="RMN1412" s="44"/>
      <c r="RMO1412" s="44"/>
      <c r="RMP1412" s="44"/>
      <c r="RMQ1412" s="44"/>
      <c r="RMR1412" s="44"/>
      <c r="RMS1412" s="44"/>
      <c r="RMT1412" s="44"/>
      <c r="RMU1412" s="44"/>
      <c r="RMV1412" s="44"/>
      <c r="RMW1412" s="44"/>
      <c r="RMX1412" s="44"/>
      <c r="RMY1412" s="44"/>
      <c r="RMZ1412" s="44"/>
      <c r="RNA1412" s="44"/>
      <c r="RNB1412" s="44"/>
      <c r="RNC1412" s="44"/>
      <c r="RND1412" s="44"/>
      <c r="RNE1412" s="44"/>
      <c r="RNF1412" s="44"/>
      <c r="RNG1412" s="44"/>
      <c r="RNH1412" s="44"/>
      <c r="RNI1412" s="44"/>
      <c r="RNJ1412" s="44"/>
      <c r="RNK1412" s="44"/>
      <c r="RNL1412" s="44"/>
      <c r="RNM1412" s="44"/>
      <c r="RNN1412" s="44"/>
      <c r="RNO1412" s="44"/>
      <c r="RNP1412" s="44"/>
      <c r="RNQ1412" s="44"/>
      <c r="RNR1412" s="44"/>
      <c r="RNS1412" s="44"/>
      <c r="RNT1412" s="44"/>
      <c r="RNU1412" s="44"/>
      <c r="RNV1412" s="44"/>
      <c r="RNW1412" s="44"/>
      <c r="RNX1412" s="44"/>
      <c r="RNY1412" s="44"/>
      <c r="RNZ1412" s="44"/>
      <c r="ROA1412" s="44"/>
      <c r="ROB1412" s="44"/>
      <c r="ROC1412" s="44"/>
      <c r="ROD1412" s="44"/>
      <c r="ROE1412" s="44"/>
      <c r="ROF1412" s="44"/>
      <c r="ROG1412" s="44"/>
      <c r="ROH1412" s="44"/>
      <c r="ROI1412" s="44"/>
      <c r="ROJ1412" s="44"/>
      <c r="ROK1412" s="44"/>
      <c r="ROL1412" s="44"/>
      <c r="ROM1412" s="44"/>
      <c r="RON1412" s="44"/>
      <c r="ROO1412" s="44"/>
      <c r="ROP1412" s="44"/>
      <c r="ROQ1412" s="44"/>
      <c r="ROR1412" s="44"/>
      <c r="ROS1412" s="44"/>
      <c r="ROT1412" s="44"/>
      <c r="ROU1412" s="44"/>
      <c r="ROV1412" s="44"/>
      <c r="ROW1412" s="44"/>
      <c r="ROX1412" s="44"/>
      <c r="ROY1412" s="44"/>
      <c r="ROZ1412" s="44"/>
      <c r="RPA1412" s="44"/>
      <c r="RPB1412" s="44"/>
      <c r="RPC1412" s="44"/>
      <c r="RPD1412" s="44"/>
      <c r="RPE1412" s="44"/>
      <c r="RPF1412" s="44"/>
      <c r="RPG1412" s="44"/>
      <c r="RPH1412" s="44"/>
      <c r="RPI1412" s="44"/>
      <c r="RPJ1412" s="44"/>
      <c r="RPK1412" s="44"/>
      <c r="RPL1412" s="44"/>
      <c r="RPM1412" s="44"/>
      <c r="RPN1412" s="44"/>
      <c r="RPO1412" s="44"/>
      <c r="RPP1412" s="44"/>
      <c r="RPQ1412" s="44"/>
      <c r="RPR1412" s="44"/>
      <c r="RPS1412" s="44"/>
      <c r="RPT1412" s="44"/>
      <c r="RPU1412" s="44"/>
      <c r="RPV1412" s="44"/>
      <c r="RPW1412" s="44"/>
      <c r="RPX1412" s="44"/>
      <c r="RPY1412" s="44"/>
      <c r="RPZ1412" s="44"/>
      <c r="RQA1412" s="44"/>
      <c r="RQB1412" s="44"/>
      <c r="RQC1412" s="44"/>
      <c r="RQD1412" s="44"/>
      <c r="RQE1412" s="44"/>
      <c r="RQF1412" s="44"/>
      <c r="RQG1412" s="44"/>
      <c r="RQH1412" s="44"/>
      <c r="RQI1412" s="44"/>
      <c r="RQJ1412" s="44"/>
      <c r="RQK1412" s="44"/>
      <c r="RQL1412" s="44"/>
      <c r="RQM1412" s="44"/>
      <c r="RQN1412" s="44"/>
      <c r="RQO1412" s="44"/>
      <c r="RQP1412" s="44"/>
      <c r="RQQ1412" s="44"/>
      <c r="RQR1412" s="44"/>
      <c r="RQS1412" s="44"/>
      <c r="RQT1412" s="44"/>
      <c r="RQU1412" s="44"/>
      <c r="RQV1412" s="44"/>
      <c r="RQW1412" s="44"/>
      <c r="RQX1412" s="44"/>
      <c r="RQY1412" s="44"/>
      <c r="RQZ1412" s="44"/>
      <c r="RRA1412" s="44"/>
      <c r="RRB1412" s="44"/>
      <c r="RRC1412" s="44"/>
      <c r="RRD1412" s="44"/>
      <c r="RRE1412" s="44"/>
      <c r="RRF1412" s="44"/>
      <c r="RRG1412" s="44"/>
      <c r="RRH1412" s="44"/>
      <c r="RRI1412" s="44"/>
      <c r="RRJ1412" s="44"/>
      <c r="RRK1412" s="44"/>
      <c r="RRL1412" s="44"/>
      <c r="RRM1412" s="44"/>
      <c r="RRN1412" s="44"/>
      <c r="RRO1412" s="44"/>
      <c r="RRP1412" s="44"/>
      <c r="RRQ1412" s="44"/>
      <c r="RRR1412" s="44"/>
      <c r="RRS1412" s="44"/>
      <c r="RRT1412" s="44"/>
      <c r="RRU1412" s="44"/>
      <c r="RRV1412" s="44"/>
      <c r="RRW1412" s="44"/>
      <c r="RRX1412" s="44"/>
      <c r="RRY1412" s="44"/>
      <c r="RRZ1412" s="44"/>
      <c r="RSA1412" s="44"/>
      <c r="RSB1412" s="44"/>
      <c r="RSC1412" s="44"/>
      <c r="RSD1412" s="44"/>
      <c r="RSE1412" s="44"/>
      <c r="RSF1412" s="44"/>
      <c r="RSG1412" s="44"/>
      <c r="RSH1412" s="44"/>
      <c r="RSI1412" s="44"/>
      <c r="RSJ1412" s="44"/>
      <c r="RSK1412" s="44"/>
      <c r="RSL1412" s="44"/>
      <c r="RSM1412" s="44"/>
      <c r="RSN1412" s="44"/>
      <c r="RSO1412" s="44"/>
      <c r="RSP1412" s="44"/>
      <c r="RSQ1412" s="44"/>
      <c r="RSR1412" s="44"/>
      <c r="RSS1412" s="44"/>
      <c r="RST1412" s="44"/>
      <c r="RSU1412" s="44"/>
      <c r="RSV1412" s="44"/>
      <c r="RSW1412" s="44"/>
      <c r="RSX1412" s="44"/>
      <c r="RSY1412" s="44"/>
      <c r="RSZ1412" s="44"/>
      <c r="RTA1412" s="44"/>
      <c r="RTB1412" s="44"/>
      <c r="RTC1412" s="44"/>
      <c r="RTD1412" s="44"/>
      <c r="RTE1412" s="44"/>
      <c r="RTF1412" s="44"/>
      <c r="RTG1412" s="44"/>
      <c r="RTH1412" s="44"/>
      <c r="RTI1412" s="44"/>
      <c r="RTJ1412" s="44"/>
      <c r="RTK1412" s="44"/>
      <c r="RTL1412" s="44"/>
      <c r="RTM1412" s="44"/>
      <c r="RTN1412" s="44"/>
      <c r="RTO1412" s="44"/>
      <c r="RTP1412" s="44"/>
      <c r="RTQ1412" s="44"/>
      <c r="RTR1412" s="44"/>
      <c r="RTS1412" s="44"/>
      <c r="RTT1412" s="44"/>
      <c r="RTU1412" s="44"/>
      <c r="RTV1412" s="44"/>
      <c r="RTW1412" s="44"/>
      <c r="RTX1412" s="44"/>
      <c r="RTY1412" s="44"/>
      <c r="RTZ1412" s="44"/>
      <c r="RUA1412" s="44"/>
      <c r="RUB1412" s="44"/>
      <c r="RUC1412" s="44"/>
      <c r="RUD1412" s="44"/>
      <c r="RUE1412" s="44"/>
      <c r="RUF1412" s="44"/>
      <c r="RUG1412" s="44"/>
      <c r="RUH1412" s="44"/>
      <c r="RUI1412" s="44"/>
      <c r="RUJ1412" s="44"/>
      <c r="RUK1412" s="44"/>
      <c r="RUL1412" s="44"/>
      <c r="RUM1412" s="44"/>
      <c r="RUN1412" s="44"/>
      <c r="RUO1412" s="44"/>
      <c r="RUP1412" s="44"/>
      <c r="RUQ1412" s="44"/>
      <c r="RUR1412" s="44"/>
      <c r="RUS1412" s="44"/>
      <c r="RUT1412" s="44"/>
      <c r="RUU1412" s="44"/>
      <c r="RUV1412" s="44"/>
      <c r="RUW1412" s="44"/>
      <c r="RUX1412" s="44"/>
      <c r="RUY1412" s="44"/>
      <c r="RUZ1412" s="44"/>
      <c r="RVA1412" s="44"/>
      <c r="RVB1412" s="44"/>
      <c r="RVC1412" s="44"/>
      <c r="RVD1412" s="44"/>
      <c r="RVE1412" s="44"/>
      <c r="RVF1412" s="44"/>
      <c r="RVG1412" s="44"/>
      <c r="RVH1412" s="44"/>
      <c r="RVI1412" s="44"/>
      <c r="RVJ1412" s="44"/>
      <c r="RVK1412" s="44"/>
      <c r="RVL1412" s="44"/>
      <c r="RVM1412" s="44"/>
      <c r="RVN1412" s="44"/>
      <c r="RVO1412" s="44"/>
      <c r="RVP1412" s="44"/>
      <c r="RVQ1412" s="44"/>
      <c r="RVR1412" s="44"/>
      <c r="RVS1412" s="44"/>
      <c r="RVT1412" s="44"/>
      <c r="RVU1412" s="44"/>
      <c r="RVV1412" s="44"/>
      <c r="RVW1412" s="44"/>
      <c r="RVX1412" s="44"/>
      <c r="RVY1412" s="44"/>
      <c r="RVZ1412" s="44"/>
      <c r="RWA1412" s="44"/>
      <c r="RWB1412" s="44"/>
      <c r="RWC1412" s="44"/>
      <c r="RWD1412" s="44"/>
      <c r="RWE1412" s="44"/>
      <c r="RWF1412" s="44"/>
      <c r="RWG1412" s="44"/>
      <c r="RWH1412" s="44"/>
      <c r="RWI1412" s="44"/>
      <c r="RWJ1412" s="44"/>
      <c r="RWK1412" s="44"/>
      <c r="RWL1412" s="44"/>
      <c r="RWM1412" s="44"/>
      <c r="RWN1412" s="44"/>
      <c r="RWO1412" s="44"/>
      <c r="RWP1412" s="44"/>
      <c r="RWQ1412" s="44"/>
      <c r="RWR1412" s="44"/>
      <c r="RWS1412" s="44"/>
      <c r="RWT1412" s="44"/>
      <c r="RWU1412" s="44"/>
      <c r="RWV1412" s="44"/>
      <c r="RWW1412" s="44"/>
      <c r="RWX1412" s="44"/>
      <c r="RWY1412" s="44"/>
      <c r="RWZ1412" s="44"/>
      <c r="RXA1412" s="44"/>
      <c r="RXB1412" s="44"/>
      <c r="RXC1412" s="44"/>
      <c r="RXD1412" s="44"/>
      <c r="RXE1412" s="44"/>
      <c r="RXF1412" s="44"/>
      <c r="RXG1412" s="44"/>
      <c r="RXH1412" s="44"/>
      <c r="RXI1412" s="44"/>
      <c r="RXJ1412" s="44"/>
      <c r="RXK1412" s="44"/>
      <c r="RXL1412" s="44"/>
      <c r="RXM1412" s="44"/>
      <c r="RXN1412" s="44"/>
      <c r="RXO1412" s="44"/>
      <c r="RXP1412" s="44"/>
      <c r="RXQ1412" s="44"/>
      <c r="RXR1412" s="44"/>
      <c r="RXS1412" s="44"/>
      <c r="RXT1412" s="44"/>
      <c r="RXU1412" s="44"/>
      <c r="RXV1412" s="44"/>
      <c r="RXW1412" s="44"/>
      <c r="RXX1412" s="44"/>
      <c r="RXY1412" s="44"/>
      <c r="RXZ1412" s="44"/>
      <c r="RYA1412" s="44"/>
      <c r="RYB1412" s="44"/>
      <c r="RYC1412" s="44"/>
      <c r="RYD1412" s="44"/>
      <c r="RYE1412" s="44"/>
      <c r="RYF1412" s="44"/>
      <c r="RYG1412" s="44"/>
      <c r="RYH1412" s="44"/>
      <c r="RYI1412" s="44"/>
      <c r="RYJ1412" s="44"/>
      <c r="RYK1412" s="44"/>
      <c r="RYL1412" s="44"/>
      <c r="RYM1412" s="44"/>
      <c r="RYN1412" s="44"/>
      <c r="RYO1412" s="44"/>
      <c r="RYP1412" s="44"/>
      <c r="RYQ1412" s="44"/>
      <c r="RYR1412" s="44"/>
      <c r="RYS1412" s="44"/>
      <c r="RYT1412" s="44"/>
      <c r="RYU1412" s="44"/>
      <c r="RYV1412" s="44"/>
      <c r="RYW1412" s="44"/>
      <c r="RYX1412" s="44"/>
      <c r="RYY1412" s="44"/>
      <c r="RYZ1412" s="44"/>
      <c r="RZA1412" s="44"/>
      <c r="RZB1412" s="44"/>
      <c r="RZC1412" s="44"/>
      <c r="RZD1412" s="44"/>
      <c r="RZE1412" s="44"/>
      <c r="RZF1412" s="44"/>
      <c r="RZG1412" s="44"/>
      <c r="RZH1412" s="44"/>
      <c r="RZI1412" s="44"/>
      <c r="RZJ1412" s="44"/>
      <c r="RZK1412" s="44"/>
      <c r="RZL1412" s="44"/>
      <c r="RZM1412" s="44"/>
      <c r="RZN1412" s="44"/>
      <c r="RZO1412" s="44"/>
      <c r="RZP1412" s="44"/>
      <c r="RZQ1412" s="44"/>
      <c r="RZR1412" s="44"/>
      <c r="RZS1412" s="44"/>
      <c r="RZT1412" s="44"/>
      <c r="RZU1412" s="44"/>
      <c r="RZV1412" s="44"/>
      <c r="RZW1412" s="44"/>
      <c r="RZX1412" s="44"/>
      <c r="RZY1412" s="44"/>
      <c r="RZZ1412" s="44"/>
      <c r="SAA1412" s="44"/>
      <c r="SAB1412" s="44"/>
      <c r="SAC1412" s="44"/>
      <c r="SAD1412" s="44"/>
      <c r="SAE1412" s="44"/>
      <c r="SAF1412" s="44"/>
      <c r="SAG1412" s="44"/>
      <c r="SAH1412" s="44"/>
      <c r="SAI1412" s="44"/>
      <c r="SAJ1412" s="44"/>
      <c r="SAK1412" s="44"/>
      <c r="SAL1412" s="44"/>
      <c r="SAM1412" s="44"/>
      <c r="SAN1412" s="44"/>
      <c r="SAO1412" s="44"/>
      <c r="SAP1412" s="44"/>
      <c r="SAQ1412" s="44"/>
      <c r="SAR1412" s="44"/>
      <c r="SAS1412" s="44"/>
      <c r="SAT1412" s="44"/>
      <c r="SAU1412" s="44"/>
      <c r="SAV1412" s="44"/>
      <c r="SAW1412" s="44"/>
      <c r="SAX1412" s="44"/>
      <c r="SAY1412" s="44"/>
      <c r="SAZ1412" s="44"/>
      <c r="SBA1412" s="44"/>
      <c r="SBB1412" s="44"/>
      <c r="SBC1412" s="44"/>
      <c r="SBD1412" s="44"/>
      <c r="SBE1412" s="44"/>
      <c r="SBF1412" s="44"/>
      <c r="SBG1412" s="44"/>
      <c r="SBH1412" s="44"/>
      <c r="SBI1412" s="44"/>
      <c r="SBJ1412" s="44"/>
      <c r="SBK1412" s="44"/>
      <c r="SBL1412" s="44"/>
      <c r="SBM1412" s="44"/>
      <c r="SBN1412" s="44"/>
      <c r="SBO1412" s="44"/>
      <c r="SBP1412" s="44"/>
      <c r="SBQ1412" s="44"/>
      <c r="SBR1412" s="44"/>
      <c r="SBS1412" s="44"/>
      <c r="SBT1412" s="44"/>
      <c r="SBU1412" s="44"/>
      <c r="SBV1412" s="44"/>
      <c r="SBW1412" s="44"/>
      <c r="SBX1412" s="44"/>
      <c r="SBY1412" s="44"/>
      <c r="SBZ1412" s="44"/>
      <c r="SCA1412" s="44"/>
      <c r="SCB1412" s="44"/>
      <c r="SCC1412" s="44"/>
      <c r="SCD1412" s="44"/>
      <c r="SCE1412" s="44"/>
      <c r="SCF1412" s="44"/>
      <c r="SCG1412" s="44"/>
      <c r="SCH1412" s="44"/>
      <c r="SCI1412" s="44"/>
      <c r="SCJ1412" s="44"/>
      <c r="SCK1412" s="44"/>
      <c r="SCL1412" s="44"/>
      <c r="SCM1412" s="44"/>
      <c r="SCN1412" s="44"/>
      <c r="SCO1412" s="44"/>
      <c r="SCP1412" s="44"/>
      <c r="SCQ1412" s="44"/>
      <c r="SCR1412" s="44"/>
      <c r="SCS1412" s="44"/>
      <c r="SCT1412" s="44"/>
      <c r="SCU1412" s="44"/>
      <c r="SCV1412" s="44"/>
      <c r="SCW1412" s="44"/>
      <c r="SCX1412" s="44"/>
      <c r="SCY1412" s="44"/>
      <c r="SCZ1412" s="44"/>
      <c r="SDA1412" s="44"/>
      <c r="SDB1412" s="44"/>
      <c r="SDC1412" s="44"/>
      <c r="SDD1412" s="44"/>
      <c r="SDE1412" s="44"/>
      <c r="SDF1412" s="44"/>
      <c r="SDG1412" s="44"/>
      <c r="SDH1412" s="44"/>
      <c r="SDI1412" s="44"/>
      <c r="SDJ1412" s="44"/>
      <c r="SDK1412" s="44"/>
      <c r="SDL1412" s="44"/>
      <c r="SDM1412" s="44"/>
      <c r="SDN1412" s="44"/>
      <c r="SDO1412" s="44"/>
      <c r="SDP1412" s="44"/>
      <c r="SDQ1412" s="44"/>
      <c r="SDR1412" s="44"/>
      <c r="SDS1412" s="44"/>
      <c r="SDT1412" s="44"/>
      <c r="SDU1412" s="44"/>
      <c r="SDV1412" s="44"/>
      <c r="SDW1412" s="44"/>
      <c r="SDX1412" s="44"/>
      <c r="SDY1412" s="44"/>
      <c r="SDZ1412" s="44"/>
      <c r="SEA1412" s="44"/>
      <c r="SEB1412" s="44"/>
      <c r="SEC1412" s="44"/>
      <c r="SED1412" s="44"/>
      <c r="SEE1412" s="44"/>
      <c r="SEF1412" s="44"/>
      <c r="SEG1412" s="44"/>
      <c r="SEH1412" s="44"/>
      <c r="SEI1412" s="44"/>
      <c r="SEJ1412" s="44"/>
      <c r="SEK1412" s="44"/>
      <c r="SEL1412" s="44"/>
      <c r="SEM1412" s="44"/>
      <c r="SEN1412" s="44"/>
      <c r="SEO1412" s="44"/>
      <c r="SEP1412" s="44"/>
      <c r="SEQ1412" s="44"/>
      <c r="SER1412" s="44"/>
      <c r="SES1412" s="44"/>
      <c r="SET1412" s="44"/>
      <c r="SEU1412" s="44"/>
      <c r="SEV1412" s="44"/>
      <c r="SEW1412" s="44"/>
      <c r="SEX1412" s="44"/>
      <c r="SEY1412" s="44"/>
      <c r="SEZ1412" s="44"/>
      <c r="SFA1412" s="44"/>
      <c r="SFB1412" s="44"/>
      <c r="SFC1412" s="44"/>
      <c r="SFD1412" s="44"/>
      <c r="SFE1412" s="44"/>
      <c r="SFF1412" s="44"/>
      <c r="SFG1412" s="44"/>
      <c r="SFH1412" s="44"/>
      <c r="SFI1412" s="44"/>
      <c r="SFJ1412" s="44"/>
      <c r="SFK1412" s="44"/>
      <c r="SFL1412" s="44"/>
      <c r="SFM1412" s="44"/>
      <c r="SFN1412" s="44"/>
      <c r="SFO1412" s="44"/>
      <c r="SFP1412" s="44"/>
      <c r="SFQ1412" s="44"/>
      <c r="SFR1412" s="44"/>
      <c r="SFS1412" s="44"/>
      <c r="SFT1412" s="44"/>
      <c r="SFU1412" s="44"/>
      <c r="SFV1412" s="44"/>
      <c r="SFW1412" s="44"/>
      <c r="SFX1412" s="44"/>
      <c r="SFY1412" s="44"/>
      <c r="SFZ1412" s="44"/>
      <c r="SGA1412" s="44"/>
      <c r="SGB1412" s="44"/>
      <c r="SGC1412" s="44"/>
      <c r="SGD1412" s="44"/>
      <c r="SGE1412" s="44"/>
      <c r="SGF1412" s="44"/>
      <c r="SGG1412" s="44"/>
      <c r="SGH1412" s="44"/>
      <c r="SGI1412" s="44"/>
      <c r="SGJ1412" s="44"/>
      <c r="SGK1412" s="44"/>
      <c r="SGL1412" s="44"/>
      <c r="SGM1412" s="44"/>
      <c r="SGN1412" s="44"/>
      <c r="SGO1412" s="44"/>
      <c r="SGP1412" s="44"/>
      <c r="SGQ1412" s="44"/>
      <c r="SGR1412" s="44"/>
      <c r="SGS1412" s="44"/>
      <c r="SGT1412" s="44"/>
      <c r="SGU1412" s="44"/>
      <c r="SGV1412" s="44"/>
      <c r="SGW1412" s="44"/>
      <c r="SGX1412" s="44"/>
      <c r="SGY1412" s="44"/>
      <c r="SGZ1412" s="44"/>
      <c r="SHA1412" s="44"/>
      <c r="SHB1412" s="44"/>
      <c r="SHC1412" s="44"/>
      <c r="SHD1412" s="44"/>
      <c r="SHE1412" s="44"/>
      <c r="SHF1412" s="44"/>
      <c r="SHG1412" s="44"/>
      <c r="SHH1412" s="44"/>
      <c r="SHI1412" s="44"/>
      <c r="SHJ1412" s="44"/>
      <c r="SHK1412" s="44"/>
      <c r="SHL1412" s="44"/>
      <c r="SHM1412" s="44"/>
      <c r="SHN1412" s="44"/>
      <c r="SHO1412" s="44"/>
      <c r="SHP1412" s="44"/>
      <c r="SHQ1412" s="44"/>
      <c r="SHR1412" s="44"/>
      <c r="SHS1412" s="44"/>
      <c r="SHT1412" s="44"/>
      <c r="SHU1412" s="44"/>
      <c r="SHV1412" s="44"/>
      <c r="SHW1412" s="44"/>
      <c r="SHX1412" s="44"/>
      <c r="SHY1412" s="44"/>
      <c r="SHZ1412" s="44"/>
      <c r="SIA1412" s="44"/>
      <c r="SIB1412" s="44"/>
      <c r="SIC1412" s="44"/>
      <c r="SID1412" s="44"/>
      <c r="SIE1412" s="44"/>
      <c r="SIF1412" s="44"/>
      <c r="SIG1412" s="44"/>
      <c r="SIH1412" s="44"/>
      <c r="SII1412" s="44"/>
      <c r="SIJ1412" s="44"/>
      <c r="SIK1412" s="44"/>
      <c r="SIL1412" s="44"/>
      <c r="SIM1412" s="44"/>
      <c r="SIN1412" s="44"/>
      <c r="SIO1412" s="44"/>
      <c r="SIP1412" s="44"/>
      <c r="SIQ1412" s="44"/>
      <c r="SIR1412" s="44"/>
      <c r="SIS1412" s="44"/>
      <c r="SIT1412" s="44"/>
      <c r="SIU1412" s="44"/>
      <c r="SIV1412" s="44"/>
      <c r="SIW1412" s="44"/>
      <c r="SIX1412" s="44"/>
      <c r="SIY1412" s="44"/>
      <c r="SIZ1412" s="44"/>
      <c r="SJA1412" s="44"/>
      <c r="SJB1412" s="44"/>
      <c r="SJC1412" s="44"/>
      <c r="SJD1412" s="44"/>
      <c r="SJE1412" s="44"/>
      <c r="SJF1412" s="44"/>
      <c r="SJG1412" s="44"/>
      <c r="SJH1412" s="44"/>
      <c r="SJI1412" s="44"/>
      <c r="SJJ1412" s="44"/>
      <c r="SJK1412" s="44"/>
      <c r="SJL1412" s="44"/>
      <c r="SJM1412" s="44"/>
      <c r="SJN1412" s="44"/>
      <c r="SJO1412" s="44"/>
      <c r="SJP1412" s="44"/>
      <c r="SJQ1412" s="44"/>
      <c r="SJR1412" s="44"/>
      <c r="SJS1412" s="44"/>
      <c r="SJT1412" s="44"/>
      <c r="SJU1412" s="44"/>
      <c r="SJV1412" s="44"/>
      <c r="SJW1412" s="44"/>
      <c r="SJX1412" s="44"/>
      <c r="SJY1412" s="44"/>
      <c r="SJZ1412" s="44"/>
      <c r="SKA1412" s="44"/>
      <c r="SKB1412" s="44"/>
      <c r="SKC1412" s="44"/>
      <c r="SKD1412" s="44"/>
      <c r="SKE1412" s="44"/>
      <c r="SKF1412" s="44"/>
      <c r="SKG1412" s="44"/>
      <c r="SKH1412" s="44"/>
      <c r="SKI1412" s="44"/>
      <c r="SKJ1412" s="44"/>
      <c r="SKK1412" s="44"/>
      <c r="SKL1412" s="44"/>
      <c r="SKM1412" s="44"/>
      <c r="SKN1412" s="44"/>
      <c r="SKO1412" s="44"/>
      <c r="SKP1412" s="44"/>
      <c r="SKQ1412" s="44"/>
      <c r="SKR1412" s="44"/>
      <c r="SKS1412" s="44"/>
      <c r="SKT1412" s="44"/>
      <c r="SKU1412" s="44"/>
      <c r="SKV1412" s="44"/>
      <c r="SKW1412" s="44"/>
      <c r="SKX1412" s="44"/>
      <c r="SKY1412" s="44"/>
      <c r="SKZ1412" s="44"/>
      <c r="SLA1412" s="44"/>
      <c r="SLB1412" s="44"/>
      <c r="SLC1412" s="44"/>
      <c r="SLD1412" s="44"/>
      <c r="SLE1412" s="44"/>
      <c r="SLF1412" s="44"/>
      <c r="SLG1412" s="44"/>
      <c r="SLH1412" s="44"/>
      <c r="SLI1412" s="44"/>
      <c r="SLJ1412" s="44"/>
      <c r="SLK1412" s="44"/>
      <c r="SLL1412" s="44"/>
      <c r="SLM1412" s="44"/>
      <c r="SLN1412" s="44"/>
      <c r="SLO1412" s="44"/>
      <c r="SLP1412" s="44"/>
      <c r="SLQ1412" s="44"/>
      <c r="SLR1412" s="44"/>
      <c r="SLS1412" s="44"/>
      <c r="SLT1412" s="44"/>
      <c r="SLU1412" s="44"/>
      <c r="SLV1412" s="44"/>
      <c r="SLW1412" s="44"/>
      <c r="SLX1412" s="44"/>
      <c r="SLY1412" s="44"/>
      <c r="SLZ1412" s="44"/>
      <c r="SMA1412" s="44"/>
      <c r="SMB1412" s="44"/>
      <c r="SMC1412" s="44"/>
      <c r="SMD1412" s="44"/>
      <c r="SME1412" s="44"/>
      <c r="SMF1412" s="44"/>
      <c r="SMG1412" s="44"/>
      <c r="SMH1412" s="44"/>
      <c r="SMI1412" s="44"/>
      <c r="SMJ1412" s="44"/>
      <c r="SMK1412" s="44"/>
      <c r="SML1412" s="44"/>
      <c r="SMM1412" s="44"/>
      <c r="SMN1412" s="44"/>
      <c r="SMO1412" s="44"/>
      <c r="SMP1412" s="44"/>
      <c r="SMQ1412" s="44"/>
      <c r="SMR1412" s="44"/>
      <c r="SMS1412" s="44"/>
      <c r="SMT1412" s="44"/>
      <c r="SMU1412" s="44"/>
      <c r="SMV1412" s="44"/>
      <c r="SMW1412" s="44"/>
      <c r="SMX1412" s="44"/>
      <c r="SMY1412" s="44"/>
      <c r="SMZ1412" s="44"/>
      <c r="SNA1412" s="44"/>
      <c r="SNB1412" s="44"/>
      <c r="SNC1412" s="44"/>
      <c r="SND1412" s="44"/>
      <c r="SNE1412" s="44"/>
      <c r="SNF1412" s="44"/>
      <c r="SNG1412" s="44"/>
      <c r="SNH1412" s="44"/>
      <c r="SNI1412" s="44"/>
      <c r="SNJ1412" s="44"/>
      <c r="SNK1412" s="44"/>
      <c r="SNL1412" s="44"/>
      <c r="SNM1412" s="44"/>
      <c r="SNN1412" s="44"/>
      <c r="SNO1412" s="44"/>
      <c r="SNP1412" s="44"/>
      <c r="SNQ1412" s="44"/>
      <c r="SNR1412" s="44"/>
      <c r="SNS1412" s="44"/>
      <c r="SNT1412" s="44"/>
      <c r="SNU1412" s="44"/>
      <c r="SNV1412" s="44"/>
      <c r="SNW1412" s="44"/>
      <c r="SNX1412" s="44"/>
      <c r="SNY1412" s="44"/>
      <c r="SNZ1412" s="44"/>
      <c r="SOA1412" s="44"/>
      <c r="SOB1412" s="44"/>
      <c r="SOC1412" s="44"/>
      <c r="SOD1412" s="44"/>
      <c r="SOE1412" s="44"/>
      <c r="SOF1412" s="44"/>
      <c r="SOG1412" s="44"/>
      <c r="SOH1412" s="44"/>
      <c r="SOI1412" s="44"/>
      <c r="SOJ1412" s="44"/>
      <c r="SOK1412" s="44"/>
      <c r="SOL1412" s="44"/>
      <c r="SOM1412" s="44"/>
      <c r="SON1412" s="44"/>
      <c r="SOO1412" s="44"/>
      <c r="SOP1412" s="44"/>
      <c r="SOQ1412" s="44"/>
      <c r="SOR1412" s="44"/>
      <c r="SOS1412" s="44"/>
      <c r="SOT1412" s="44"/>
      <c r="SOU1412" s="44"/>
      <c r="SOV1412" s="44"/>
      <c r="SOW1412" s="44"/>
      <c r="SOX1412" s="44"/>
      <c r="SOY1412" s="44"/>
      <c r="SOZ1412" s="44"/>
      <c r="SPA1412" s="44"/>
      <c r="SPB1412" s="44"/>
      <c r="SPC1412" s="44"/>
      <c r="SPD1412" s="44"/>
      <c r="SPE1412" s="44"/>
      <c r="SPF1412" s="44"/>
      <c r="SPG1412" s="44"/>
      <c r="SPH1412" s="44"/>
      <c r="SPI1412" s="44"/>
      <c r="SPJ1412" s="44"/>
      <c r="SPK1412" s="44"/>
      <c r="SPL1412" s="44"/>
      <c r="SPM1412" s="44"/>
      <c r="SPN1412" s="44"/>
      <c r="SPO1412" s="44"/>
      <c r="SPP1412" s="44"/>
      <c r="SPQ1412" s="44"/>
      <c r="SPR1412" s="44"/>
      <c r="SPS1412" s="44"/>
      <c r="SPT1412" s="44"/>
      <c r="SPU1412" s="44"/>
      <c r="SPV1412" s="44"/>
      <c r="SPW1412" s="44"/>
      <c r="SPX1412" s="44"/>
      <c r="SPY1412" s="44"/>
      <c r="SPZ1412" s="44"/>
      <c r="SQA1412" s="44"/>
      <c r="SQB1412" s="44"/>
      <c r="SQC1412" s="44"/>
      <c r="SQD1412" s="44"/>
      <c r="SQE1412" s="44"/>
      <c r="SQF1412" s="44"/>
      <c r="SQG1412" s="44"/>
      <c r="SQH1412" s="44"/>
      <c r="SQI1412" s="44"/>
      <c r="SQJ1412" s="44"/>
      <c r="SQK1412" s="44"/>
      <c r="SQL1412" s="44"/>
      <c r="SQM1412" s="44"/>
      <c r="SQN1412" s="44"/>
      <c r="SQO1412" s="44"/>
      <c r="SQP1412" s="44"/>
      <c r="SQQ1412" s="44"/>
      <c r="SQR1412" s="44"/>
      <c r="SQS1412" s="44"/>
      <c r="SQT1412" s="44"/>
      <c r="SQU1412" s="44"/>
      <c r="SQV1412" s="44"/>
      <c r="SQW1412" s="44"/>
      <c r="SQX1412" s="44"/>
      <c r="SQY1412" s="44"/>
      <c r="SQZ1412" s="44"/>
      <c r="SRA1412" s="44"/>
      <c r="SRB1412" s="44"/>
      <c r="SRC1412" s="44"/>
      <c r="SRD1412" s="44"/>
      <c r="SRE1412" s="44"/>
      <c r="SRF1412" s="44"/>
      <c r="SRG1412" s="44"/>
      <c r="SRH1412" s="44"/>
      <c r="SRI1412" s="44"/>
      <c r="SRJ1412" s="44"/>
      <c r="SRK1412" s="44"/>
      <c r="SRL1412" s="44"/>
      <c r="SRM1412" s="44"/>
      <c r="SRN1412" s="44"/>
      <c r="SRO1412" s="44"/>
      <c r="SRP1412" s="44"/>
      <c r="SRQ1412" s="44"/>
      <c r="SRR1412" s="44"/>
      <c r="SRS1412" s="44"/>
      <c r="SRT1412" s="44"/>
      <c r="SRU1412" s="44"/>
      <c r="SRV1412" s="44"/>
      <c r="SRW1412" s="44"/>
      <c r="SRX1412" s="44"/>
      <c r="SRY1412" s="44"/>
      <c r="SRZ1412" s="44"/>
      <c r="SSA1412" s="44"/>
      <c r="SSB1412" s="44"/>
      <c r="SSC1412" s="44"/>
      <c r="SSD1412" s="44"/>
      <c r="SSE1412" s="44"/>
      <c r="SSF1412" s="44"/>
      <c r="SSG1412" s="44"/>
      <c r="SSH1412" s="44"/>
      <c r="SSI1412" s="44"/>
      <c r="SSJ1412" s="44"/>
      <c r="SSK1412" s="44"/>
      <c r="SSL1412" s="44"/>
      <c r="SSM1412" s="44"/>
      <c r="SSN1412" s="44"/>
      <c r="SSO1412" s="44"/>
      <c r="SSP1412" s="44"/>
      <c r="SSQ1412" s="44"/>
      <c r="SSR1412" s="44"/>
      <c r="SSS1412" s="44"/>
      <c r="SST1412" s="44"/>
      <c r="SSU1412" s="44"/>
      <c r="SSV1412" s="44"/>
      <c r="SSW1412" s="44"/>
      <c r="SSX1412" s="44"/>
      <c r="SSY1412" s="44"/>
      <c r="SSZ1412" s="44"/>
      <c r="STA1412" s="44"/>
      <c r="STB1412" s="44"/>
      <c r="STC1412" s="44"/>
      <c r="STD1412" s="44"/>
      <c r="STE1412" s="44"/>
      <c r="STF1412" s="44"/>
      <c r="STG1412" s="44"/>
      <c r="STH1412" s="44"/>
      <c r="STI1412" s="44"/>
      <c r="STJ1412" s="44"/>
      <c r="STK1412" s="44"/>
      <c r="STL1412" s="44"/>
      <c r="STM1412" s="44"/>
      <c r="STN1412" s="44"/>
      <c r="STO1412" s="44"/>
      <c r="STP1412" s="44"/>
      <c r="STQ1412" s="44"/>
      <c r="STR1412" s="44"/>
      <c r="STS1412" s="44"/>
      <c r="STT1412" s="44"/>
      <c r="STU1412" s="44"/>
      <c r="STV1412" s="44"/>
      <c r="STW1412" s="44"/>
      <c r="STX1412" s="44"/>
      <c r="STY1412" s="44"/>
      <c r="STZ1412" s="44"/>
      <c r="SUA1412" s="44"/>
      <c r="SUB1412" s="44"/>
      <c r="SUC1412" s="44"/>
      <c r="SUD1412" s="44"/>
      <c r="SUE1412" s="44"/>
      <c r="SUF1412" s="44"/>
      <c r="SUG1412" s="44"/>
      <c r="SUH1412" s="44"/>
      <c r="SUI1412" s="44"/>
      <c r="SUJ1412" s="44"/>
      <c r="SUK1412" s="44"/>
      <c r="SUL1412" s="44"/>
      <c r="SUM1412" s="44"/>
      <c r="SUN1412" s="44"/>
      <c r="SUO1412" s="44"/>
      <c r="SUP1412" s="44"/>
      <c r="SUQ1412" s="44"/>
      <c r="SUR1412" s="44"/>
      <c r="SUS1412" s="44"/>
      <c r="SUT1412" s="44"/>
      <c r="SUU1412" s="44"/>
      <c r="SUV1412" s="44"/>
      <c r="SUW1412" s="44"/>
      <c r="SUX1412" s="44"/>
      <c r="SUY1412" s="44"/>
      <c r="SUZ1412" s="44"/>
      <c r="SVA1412" s="44"/>
      <c r="SVB1412" s="44"/>
      <c r="SVC1412" s="44"/>
      <c r="SVD1412" s="44"/>
      <c r="SVE1412" s="44"/>
      <c r="SVF1412" s="44"/>
      <c r="SVG1412" s="44"/>
      <c r="SVH1412" s="44"/>
      <c r="SVI1412" s="44"/>
      <c r="SVJ1412" s="44"/>
      <c r="SVK1412" s="44"/>
      <c r="SVL1412" s="44"/>
      <c r="SVM1412" s="44"/>
      <c r="SVN1412" s="44"/>
      <c r="SVO1412" s="44"/>
      <c r="SVP1412" s="44"/>
      <c r="SVQ1412" s="44"/>
      <c r="SVR1412" s="44"/>
      <c r="SVS1412" s="44"/>
      <c r="SVT1412" s="44"/>
      <c r="SVU1412" s="44"/>
      <c r="SVV1412" s="44"/>
      <c r="SVW1412" s="44"/>
      <c r="SVX1412" s="44"/>
      <c r="SVY1412" s="44"/>
      <c r="SVZ1412" s="44"/>
      <c r="SWA1412" s="44"/>
      <c r="SWB1412" s="44"/>
      <c r="SWC1412" s="44"/>
      <c r="SWD1412" s="44"/>
      <c r="SWE1412" s="44"/>
      <c r="SWF1412" s="44"/>
      <c r="SWG1412" s="44"/>
      <c r="SWH1412" s="44"/>
      <c r="SWI1412" s="44"/>
      <c r="SWJ1412" s="44"/>
      <c r="SWK1412" s="44"/>
      <c r="SWL1412" s="44"/>
      <c r="SWM1412" s="44"/>
      <c r="SWN1412" s="44"/>
      <c r="SWO1412" s="44"/>
      <c r="SWP1412" s="44"/>
      <c r="SWQ1412" s="44"/>
      <c r="SWR1412" s="44"/>
      <c r="SWS1412" s="44"/>
      <c r="SWT1412" s="44"/>
      <c r="SWU1412" s="44"/>
      <c r="SWV1412" s="44"/>
      <c r="SWW1412" s="44"/>
      <c r="SWX1412" s="44"/>
      <c r="SWY1412" s="44"/>
      <c r="SWZ1412" s="44"/>
      <c r="SXA1412" s="44"/>
      <c r="SXB1412" s="44"/>
      <c r="SXC1412" s="44"/>
      <c r="SXD1412" s="44"/>
      <c r="SXE1412" s="44"/>
      <c r="SXF1412" s="44"/>
      <c r="SXG1412" s="44"/>
      <c r="SXH1412" s="44"/>
      <c r="SXI1412" s="44"/>
      <c r="SXJ1412" s="44"/>
      <c r="SXK1412" s="44"/>
      <c r="SXL1412" s="44"/>
      <c r="SXM1412" s="44"/>
      <c r="SXN1412" s="44"/>
      <c r="SXO1412" s="44"/>
      <c r="SXP1412" s="44"/>
      <c r="SXQ1412" s="44"/>
      <c r="SXR1412" s="44"/>
      <c r="SXS1412" s="44"/>
      <c r="SXT1412" s="44"/>
      <c r="SXU1412" s="44"/>
      <c r="SXV1412" s="44"/>
      <c r="SXW1412" s="44"/>
      <c r="SXX1412" s="44"/>
      <c r="SXY1412" s="44"/>
      <c r="SXZ1412" s="44"/>
      <c r="SYA1412" s="44"/>
      <c r="SYB1412" s="44"/>
      <c r="SYC1412" s="44"/>
      <c r="SYD1412" s="44"/>
      <c r="SYE1412" s="44"/>
      <c r="SYF1412" s="44"/>
      <c r="SYG1412" s="44"/>
      <c r="SYH1412" s="44"/>
      <c r="SYI1412" s="44"/>
      <c r="SYJ1412" s="44"/>
      <c r="SYK1412" s="44"/>
      <c r="SYL1412" s="44"/>
      <c r="SYM1412" s="44"/>
      <c r="SYN1412" s="44"/>
      <c r="SYO1412" s="44"/>
      <c r="SYP1412" s="44"/>
      <c r="SYQ1412" s="44"/>
      <c r="SYR1412" s="44"/>
      <c r="SYS1412" s="44"/>
      <c r="SYT1412" s="44"/>
      <c r="SYU1412" s="44"/>
      <c r="SYV1412" s="44"/>
      <c r="SYW1412" s="44"/>
      <c r="SYX1412" s="44"/>
      <c r="SYY1412" s="44"/>
      <c r="SYZ1412" s="44"/>
      <c r="SZA1412" s="44"/>
      <c r="SZB1412" s="44"/>
      <c r="SZC1412" s="44"/>
      <c r="SZD1412" s="44"/>
      <c r="SZE1412" s="44"/>
      <c r="SZF1412" s="44"/>
      <c r="SZG1412" s="44"/>
      <c r="SZH1412" s="44"/>
      <c r="SZI1412" s="44"/>
      <c r="SZJ1412" s="44"/>
      <c r="SZK1412" s="44"/>
      <c r="SZL1412" s="44"/>
      <c r="SZM1412" s="44"/>
      <c r="SZN1412" s="44"/>
      <c r="SZO1412" s="44"/>
      <c r="SZP1412" s="44"/>
      <c r="SZQ1412" s="44"/>
      <c r="SZR1412" s="44"/>
      <c r="SZS1412" s="44"/>
      <c r="SZT1412" s="44"/>
      <c r="SZU1412" s="44"/>
      <c r="SZV1412" s="44"/>
      <c r="SZW1412" s="44"/>
      <c r="SZX1412" s="44"/>
      <c r="SZY1412" s="44"/>
      <c r="SZZ1412" s="44"/>
      <c r="TAA1412" s="44"/>
      <c r="TAB1412" s="44"/>
      <c r="TAC1412" s="44"/>
      <c r="TAD1412" s="44"/>
      <c r="TAE1412" s="44"/>
      <c r="TAF1412" s="44"/>
      <c r="TAG1412" s="44"/>
      <c r="TAH1412" s="44"/>
      <c r="TAI1412" s="44"/>
      <c r="TAJ1412" s="44"/>
      <c r="TAK1412" s="44"/>
      <c r="TAL1412" s="44"/>
      <c r="TAM1412" s="44"/>
      <c r="TAN1412" s="44"/>
      <c r="TAO1412" s="44"/>
      <c r="TAP1412" s="44"/>
      <c r="TAQ1412" s="44"/>
      <c r="TAR1412" s="44"/>
      <c r="TAS1412" s="44"/>
      <c r="TAT1412" s="44"/>
      <c r="TAU1412" s="44"/>
      <c r="TAV1412" s="44"/>
      <c r="TAW1412" s="44"/>
      <c r="TAX1412" s="44"/>
      <c r="TAY1412" s="44"/>
      <c r="TAZ1412" s="44"/>
      <c r="TBA1412" s="44"/>
      <c r="TBB1412" s="44"/>
      <c r="TBC1412" s="44"/>
      <c r="TBD1412" s="44"/>
      <c r="TBE1412" s="44"/>
      <c r="TBF1412" s="44"/>
      <c r="TBG1412" s="44"/>
      <c r="TBH1412" s="44"/>
      <c r="TBI1412" s="44"/>
      <c r="TBJ1412" s="44"/>
      <c r="TBK1412" s="44"/>
      <c r="TBL1412" s="44"/>
      <c r="TBM1412" s="44"/>
      <c r="TBN1412" s="44"/>
      <c r="TBO1412" s="44"/>
      <c r="TBP1412" s="44"/>
      <c r="TBQ1412" s="44"/>
      <c r="TBR1412" s="44"/>
      <c r="TBS1412" s="44"/>
      <c r="TBT1412" s="44"/>
      <c r="TBU1412" s="44"/>
      <c r="TBV1412" s="44"/>
      <c r="TBW1412" s="44"/>
      <c r="TBX1412" s="44"/>
      <c r="TBY1412" s="44"/>
      <c r="TBZ1412" s="44"/>
      <c r="TCA1412" s="44"/>
      <c r="TCB1412" s="44"/>
      <c r="TCC1412" s="44"/>
      <c r="TCD1412" s="44"/>
      <c r="TCE1412" s="44"/>
      <c r="TCF1412" s="44"/>
      <c r="TCG1412" s="44"/>
      <c r="TCH1412" s="44"/>
      <c r="TCI1412" s="44"/>
      <c r="TCJ1412" s="44"/>
      <c r="TCK1412" s="44"/>
      <c r="TCL1412" s="44"/>
      <c r="TCM1412" s="44"/>
      <c r="TCN1412" s="44"/>
      <c r="TCO1412" s="44"/>
      <c r="TCP1412" s="44"/>
      <c r="TCQ1412" s="44"/>
      <c r="TCR1412" s="44"/>
      <c r="TCS1412" s="44"/>
      <c r="TCT1412" s="44"/>
      <c r="TCU1412" s="44"/>
      <c r="TCV1412" s="44"/>
      <c r="TCW1412" s="44"/>
      <c r="TCX1412" s="44"/>
      <c r="TCY1412" s="44"/>
      <c r="TCZ1412" s="44"/>
      <c r="TDA1412" s="44"/>
      <c r="TDB1412" s="44"/>
      <c r="TDC1412" s="44"/>
      <c r="TDD1412" s="44"/>
      <c r="TDE1412" s="44"/>
      <c r="TDF1412" s="44"/>
      <c r="TDG1412" s="44"/>
      <c r="TDH1412" s="44"/>
      <c r="TDI1412" s="44"/>
      <c r="TDJ1412" s="44"/>
      <c r="TDK1412" s="44"/>
      <c r="TDL1412" s="44"/>
      <c r="TDM1412" s="44"/>
      <c r="TDN1412" s="44"/>
      <c r="TDO1412" s="44"/>
      <c r="TDP1412" s="44"/>
      <c r="TDQ1412" s="44"/>
      <c r="TDR1412" s="44"/>
      <c r="TDS1412" s="44"/>
      <c r="TDT1412" s="44"/>
      <c r="TDU1412" s="44"/>
      <c r="TDV1412" s="44"/>
      <c r="TDW1412" s="44"/>
      <c r="TDX1412" s="44"/>
      <c r="TDY1412" s="44"/>
      <c r="TDZ1412" s="44"/>
      <c r="TEA1412" s="44"/>
      <c r="TEB1412" s="44"/>
      <c r="TEC1412" s="44"/>
      <c r="TED1412" s="44"/>
      <c r="TEE1412" s="44"/>
      <c r="TEF1412" s="44"/>
      <c r="TEG1412" s="44"/>
      <c r="TEH1412" s="44"/>
      <c r="TEI1412" s="44"/>
      <c r="TEJ1412" s="44"/>
      <c r="TEK1412" s="44"/>
      <c r="TEL1412" s="44"/>
      <c r="TEM1412" s="44"/>
      <c r="TEN1412" s="44"/>
      <c r="TEO1412" s="44"/>
      <c r="TEP1412" s="44"/>
      <c r="TEQ1412" s="44"/>
      <c r="TER1412" s="44"/>
      <c r="TES1412" s="44"/>
      <c r="TET1412" s="44"/>
      <c r="TEU1412" s="44"/>
      <c r="TEV1412" s="44"/>
      <c r="TEW1412" s="44"/>
      <c r="TEX1412" s="44"/>
      <c r="TEY1412" s="44"/>
      <c r="TEZ1412" s="44"/>
      <c r="TFA1412" s="44"/>
      <c r="TFB1412" s="44"/>
      <c r="TFC1412" s="44"/>
      <c r="TFD1412" s="44"/>
      <c r="TFE1412" s="44"/>
      <c r="TFF1412" s="44"/>
      <c r="TFG1412" s="44"/>
      <c r="TFH1412" s="44"/>
      <c r="TFI1412" s="44"/>
      <c r="TFJ1412" s="44"/>
      <c r="TFK1412" s="44"/>
      <c r="TFL1412" s="44"/>
      <c r="TFM1412" s="44"/>
      <c r="TFN1412" s="44"/>
      <c r="TFO1412" s="44"/>
      <c r="TFP1412" s="44"/>
      <c r="TFQ1412" s="44"/>
      <c r="TFR1412" s="44"/>
      <c r="TFS1412" s="44"/>
      <c r="TFT1412" s="44"/>
      <c r="TFU1412" s="44"/>
      <c r="TFV1412" s="44"/>
      <c r="TFW1412" s="44"/>
      <c r="TFX1412" s="44"/>
      <c r="TFY1412" s="44"/>
      <c r="TFZ1412" s="44"/>
      <c r="TGA1412" s="44"/>
      <c r="TGB1412" s="44"/>
      <c r="TGC1412" s="44"/>
      <c r="TGD1412" s="44"/>
      <c r="TGE1412" s="44"/>
      <c r="TGF1412" s="44"/>
      <c r="TGG1412" s="44"/>
      <c r="TGH1412" s="44"/>
      <c r="TGI1412" s="44"/>
      <c r="TGJ1412" s="44"/>
      <c r="TGK1412" s="44"/>
      <c r="TGL1412" s="44"/>
      <c r="TGM1412" s="44"/>
      <c r="TGN1412" s="44"/>
      <c r="TGO1412" s="44"/>
      <c r="TGP1412" s="44"/>
      <c r="TGQ1412" s="44"/>
      <c r="TGR1412" s="44"/>
      <c r="TGS1412" s="44"/>
      <c r="TGT1412" s="44"/>
      <c r="TGU1412" s="44"/>
      <c r="TGV1412" s="44"/>
      <c r="TGW1412" s="44"/>
      <c r="TGX1412" s="44"/>
      <c r="TGY1412" s="44"/>
      <c r="TGZ1412" s="44"/>
      <c r="THA1412" s="44"/>
      <c r="THB1412" s="44"/>
      <c r="THC1412" s="44"/>
      <c r="THD1412" s="44"/>
      <c r="THE1412" s="44"/>
      <c r="THF1412" s="44"/>
      <c r="THG1412" s="44"/>
      <c r="THH1412" s="44"/>
      <c r="THI1412" s="44"/>
      <c r="THJ1412" s="44"/>
      <c r="THK1412" s="44"/>
      <c r="THL1412" s="44"/>
      <c r="THM1412" s="44"/>
      <c r="THN1412" s="44"/>
      <c r="THO1412" s="44"/>
      <c r="THP1412" s="44"/>
      <c r="THQ1412" s="44"/>
      <c r="THR1412" s="44"/>
      <c r="THS1412" s="44"/>
      <c r="THT1412" s="44"/>
      <c r="THU1412" s="44"/>
      <c r="THV1412" s="44"/>
      <c r="THW1412" s="44"/>
      <c r="THX1412" s="44"/>
      <c r="THY1412" s="44"/>
      <c r="THZ1412" s="44"/>
      <c r="TIA1412" s="44"/>
      <c r="TIB1412" s="44"/>
      <c r="TIC1412" s="44"/>
      <c r="TID1412" s="44"/>
      <c r="TIE1412" s="44"/>
      <c r="TIF1412" s="44"/>
      <c r="TIG1412" s="44"/>
      <c r="TIH1412" s="44"/>
      <c r="TII1412" s="44"/>
      <c r="TIJ1412" s="44"/>
      <c r="TIK1412" s="44"/>
      <c r="TIL1412" s="44"/>
      <c r="TIM1412" s="44"/>
      <c r="TIN1412" s="44"/>
      <c r="TIO1412" s="44"/>
      <c r="TIP1412" s="44"/>
      <c r="TIQ1412" s="44"/>
      <c r="TIR1412" s="44"/>
      <c r="TIS1412" s="44"/>
      <c r="TIT1412" s="44"/>
      <c r="TIU1412" s="44"/>
      <c r="TIV1412" s="44"/>
      <c r="TIW1412" s="44"/>
      <c r="TIX1412" s="44"/>
      <c r="TIY1412" s="44"/>
      <c r="TIZ1412" s="44"/>
      <c r="TJA1412" s="44"/>
      <c r="TJB1412" s="44"/>
      <c r="TJC1412" s="44"/>
      <c r="TJD1412" s="44"/>
      <c r="TJE1412" s="44"/>
      <c r="TJF1412" s="44"/>
      <c r="TJG1412" s="44"/>
      <c r="TJH1412" s="44"/>
      <c r="TJI1412" s="44"/>
      <c r="TJJ1412" s="44"/>
      <c r="TJK1412" s="44"/>
      <c r="TJL1412" s="44"/>
      <c r="TJM1412" s="44"/>
      <c r="TJN1412" s="44"/>
      <c r="TJO1412" s="44"/>
      <c r="TJP1412" s="44"/>
      <c r="TJQ1412" s="44"/>
      <c r="TJR1412" s="44"/>
      <c r="TJS1412" s="44"/>
      <c r="TJT1412" s="44"/>
      <c r="TJU1412" s="44"/>
      <c r="TJV1412" s="44"/>
      <c r="TJW1412" s="44"/>
      <c r="TJX1412" s="44"/>
      <c r="TJY1412" s="44"/>
      <c r="TJZ1412" s="44"/>
      <c r="TKA1412" s="44"/>
      <c r="TKB1412" s="44"/>
      <c r="TKC1412" s="44"/>
      <c r="TKD1412" s="44"/>
      <c r="TKE1412" s="44"/>
      <c r="TKF1412" s="44"/>
      <c r="TKG1412" s="44"/>
      <c r="TKH1412" s="44"/>
      <c r="TKI1412" s="44"/>
      <c r="TKJ1412" s="44"/>
      <c r="TKK1412" s="44"/>
      <c r="TKL1412" s="44"/>
      <c r="TKM1412" s="44"/>
      <c r="TKN1412" s="44"/>
      <c r="TKO1412" s="44"/>
      <c r="TKP1412" s="44"/>
      <c r="TKQ1412" s="44"/>
      <c r="TKR1412" s="44"/>
      <c r="TKS1412" s="44"/>
      <c r="TKT1412" s="44"/>
      <c r="TKU1412" s="44"/>
      <c r="TKV1412" s="44"/>
      <c r="TKW1412" s="44"/>
      <c r="TKX1412" s="44"/>
      <c r="TKY1412" s="44"/>
      <c r="TKZ1412" s="44"/>
      <c r="TLA1412" s="44"/>
      <c r="TLB1412" s="44"/>
      <c r="TLC1412" s="44"/>
      <c r="TLD1412" s="44"/>
      <c r="TLE1412" s="44"/>
      <c r="TLF1412" s="44"/>
      <c r="TLG1412" s="44"/>
      <c r="TLH1412" s="44"/>
      <c r="TLI1412" s="44"/>
      <c r="TLJ1412" s="44"/>
      <c r="TLK1412" s="44"/>
      <c r="TLL1412" s="44"/>
      <c r="TLM1412" s="44"/>
      <c r="TLN1412" s="44"/>
      <c r="TLO1412" s="44"/>
      <c r="TLP1412" s="44"/>
      <c r="TLQ1412" s="44"/>
      <c r="TLR1412" s="44"/>
      <c r="TLS1412" s="44"/>
      <c r="TLT1412" s="44"/>
      <c r="TLU1412" s="44"/>
      <c r="TLV1412" s="44"/>
      <c r="TLW1412" s="44"/>
      <c r="TLX1412" s="44"/>
      <c r="TLY1412" s="44"/>
      <c r="TLZ1412" s="44"/>
      <c r="TMA1412" s="44"/>
      <c r="TMB1412" s="44"/>
      <c r="TMC1412" s="44"/>
      <c r="TMD1412" s="44"/>
      <c r="TME1412" s="44"/>
      <c r="TMF1412" s="44"/>
      <c r="TMG1412" s="44"/>
      <c r="TMH1412" s="44"/>
      <c r="TMI1412" s="44"/>
      <c r="TMJ1412" s="44"/>
      <c r="TMK1412" s="44"/>
      <c r="TML1412" s="44"/>
      <c r="TMM1412" s="44"/>
      <c r="TMN1412" s="44"/>
      <c r="TMO1412" s="44"/>
      <c r="TMP1412" s="44"/>
      <c r="TMQ1412" s="44"/>
      <c r="TMR1412" s="44"/>
      <c r="TMS1412" s="44"/>
      <c r="TMT1412" s="44"/>
      <c r="TMU1412" s="44"/>
      <c r="TMV1412" s="44"/>
      <c r="TMW1412" s="44"/>
      <c r="TMX1412" s="44"/>
      <c r="TMY1412" s="44"/>
      <c r="TMZ1412" s="44"/>
      <c r="TNA1412" s="44"/>
      <c r="TNB1412" s="44"/>
      <c r="TNC1412" s="44"/>
      <c r="TND1412" s="44"/>
      <c r="TNE1412" s="44"/>
      <c r="TNF1412" s="44"/>
      <c r="TNG1412" s="44"/>
      <c r="TNH1412" s="44"/>
      <c r="TNI1412" s="44"/>
      <c r="TNJ1412" s="44"/>
      <c r="TNK1412" s="44"/>
      <c r="TNL1412" s="44"/>
      <c r="TNM1412" s="44"/>
      <c r="TNN1412" s="44"/>
      <c r="TNO1412" s="44"/>
      <c r="TNP1412" s="44"/>
      <c r="TNQ1412" s="44"/>
      <c r="TNR1412" s="44"/>
      <c r="TNS1412" s="44"/>
      <c r="TNT1412" s="44"/>
      <c r="TNU1412" s="44"/>
      <c r="TNV1412" s="44"/>
      <c r="TNW1412" s="44"/>
      <c r="TNX1412" s="44"/>
      <c r="TNY1412" s="44"/>
      <c r="TNZ1412" s="44"/>
      <c r="TOA1412" s="44"/>
      <c r="TOB1412" s="44"/>
      <c r="TOC1412" s="44"/>
      <c r="TOD1412" s="44"/>
      <c r="TOE1412" s="44"/>
      <c r="TOF1412" s="44"/>
      <c r="TOG1412" s="44"/>
      <c r="TOH1412" s="44"/>
      <c r="TOI1412" s="44"/>
      <c r="TOJ1412" s="44"/>
      <c r="TOK1412" s="44"/>
      <c r="TOL1412" s="44"/>
      <c r="TOM1412" s="44"/>
      <c r="TON1412" s="44"/>
      <c r="TOO1412" s="44"/>
      <c r="TOP1412" s="44"/>
      <c r="TOQ1412" s="44"/>
      <c r="TOR1412" s="44"/>
      <c r="TOS1412" s="44"/>
      <c r="TOT1412" s="44"/>
      <c r="TOU1412" s="44"/>
      <c r="TOV1412" s="44"/>
      <c r="TOW1412" s="44"/>
      <c r="TOX1412" s="44"/>
      <c r="TOY1412" s="44"/>
      <c r="TOZ1412" s="44"/>
      <c r="TPA1412" s="44"/>
      <c r="TPB1412" s="44"/>
      <c r="TPC1412" s="44"/>
      <c r="TPD1412" s="44"/>
      <c r="TPE1412" s="44"/>
      <c r="TPF1412" s="44"/>
      <c r="TPG1412" s="44"/>
      <c r="TPH1412" s="44"/>
      <c r="TPI1412" s="44"/>
      <c r="TPJ1412" s="44"/>
      <c r="TPK1412" s="44"/>
      <c r="TPL1412" s="44"/>
      <c r="TPM1412" s="44"/>
      <c r="TPN1412" s="44"/>
      <c r="TPO1412" s="44"/>
      <c r="TPP1412" s="44"/>
      <c r="TPQ1412" s="44"/>
      <c r="TPR1412" s="44"/>
      <c r="TPS1412" s="44"/>
      <c r="TPT1412" s="44"/>
      <c r="TPU1412" s="44"/>
      <c r="TPV1412" s="44"/>
      <c r="TPW1412" s="44"/>
      <c r="TPX1412" s="44"/>
      <c r="TPY1412" s="44"/>
      <c r="TPZ1412" s="44"/>
      <c r="TQA1412" s="44"/>
      <c r="TQB1412" s="44"/>
      <c r="TQC1412" s="44"/>
      <c r="TQD1412" s="44"/>
      <c r="TQE1412" s="44"/>
      <c r="TQF1412" s="44"/>
      <c r="TQG1412" s="44"/>
      <c r="TQH1412" s="44"/>
      <c r="TQI1412" s="44"/>
      <c r="TQJ1412" s="44"/>
      <c r="TQK1412" s="44"/>
      <c r="TQL1412" s="44"/>
      <c r="TQM1412" s="44"/>
      <c r="TQN1412" s="44"/>
      <c r="TQO1412" s="44"/>
      <c r="TQP1412" s="44"/>
      <c r="TQQ1412" s="44"/>
      <c r="TQR1412" s="44"/>
      <c r="TQS1412" s="44"/>
      <c r="TQT1412" s="44"/>
      <c r="TQU1412" s="44"/>
      <c r="TQV1412" s="44"/>
      <c r="TQW1412" s="44"/>
      <c r="TQX1412" s="44"/>
      <c r="TQY1412" s="44"/>
      <c r="TQZ1412" s="44"/>
      <c r="TRA1412" s="44"/>
      <c r="TRB1412" s="44"/>
      <c r="TRC1412" s="44"/>
      <c r="TRD1412" s="44"/>
      <c r="TRE1412" s="44"/>
      <c r="TRF1412" s="44"/>
      <c r="TRG1412" s="44"/>
      <c r="TRH1412" s="44"/>
      <c r="TRI1412" s="44"/>
      <c r="TRJ1412" s="44"/>
      <c r="TRK1412" s="44"/>
      <c r="TRL1412" s="44"/>
      <c r="TRM1412" s="44"/>
      <c r="TRN1412" s="44"/>
      <c r="TRO1412" s="44"/>
      <c r="TRP1412" s="44"/>
      <c r="TRQ1412" s="44"/>
      <c r="TRR1412" s="44"/>
      <c r="TRS1412" s="44"/>
      <c r="TRT1412" s="44"/>
      <c r="TRU1412" s="44"/>
      <c r="TRV1412" s="44"/>
      <c r="TRW1412" s="44"/>
      <c r="TRX1412" s="44"/>
      <c r="TRY1412" s="44"/>
      <c r="TRZ1412" s="44"/>
      <c r="TSA1412" s="44"/>
      <c r="TSB1412" s="44"/>
      <c r="TSC1412" s="44"/>
      <c r="TSD1412" s="44"/>
      <c r="TSE1412" s="44"/>
      <c r="TSF1412" s="44"/>
      <c r="TSG1412" s="44"/>
      <c r="TSH1412" s="44"/>
      <c r="TSI1412" s="44"/>
      <c r="TSJ1412" s="44"/>
      <c r="TSK1412" s="44"/>
      <c r="TSL1412" s="44"/>
      <c r="TSM1412" s="44"/>
      <c r="TSN1412" s="44"/>
      <c r="TSO1412" s="44"/>
      <c r="TSP1412" s="44"/>
      <c r="TSQ1412" s="44"/>
      <c r="TSR1412" s="44"/>
      <c r="TSS1412" s="44"/>
      <c r="TST1412" s="44"/>
      <c r="TSU1412" s="44"/>
      <c r="TSV1412" s="44"/>
      <c r="TSW1412" s="44"/>
      <c r="TSX1412" s="44"/>
      <c r="TSY1412" s="44"/>
      <c r="TSZ1412" s="44"/>
      <c r="TTA1412" s="44"/>
      <c r="TTB1412" s="44"/>
      <c r="TTC1412" s="44"/>
      <c r="TTD1412" s="44"/>
      <c r="TTE1412" s="44"/>
      <c r="TTF1412" s="44"/>
      <c r="TTG1412" s="44"/>
      <c r="TTH1412" s="44"/>
      <c r="TTI1412" s="44"/>
      <c r="TTJ1412" s="44"/>
      <c r="TTK1412" s="44"/>
      <c r="TTL1412" s="44"/>
      <c r="TTM1412" s="44"/>
      <c r="TTN1412" s="44"/>
      <c r="TTO1412" s="44"/>
      <c r="TTP1412" s="44"/>
      <c r="TTQ1412" s="44"/>
      <c r="TTR1412" s="44"/>
      <c r="TTS1412" s="44"/>
      <c r="TTT1412" s="44"/>
      <c r="TTU1412" s="44"/>
      <c r="TTV1412" s="44"/>
      <c r="TTW1412" s="44"/>
      <c r="TTX1412" s="44"/>
      <c r="TTY1412" s="44"/>
      <c r="TTZ1412" s="44"/>
      <c r="TUA1412" s="44"/>
      <c r="TUB1412" s="44"/>
      <c r="TUC1412" s="44"/>
      <c r="TUD1412" s="44"/>
      <c r="TUE1412" s="44"/>
      <c r="TUF1412" s="44"/>
      <c r="TUG1412" s="44"/>
      <c r="TUH1412" s="44"/>
      <c r="TUI1412" s="44"/>
      <c r="TUJ1412" s="44"/>
      <c r="TUK1412" s="44"/>
      <c r="TUL1412" s="44"/>
      <c r="TUM1412" s="44"/>
      <c r="TUN1412" s="44"/>
      <c r="TUO1412" s="44"/>
      <c r="TUP1412" s="44"/>
      <c r="TUQ1412" s="44"/>
      <c r="TUR1412" s="44"/>
      <c r="TUS1412" s="44"/>
      <c r="TUT1412" s="44"/>
      <c r="TUU1412" s="44"/>
      <c r="TUV1412" s="44"/>
      <c r="TUW1412" s="44"/>
      <c r="TUX1412" s="44"/>
      <c r="TUY1412" s="44"/>
      <c r="TUZ1412" s="44"/>
      <c r="TVA1412" s="44"/>
      <c r="TVB1412" s="44"/>
      <c r="TVC1412" s="44"/>
      <c r="TVD1412" s="44"/>
      <c r="TVE1412" s="44"/>
      <c r="TVF1412" s="44"/>
      <c r="TVG1412" s="44"/>
      <c r="TVH1412" s="44"/>
      <c r="TVI1412" s="44"/>
      <c r="TVJ1412" s="44"/>
      <c r="TVK1412" s="44"/>
      <c r="TVL1412" s="44"/>
      <c r="TVM1412" s="44"/>
      <c r="TVN1412" s="44"/>
      <c r="TVO1412" s="44"/>
      <c r="TVP1412" s="44"/>
      <c r="TVQ1412" s="44"/>
      <c r="TVR1412" s="44"/>
      <c r="TVS1412" s="44"/>
      <c r="TVT1412" s="44"/>
      <c r="TVU1412" s="44"/>
      <c r="TVV1412" s="44"/>
      <c r="TVW1412" s="44"/>
      <c r="TVX1412" s="44"/>
      <c r="TVY1412" s="44"/>
      <c r="TVZ1412" s="44"/>
      <c r="TWA1412" s="44"/>
      <c r="TWB1412" s="44"/>
      <c r="TWC1412" s="44"/>
      <c r="TWD1412" s="44"/>
      <c r="TWE1412" s="44"/>
      <c r="TWF1412" s="44"/>
      <c r="TWG1412" s="44"/>
      <c r="TWH1412" s="44"/>
      <c r="TWI1412" s="44"/>
      <c r="TWJ1412" s="44"/>
      <c r="TWK1412" s="44"/>
      <c r="TWL1412" s="44"/>
      <c r="TWM1412" s="44"/>
      <c r="TWN1412" s="44"/>
      <c r="TWO1412" s="44"/>
      <c r="TWP1412" s="44"/>
      <c r="TWQ1412" s="44"/>
      <c r="TWR1412" s="44"/>
      <c r="TWS1412" s="44"/>
      <c r="TWT1412" s="44"/>
      <c r="TWU1412" s="44"/>
      <c r="TWV1412" s="44"/>
      <c r="TWW1412" s="44"/>
      <c r="TWX1412" s="44"/>
      <c r="TWY1412" s="44"/>
      <c r="TWZ1412" s="44"/>
      <c r="TXA1412" s="44"/>
      <c r="TXB1412" s="44"/>
      <c r="TXC1412" s="44"/>
      <c r="TXD1412" s="44"/>
      <c r="TXE1412" s="44"/>
      <c r="TXF1412" s="44"/>
      <c r="TXG1412" s="44"/>
      <c r="TXH1412" s="44"/>
      <c r="TXI1412" s="44"/>
      <c r="TXJ1412" s="44"/>
      <c r="TXK1412" s="44"/>
      <c r="TXL1412" s="44"/>
      <c r="TXM1412" s="44"/>
      <c r="TXN1412" s="44"/>
      <c r="TXO1412" s="44"/>
      <c r="TXP1412" s="44"/>
      <c r="TXQ1412" s="44"/>
      <c r="TXR1412" s="44"/>
      <c r="TXS1412" s="44"/>
      <c r="TXT1412" s="44"/>
      <c r="TXU1412" s="44"/>
      <c r="TXV1412" s="44"/>
      <c r="TXW1412" s="44"/>
      <c r="TXX1412" s="44"/>
      <c r="TXY1412" s="44"/>
      <c r="TXZ1412" s="44"/>
      <c r="TYA1412" s="44"/>
      <c r="TYB1412" s="44"/>
      <c r="TYC1412" s="44"/>
      <c r="TYD1412" s="44"/>
      <c r="TYE1412" s="44"/>
      <c r="TYF1412" s="44"/>
      <c r="TYG1412" s="44"/>
      <c r="TYH1412" s="44"/>
      <c r="TYI1412" s="44"/>
      <c r="TYJ1412" s="44"/>
      <c r="TYK1412" s="44"/>
      <c r="TYL1412" s="44"/>
      <c r="TYM1412" s="44"/>
      <c r="TYN1412" s="44"/>
      <c r="TYO1412" s="44"/>
      <c r="TYP1412" s="44"/>
      <c r="TYQ1412" s="44"/>
      <c r="TYR1412" s="44"/>
      <c r="TYS1412" s="44"/>
      <c r="TYT1412" s="44"/>
      <c r="TYU1412" s="44"/>
      <c r="TYV1412" s="44"/>
      <c r="TYW1412" s="44"/>
      <c r="TYX1412" s="44"/>
      <c r="TYY1412" s="44"/>
      <c r="TYZ1412" s="44"/>
      <c r="TZA1412" s="44"/>
      <c r="TZB1412" s="44"/>
      <c r="TZC1412" s="44"/>
      <c r="TZD1412" s="44"/>
      <c r="TZE1412" s="44"/>
      <c r="TZF1412" s="44"/>
      <c r="TZG1412" s="44"/>
      <c r="TZH1412" s="44"/>
      <c r="TZI1412" s="44"/>
      <c r="TZJ1412" s="44"/>
      <c r="TZK1412" s="44"/>
      <c r="TZL1412" s="44"/>
      <c r="TZM1412" s="44"/>
      <c r="TZN1412" s="44"/>
      <c r="TZO1412" s="44"/>
      <c r="TZP1412" s="44"/>
      <c r="TZQ1412" s="44"/>
      <c r="TZR1412" s="44"/>
      <c r="TZS1412" s="44"/>
      <c r="TZT1412" s="44"/>
      <c r="TZU1412" s="44"/>
      <c r="TZV1412" s="44"/>
      <c r="TZW1412" s="44"/>
      <c r="TZX1412" s="44"/>
      <c r="TZY1412" s="44"/>
      <c r="TZZ1412" s="44"/>
      <c r="UAA1412" s="44"/>
      <c r="UAB1412" s="44"/>
      <c r="UAC1412" s="44"/>
      <c r="UAD1412" s="44"/>
      <c r="UAE1412" s="44"/>
      <c r="UAF1412" s="44"/>
      <c r="UAG1412" s="44"/>
      <c r="UAH1412" s="44"/>
      <c r="UAI1412" s="44"/>
      <c r="UAJ1412" s="44"/>
      <c r="UAK1412" s="44"/>
      <c r="UAL1412" s="44"/>
      <c r="UAM1412" s="44"/>
      <c r="UAN1412" s="44"/>
      <c r="UAO1412" s="44"/>
      <c r="UAP1412" s="44"/>
      <c r="UAQ1412" s="44"/>
      <c r="UAR1412" s="44"/>
      <c r="UAS1412" s="44"/>
      <c r="UAT1412" s="44"/>
      <c r="UAU1412" s="44"/>
      <c r="UAV1412" s="44"/>
      <c r="UAW1412" s="44"/>
      <c r="UAX1412" s="44"/>
      <c r="UAY1412" s="44"/>
      <c r="UAZ1412" s="44"/>
      <c r="UBA1412" s="44"/>
      <c r="UBB1412" s="44"/>
      <c r="UBC1412" s="44"/>
      <c r="UBD1412" s="44"/>
      <c r="UBE1412" s="44"/>
      <c r="UBF1412" s="44"/>
      <c r="UBG1412" s="44"/>
      <c r="UBH1412" s="44"/>
      <c r="UBI1412" s="44"/>
      <c r="UBJ1412" s="44"/>
      <c r="UBK1412" s="44"/>
      <c r="UBL1412" s="44"/>
      <c r="UBM1412" s="44"/>
      <c r="UBN1412" s="44"/>
      <c r="UBO1412" s="44"/>
      <c r="UBP1412" s="44"/>
      <c r="UBQ1412" s="44"/>
      <c r="UBR1412" s="44"/>
      <c r="UBS1412" s="44"/>
      <c r="UBT1412" s="44"/>
      <c r="UBU1412" s="44"/>
      <c r="UBV1412" s="44"/>
      <c r="UBW1412" s="44"/>
      <c r="UBX1412" s="44"/>
      <c r="UBY1412" s="44"/>
      <c r="UBZ1412" s="44"/>
      <c r="UCA1412" s="44"/>
      <c r="UCB1412" s="44"/>
      <c r="UCC1412" s="44"/>
      <c r="UCD1412" s="44"/>
      <c r="UCE1412" s="44"/>
      <c r="UCF1412" s="44"/>
      <c r="UCG1412" s="44"/>
      <c r="UCH1412" s="44"/>
      <c r="UCI1412" s="44"/>
      <c r="UCJ1412" s="44"/>
      <c r="UCK1412" s="44"/>
      <c r="UCL1412" s="44"/>
      <c r="UCM1412" s="44"/>
      <c r="UCN1412" s="44"/>
      <c r="UCO1412" s="44"/>
      <c r="UCP1412" s="44"/>
      <c r="UCQ1412" s="44"/>
      <c r="UCR1412" s="44"/>
      <c r="UCS1412" s="44"/>
      <c r="UCT1412" s="44"/>
      <c r="UCU1412" s="44"/>
      <c r="UCV1412" s="44"/>
      <c r="UCW1412" s="44"/>
      <c r="UCX1412" s="44"/>
      <c r="UCY1412" s="44"/>
      <c r="UCZ1412" s="44"/>
      <c r="UDA1412" s="44"/>
      <c r="UDB1412" s="44"/>
      <c r="UDC1412" s="44"/>
      <c r="UDD1412" s="44"/>
      <c r="UDE1412" s="44"/>
      <c r="UDF1412" s="44"/>
      <c r="UDG1412" s="44"/>
      <c r="UDH1412" s="44"/>
      <c r="UDI1412" s="44"/>
      <c r="UDJ1412" s="44"/>
      <c r="UDK1412" s="44"/>
      <c r="UDL1412" s="44"/>
      <c r="UDM1412" s="44"/>
      <c r="UDN1412" s="44"/>
      <c r="UDO1412" s="44"/>
      <c r="UDP1412" s="44"/>
      <c r="UDQ1412" s="44"/>
      <c r="UDR1412" s="44"/>
      <c r="UDS1412" s="44"/>
      <c r="UDT1412" s="44"/>
      <c r="UDU1412" s="44"/>
      <c r="UDV1412" s="44"/>
      <c r="UDW1412" s="44"/>
      <c r="UDX1412" s="44"/>
      <c r="UDY1412" s="44"/>
      <c r="UDZ1412" s="44"/>
      <c r="UEA1412" s="44"/>
      <c r="UEB1412" s="44"/>
      <c r="UEC1412" s="44"/>
      <c r="UED1412" s="44"/>
      <c r="UEE1412" s="44"/>
      <c r="UEF1412" s="44"/>
      <c r="UEG1412" s="44"/>
      <c r="UEH1412" s="44"/>
      <c r="UEI1412" s="44"/>
      <c r="UEJ1412" s="44"/>
      <c r="UEK1412" s="44"/>
      <c r="UEL1412" s="44"/>
      <c r="UEM1412" s="44"/>
      <c r="UEN1412" s="44"/>
      <c r="UEO1412" s="44"/>
      <c r="UEP1412" s="44"/>
      <c r="UEQ1412" s="44"/>
      <c r="UER1412" s="44"/>
      <c r="UES1412" s="44"/>
      <c r="UET1412" s="44"/>
      <c r="UEU1412" s="44"/>
      <c r="UEV1412" s="44"/>
      <c r="UEW1412" s="44"/>
      <c r="UEX1412" s="44"/>
      <c r="UEY1412" s="44"/>
      <c r="UEZ1412" s="44"/>
      <c r="UFA1412" s="44"/>
      <c r="UFB1412" s="44"/>
      <c r="UFC1412" s="44"/>
      <c r="UFD1412" s="44"/>
      <c r="UFE1412" s="44"/>
      <c r="UFF1412" s="44"/>
      <c r="UFG1412" s="44"/>
      <c r="UFH1412" s="44"/>
      <c r="UFI1412" s="44"/>
      <c r="UFJ1412" s="44"/>
      <c r="UFK1412" s="44"/>
      <c r="UFL1412" s="44"/>
      <c r="UFM1412" s="44"/>
      <c r="UFN1412" s="44"/>
      <c r="UFO1412" s="44"/>
      <c r="UFP1412" s="44"/>
      <c r="UFQ1412" s="44"/>
      <c r="UFR1412" s="44"/>
      <c r="UFS1412" s="44"/>
      <c r="UFT1412" s="44"/>
      <c r="UFU1412" s="44"/>
      <c r="UFV1412" s="44"/>
      <c r="UFW1412" s="44"/>
      <c r="UFX1412" s="44"/>
      <c r="UFY1412" s="44"/>
      <c r="UFZ1412" s="44"/>
      <c r="UGA1412" s="44"/>
      <c r="UGB1412" s="44"/>
      <c r="UGC1412" s="44"/>
      <c r="UGD1412" s="44"/>
      <c r="UGE1412" s="44"/>
      <c r="UGF1412" s="44"/>
      <c r="UGG1412" s="44"/>
      <c r="UGH1412" s="44"/>
      <c r="UGI1412" s="44"/>
      <c r="UGJ1412" s="44"/>
      <c r="UGK1412" s="44"/>
      <c r="UGL1412" s="44"/>
      <c r="UGM1412" s="44"/>
      <c r="UGN1412" s="44"/>
      <c r="UGO1412" s="44"/>
      <c r="UGP1412" s="44"/>
      <c r="UGQ1412" s="44"/>
      <c r="UGR1412" s="44"/>
      <c r="UGS1412" s="44"/>
      <c r="UGT1412" s="44"/>
      <c r="UGU1412" s="44"/>
      <c r="UGV1412" s="44"/>
      <c r="UGW1412" s="44"/>
      <c r="UGX1412" s="44"/>
      <c r="UGY1412" s="44"/>
      <c r="UGZ1412" s="44"/>
      <c r="UHA1412" s="44"/>
      <c r="UHB1412" s="44"/>
      <c r="UHC1412" s="44"/>
      <c r="UHD1412" s="44"/>
      <c r="UHE1412" s="44"/>
      <c r="UHF1412" s="44"/>
      <c r="UHG1412" s="44"/>
      <c r="UHH1412" s="44"/>
      <c r="UHI1412" s="44"/>
      <c r="UHJ1412" s="44"/>
      <c r="UHK1412" s="44"/>
      <c r="UHL1412" s="44"/>
      <c r="UHM1412" s="44"/>
      <c r="UHN1412" s="44"/>
      <c r="UHO1412" s="44"/>
      <c r="UHP1412" s="44"/>
      <c r="UHQ1412" s="44"/>
      <c r="UHR1412" s="44"/>
      <c r="UHS1412" s="44"/>
      <c r="UHT1412" s="44"/>
      <c r="UHU1412" s="44"/>
      <c r="UHV1412" s="44"/>
      <c r="UHW1412" s="44"/>
      <c r="UHX1412" s="44"/>
      <c r="UHY1412" s="44"/>
      <c r="UHZ1412" s="44"/>
      <c r="UIA1412" s="44"/>
      <c r="UIB1412" s="44"/>
      <c r="UIC1412" s="44"/>
      <c r="UID1412" s="44"/>
      <c r="UIE1412" s="44"/>
      <c r="UIF1412" s="44"/>
      <c r="UIG1412" s="44"/>
      <c r="UIH1412" s="44"/>
      <c r="UII1412" s="44"/>
      <c r="UIJ1412" s="44"/>
      <c r="UIK1412" s="44"/>
      <c r="UIL1412" s="44"/>
      <c r="UIM1412" s="44"/>
      <c r="UIN1412" s="44"/>
      <c r="UIO1412" s="44"/>
      <c r="UIP1412" s="44"/>
      <c r="UIQ1412" s="44"/>
      <c r="UIR1412" s="44"/>
      <c r="UIS1412" s="44"/>
      <c r="UIT1412" s="44"/>
      <c r="UIU1412" s="44"/>
      <c r="UIV1412" s="44"/>
      <c r="UIW1412" s="44"/>
      <c r="UIX1412" s="44"/>
      <c r="UIY1412" s="44"/>
      <c r="UIZ1412" s="44"/>
      <c r="UJA1412" s="44"/>
      <c r="UJB1412" s="44"/>
      <c r="UJC1412" s="44"/>
      <c r="UJD1412" s="44"/>
      <c r="UJE1412" s="44"/>
      <c r="UJF1412" s="44"/>
      <c r="UJG1412" s="44"/>
      <c r="UJH1412" s="44"/>
      <c r="UJI1412" s="44"/>
      <c r="UJJ1412" s="44"/>
      <c r="UJK1412" s="44"/>
      <c r="UJL1412" s="44"/>
      <c r="UJM1412" s="44"/>
      <c r="UJN1412" s="44"/>
      <c r="UJO1412" s="44"/>
      <c r="UJP1412" s="44"/>
      <c r="UJQ1412" s="44"/>
      <c r="UJR1412" s="44"/>
      <c r="UJS1412" s="44"/>
      <c r="UJT1412" s="44"/>
      <c r="UJU1412" s="44"/>
      <c r="UJV1412" s="44"/>
      <c r="UJW1412" s="44"/>
      <c r="UJX1412" s="44"/>
      <c r="UJY1412" s="44"/>
      <c r="UJZ1412" s="44"/>
      <c r="UKA1412" s="44"/>
      <c r="UKB1412" s="44"/>
      <c r="UKC1412" s="44"/>
      <c r="UKD1412" s="44"/>
      <c r="UKE1412" s="44"/>
      <c r="UKF1412" s="44"/>
      <c r="UKG1412" s="44"/>
      <c r="UKH1412" s="44"/>
      <c r="UKI1412" s="44"/>
      <c r="UKJ1412" s="44"/>
      <c r="UKK1412" s="44"/>
      <c r="UKL1412" s="44"/>
      <c r="UKM1412" s="44"/>
      <c r="UKN1412" s="44"/>
      <c r="UKO1412" s="44"/>
      <c r="UKP1412" s="44"/>
      <c r="UKQ1412" s="44"/>
      <c r="UKR1412" s="44"/>
      <c r="UKS1412" s="44"/>
      <c r="UKT1412" s="44"/>
      <c r="UKU1412" s="44"/>
      <c r="UKV1412" s="44"/>
      <c r="UKW1412" s="44"/>
      <c r="UKX1412" s="44"/>
      <c r="UKY1412" s="44"/>
      <c r="UKZ1412" s="44"/>
      <c r="ULA1412" s="44"/>
      <c r="ULB1412" s="44"/>
      <c r="ULC1412" s="44"/>
      <c r="ULD1412" s="44"/>
      <c r="ULE1412" s="44"/>
      <c r="ULF1412" s="44"/>
      <c r="ULG1412" s="44"/>
      <c r="ULH1412" s="44"/>
      <c r="ULI1412" s="44"/>
      <c r="ULJ1412" s="44"/>
      <c r="ULK1412" s="44"/>
      <c r="ULL1412" s="44"/>
      <c r="ULM1412" s="44"/>
      <c r="ULN1412" s="44"/>
      <c r="ULO1412" s="44"/>
      <c r="ULP1412" s="44"/>
      <c r="ULQ1412" s="44"/>
      <c r="ULR1412" s="44"/>
      <c r="ULS1412" s="44"/>
      <c r="ULT1412" s="44"/>
      <c r="ULU1412" s="44"/>
      <c r="ULV1412" s="44"/>
      <c r="ULW1412" s="44"/>
      <c r="ULX1412" s="44"/>
      <c r="ULY1412" s="44"/>
      <c r="ULZ1412" s="44"/>
      <c r="UMA1412" s="44"/>
      <c r="UMB1412" s="44"/>
      <c r="UMC1412" s="44"/>
      <c r="UMD1412" s="44"/>
      <c r="UME1412" s="44"/>
      <c r="UMF1412" s="44"/>
      <c r="UMG1412" s="44"/>
      <c r="UMH1412" s="44"/>
      <c r="UMI1412" s="44"/>
      <c r="UMJ1412" s="44"/>
      <c r="UMK1412" s="44"/>
      <c r="UML1412" s="44"/>
      <c r="UMM1412" s="44"/>
      <c r="UMN1412" s="44"/>
      <c r="UMO1412" s="44"/>
      <c r="UMP1412" s="44"/>
      <c r="UMQ1412" s="44"/>
      <c r="UMR1412" s="44"/>
      <c r="UMS1412" s="44"/>
      <c r="UMT1412" s="44"/>
      <c r="UMU1412" s="44"/>
      <c r="UMV1412" s="44"/>
      <c r="UMW1412" s="44"/>
      <c r="UMX1412" s="44"/>
      <c r="UMY1412" s="44"/>
      <c r="UMZ1412" s="44"/>
      <c r="UNA1412" s="44"/>
      <c r="UNB1412" s="44"/>
      <c r="UNC1412" s="44"/>
      <c r="UND1412" s="44"/>
      <c r="UNE1412" s="44"/>
      <c r="UNF1412" s="44"/>
      <c r="UNG1412" s="44"/>
      <c r="UNH1412" s="44"/>
      <c r="UNI1412" s="44"/>
      <c r="UNJ1412" s="44"/>
      <c r="UNK1412" s="44"/>
      <c r="UNL1412" s="44"/>
      <c r="UNM1412" s="44"/>
      <c r="UNN1412" s="44"/>
      <c r="UNO1412" s="44"/>
      <c r="UNP1412" s="44"/>
      <c r="UNQ1412" s="44"/>
      <c r="UNR1412" s="44"/>
      <c r="UNS1412" s="44"/>
      <c r="UNT1412" s="44"/>
      <c r="UNU1412" s="44"/>
      <c r="UNV1412" s="44"/>
      <c r="UNW1412" s="44"/>
      <c r="UNX1412" s="44"/>
      <c r="UNY1412" s="44"/>
      <c r="UNZ1412" s="44"/>
      <c r="UOA1412" s="44"/>
      <c r="UOB1412" s="44"/>
      <c r="UOC1412" s="44"/>
      <c r="UOD1412" s="44"/>
      <c r="UOE1412" s="44"/>
      <c r="UOF1412" s="44"/>
      <c r="UOG1412" s="44"/>
      <c r="UOH1412" s="44"/>
      <c r="UOI1412" s="44"/>
      <c r="UOJ1412" s="44"/>
      <c r="UOK1412" s="44"/>
      <c r="UOL1412" s="44"/>
      <c r="UOM1412" s="44"/>
      <c r="UON1412" s="44"/>
      <c r="UOO1412" s="44"/>
      <c r="UOP1412" s="44"/>
      <c r="UOQ1412" s="44"/>
      <c r="UOR1412" s="44"/>
      <c r="UOS1412" s="44"/>
      <c r="UOT1412" s="44"/>
      <c r="UOU1412" s="44"/>
      <c r="UOV1412" s="44"/>
      <c r="UOW1412" s="44"/>
      <c r="UOX1412" s="44"/>
      <c r="UOY1412" s="44"/>
      <c r="UOZ1412" s="44"/>
      <c r="UPA1412" s="44"/>
      <c r="UPB1412" s="44"/>
      <c r="UPC1412" s="44"/>
      <c r="UPD1412" s="44"/>
      <c r="UPE1412" s="44"/>
      <c r="UPF1412" s="44"/>
      <c r="UPG1412" s="44"/>
      <c r="UPH1412" s="44"/>
      <c r="UPI1412" s="44"/>
      <c r="UPJ1412" s="44"/>
      <c r="UPK1412" s="44"/>
      <c r="UPL1412" s="44"/>
      <c r="UPM1412" s="44"/>
      <c r="UPN1412" s="44"/>
      <c r="UPO1412" s="44"/>
      <c r="UPP1412" s="44"/>
      <c r="UPQ1412" s="44"/>
      <c r="UPR1412" s="44"/>
      <c r="UPS1412" s="44"/>
      <c r="UPT1412" s="44"/>
      <c r="UPU1412" s="44"/>
      <c r="UPV1412" s="44"/>
      <c r="UPW1412" s="44"/>
      <c r="UPX1412" s="44"/>
      <c r="UPY1412" s="44"/>
      <c r="UPZ1412" s="44"/>
      <c r="UQA1412" s="44"/>
      <c r="UQB1412" s="44"/>
      <c r="UQC1412" s="44"/>
      <c r="UQD1412" s="44"/>
      <c r="UQE1412" s="44"/>
      <c r="UQF1412" s="44"/>
      <c r="UQG1412" s="44"/>
      <c r="UQH1412" s="44"/>
      <c r="UQI1412" s="44"/>
      <c r="UQJ1412" s="44"/>
      <c r="UQK1412" s="44"/>
      <c r="UQL1412" s="44"/>
      <c r="UQM1412" s="44"/>
      <c r="UQN1412" s="44"/>
      <c r="UQO1412" s="44"/>
      <c r="UQP1412" s="44"/>
      <c r="UQQ1412" s="44"/>
      <c r="UQR1412" s="44"/>
      <c r="UQS1412" s="44"/>
      <c r="UQT1412" s="44"/>
      <c r="UQU1412" s="44"/>
      <c r="UQV1412" s="44"/>
      <c r="UQW1412" s="44"/>
      <c r="UQX1412" s="44"/>
      <c r="UQY1412" s="44"/>
      <c r="UQZ1412" s="44"/>
      <c r="URA1412" s="44"/>
      <c r="URB1412" s="44"/>
      <c r="URC1412" s="44"/>
      <c r="URD1412" s="44"/>
      <c r="URE1412" s="44"/>
      <c r="URF1412" s="44"/>
      <c r="URG1412" s="44"/>
      <c r="URH1412" s="44"/>
      <c r="URI1412" s="44"/>
      <c r="URJ1412" s="44"/>
      <c r="URK1412" s="44"/>
      <c r="URL1412" s="44"/>
      <c r="URM1412" s="44"/>
      <c r="URN1412" s="44"/>
      <c r="URO1412" s="44"/>
      <c r="URP1412" s="44"/>
      <c r="URQ1412" s="44"/>
      <c r="URR1412" s="44"/>
      <c r="URS1412" s="44"/>
      <c r="URT1412" s="44"/>
      <c r="URU1412" s="44"/>
      <c r="URV1412" s="44"/>
      <c r="URW1412" s="44"/>
      <c r="URX1412" s="44"/>
      <c r="URY1412" s="44"/>
      <c r="URZ1412" s="44"/>
      <c r="USA1412" s="44"/>
      <c r="USB1412" s="44"/>
      <c r="USC1412" s="44"/>
      <c r="USD1412" s="44"/>
      <c r="USE1412" s="44"/>
      <c r="USF1412" s="44"/>
      <c r="USG1412" s="44"/>
      <c r="USH1412" s="44"/>
      <c r="USI1412" s="44"/>
      <c r="USJ1412" s="44"/>
      <c r="USK1412" s="44"/>
      <c r="USL1412" s="44"/>
      <c r="USM1412" s="44"/>
      <c r="USN1412" s="44"/>
      <c r="USO1412" s="44"/>
      <c r="USP1412" s="44"/>
      <c r="USQ1412" s="44"/>
      <c r="USR1412" s="44"/>
      <c r="USS1412" s="44"/>
      <c r="UST1412" s="44"/>
      <c r="USU1412" s="44"/>
      <c r="USV1412" s="44"/>
      <c r="USW1412" s="44"/>
      <c r="USX1412" s="44"/>
      <c r="USY1412" s="44"/>
      <c r="USZ1412" s="44"/>
      <c r="UTA1412" s="44"/>
      <c r="UTB1412" s="44"/>
      <c r="UTC1412" s="44"/>
      <c r="UTD1412" s="44"/>
      <c r="UTE1412" s="44"/>
      <c r="UTF1412" s="44"/>
      <c r="UTG1412" s="44"/>
      <c r="UTH1412" s="44"/>
      <c r="UTI1412" s="44"/>
      <c r="UTJ1412" s="44"/>
      <c r="UTK1412" s="44"/>
      <c r="UTL1412" s="44"/>
      <c r="UTM1412" s="44"/>
      <c r="UTN1412" s="44"/>
      <c r="UTO1412" s="44"/>
      <c r="UTP1412" s="44"/>
      <c r="UTQ1412" s="44"/>
      <c r="UTR1412" s="44"/>
      <c r="UTS1412" s="44"/>
      <c r="UTT1412" s="44"/>
      <c r="UTU1412" s="44"/>
      <c r="UTV1412" s="44"/>
      <c r="UTW1412" s="44"/>
      <c r="UTX1412" s="44"/>
      <c r="UTY1412" s="44"/>
      <c r="UTZ1412" s="44"/>
      <c r="UUA1412" s="44"/>
      <c r="UUB1412" s="44"/>
      <c r="UUC1412" s="44"/>
      <c r="UUD1412" s="44"/>
      <c r="UUE1412" s="44"/>
      <c r="UUF1412" s="44"/>
      <c r="UUG1412" s="44"/>
      <c r="UUH1412" s="44"/>
      <c r="UUI1412" s="44"/>
      <c r="UUJ1412" s="44"/>
      <c r="UUK1412" s="44"/>
      <c r="UUL1412" s="44"/>
      <c r="UUM1412" s="44"/>
      <c r="UUN1412" s="44"/>
      <c r="UUO1412" s="44"/>
      <c r="UUP1412" s="44"/>
      <c r="UUQ1412" s="44"/>
      <c r="UUR1412" s="44"/>
      <c r="UUS1412" s="44"/>
      <c r="UUT1412" s="44"/>
      <c r="UUU1412" s="44"/>
      <c r="UUV1412" s="44"/>
      <c r="UUW1412" s="44"/>
      <c r="UUX1412" s="44"/>
      <c r="UUY1412" s="44"/>
      <c r="UUZ1412" s="44"/>
      <c r="UVA1412" s="44"/>
      <c r="UVB1412" s="44"/>
      <c r="UVC1412" s="44"/>
      <c r="UVD1412" s="44"/>
      <c r="UVE1412" s="44"/>
      <c r="UVF1412" s="44"/>
      <c r="UVG1412" s="44"/>
      <c r="UVH1412" s="44"/>
      <c r="UVI1412" s="44"/>
      <c r="UVJ1412" s="44"/>
      <c r="UVK1412" s="44"/>
      <c r="UVL1412" s="44"/>
      <c r="UVM1412" s="44"/>
      <c r="UVN1412" s="44"/>
      <c r="UVO1412" s="44"/>
      <c r="UVP1412" s="44"/>
      <c r="UVQ1412" s="44"/>
      <c r="UVR1412" s="44"/>
      <c r="UVS1412" s="44"/>
      <c r="UVT1412" s="44"/>
      <c r="UVU1412" s="44"/>
      <c r="UVV1412" s="44"/>
      <c r="UVW1412" s="44"/>
      <c r="UVX1412" s="44"/>
      <c r="UVY1412" s="44"/>
      <c r="UVZ1412" s="44"/>
      <c r="UWA1412" s="44"/>
      <c r="UWB1412" s="44"/>
      <c r="UWC1412" s="44"/>
      <c r="UWD1412" s="44"/>
      <c r="UWE1412" s="44"/>
      <c r="UWF1412" s="44"/>
      <c r="UWG1412" s="44"/>
      <c r="UWH1412" s="44"/>
      <c r="UWI1412" s="44"/>
      <c r="UWJ1412" s="44"/>
      <c r="UWK1412" s="44"/>
      <c r="UWL1412" s="44"/>
      <c r="UWM1412" s="44"/>
      <c r="UWN1412" s="44"/>
      <c r="UWO1412" s="44"/>
      <c r="UWP1412" s="44"/>
      <c r="UWQ1412" s="44"/>
      <c r="UWR1412" s="44"/>
      <c r="UWS1412" s="44"/>
      <c r="UWT1412" s="44"/>
      <c r="UWU1412" s="44"/>
      <c r="UWV1412" s="44"/>
      <c r="UWW1412" s="44"/>
      <c r="UWX1412" s="44"/>
      <c r="UWY1412" s="44"/>
      <c r="UWZ1412" s="44"/>
      <c r="UXA1412" s="44"/>
      <c r="UXB1412" s="44"/>
      <c r="UXC1412" s="44"/>
      <c r="UXD1412" s="44"/>
      <c r="UXE1412" s="44"/>
      <c r="UXF1412" s="44"/>
      <c r="UXG1412" s="44"/>
      <c r="UXH1412" s="44"/>
      <c r="UXI1412" s="44"/>
      <c r="UXJ1412" s="44"/>
      <c r="UXK1412" s="44"/>
      <c r="UXL1412" s="44"/>
      <c r="UXM1412" s="44"/>
      <c r="UXN1412" s="44"/>
      <c r="UXO1412" s="44"/>
      <c r="UXP1412" s="44"/>
      <c r="UXQ1412" s="44"/>
      <c r="UXR1412" s="44"/>
      <c r="UXS1412" s="44"/>
      <c r="UXT1412" s="44"/>
      <c r="UXU1412" s="44"/>
      <c r="UXV1412" s="44"/>
      <c r="UXW1412" s="44"/>
      <c r="UXX1412" s="44"/>
      <c r="UXY1412" s="44"/>
      <c r="UXZ1412" s="44"/>
      <c r="UYA1412" s="44"/>
      <c r="UYB1412" s="44"/>
      <c r="UYC1412" s="44"/>
      <c r="UYD1412" s="44"/>
      <c r="UYE1412" s="44"/>
      <c r="UYF1412" s="44"/>
      <c r="UYG1412" s="44"/>
      <c r="UYH1412" s="44"/>
      <c r="UYI1412" s="44"/>
      <c r="UYJ1412" s="44"/>
      <c r="UYK1412" s="44"/>
      <c r="UYL1412" s="44"/>
      <c r="UYM1412" s="44"/>
      <c r="UYN1412" s="44"/>
      <c r="UYO1412" s="44"/>
      <c r="UYP1412" s="44"/>
      <c r="UYQ1412" s="44"/>
      <c r="UYR1412" s="44"/>
      <c r="UYS1412" s="44"/>
      <c r="UYT1412" s="44"/>
      <c r="UYU1412" s="44"/>
      <c r="UYV1412" s="44"/>
      <c r="UYW1412" s="44"/>
      <c r="UYX1412" s="44"/>
      <c r="UYY1412" s="44"/>
      <c r="UYZ1412" s="44"/>
      <c r="UZA1412" s="44"/>
      <c r="UZB1412" s="44"/>
      <c r="UZC1412" s="44"/>
      <c r="UZD1412" s="44"/>
      <c r="UZE1412" s="44"/>
      <c r="UZF1412" s="44"/>
      <c r="UZG1412" s="44"/>
      <c r="UZH1412" s="44"/>
      <c r="UZI1412" s="44"/>
      <c r="UZJ1412" s="44"/>
      <c r="UZK1412" s="44"/>
      <c r="UZL1412" s="44"/>
      <c r="UZM1412" s="44"/>
      <c r="UZN1412" s="44"/>
      <c r="UZO1412" s="44"/>
      <c r="UZP1412" s="44"/>
      <c r="UZQ1412" s="44"/>
      <c r="UZR1412" s="44"/>
      <c r="UZS1412" s="44"/>
      <c r="UZT1412" s="44"/>
      <c r="UZU1412" s="44"/>
      <c r="UZV1412" s="44"/>
      <c r="UZW1412" s="44"/>
      <c r="UZX1412" s="44"/>
      <c r="UZY1412" s="44"/>
      <c r="UZZ1412" s="44"/>
      <c r="VAA1412" s="44"/>
      <c r="VAB1412" s="44"/>
      <c r="VAC1412" s="44"/>
      <c r="VAD1412" s="44"/>
      <c r="VAE1412" s="44"/>
      <c r="VAF1412" s="44"/>
      <c r="VAG1412" s="44"/>
      <c r="VAH1412" s="44"/>
      <c r="VAI1412" s="44"/>
      <c r="VAJ1412" s="44"/>
      <c r="VAK1412" s="44"/>
      <c r="VAL1412" s="44"/>
      <c r="VAM1412" s="44"/>
      <c r="VAN1412" s="44"/>
      <c r="VAO1412" s="44"/>
      <c r="VAP1412" s="44"/>
      <c r="VAQ1412" s="44"/>
      <c r="VAR1412" s="44"/>
      <c r="VAS1412" s="44"/>
      <c r="VAT1412" s="44"/>
      <c r="VAU1412" s="44"/>
      <c r="VAV1412" s="44"/>
      <c r="VAW1412" s="44"/>
      <c r="VAX1412" s="44"/>
      <c r="VAY1412" s="44"/>
      <c r="VAZ1412" s="44"/>
      <c r="VBA1412" s="44"/>
      <c r="VBB1412" s="44"/>
      <c r="VBC1412" s="44"/>
      <c r="VBD1412" s="44"/>
      <c r="VBE1412" s="44"/>
      <c r="VBF1412" s="44"/>
      <c r="VBG1412" s="44"/>
      <c r="VBH1412" s="44"/>
      <c r="VBI1412" s="44"/>
      <c r="VBJ1412" s="44"/>
      <c r="VBK1412" s="44"/>
      <c r="VBL1412" s="44"/>
      <c r="VBM1412" s="44"/>
      <c r="VBN1412" s="44"/>
      <c r="VBO1412" s="44"/>
      <c r="VBP1412" s="44"/>
      <c r="VBQ1412" s="44"/>
      <c r="VBR1412" s="44"/>
      <c r="VBS1412" s="44"/>
      <c r="VBT1412" s="44"/>
      <c r="VBU1412" s="44"/>
      <c r="VBV1412" s="44"/>
      <c r="VBW1412" s="44"/>
      <c r="VBX1412" s="44"/>
      <c r="VBY1412" s="44"/>
      <c r="VBZ1412" s="44"/>
      <c r="VCA1412" s="44"/>
      <c r="VCB1412" s="44"/>
      <c r="VCC1412" s="44"/>
      <c r="VCD1412" s="44"/>
      <c r="VCE1412" s="44"/>
      <c r="VCF1412" s="44"/>
      <c r="VCG1412" s="44"/>
      <c r="VCH1412" s="44"/>
      <c r="VCI1412" s="44"/>
      <c r="VCJ1412" s="44"/>
      <c r="VCK1412" s="44"/>
      <c r="VCL1412" s="44"/>
      <c r="VCM1412" s="44"/>
      <c r="VCN1412" s="44"/>
      <c r="VCO1412" s="44"/>
      <c r="VCP1412" s="44"/>
      <c r="VCQ1412" s="44"/>
      <c r="VCR1412" s="44"/>
      <c r="VCS1412" s="44"/>
      <c r="VCT1412" s="44"/>
      <c r="VCU1412" s="44"/>
      <c r="VCV1412" s="44"/>
      <c r="VCW1412" s="44"/>
      <c r="VCX1412" s="44"/>
      <c r="VCY1412" s="44"/>
      <c r="VCZ1412" s="44"/>
      <c r="VDA1412" s="44"/>
      <c r="VDB1412" s="44"/>
      <c r="VDC1412" s="44"/>
      <c r="VDD1412" s="44"/>
      <c r="VDE1412" s="44"/>
      <c r="VDF1412" s="44"/>
      <c r="VDG1412" s="44"/>
      <c r="VDH1412" s="44"/>
      <c r="VDI1412" s="44"/>
      <c r="VDJ1412" s="44"/>
      <c r="VDK1412" s="44"/>
      <c r="VDL1412" s="44"/>
      <c r="VDM1412" s="44"/>
      <c r="VDN1412" s="44"/>
      <c r="VDO1412" s="44"/>
      <c r="VDP1412" s="44"/>
      <c r="VDQ1412" s="44"/>
      <c r="VDR1412" s="44"/>
      <c r="VDS1412" s="44"/>
      <c r="VDT1412" s="44"/>
      <c r="VDU1412" s="44"/>
      <c r="VDV1412" s="44"/>
      <c r="VDW1412" s="44"/>
      <c r="VDX1412" s="44"/>
      <c r="VDY1412" s="44"/>
      <c r="VDZ1412" s="44"/>
      <c r="VEA1412" s="44"/>
      <c r="VEB1412" s="44"/>
      <c r="VEC1412" s="44"/>
      <c r="VED1412" s="44"/>
      <c r="VEE1412" s="44"/>
      <c r="VEF1412" s="44"/>
      <c r="VEG1412" s="44"/>
      <c r="VEH1412" s="44"/>
      <c r="VEI1412" s="44"/>
      <c r="VEJ1412" s="44"/>
      <c r="VEK1412" s="44"/>
      <c r="VEL1412" s="44"/>
      <c r="VEM1412" s="44"/>
      <c r="VEN1412" s="44"/>
      <c r="VEO1412" s="44"/>
      <c r="VEP1412" s="44"/>
      <c r="VEQ1412" s="44"/>
      <c r="VER1412" s="44"/>
      <c r="VES1412" s="44"/>
      <c r="VET1412" s="44"/>
      <c r="VEU1412" s="44"/>
      <c r="VEV1412" s="44"/>
      <c r="VEW1412" s="44"/>
      <c r="VEX1412" s="44"/>
      <c r="VEY1412" s="44"/>
      <c r="VEZ1412" s="44"/>
      <c r="VFA1412" s="44"/>
      <c r="VFB1412" s="44"/>
      <c r="VFC1412" s="44"/>
      <c r="VFD1412" s="44"/>
      <c r="VFE1412" s="44"/>
      <c r="VFF1412" s="44"/>
      <c r="VFG1412" s="44"/>
      <c r="VFH1412" s="44"/>
      <c r="VFI1412" s="44"/>
      <c r="VFJ1412" s="44"/>
      <c r="VFK1412" s="44"/>
      <c r="VFL1412" s="44"/>
      <c r="VFM1412" s="44"/>
      <c r="VFN1412" s="44"/>
      <c r="VFO1412" s="44"/>
      <c r="VFP1412" s="44"/>
      <c r="VFQ1412" s="44"/>
      <c r="VFR1412" s="44"/>
      <c r="VFS1412" s="44"/>
      <c r="VFT1412" s="44"/>
      <c r="VFU1412" s="44"/>
      <c r="VFV1412" s="44"/>
      <c r="VFW1412" s="44"/>
      <c r="VFX1412" s="44"/>
      <c r="VFY1412" s="44"/>
      <c r="VFZ1412" s="44"/>
      <c r="VGA1412" s="44"/>
      <c r="VGB1412" s="44"/>
      <c r="VGC1412" s="44"/>
      <c r="VGD1412" s="44"/>
      <c r="VGE1412" s="44"/>
      <c r="VGF1412" s="44"/>
      <c r="VGG1412" s="44"/>
      <c r="VGH1412" s="44"/>
      <c r="VGI1412" s="44"/>
      <c r="VGJ1412" s="44"/>
      <c r="VGK1412" s="44"/>
      <c r="VGL1412" s="44"/>
      <c r="VGM1412" s="44"/>
      <c r="VGN1412" s="44"/>
      <c r="VGO1412" s="44"/>
      <c r="VGP1412" s="44"/>
      <c r="VGQ1412" s="44"/>
      <c r="VGR1412" s="44"/>
      <c r="VGS1412" s="44"/>
      <c r="VGT1412" s="44"/>
      <c r="VGU1412" s="44"/>
      <c r="VGV1412" s="44"/>
      <c r="VGW1412" s="44"/>
      <c r="VGX1412" s="44"/>
      <c r="VGY1412" s="44"/>
      <c r="VGZ1412" s="44"/>
      <c r="VHA1412" s="44"/>
      <c r="VHB1412" s="44"/>
      <c r="VHC1412" s="44"/>
      <c r="VHD1412" s="44"/>
      <c r="VHE1412" s="44"/>
      <c r="VHF1412" s="44"/>
      <c r="VHG1412" s="44"/>
      <c r="VHH1412" s="44"/>
      <c r="VHI1412" s="44"/>
      <c r="VHJ1412" s="44"/>
      <c r="VHK1412" s="44"/>
      <c r="VHL1412" s="44"/>
      <c r="VHM1412" s="44"/>
      <c r="VHN1412" s="44"/>
      <c r="VHO1412" s="44"/>
      <c r="VHP1412" s="44"/>
      <c r="VHQ1412" s="44"/>
      <c r="VHR1412" s="44"/>
      <c r="VHS1412" s="44"/>
      <c r="VHT1412" s="44"/>
      <c r="VHU1412" s="44"/>
      <c r="VHV1412" s="44"/>
      <c r="VHW1412" s="44"/>
      <c r="VHX1412" s="44"/>
      <c r="VHY1412" s="44"/>
      <c r="VHZ1412" s="44"/>
      <c r="VIA1412" s="44"/>
      <c r="VIB1412" s="44"/>
      <c r="VIC1412" s="44"/>
      <c r="VID1412" s="44"/>
      <c r="VIE1412" s="44"/>
      <c r="VIF1412" s="44"/>
      <c r="VIG1412" s="44"/>
      <c r="VIH1412" s="44"/>
      <c r="VII1412" s="44"/>
      <c r="VIJ1412" s="44"/>
      <c r="VIK1412" s="44"/>
      <c r="VIL1412" s="44"/>
      <c r="VIM1412" s="44"/>
      <c r="VIN1412" s="44"/>
      <c r="VIO1412" s="44"/>
      <c r="VIP1412" s="44"/>
      <c r="VIQ1412" s="44"/>
      <c r="VIR1412" s="44"/>
      <c r="VIS1412" s="44"/>
      <c r="VIT1412" s="44"/>
      <c r="VIU1412" s="44"/>
      <c r="VIV1412" s="44"/>
      <c r="VIW1412" s="44"/>
      <c r="VIX1412" s="44"/>
      <c r="VIY1412" s="44"/>
      <c r="VIZ1412" s="44"/>
      <c r="VJA1412" s="44"/>
      <c r="VJB1412" s="44"/>
      <c r="VJC1412" s="44"/>
      <c r="VJD1412" s="44"/>
      <c r="VJE1412" s="44"/>
      <c r="VJF1412" s="44"/>
      <c r="VJG1412" s="44"/>
      <c r="VJH1412" s="44"/>
      <c r="VJI1412" s="44"/>
      <c r="VJJ1412" s="44"/>
      <c r="VJK1412" s="44"/>
      <c r="VJL1412" s="44"/>
      <c r="VJM1412" s="44"/>
      <c r="VJN1412" s="44"/>
      <c r="VJO1412" s="44"/>
      <c r="VJP1412" s="44"/>
      <c r="VJQ1412" s="44"/>
      <c r="VJR1412" s="44"/>
      <c r="VJS1412" s="44"/>
      <c r="VJT1412" s="44"/>
      <c r="VJU1412" s="44"/>
      <c r="VJV1412" s="44"/>
      <c r="VJW1412" s="44"/>
      <c r="VJX1412" s="44"/>
      <c r="VJY1412" s="44"/>
      <c r="VJZ1412" s="44"/>
      <c r="VKA1412" s="44"/>
      <c r="VKB1412" s="44"/>
      <c r="VKC1412" s="44"/>
      <c r="VKD1412" s="44"/>
      <c r="VKE1412" s="44"/>
      <c r="VKF1412" s="44"/>
      <c r="VKG1412" s="44"/>
      <c r="VKH1412" s="44"/>
      <c r="VKI1412" s="44"/>
      <c r="VKJ1412" s="44"/>
      <c r="VKK1412" s="44"/>
      <c r="VKL1412" s="44"/>
      <c r="VKM1412" s="44"/>
      <c r="VKN1412" s="44"/>
      <c r="VKO1412" s="44"/>
      <c r="VKP1412" s="44"/>
      <c r="VKQ1412" s="44"/>
      <c r="VKR1412" s="44"/>
      <c r="VKS1412" s="44"/>
      <c r="VKT1412" s="44"/>
      <c r="VKU1412" s="44"/>
      <c r="VKV1412" s="44"/>
      <c r="VKW1412" s="44"/>
      <c r="VKX1412" s="44"/>
      <c r="VKY1412" s="44"/>
      <c r="VKZ1412" s="44"/>
      <c r="VLA1412" s="44"/>
      <c r="VLB1412" s="44"/>
      <c r="VLC1412" s="44"/>
      <c r="VLD1412" s="44"/>
      <c r="VLE1412" s="44"/>
      <c r="VLF1412" s="44"/>
      <c r="VLG1412" s="44"/>
      <c r="VLH1412" s="44"/>
      <c r="VLI1412" s="44"/>
      <c r="VLJ1412" s="44"/>
      <c r="VLK1412" s="44"/>
      <c r="VLL1412" s="44"/>
      <c r="VLM1412" s="44"/>
      <c r="VLN1412" s="44"/>
      <c r="VLO1412" s="44"/>
      <c r="VLP1412" s="44"/>
      <c r="VLQ1412" s="44"/>
      <c r="VLR1412" s="44"/>
      <c r="VLS1412" s="44"/>
      <c r="VLT1412" s="44"/>
      <c r="VLU1412" s="44"/>
      <c r="VLV1412" s="44"/>
      <c r="VLW1412" s="44"/>
      <c r="VLX1412" s="44"/>
      <c r="VLY1412" s="44"/>
      <c r="VLZ1412" s="44"/>
      <c r="VMA1412" s="44"/>
      <c r="VMB1412" s="44"/>
      <c r="VMC1412" s="44"/>
      <c r="VMD1412" s="44"/>
      <c r="VME1412" s="44"/>
      <c r="VMF1412" s="44"/>
      <c r="VMG1412" s="44"/>
      <c r="VMH1412" s="44"/>
      <c r="VMI1412" s="44"/>
      <c r="VMJ1412" s="44"/>
      <c r="VMK1412" s="44"/>
      <c r="VML1412" s="44"/>
      <c r="VMM1412" s="44"/>
      <c r="VMN1412" s="44"/>
      <c r="VMO1412" s="44"/>
      <c r="VMP1412" s="44"/>
      <c r="VMQ1412" s="44"/>
      <c r="VMR1412" s="44"/>
      <c r="VMS1412" s="44"/>
      <c r="VMT1412" s="44"/>
      <c r="VMU1412" s="44"/>
      <c r="VMV1412" s="44"/>
      <c r="VMW1412" s="44"/>
      <c r="VMX1412" s="44"/>
      <c r="VMY1412" s="44"/>
      <c r="VMZ1412" s="44"/>
      <c r="VNA1412" s="44"/>
      <c r="VNB1412" s="44"/>
      <c r="VNC1412" s="44"/>
      <c r="VND1412" s="44"/>
      <c r="VNE1412" s="44"/>
      <c r="VNF1412" s="44"/>
      <c r="VNG1412" s="44"/>
      <c r="VNH1412" s="44"/>
      <c r="VNI1412" s="44"/>
      <c r="VNJ1412" s="44"/>
      <c r="VNK1412" s="44"/>
      <c r="VNL1412" s="44"/>
      <c r="VNM1412" s="44"/>
      <c r="VNN1412" s="44"/>
      <c r="VNO1412" s="44"/>
      <c r="VNP1412" s="44"/>
      <c r="VNQ1412" s="44"/>
      <c r="VNR1412" s="44"/>
      <c r="VNS1412" s="44"/>
      <c r="VNT1412" s="44"/>
      <c r="VNU1412" s="44"/>
      <c r="VNV1412" s="44"/>
      <c r="VNW1412" s="44"/>
      <c r="VNX1412" s="44"/>
      <c r="VNY1412" s="44"/>
      <c r="VNZ1412" s="44"/>
      <c r="VOA1412" s="44"/>
      <c r="VOB1412" s="44"/>
      <c r="VOC1412" s="44"/>
      <c r="VOD1412" s="44"/>
      <c r="VOE1412" s="44"/>
      <c r="VOF1412" s="44"/>
      <c r="VOG1412" s="44"/>
      <c r="VOH1412" s="44"/>
      <c r="VOI1412" s="44"/>
      <c r="VOJ1412" s="44"/>
      <c r="VOK1412" s="44"/>
      <c r="VOL1412" s="44"/>
      <c r="VOM1412" s="44"/>
      <c r="VON1412" s="44"/>
      <c r="VOO1412" s="44"/>
      <c r="VOP1412" s="44"/>
      <c r="VOQ1412" s="44"/>
      <c r="VOR1412" s="44"/>
      <c r="VOS1412" s="44"/>
      <c r="VOT1412" s="44"/>
      <c r="VOU1412" s="44"/>
      <c r="VOV1412" s="44"/>
      <c r="VOW1412" s="44"/>
      <c r="VOX1412" s="44"/>
      <c r="VOY1412" s="44"/>
      <c r="VOZ1412" s="44"/>
      <c r="VPA1412" s="44"/>
      <c r="VPB1412" s="44"/>
      <c r="VPC1412" s="44"/>
      <c r="VPD1412" s="44"/>
      <c r="VPE1412" s="44"/>
      <c r="VPF1412" s="44"/>
      <c r="VPG1412" s="44"/>
      <c r="VPH1412" s="44"/>
      <c r="VPI1412" s="44"/>
      <c r="VPJ1412" s="44"/>
      <c r="VPK1412" s="44"/>
      <c r="VPL1412" s="44"/>
      <c r="VPM1412" s="44"/>
      <c r="VPN1412" s="44"/>
      <c r="VPO1412" s="44"/>
      <c r="VPP1412" s="44"/>
      <c r="VPQ1412" s="44"/>
      <c r="VPR1412" s="44"/>
      <c r="VPS1412" s="44"/>
      <c r="VPT1412" s="44"/>
      <c r="VPU1412" s="44"/>
      <c r="VPV1412" s="44"/>
      <c r="VPW1412" s="44"/>
      <c r="VPX1412" s="44"/>
      <c r="VPY1412" s="44"/>
      <c r="VPZ1412" s="44"/>
      <c r="VQA1412" s="44"/>
      <c r="VQB1412" s="44"/>
      <c r="VQC1412" s="44"/>
      <c r="VQD1412" s="44"/>
      <c r="VQE1412" s="44"/>
      <c r="VQF1412" s="44"/>
      <c r="VQG1412" s="44"/>
      <c r="VQH1412" s="44"/>
      <c r="VQI1412" s="44"/>
      <c r="VQJ1412" s="44"/>
      <c r="VQK1412" s="44"/>
      <c r="VQL1412" s="44"/>
      <c r="VQM1412" s="44"/>
      <c r="VQN1412" s="44"/>
      <c r="VQO1412" s="44"/>
      <c r="VQP1412" s="44"/>
      <c r="VQQ1412" s="44"/>
      <c r="VQR1412" s="44"/>
      <c r="VQS1412" s="44"/>
      <c r="VQT1412" s="44"/>
      <c r="VQU1412" s="44"/>
      <c r="VQV1412" s="44"/>
      <c r="VQW1412" s="44"/>
      <c r="VQX1412" s="44"/>
      <c r="VQY1412" s="44"/>
      <c r="VQZ1412" s="44"/>
      <c r="VRA1412" s="44"/>
      <c r="VRB1412" s="44"/>
      <c r="VRC1412" s="44"/>
      <c r="VRD1412" s="44"/>
      <c r="VRE1412" s="44"/>
      <c r="VRF1412" s="44"/>
      <c r="VRG1412" s="44"/>
      <c r="VRH1412" s="44"/>
      <c r="VRI1412" s="44"/>
      <c r="VRJ1412" s="44"/>
      <c r="VRK1412" s="44"/>
      <c r="VRL1412" s="44"/>
      <c r="VRM1412" s="44"/>
      <c r="VRN1412" s="44"/>
      <c r="VRO1412" s="44"/>
      <c r="VRP1412" s="44"/>
      <c r="VRQ1412" s="44"/>
      <c r="VRR1412" s="44"/>
      <c r="VRS1412" s="44"/>
      <c r="VRT1412" s="44"/>
      <c r="VRU1412" s="44"/>
      <c r="VRV1412" s="44"/>
      <c r="VRW1412" s="44"/>
      <c r="VRX1412" s="44"/>
      <c r="VRY1412" s="44"/>
      <c r="VRZ1412" s="44"/>
      <c r="VSA1412" s="44"/>
      <c r="VSB1412" s="44"/>
      <c r="VSC1412" s="44"/>
      <c r="VSD1412" s="44"/>
      <c r="VSE1412" s="44"/>
      <c r="VSF1412" s="44"/>
      <c r="VSG1412" s="44"/>
      <c r="VSH1412" s="44"/>
      <c r="VSI1412" s="44"/>
      <c r="VSJ1412" s="44"/>
      <c r="VSK1412" s="44"/>
      <c r="VSL1412" s="44"/>
      <c r="VSM1412" s="44"/>
      <c r="VSN1412" s="44"/>
      <c r="VSO1412" s="44"/>
      <c r="VSP1412" s="44"/>
      <c r="VSQ1412" s="44"/>
      <c r="VSR1412" s="44"/>
      <c r="VSS1412" s="44"/>
      <c r="VST1412" s="44"/>
      <c r="VSU1412" s="44"/>
      <c r="VSV1412" s="44"/>
      <c r="VSW1412" s="44"/>
      <c r="VSX1412" s="44"/>
      <c r="VSY1412" s="44"/>
      <c r="VSZ1412" s="44"/>
      <c r="VTA1412" s="44"/>
      <c r="VTB1412" s="44"/>
      <c r="VTC1412" s="44"/>
      <c r="VTD1412" s="44"/>
      <c r="VTE1412" s="44"/>
      <c r="VTF1412" s="44"/>
      <c r="VTG1412" s="44"/>
      <c r="VTH1412" s="44"/>
      <c r="VTI1412" s="44"/>
      <c r="VTJ1412" s="44"/>
      <c r="VTK1412" s="44"/>
      <c r="VTL1412" s="44"/>
      <c r="VTM1412" s="44"/>
      <c r="VTN1412" s="44"/>
      <c r="VTO1412" s="44"/>
      <c r="VTP1412" s="44"/>
      <c r="VTQ1412" s="44"/>
      <c r="VTR1412" s="44"/>
      <c r="VTS1412" s="44"/>
      <c r="VTT1412" s="44"/>
      <c r="VTU1412" s="44"/>
      <c r="VTV1412" s="44"/>
      <c r="VTW1412" s="44"/>
      <c r="VTX1412" s="44"/>
      <c r="VTY1412" s="44"/>
      <c r="VTZ1412" s="44"/>
      <c r="VUA1412" s="44"/>
      <c r="VUB1412" s="44"/>
      <c r="VUC1412" s="44"/>
      <c r="VUD1412" s="44"/>
      <c r="VUE1412" s="44"/>
      <c r="VUF1412" s="44"/>
      <c r="VUG1412" s="44"/>
      <c r="VUH1412" s="44"/>
      <c r="VUI1412" s="44"/>
      <c r="VUJ1412" s="44"/>
      <c r="VUK1412" s="44"/>
      <c r="VUL1412" s="44"/>
      <c r="VUM1412" s="44"/>
      <c r="VUN1412" s="44"/>
      <c r="VUO1412" s="44"/>
      <c r="VUP1412" s="44"/>
      <c r="VUQ1412" s="44"/>
      <c r="VUR1412" s="44"/>
      <c r="VUS1412" s="44"/>
      <c r="VUT1412" s="44"/>
      <c r="VUU1412" s="44"/>
      <c r="VUV1412" s="44"/>
      <c r="VUW1412" s="44"/>
      <c r="VUX1412" s="44"/>
      <c r="VUY1412" s="44"/>
      <c r="VUZ1412" s="44"/>
      <c r="VVA1412" s="44"/>
      <c r="VVB1412" s="44"/>
      <c r="VVC1412" s="44"/>
      <c r="VVD1412" s="44"/>
      <c r="VVE1412" s="44"/>
      <c r="VVF1412" s="44"/>
      <c r="VVG1412" s="44"/>
      <c r="VVH1412" s="44"/>
      <c r="VVI1412" s="44"/>
      <c r="VVJ1412" s="44"/>
      <c r="VVK1412" s="44"/>
      <c r="VVL1412" s="44"/>
      <c r="VVM1412" s="44"/>
      <c r="VVN1412" s="44"/>
      <c r="VVO1412" s="44"/>
      <c r="VVP1412" s="44"/>
      <c r="VVQ1412" s="44"/>
      <c r="VVR1412" s="44"/>
      <c r="VVS1412" s="44"/>
      <c r="VVT1412" s="44"/>
      <c r="VVU1412" s="44"/>
      <c r="VVV1412" s="44"/>
      <c r="VVW1412" s="44"/>
      <c r="VVX1412" s="44"/>
      <c r="VVY1412" s="44"/>
      <c r="VVZ1412" s="44"/>
      <c r="VWA1412" s="44"/>
      <c r="VWB1412" s="44"/>
      <c r="VWC1412" s="44"/>
      <c r="VWD1412" s="44"/>
      <c r="VWE1412" s="44"/>
      <c r="VWF1412" s="44"/>
      <c r="VWG1412" s="44"/>
      <c r="VWH1412" s="44"/>
      <c r="VWI1412" s="44"/>
      <c r="VWJ1412" s="44"/>
      <c r="VWK1412" s="44"/>
      <c r="VWL1412" s="44"/>
      <c r="VWM1412" s="44"/>
      <c r="VWN1412" s="44"/>
      <c r="VWO1412" s="44"/>
      <c r="VWP1412" s="44"/>
      <c r="VWQ1412" s="44"/>
      <c r="VWR1412" s="44"/>
      <c r="VWS1412" s="44"/>
      <c r="VWT1412" s="44"/>
      <c r="VWU1412" s="44"/>
      <c r="VWV1412" s="44"/>
      <c r="VWW1412" s="44"/>
      <c r="VWX1412" s="44"/>
      <c r="VWY1412" s="44"/>
      <c r="VWZ1412" s="44"/>
      <c r="VXA1412" s="44"/>
      <c r="VXB1412" s="44"/>
      <c r="VXC1412" s="44"/>
      <c r="VXD1412" s="44"/>
      <c r="VXE1412" s="44"/>
      <c r="VXF1412" s="44"/>
      <c r="VXG1412" s="44"/>
      <c r="VXH1412" s="44"/>
      <c r="VXI1412" s="44"/>
      <c r="VXJ1412" s="44"/>
      <c r="VXK1412" s="44"/>
      <c r="VXL1412" s="44"/>
      <c r="VXM1412" s="44"/>
      <c r="VXN1412" s="44"/>
      <c r="VXO1412" s="44"/>
      <c r="VXP1412" s="44"/>
      <c r="VXQ1412" s="44"/>
      <c r="VXR1412" s="44"/>
      <c r="VXS1412" s="44"/>
      <c r="VXT1412" s="44"/>
      <c r="VXU1412" s="44"/>
      <c r="VXV1412" s="44"/>
      <c r="VXW1412" s="44"/>
      <c r="VXX1412" s="44"/>
      <c r="VXY1412" s="44"/>
      <c r="VXZ1412" s="44"/>
      <c r="VYA1412" s="44"/>
      <c r="VYB1412" s="44"/>
      <c r="VYC1412" s="44"/>
      <c r="VYD1412" s="44"/>
      <c r="VYE1412" s="44"/>
      <c r="VYF1412" s="44"/>
      <c r="VYG1412" s="44"/>
      <c r="VYH1412" s="44"/>
      <c r="VYI1412" s="44"/>
      <c r="VYJ1412" s="44"/>
      <c r="VYK1412" s="44"/>
      <c r="VYL1412" s="44"/>
      <c r="VYM1412" s="44"/>
      <c r="VYN1412" s="44"/>
      <c r="VYO1412" s="44"/>
      <c r="VYP1412" s="44"/>
      <c r="VYQ1412" s="44"/>
      <c r="VYR1412" s="44"/>
      <c r="VYS1412" s="44"/>
      <c r="VYT1412" s="44"/>
      <c r="VYU1412" s="44"/>
      <c r="VYV1412" s="44"/>
      <c r="VYW1412" s="44"/>
      <c r="VYX1412" s="44"/>
      <c r="VYY1412" s="44"/>
      <c r="VYZ1412" s="44"/>
      <c r="VZA1412" s="44"/>
      <c r="VZB1412" s="44"/>
      <c r="VZC1412" s="44"/>
      <c r="VZD1412" s="44"/>
      <c r="VZE1412" s="44"/>
      <c r="VZF1412" s="44"/>
      <c r="VZG1412" s="44"/>
      <c r="VZH1412" s="44"/>
      <c r="VZI1412" s="44"/>
      <c r="VZJ1412" s="44"/>
      <c r="VZK1412" s="44"/>
      <c r="VZL1412" s="44"/>
      <c r="VZM1412" s="44"/>
      <c r="VZN1412" s="44"/>
      <c r="VZO1412" s="44"/>
      <c r="VZP1412" s="44"/>
      <c r="VZQ1412" s="44"/>
      <c r="VZR1412" s="44"/>
      <c r="VZS1412" s="44"/>
      <c r="VZT1412" s="44"/>
      <c r="VZU1412" s="44"/>
      <c r="VZV1412" s="44"/>
      <c r="VZW1412" s="44"/>
      <c r="VZX1412" s="44"/>
      <c r="VZY1412" s="44"/>
      <c r="VZZ1412" s="44"/>
      <c r="WAA1412" s="44"/>
      <c r="WAB1412" s="44"/>
      <c r="WAC1412" s="44"/>
      <c r="WAD1412" s="44"/>
      <c r="WAE1412" s="44"/>
      <c r="WAF1412" s="44"/>
      <c r="WAG1412" s="44"/>
      <c r="WAH1412" s="44"/>
      <c r="WAI1412" s="44"/>
      <c r="WAJ1412" s="44"/>
      <c r="WAK1412" s="44"/>
      <c r="WAL1412" s="44"/>
      <c r="WAM1412" s="44"/>
      <c r="WAN1412" s="44"/>
      <c r="WAO1412" s="44"/>
      <c r="WAP1412" s="44"/>
      <c r="WAQ1412" s="44"/>
      <c r="WAR1412" s="44"/>
      <c r="WAS1412" s="44"/>
      <c r="WAT1412" s="44"/>
      <c r="WAU1412" s="44"/>
      <c r="WAV1412" s="44"/>
      <c r="WAW1412" s="44"/>
      <c r="WAX1412" s="44"/>
      <c r="WAY1412" s="44"/>
      <c r="WAZ1412" s="44"/>
      <c r="WBA1412" s="44"/>
      <c r="WBB1412" s="44"/>
      <c r="WBC1412" s="44"/>
      <c r="WBD1412" s="44"/>
      <c r="WBE1412" s="44"/>
      <c r="WBF1412" s="44"/>
      <c r="WBG1412" s="44"/>
      <c r="WBH1412" s="44"/>
      <c r="WBI1412" s="44"/>
      <c r="WBJ1412" s="44"/>
      <c r="WBK1412" s="44"/>
      <c r="WBL1412" s="44"/>
      <c r="WBM1412" s="44"/>
      <c r="WBN1412" s="44"/>
      <c r="WBO1412" s="44"/>
      <c r="WBP1412" s="44"/>
      <c r="WBQ1412" s="44"/>
      <c r="WBR1412" s="44"/>
      <c r="WBS1412" s="44"/>
      <c r="WBT1412" s="44"/>
      <c r="WBU1412" s="44"/>
      <c r="WBV1412" s="44"/>
      <c r="WBW1412" s="44"/>
      <c r="WBX1412" s="44"/>
      <c r="WBY1412" s="44"/>
      <c r="WBZ1412" s="44"/>
      <c r="WCA1412" s="44"/>
      <c r="WCB1412" s="44"/>
      <c r="WCC1412" s="44"/>
      <c r="WCD1412" s="44"/>
      <c r="WCE1412" s="44"/>
      <c r="WCF1412" s="44"/>
      <c r="WCG1412" s="44"/>
      <c r="WCH1412" s="44"/>
      <c r="WCI1412" s="44"/>
      <c r="WCJ1412" s="44"/>
      <c r="WCK1412" s="44"/>
      <c r="WCL1412" s="44"/>
      <c r="WCM1412" s="44"/>
      <c r="WCN1412" s="44"/>
      <c r="WCO1412" s="44"/>
      <c r="WCP1412" s="44"/>
      <c r="WCQ1412" s="44"/>
      <c r="WCR1412" s="44"/>
      <c r="WCS1412" s="44"/>
      <c r="WCT1412" s="44"/>
      <c r="WCU1412" s="44"/>
      <c r="WCV1412" s="44"/>
      <c r="WCW1412" s="44"/>
      <c r="WCX1412" s="44"/>
      <c r="WCY1412" s="44"/>
      <c r="WCZ1412" s="44"/>
      <c r="WDA1412" s="44"/>
      <c r="WDB1412" s="44"/>
      <c r="WDC1412" s="44"/>
      <c r="WDD1412" s="44"/>
      <c r="WDE1412" s="44"/>
      <c r="WDF1412" s="44"/>
      <c r="WDG1412" s="44"/>
      <c r="WDH1412" s="44"/>
      <c r="WDI1412" s="44"/>
      <c r="WDJ1412" s="44"/>
      <c r="WDK1412" s="44"/>
      <c r="WDL1412" s="44"/>
      <c r="WDM1412" s="44"/>
      <c r="WDN1412" s="44"/>
      <c r="WDO1412" s="44"/>
      <c r="WDP1412" s="44"/>
      <c r="WDQ1412" s="44"/>
      <c r="WDR1412" s="44"/>
      <c r="WDS1412" s="44"/>
      <c r="WDT1412" s="44"/>
      <c r="WDU1412" s="44"/>
      <c r="WDV1412" s="44"/>
      <c r="WDW1412" s="44"/>
      <c r="WDX1412" s="44"/>
      <c r="WDY1412" s="44"/>
      <c r="WDZ1412" s="44"/>
      <c r="WEA1412" s="44"/>
      <c r="WEB1412" s="44"/>
      <c r="WEC1412" s="44"/>
      <c r="WED1412" s="44"/>
      <c r="WEE1412" s="44"/>
      <c r="WEF1412" s="44"/>
      <c r="WEG1412" s="44"/>
      <c r="WEH1412" s="44"/>
      <c r="WEI1412" s="44"/>
      <c r="WEJ1412" s="44"/>
      <c r="WEK1412" s="44"/>
      <c r="WEL1412" s="44"/>
      <c r="WEM1412" s="44"/>
      <c r="WEN1412" s="44"/>
      <c r="WEO1412" s="44"/>
      <c r="WEP1412" s="44"/>
      <c r="WEQ1412" s="44"/>
      <c r="WER1412" s="44"/>
      <c r="WES1412" s="44"/>
      <c r="WET1412" s="44"/>
      <c r="WEU1412" s="44"/>
      <c r="WEV1412" s="44"/>
      <c r="WEW1412" s="44"/>
      <c r="WEX1412" s="44"/>
      <c r="WEY1412" s="44"/>
      <c r="WEZ1412" s="44"/>
      <c r="WFA1412" s="44"/>
      <c r="WFB1412" s="44"/>
      <c r="WFC1412" s="44"/>
      <c r="WFD1412" s="44"/>
      <c r="WFE1412" s="44"/>
      <c r="WFF1412" s="44"/>
      <c r="WFG1412" s="44"/>
      <c r="WFH1412" s="44"/>
      <c r="WFI1412" s="44"/>
      <c r="WFJ1412" s="44"/>
      <c r="WFK1412" s="44"/>
      <c r="WFL1412" s="44"/>
      <c r="WFM1412" s="44"/>
      <c r="WFN1412" s="44"/>
      <c r="WFO1412" s="44"/>
      <c r="WFP1412" s="44"/>
      <c r="WFQ1412" s="44"/>
      <c r="WFR1412" s="44"/>
      <c r="WFS1412" s="44"/>
      <c r="WFT1412" s="44"/>
      <c r="WFU1412" s="44"/>
      <c r="WFV1412" s="44"/>
      <c r="WFW1412" s="44"/>
      <c r="WFX1412" s="44"/>
      <c r="WFY1412" s="44"/>
      <c r="WFZ1412" s="44"/>
      <c r="WGA1412" s="44"/>
      <c r="WGB1412" s="44"/>
      <c r="WGC1412" s="44"/>
      <c r="WGD1412" s="44"/>
      <c r="WGE1412" s="44"/>
      <c r="WGF1412" s="44"/>
      <c r="WGG1412" s="44"/>
      <c r="WGH1412" s="44"/>
      <c r="WGI1412" s="44"/>
      <c r="WGJ1412" s="44"/>
      <c r="WGK1412" s="44"/>
      <c r="WGL1412" s="44"/>
      <c r="WGM1412" s="44"/>
      <c r="WGN1412" s="44"/>
      <c r="WGO1412" s="44"/>
      <c r="WGP1412" s="44"/>
      <c r="WGQ1412" s="44"/>
      <c r="WGR1412" s="44"/>
      <c r="WGS1412" s="44"/>
      <c r="WGT1412" s="44"/>
      <c r="WGU1412" s="44"/>
      <c r="WGV1412" s="44"/>
      <c r="WGW1412" s="44"/>
      <c r="WGX1412" s="44"/>
      <c r="WGY1412" s="44"/>
      <c r="WGZ1412" s="44"/>
      <c r="WHA1412" s="44"/>
      <c r="WHB1412" s="44"/>
      <c r="WHC1412" s="44"/>
      <c r="WHD1412" s="44"/>
      <c r="WHE1412" s="44"/>
      <c r="WHF1412" s="44"/>
      <c r="WHG1412" s="44"/>
      <c r="WHH1412" s="44"/>
      <c r="WHI1412" s="44"/>
      <c r="WHJ1412" s="44"/>
      <c r="WHK1412" s="44"/>
      <c r="WHL1412" s="44"/>
      <c r="WHM1412" s="44"/>
      <c r="WHN1412" s="44"/>
      <c r="WHO1412" s="44"/>
      <c r="WHP1412" s="44"/>
      <c r="WHQ1412" s="44"/>
      <c r="WHR1412" s="44"/>
      <c r="WHS1412" s="44"/>
      <c r="WHT1412" s="44"/>
      <c r="WHU1412" s="44"/>
      <c r="WHV1412" s="44"/>
      <c r="WHW1412" s="44"/>
      <c r="WHX1412" s="44"/>
      <c r="WHY1412" s="44"/>
      <c r="WHZ1412" s="44"/>
      <c r="WIA1412" s="44"/>
      <c r="WIB1412" s="44"/>
      <c r="WIC1412" s="44"/>
      <c r="WID1412" s="44"/>
      <c r="WIE1412" s="44"/>
      <c r="WIF1412" s="44"/>
      <c r="WIG1412" s="44"/>
      <c r="WIH1412" s="44"/>
      <c r="WII1412" s="44"/>
      <c r="WIJ1412" s="44"/>
      <c r="WIK1412" s="44"/>
      <c r="WIL1412" s="44"/>
      <c r="WIM1412" s="44"/>
      <c r="WIN1412" s="44"/>
      <c r="WIO1412" s="44"/>
      <c r="WIP1412" s="44"/>
      <c r="WIQ1412" s="44"/>
      <c r="WIR1412" s="44"/>
      <c r="WIS1412" s="44"/>
      <c r="WIT1412" s="44"/>
      <c r="WIU1412" s="44"/>
      <c r="WIV1412" s="44"/>
      <c r="WIW1412" s="44"/>
      <c r="WIX1412" s="44"/>
      <c r="WIY1412" s="44"/>
      <c r="WIZ1412" s="44"/>
      <c r="WJA1412" s="44"/>
      <c r="WJB1412" s="44"/>
      <c r="WJC1412" s="44"/>
      <c r="WJD1412" s="44"/>
      <c r="WJE1412" s="44"/>
      <c r="WJF1412" s="44"/>
      <c r="WJG1412" s="44"/>
      <c r="WJH1412" s="44"/>
      <c r="WJI1412" s="44"/>
      <c r="WJJ1412" s="44"/>
      <c r="WJK1412" s="44"/>
      <c r="WJL1412" s="44"/>
      <c r="WJM1412" s="44"/>
      <c r="WJN1412" s="44"/>
      <c r="WJO1412" s="44"/>
      <c r="WJP1412" s="44"/>
      <c r="WJQ1412" s="44"/>
      <c r="WJR1412" s="44"/>
      <c r="WJS1412" s="44"/>
      <c r="WJT1412" s="44"/>
      <c r="WJU1412" s="44"/>
      <c r="WJV1412" s="44"/>
      <c r="WJW1412" s="44"/>
      <c r="WJX1412" s="44"/>
      <c r="WJY1412" s="44"/>
      <c r="WJZ1412" s="44"/>
      <c r="WKA1412" s="44"/>
      <c r="WKB1412" s="44"/>
      <c r="WKC1412" s="44"/>
      <c r="WKD1412" s="44"/>
      <c r="WKE1412" s="44"/>
      <c r="WKF1412" s="44"/>
      <c r="WKG1412" s="44"/>
      <c r="WKH1412" s="44"/>
      <c r="WKI1412" s="44"/>
      <c r="WKJ1412" s="44"/>
      <c r="WKK1412" s="44"/>
      <c r="WKL1412" s="44"/>
      <c r="WKM1412" s="44"/>
      <c r="WKN1412" s="44"/>
      <c r="WKO1412" s="44"/>
      <c r="WKP1412" s="44"/>
      <c r="WKQ1412" s="44"/>
      <c r="WKR1412" s="44"/>
      <c r="WKS1412" s="44"/>
      <c r="WKT1412" s="44"/>
      <c r="WKU1412" s="44"/>
      <c r="WKV1412" s="44"/>
      <c r="WKW1412" s="44"/>
      <c r="WKX1412" s="44"/>
      <c r="WKY1412" s="44"/>
      <c r="WKZ1412" s="44"/>
      <c r="WLA1412" s="44"/>
      <c r="WLB1412" s="44"/>
      <c r="WLC1412" s="44"/>
      <c r="WLD1412" s="44"/>
      <c r="WLE1412" s="44"/>
      <c r="WLF1412" s="44"/>
      <c r="WLG1412" s="44"/>
      <c r="WLH1412" s="44"/>
      <c r="WLI1412" s="44"/>
      <c r="WLJ1412" s="44"/>
      <c r="WLK1412" s="44"/>
      <c r="WLL1412" s="44"/>
      <c r="WLM1412" s="44"/>
      <c r="WLN1412" s="44"/>
      <c r="WLO1412" s="44"/>
      <c r="WLP1412" s="44"/>
      <c r="WLQ1412" s="44"/>
      <c r="WLR1412" s="44"/>
      <c r="WLS1412" s="44"/>
      <c r="WLT1412" s="44"/>
      <c r="WLU1412" s="44"/>
      <c r="WLV1412" s="44"/>
      <c r="WLW1412" s="44"/>
      <c r="WLX1412" s="44"/>
      <c r="WLY1412" s="44"/>
      <c r="WLZ1412" s="44"/>
      <c r="WMA1412" s="44"/>
      <c r="WMB1412" s="44"/>
      <c r="WMC1412" s="44"/>
      <c r="WMD1412" s="44"/>
      <c r="WME1412" s="44"/>
      <c r="WMF1412" s="44"/>
      <c r="WMG1412" s="44"/>
      <c r="WMH1412" s="44"/>
      <c r="WMI1412" s="44"/>
      <c r="WMJ1412" s="44"/>
      <c r="WMK1412" s="44"/>
      <c r="WML1412" s="44"/>
      <c r="WMM1412" s="44"/>
      <c r="WMN1412" s="44"/>
      <c r="WMO1412" s="44"/>
      <c r="WMP1412" s="44"/>
      <c r="WMQ1412" s="44"/>
      <c r="WMR1412" s="44"/>
      <c r="WMS1412" s="44"/>
      <c r="WMT1412" s="44"/>
      <c r="WMU1412" s="44"/>
      <c r="WMV1412" s="44"/>
      <c r="WMW1412" s="44"/>
      <c r="WMX1412" s="44"/>
      <c r="WMY1412" s="44"/>
      <c r="WMZ1412" s="44"/>
      <c r="WNA1412" s="44"/>
      <c r="WNB1412" s="44"/>
      <c r="WNC1412" s="44"/>
      <c r="WND1412" s="44"/>
      <c r="WNE1412" s="44"/>
      <c r="WNF1412" s="44"/>
      <c r="WNG1412" s="44"/>
      <c r="WNH1412" s="44"/>
      <c r="WNI1412" s="44"/>
      <c r="WNJ1412" s="44"/>
      <c r="WNK1412" s="44"/>
      <c r="WNL1412" s="44"/>
      <c r="WNM1412" s="44"/>
      <c r="WNN1412" s="44"/>
      <c r="WNO1412" s="44"/>
      <c r="WNP1412" s="44"/>
      <c r="WNQ1412" s="44"/>
      <c r="WNR1412" s="44"/>
      <c r="WNS1412" s="44"/>
      <c r="WNT1412" s="44"/>
      <c r="WNU1412" s="44"/>
      <c r="WNV1412" s="44"/>
      <c r="WNW1412" s="44"/>
      <c r="WNX1412" s="44"/>
      <c r="WNY1412" s="44"/>
      <c r="WNZ1412" s="44"/>
      <c r="WOA1412" s="44"/>
      <c r="WOB1412" s="44"/>
      <c r="WOC1412" s="44"/>
      <c r="WOD1412" s="44"/>
      <c r="WOE1412" s="44"/>
      <c r="WOF1412" s="44"/>
      <c r="WOG1412" s="44"/>
      <c r="WOH1412" s="44"/>
      <c r="WOI1412" s="44"/>
      <c r="WOJ1412" s="44"/>
      <c r="WOK1412" s="44"/>
      <c r="WOL1412" s="44"/>
      <c r="WOM1412" s="44"/>
      <c r="WON1412" s="44"/>
      <c r="WOO1412" s="44"/>
      <c r="WOP1412" s="44"/>
      <c r="WOQ1412" s="44"/>
      <c r="WOR1412" s="44"/>
      <c r="WOS1412" s="44"/>
      <c r="WOT1412" s="44"/>
      <c r="WOU1412" s="44"/>
      <c r="WOV1412" s="44"/>
      <c r="WOW1412" s="44"/>
      <c r="WOX1412" s="44"/>
      <c r="WOY1412" s="44"/>
      <c r="WOZ1412" s="44"/>
      <c r="WPA1412" s="44"/>
      <c r="WPB1412" s="44"/>
      <c r="WPC1412" s="44"/>
      <c r="WPD1412" s="44"/>
      <c r="WPE1412" s="44"/>
      <c r="WPF1412" s="44"/>
      <c r="WPG1412" s="44"/>
      <c r="WPH1412" s="44"/>
      <c r="WPI1412" s="44"/>
      <c r="WPJ1412" s="44"/>
      <c r="WPK1412" s="44"/>
      <c r="WPL1412" s="44"/>
      <c r="WPM1412" s="44"/>
      <c r="WPN1412" s="44"/>
      <c r="WPO1412" s="44"/>
      <c r="WPP1412" s="44"/>
      <c r="WPQ1412" s="44"/>
      <c r="WPR1412" s="44"/>
      <c r="WPS1412" s="44"/>
      <c r="WPT1412" s="44"/>
      <c r="WPU1412" s="44"/>
      <c r="WPV1412" s="44"/>
      <c r="WPW1412" s="44"/>
      <c r="WPX1412" s="44"/>
      <c r="WPY1412" s="44"/>
      <c r="WPZ1412" s="44"/>
      <c r="WQA1412" s="44"/>
      <c r="WQB1412" s="44"/>
      <c r="WQC1412" s="44"/>
      <c r="WQD1412" s="44"/>
      <c r="WQE1412" s="44"/>
      <c r="WQF1412" s="44"/>
      <c r="WQG1412" s="44"/>
      <c r="WQH1412" s="44"/>
      <c r="WQI1412" s="44"/>
      <c r="WQJ1412" s="44"/>
      <c r="WQK1412" s="44"/>
      <c r="WQL1412" s="44"/>
      <c r="WQM1412" s="44"/>
      <c r="WQN1412" s="44"/>
      <c r="WQO1412" s="44"/>
      <c r="WQP1412" s="44"/>
      <c r="WQQ1412" s="44"/>
      <c r="WQR1412" s="44"/>
      <c r="WQS1412" s="44"/>
      <c r="WQT1412" s="44"/>
      <c r="WQU1412" s="44"/>
      <c r="WQV1412" s="44"/>
      <c r="WQW1412" s="44"/>
      <c r="WQX1412" s="44"/>
      <c r="WQY1412" s="44"/>
      <c r="WQZ1412" s="44"/>
      <c r="WRA1412" s="44"/>
      <c r="WRB1412" s="44"/>
      <c r="WRC1412" s="44"/>
      <c r="WRD1412" s="44"/>
      <c r="WRE1412" s="44"/>
      <c r="WRF1412" s="44"/>
      <c r="WRG1412" s="44"/>
      <c r="WRH1412" s="44"/>
      <c r="WRI1412" s="44"/>
      <c r="WRJ1412" s="44"/>
      <c r="WRK1412" s="44"/>
      <c r="WRL1412" s="44"/>
      <c r="WRM1412" s="44"/>
      <c r="WRN1412" s="44"/>
      <c r="WRO1412" s="44"/>
      <c r="WRP1412" s="44"/>
      <c r="WRQ1412" s="44"/>
      <c r="WRR1412" s="44"/>
      <c r="WRS1412" s="44"/>
      <c r="WRT1412" s="44"/>
      <c r="WRU1412" s="44"/>
      <c r="WRV1412" s="44"/>
      <c r="WRW1412" s="44"/>
      <c r="WRX1412" s="44"/>
      <c r="WRY1412" s="44"/>
      <c r="WRZ1412" s="44"/>
      <c r="WSA1412" s="44"/>
      <c r="WSB1412" s="44"/>
      <c r="WSC1412" s="44"/>
      <c r="WSD1412" s="44"/>
      <c r="WSE1412" s="44"/>
      <c r="WSF1412" s="44"/>
      <c r="WSG1412" s="44"/>
      <c r="WSH1412" s="44"/>
      <c r="WSI1412" s="44"/>
      <c r="WSJ1412" s="44"/>
      <c r="WSK1412" s="44"/>
      <c r="WSL1412" s="44"/>
      <c r="WSM1412" s="44"/>
      <c r="WSN1412" s="44"/>
      <c r="WSO1412" s="44"/>
      <c r="WSP1412" s="44"/>
      <c r="WSQ1412" s="44"/>
      <c r="WSR1412" s="44"/>
      <c r="WSS1412" s="44"/>
      <c r="WST1412" s="44"/>
      <c r="WSU1412" s="44"/>
      <c r="WSV1412" s="44"/>
      <c r="WSW1412" s="44"/>
      <c r="WSX1412" s="44"/>
      <c r="WSY1412" s="44"/>
      <c r="WSZ1412" s="44"/>
      <c r="WTA1412" s="44"/>
      <c r="WTB1412" s="44"/>
      <c r="WTC1412" s="44"/>
      <c r="WTD1412" s="44"/>
      <c r="WTE1412" s="44"/>
      <c r="WTF1412" s="44"/>
      <c r="WTG1412" s="44"/>
      <c r="WTH1412" s="44"/>
      <c r="WTI1412" s="44"/>
      <c r="WTJ1412" s="44"/>
      <c r="WTK1412" s="44"/>
      <c r="WTL1412" s="44"/>
      <c r="WTM1412" s="44"/>
      <c r="WTN1412" s="44"/>
      <c r="WTO1412" s="44"/>
      <c r="WTP1412" s="44"/>
      <c r="WTQ1412" s="44"/>
      <c r="WTR1412" s="44"/>
      <c r="WTS1412" s="44"/>
      <c r="WTT1412" s="44"/>
      <c r="WTU1412" s="44"/>
      <c r="WTV1412" s="44"/>
      <c r="WTW1412" s="44"/>
      <c r="WTX1412" s="44"/>
      <c r="WTY1412" s="44"/>
      <c r="WTZ1412" s="44"/>
      <c r="WUA1412" s="44"/>
      <c r="WUB1412" s="44"/>
      <c r="WUC1412" s="44"/>
      <c r="WUD1412" s="44"/>
      <c r="WUE1412" s="44"/>
      <c r="WUF1412" s="44"/>
      <c r="WUG1412" s="44"/>
      <c r="WUH1412" s="44"/>
      <c r="WUI1412" s="44"/>
      <c r="WUJ1412" s="44"/>
      <c r="WUK1412" s="44"/>
      <c r="WUL1412" s="44"/>
      <c r="WUM1412" s="44"/>
      <c r="WUN1412" s="44"/>
      <c r="WUO1412" s="44"/>
      <c r="WUP1412" s="44"/>
      <c r="WUQ1412" s="44"/>
      <c r="WUR1412" s="44"/>
      <c r="WUS1412" s="44"/>
      <c r="WUT1412" s="44"/>
      <c r="WUU1412" s="44"/>
      <c r="WUV1412" s="44"/>
      <c r="WUW1412" s="44"/>
      <c r="WUX1412" s="44"/>
      <c r="WUY1412" s="44"/>
      <c r="WUZ1412" s="44"/>
      <c r="WVA1412" s="44"/>
      <c r="WVB1412" s="44"/>
      <c r="WVC1412" s="44"/>
      <c r="WVD1412" s="44"/>
      <c r="WVE1412" s="44"/>
      <c r="WVF1412" s="44"/>
      <c r="WVG1412" s="44"/>
      <c r="WVH1412" s="44"/>
      <c r="WVI1412" s="44"/>
      <c r="WVJ1412" s="44"/>
      <c r="WVK1412" s="44"/>
      <c r="WVL1412" s="44"/>
      <c r="WVM1412" s="44"/>
      <c r="WVN1412" s="44"/>
      <c r="WVO1412" s="44"/>
      <c r="WVP1412" s="44"/>
      <c r="WVQ1412" s="44"/>
      <c r="WVR1412" s="44"/>
      <c r="WVS1412" s="44"/>
      <c r="WVT1412" s="44"/>
      <c r="WVU1412" s="44"/>
      <c r="WVV1412" s="44"/>
      <c r="WVW1412" s="44"/>
      <c r="WVX1412" s="44"/>
      <c r="WVY1412" s="44"/>
      <c r="WVZ1412" s="44"/>
      <c r="WWA1412" s="44"/>
      <c r="WWB1412" s="44"/>
      <c r="WWC1412" s="44"/>
      <c r="WWD1412" s="44"/>
      <c r="WWE1412" s="44"/>
      <c r="WWF1412" s="44"/>
      <c r="WWG1412" s="44"/>
      <c r="WWH1412" s="44"/>
      <c r="WWI1412" s="44"/>
      <c r="WWJ1412" s="44"/>
      <c r="WWK1412" s="44"/>
      <c r="WWL1412" s="44"/>
      <c r="WWM1412" s="44"/>
      <c r="WWN1412" s="44"/>
      <c r="WWO1412" s="44"/>
      <c r="WWP1412" s="44"/>
      <c r="WWQ1412" s="44"/>
      <c r="WWR1412" s="44"/>
      <c r="WWS1412" s="44"/>
      <c r="WWT1412" s="44"/>
      <c r="WWU1412" s="44"/>
      <c r="WWV1412" s="44"/>
      <c r="WWW1412" s="44"/>
      <c r="WWX1412" s="44"/>
      <c r="WWY1412" s="44"/>
      <c r="WWZ1412" s="44"/>
      <c r="WXA1412" s="44"/>
      <c r="WXB1412" s="44"/>
      <c r="WXC1412" s="44"/>
      <c r="WXD1412" s="44"/>
      <c r="WXE1412" s="44"/>
      <c r="WXF1412" s="44"/>
      <c r="WXG1412" s="44"/>
      <c r="WXH1412" s="44"/>
      <c r="WXI1412" s="44"/>
      <c r="WXJ1412" s="44"/>
      <c r="WXK1412" s="44"/>
      <c r="WXL1412" s="44"/>
      <c r="WXM1412" s="44"/>
      <c r="WXN1412" s="44"/>
      <c r="WXO1412" s="44"/>
      <c r="WXP1412" s="44"/>
      <c r="WXQ1412" s="44"/>
      <c r="WXR1412" s="44"/>
      <c r="WXS1412" s="44"/>
      <c r="WXT1412" s="44"/>
      <c r="WXU1412" s="44"/>
      <c r="WXV1412" s="44"/>
      <c r="WXW1412" s="44"/>
      <c r="WXX1412" s="44"/>
      <c r="WXY1412" s="44"/>
      <c r="WXZ1412" s="44"/>
      <c r="WYA1412" s="44"/>
      <c r="WYB1412" s="44"/>
      <c r="WYC1412" s="44"/>
      <c r="WYD1412" s="44"/>
      <c r="WYE1412" s="44"/>
      <c r="WYF1412" s="44"/>
      <c r="WYG1412" s="44"/>
      <c r="WYH1412" s="44"/>
      <c r="WYI1412" s="44"/>
      <c r="WYJ1412" s="44"/>
      <c r="WYK1412" s="44"/>
      <c r="WYL1412" s="44"/>
      <c r="WYM1412" s="44"/>
      <c r="WYN1412" s="44"/>
      <c r="WYO1412" s="44"/>
      <c r="WYP1412" s="44"/>
      <c r="WYQ1412" s="44"/>
      <c r="WYR1412" s="44"/>
      <c r="WYS1412" s="44"/>
      <c r="WYT1412" s="44"/>
      <c r="WYU1412" s="44"/>
      <c r="WYV1412" s="44"/>
      <c r="WYW1412" s="44"/>
      <c r="WYX1412" s="44"/>
      <c r="WYY1412" s="44"/>
      <c r="WYZ1412" s="44"/>
      <c r="WZA1412" s="44"/>
      <c r="WZB1412" s="44"/>
      <c r="WZC1412" s="44"/>
      <c r="WZD1412" s="44"/>
      <c r="WZE1412" s="44"/>
      <c r="WZF1412" s="44"/>
      <c r="WZG1412" s="44"/>
      <c r="WZH1412" s="44"/>
      <c r="WZI1412" s="44"/>
      <c r="WZJ1412" s="44"/>
      <c r="WZK1412" s="44"/>
      <c r="WZL1412" s="44"/>
      <c r="WZM1412" s="44"/>
      <c r="WZN1412" s="44"/>
      <c r="WZO1412" s="44"/>
      <c r="WZP1412" s="44"/>
      <c r="WZQ1412" s="44"/>
      <c r="WZR1412" s="44"/>
      <c r="WZS1412" s="44"/>
      <c r="WZT1412" s="44"/>
      <c r="WZU1412" s="44"/>
      <c r="WZV1412" s="44"/>
      <c r="WZW1412" s="44"/>
      <c r="WZX1412" s="44"/>
      <c r="WZY1412" s="44"/>
      <c r="WZZ1412" s="44"/>
      <c r="XAA1412" s="44"/>
      <c r="XAB1412" s="44"/>
      <c r="XAC1412" s="44"/>
      <c r="XAD1412" s="44"/>
      <c r="XAE1412" s="44"/>
      <c r="XAF1412" s="44"/>
      <c r="XAG1412" s="44"/>
      <c r="XAH1412" s="44"/>
      <c r="XAI1412" s="44"/>
      <c r="XAJ1412" s="44"/>
      <c r="XAK1412" s="44"/>
      <c r="XAL1412" s="44"/>
      <c r="XAM1412" s="44"/>
      <c r="XAN1412" s="44"/>
      <c r="XAO1412" s="44"/>
      <c r="XAP1412" s="44"/>
      <c r="XAQ1412" s="44"/>
      <c r="XAR1412" s="44"/>
      <c r="XAS1412" s="44"/>
      <c r="XAT1412" s="44"/>
      <c r="XAU1412" s="44"/>
      <c r="XAV1412" s="44"/>
      <c r="XAW1412" s="44"/>
      <c r="XAX1412" s="44"/>
      <c r="XAY1412" s="44"/>
      <c r="XAZ1412" s="44"/>
      <c r="XBA1412" s="44"/>
      <c r="XBB1412" s="44"/>
      <c r="XBC1412" s="44"/>
      <c r="XBD1412" s="44"/>
      <c r="XBE1412" s="44"/>
      <c r="XBF1412" s="44"/>
      <c r="XBG1412" s="44"/>
      <c r="XBH1412" s="44"/>
      <c r="XBI1412" s="44"/>
      <c r="XBJ1412" s="44"/>
      <c r="XBK1412" s="44"/>
      <c r="XBL1412" s="44"/>
      <c r="XBM1412" s="44"/>
      <c r="XBN1412" s="44"/>
      <c r="XBO1412" s="44"/>
      <c r="XBP1412" s="44"/>
      <c r="XBQ1412" s="44"/>
      <c r="XBR1412" s="44"/>
      <c r="XBS1412" s="44"/>
      <c r="XBT1412" s="44"/>
      <c r="XBU1412" s="44"/>
      <c r="XBV1412" s="44"/>
      <c r="XBW1412" s="44"/>
      <c r="XBX1412" s="44"/>
      <c r="XBY1412" s="44"/>
      <c r="XBZ1412" s="44"/>
      <c r="XCA1412" s="44"/>
      <c r="XCB1412" s="44"/>
      <c r="XCC1412" s="44"/>
      <c r="XCD1412" s="44"/>
      <c r="XCE1412" s="44"/>
      <c r="XCF1412" s="44"/>
      <c r="XCG1412" s="44"/>
      <c r="XCH1412" s="44"/>
      <c r="XCI1412" s="44"/>
      <c r="XCJ1412" s="44"/>
      <c r="XCK1412" s="44"/>
      <c r="XCL1412" s="44"/>
      <c r="XCM1412" s="44"/>
      <c r="XCN1412" s="44"/>
      <c r="XCO1412" s="44"/>
      <c r="XCP1412" s="44"/>
      <c r="XCQ1412" s="44"/>
      <c r="XCR1412" s="44"/>
      <c r="XCS1412" s="44"/>
      <c r="XCT1412" s="44"/>
      <c r="XCU1412" s="44"/>
      <c r="XCV1412" s="44"/>
      <c r="XCW1412" s="44"/>
      <c r="XCX1412" s="44"/>
      <c r="XCY1412" s="44"/>
      <c r="XCZ1412" s="44"/>
      <c r="XDA1412" s="44"/>
      <c r="XDB1412" s="44"/>
      <c r="XDC1412" s="44"/>
      <c r="XDD1412" s="44"/>
      <c r="XDE1412" s="44"/>
      <c r="XDF1412" s="44"/>
      <c r="XDG1412" s="44"/>
      <c r="XDH1412" s="44"/>
      <c r="XDI1412" s="44"/>
      <c r="XDJ1412" s="44"/>
      <c r="XDK1412" s="44"/>
      <c r="XDL1412" s="44"/>
      <c r="XDM1412" s="44"/>
      <c r="XDN1412" s="44"/>
      <c r="XDO1412" s="44"/>
    </row>
    <row r="1413" spans="2:16343" ht="18">
      <c r="B1413" s="111"/>
      <c r="C1413" s="110"/>
      <c r="D1413" s="104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  <c r="BN1413" s="28"/>
      <c r="BO1413" s="28"/>
      <c r="BP1413" s="28"/>
      <c r="BQ1413" s="28"/>
      <c r="BR1413" s="28"/>
      <c r="BS1413" s="28"/>
      <c r="BT1413" s="28"/>
      <c r="BU1413" s="28"/>
      <c r="BV1413" s="28"/>
      <c r="BW1413" s="28"/>
      <c r="BX1413" s="28"/>
      <c r="BY1413" s="28"/>
      <c r="BZ1413" s="28"/>
      <c r="CA1413" s="28"/>
      <c r="CB1413" s="28"/>
      <c r="CC1413" s="28"/>
      <c r="CD1413" s="28"/>
      <c r="CE1413" s="28"/>
      <c r="CF1413" s="28"/>
      <c r="CG1413" s="28"/>
      <c r="CH1413" s="28"/>
      <c r="CI1413" s="28"/>
      <c r="CJ1413" s="28"/>
      <c r="CK1413" s="28"/>
      <c r="CL1413" s="28"/>
      <c r="CM1413" s="28"/>
      <c r="CN1413" s="28"/>
      <c r="CO1413" s="28"/>
      <c r="CP1413" s="28"/>
      <c r="CQ1413" s="28"/>
      <c r="CR1413" s="28"/>
      <c r="CS1413" s="28"/>
      <c r="CT1413" s="28"/>
      <c r="CU1413" s="28"/>
      <c r="CV1413" s="28"/>
      <c r="CW1413" s="28"/>
      <c r="CX1413" s="28"/>
      <c r="CY1413" s="28"/>
      <c r="CZ1413" s="28"/>
      <c r="DA1413" s="28"/>
      <c r="DB1413" s="28"/>
      <c r="DC1413" s="28"/>
      <c r="DD1413" s="28"/>
      <c r="DE1413" s="28"/>
      <c r="DF1413" s="28"/>
      <c r="DG1413" s="28"/>
      <c r="DH1413" s="28"/>
      <c r="DI1413" s="28"/>
      <c r="DJ1413" s="28"/>
      <c r="DK1413" s="28"/>
      <c r="DL1413" s="28"/>
      <c r="DM1413" s="28"/>
      <c r="DN1413" s="28"/>
      <c r="DO1413" s="28"/>
      <c r="DP1413" s="28"/>
      <c r="DQ1413" s="28"/>
      <c r="DR1413" s="28"/>
      <c r="DS1413" s="28"/>
      <c r="DT1413" s="28"/>
      <c r="DU1413" s="28"/>
      <c r="DV1413" s="28"/>
      <c r="DW1413" s="28"/>
      <c r="DX1413" s="28"/>
      <c r="DY1413" s="28"/>
      <c r="DZ1413" s="28"/>
      <c r="EA1413" s="28"/>
      <c r="EB1413" s="28"/>
      <c r="EC1413" s="28"/>
      <c r="ED1413" s="28"/>
      <c r="EE1413" s="28"/>
      <c r="EF1413" s="28"/>
      <c r="EG1413" s="28"/>
      <c r="EH1413" s="28"/>
      <c r="EI1413" s="28"/>
      <c r="EJ1413" s="28"/>
      <c r="EK1413" s="28"/>
      <c r="EL1413" s="28"/>
      <c r="EM1413" s="28"/>
      <c r="EN1413" s="28"/>
      <c r="EO1413" s="28"/>
      <c r="EP1413" s="28"/>
      <c r="EQ1413" s="28"/>
      <c r="ER1413" s="28"/>
      <c r="ES1413" s="28"/>
      <c r="ET1413" s="28"/>
      <c r="EU1413" s="28"/>
      <c r="EV1413" s="28"/>
      <c r="EW1413" s="28"/>
      <c r="EX1413" s="28"/>
      <c r="EY1413" s="28"/>
      <c r="EZ1413" s="28"/>
      <c r="FA1413" s="28"/>
      <c r="FB1413" s="28"/>
      <c r="FC1413" s="28"/>
      <c r="FD1413" s="28"/>
      <c r="FE1413" s="28"/>
      <c r="FF1413" s="28"/>
      <c r="FG1413" s="28"/>
      <c r="FH1413" s="28"/>
      <c r="FI1413" s="28"/>
      <c r="FJ1413" s="28"/>
      <c r="FK1413" s="28"/>
      <c r="FL1413" s="28"/>
      <c r="FM1413" s="28"/>
      <c r="FN1413" s="28"/>
      <c r="FO1413" s="28"/>
      <c r="FP1413" s="28"/>
      <c r="FQ1413" s="28"/>
      <c r="FR1413" s="28"/>
      <c r="FS1413" s="28"/>
      <c r="FT1413" s="28"/>
      <c r="FU1413" s="28"/>
      <c r="FV1413" s="28"/>
      <c r="FW1413" s="28"/>
      <c r="FX1413" s="28"/>
      <c r="FY1413" s="28"/>
      <c r="FZ1413" s="28"/>
      <c r="GA1413" s="28"/>
      <c r="GB1413" s="28"/>
      <c r="GC1413" s="28"/>
      <c r="GD1413" s="28"/>
      <c r="GE1413" s="28"/>
      <c r="GF1413" s="28"/>
      <c r="GG1413" s="28"/>
      <c r="GH1413" s="28"/>
      <c r="GI1413" s="28"/>
      <c r="GJ1413" s="28"/>
      <c r="GK1413" s="28"/>
      <c r="GL1413" s="28"/>
      <c r="GM1413" s="28"/>
      <c r="GN1413" s="28"/>
      <c r="GO1413" s="28"/>
      <c r="GP1413" s="28"/>
      <c r="GQ1413" s="28"/>
      <c r="GR1413" s="28"/>
      <c r="GS1413" s="28"/>
      <c r="GT1413" s="28"/>
      <c r="GU1413" s="28"/>
      <c r="GV1413" s="28"/>
      <c r="GW1413" s="28"/>
      <c r="GX1413" s="28"/>
      <c r="GY1413" s="28"/>
      <c r="GZ1413" s="28"/>
      <c r="HA1413" s="28"/>
      <c r="HB1413" s="28"/>
      <c r="HC1413" s="28"/>
      <c r="HD1413" s="28"/>
      <c r="HE1413" s="28"/>
      <c r="HF1413" s="28"/>
      <c r="HG1413" s="28"/>
      <c r="HH1413" s="28"/>
      <c r="HI1413" s="28"/>
      <c r="HJ1413" s="28"/>
      <c r="HK1413" s="28"/>
      <c r="HL1413" s="28"/>
      <c r="HM1413" s="28"/>
      <c r="HN1413" s="28"/>
      <c r="HO1413" s="28"/>
      <c r="HP1413" s="28"/>
      <c r="HQ1413" s="28"/>
      <c r="HR1413" s="28"/>
      <c r="HS1413" s="28"/>
      <c r="HT1413" s="28"/>
      <c r="HU1413" s="28"/>
      <c r="HV1413" s="28"/>
      <c r="HW1413" s="28"/>
      <c r="HX1413" s="28"/>
      <c r="HY1413" s="28"/>
      <c r="HZ1413" s="28"/>
      <c r="IA1413" s="28"/>
      <c r="IB1413" s="28"/>
      <c r="IC1413" s="28"/>
      <c r="ID1413" s="28"/>
      <c r="IE1413" s="28"/>
      <c r="IF1413" s="28"/>
      <c r="IG1413" s="28"/>
      <c r="IH1413" s="28"/>
      <c r="II1413" s="28"/>
      <c r="IJ1413" s="28"/>
      <c r="IK1413" s="28"/>
      <c r="IL1413" s="28"/>
      <c r="IM1413" s="28"/>
      <c r="IN1413" s="28"/>
      <c r="IO1413" s="28"/>
      <c r="IP1413" s="28"/>
      <c r="IQ1413" s="28"/>
      <c r="IR1413" s="28"/>
      <c r="IS1413" s="28"/>
      <c r="IT1413" s="28"/>
      <c r="IU1413" s="28"/>
      <c r="IV1413" s="28"/>
      <c r="IW1413" s="28"/>
      <c r="IX1413" s="28"/>
      <c r="IY1413" s="28"/>
      <c r="IZ1413" s="28"/>
      <c r="JA1413" s="28"/>
      <c r="JB1413" s="28"/>
      <c r="JC1413" s="28"/>
      <c r="JD1413" s="28"/>
      <c r="JE1413" s="28"/>
      <c r="JF1413" s="28"/>
      <c r="JG1413" s="28"/>
      <c r="JH1413" s="28"/>
      <c r="JI1413" s="28"/>
      <c r="JJ1413" s="28"/>
      <c r="JK1413" s="28"/>
      <c r="JL1413" s="28"/>
      <c r="JM1413" s="28"/>
      <c r="JN1413" s="28"/>
      <c r="JO1413" s="28"/>
      <c r="JP1413" s="28"/>
      <c r="JQ1413" s="28"/>
      <c r="JR1413" s="28"/>
      <c r="JS1413" s="28"/>
      <c r="JT1413" s="28"/>
      <c r="JU1413" s="28"/>
      <c r="JV1413" s="28"/>
      <c r="JW1413" s="28"/>
      <c r="JX1413" s="28"/>
      <c r="JY1413" s="28"/>
      <c r="JZ1413" s="28"/>
      <c r="KA1413" s="28"/>
      <c r="KB1413" s="28"/>
      <c r="KC1413" s="28"/>
      <c r="KD1413" s="28"/>
      <c r="KE1413" s="28"/>
      <c r="KF1413" s="28"/>
      <c r="KG1413" s="28"/>
      <c r="KH1413" s="28"/>
      <c r="KI1413" s="28"/>
      <c r="KJ1413" s="28"/>
      <c r="KK1413" s="28"/>
      <c r="KL1413" s="28"/>
      <c r="KM1413" s="28"/>
      <c r="KN1413" s="28"/>
      <c r="KO1413" s="28"/>
      <c r="KP1413" s="28"/>
      <c r="KQ1413" s="28"/>
      <c r="KR1413" s="28"/>
      <c r="KS1413" s="28"/>
      <c r="KT1413" s="28"/>
      <c r="KU1413" s="28"/>
      <c r="KV1413" s="28"/>
      <c r="KW1413" s="28"/>
      <c r="KX1413" s="28"/>
      <c r="KY1413" s="28"/>
      <c r="KZ1413" s="28"/>
      <c r="LA1413" s="28"/>
      <c r="LB1413" s="28"/>
      <c r="LC1413" s="28"/>
      <c r="LD1413" s="28"/>
      <c r="LE1413" s="28"/>
      <c r="LF1413" s="28"/>
      <c r="LG1413" s="28"/>
      <c r="LH1413" s="28"/>
      <c r="LI1413" s="28"/>
      <c r="LJ1413" s="28"/>
      <c r="LK1413" s="28"/>
      <c r="LL1413" s="28"/>
      <c r="LM1413" s="28"/>
      <c r="LN1413" s="28"/>
      <c r="LO1413" s="28"/>
      <c r="LP1413" s="28"/>
      <c r="LQ1413" s="28"/>
      <c r="LR1413" s="28"/>
      <c r="LS1413" s="28"/>
      <c r="LT1413" s="28"/>
      <c r="LU1413" s="28"/>
      <c r="LV1413" s="28"/>
      <c r="LW1413" s="28"/>
      <c r="LX1413" s="28"/>
      <c r="LY1413" s="28"/>
      <c r="LZ1413" s="28"/>
      <c r="MA1413" s="28"/>
      <c r="MB1413" s="28"/>
      <c r="MC1413" s="28"/>
      <c r="MD1413" s="28"/>
      <c r="ME1413" s="28"/>
      <c r="MF1413" s="28"/>
      <c r="MG1413" s="28"/>
      <c r="MH1413" s="28"/>
      <c r="MI1413" s="28"/>
      <c r="MJ1413" s="28"/>
      <c r="MK1413" s="28"/>
      <c r="ML1413" s="28"/>
      <c r="MM1413" s="28"/>
      <c r="MN1413" s="28"/>
      <c r="MO1413" s="28"/>
      <c r="MP1413" s="28"/>
      <c r="MQ1413" s="28"/>
      <c r="MR1413" s="28"/>
      <c r="MS1413" s="28"/>
      <c r="MT1413" s="28"/>
      <c r="MU1413" s="28"/>
      <c r="MV1413" s="28"/>
      <c r="MW1413" s="28"/>
      <c r="MX1413" s="28"/>
      <c r="MY1413" s="28"/>
      <c r="MZ1413" s="28"/>
      <c r="NA1413" s="28"/>
      <c r="NB1413" s="28"/>
      <c r="NC1413" s="28"/>
      <c r="ND1413" s="28"/>
      <c r="NE1413" s="28"/>
      <c r="NF1413" s="28"/>
      <c r="NG1413" s="28"/>
      <c r="NH1413" s="28"/>
      <c r="NI1413" s="28"/>
      <c r="NJ1413" s="28"/>
      <c r="NK1413" s="28"/>
      <c r="NL1413" s="28"/>
      <c r="NM1413" s="28"/>
      <c r="NN1413" s="28"/>
      <c r="NO1413" s="28"/>
      <c r="NP1413" s="28"/>
      <c r="NQ1413" s="28"/>
      <c r="NR1413" s="28"/>
      <c r="NS1413" s="28"/>
      <c r="NT1413" s="28"/>
      <c r="NU1413" s="28"/>
      <c r="NV1413" s="28"/>
      <c r="NW1413" s="28"/>
      <c r="NX1413" s="28"/>
      <c r="NY1413" s="28"/>
      <c r="NZ1413" s="28"/>
      <c r="OA1413" s="28"/>
      <c r="OB1413" s="28"/>
      <c r="OC1413" s="28"/>
      <c r="OD1413" s="28"/>
      <c r="OE1413" s="28"/>
      <c r="OF1413" s="28"/>
      <c r="OG1413" s="28"/>
      <c r="OH1413" s="28"/>
      <c r="OI1413" s="28"/>
      <c r="OJ1413" s="28"/>
      <c r="OK1413" s="28"/>
      <c r="OL1413" s="28"/>
      <c r="OM1413" s="28"/>
      <c r="ON1413" s="28"/>
      <c r="OO1413" s="28"/>
      <c r="OP1413" s="28"/>
      <c r="OQ1413" s="28"/>
      <c r="OR1413" s="28"/>
      <c r="OS1413" s="28"/>
      <c r="OT1413" s="28"/>
      <c r="OU1413" s="28"/>
      <c r="OV1413" s="28"/>
      <c r="OW1413" s="28"/>
      <c r="OX1413" s="28"/>
      <c r="OY1413" s="28"/>
      <c r="OZ1413" s="28"/>
      <c r="PA1413" s="28"/>
      <c r="PB1413" s="28"/>
      <c r="PC1413" s="28"/>
      <c r="PD1413" s="28"/>
      <c r="PE1413" s="28"/>
      <c r="PF1413" s="28"/>
      <c r="PG1413" s="28"/>
      <c r="PH1413" s="28"/>
      <c r="PI1413" s="28"/>
      <c r="PJ1413" s="28"/>
      <c r="PK1413" s="28"/>
      <c r="PL1413" s="28"/>
      <c r="PM1413" s="28"/>
      <c r="PN1413" s="28"/>
      <c r="PO1413" s="28"/>
      <c r="PP1413" s="28"/>
      <c r="PQ1413" s="28"/>
      <c r="PR1413" s="28"/>
      <c r="PS1413" s="28"/>
      <c r="PT1413" s="28"/>
      <c r="PU1413" s="28"/>
      <c r="PV1413" s="28"/>
      <c r="PW1413" s="28"/>
      <c r="PX1413" s="28"/>
      <c r="PY1413" s="28"/>
      <c r="PZ1413" s="28"/>
      <c r="QA1413" s="28"/>
      <c r="QB1413" s="28"/>
      <c r="QC1413" s="28"/>
      <c r="QD1413" s="28"/>
      <c r="QE1413" s="28"/>
      <c r="QF1413" s="28"/>
      <c r="QG1413" s="28"/>
      <c r="QH1413" s="28"/>
      <c r="QI1413" s="28"/>
      <c r="QJ1413" s="28"/>
      <c r="QK1413" s="28"/>
      <c r="QL1413" s="28"/>
      <c r="QM1413" s="28"/>
      <c r="QN1413" s="28"/>
      <c r="QO1413" s="28"/>
      <c r="QP1413" s="28"/>
      <c r="QQ1413" s="28"/>
      <c r="QR1413" s="28"/>
      <c r="QS1413" s="28"/>
      <c r="QT1413" s="28"/>
      <c r="QU1413" s="28"/>
      <c r="QV1413" s="28"/>
      <c r="QW1413" s="28"/>
      <c r="QX1413" s="28"/>
      <c r="QY1413" s="28"/>
      <c r="QZ1413" s="28"/>
      <c r="RA1413" s="28"/>
      <c r="RB1413" s="28"/>
      <c r="RC1413" s="28"/>
      <c r="RD1413" s="28"/>
      <c r="RE1413" s="28"/>
      <c r="RF1413" s="28"/>
      <c r="RG1413" s="28"/>
      <c r="RH1413" s="28"/>
      <c r="RI1413" s="28"/>
      <c r="RJ1413" s="28"/>
      <c r="RK1413" s="28"/>
      <c r="RL1413" s="28"/>
      <c r="RM1413" s="28"/>
      <c r="RN1413" s="28"/>
      <c r="RO1413" s="28"/>
      <c r="RP1413" s="28"/>
      <c r="RQ1413" s="28"/>
      <c r="RR1413" s="28"/>
      <c r="RS1413" s="28"/>
      <c r="RT1413" s="28"/>
      <c r="RU1413" s="28"/>
      <c r="RV1413" s="28"/>
      <c r="RW1413" s="28"/>
      <c r="RX1413" s="28"/>
      <c r="RY1413" s="28"/>
      <c r="RZ1413" s="28"/>
      <c r="SA1413" s="28"/>
      <c r="SB1413" s="28"/>
      <c r="SC1413" s="28"/>
      <c r="SD1413" s="28"/>
      <c r="SE1413" s="28"/>
      <c r="SF1413" s="28"/>
      <c r="SG1413" s="28"/>
      <c r="SH1413" s="28"/>
      <c r="SI1413" s="28"/>
      <c r="SJ1413" s="28"/>
      <c r="SK1413" s="28"/>
      <c r="SL1413" s="28"/>
      <c r="SM1413" s="28"/>
      <c r="SN1413" s="28"/>
      <c r="SO1413" s="28"/>
      <c r="SP1413" s="28"/>
      <c r="SQ1413" s="28"/>
      <c r="SR1413" s="28"/>
      <c r="SS1413" s="28"/>
      <c r="ST1413" s="28"/>
      <c r="SU1413" s="28"/>
      <c r="SV1413" s="28"/>
      <c r="SW1413" s="28"/>
      <c r="SX1413" s="28"/>
      <c r="SY1413" s="28"/>
      <c r="SZ1413" s="28"/>
      <c r="TA1413" s="28"/>
      <c r="TB1413" s="28"/>
      <c r="TC1413" s="28"/>
      <c r="TD1413" s="28"/>
      <c r="TE1413" s="28"/>
      <c r="TF1413" s="28"/>
      <c r="TG1413" s="28"/>
      <c r="TH1413" s="28"/>
      <c r="TI1413" s="28"/>
      <c r="TJ1413" s="28"/>
      <c r="TK1413" s="28"/>
      <c r="TL1413" s="28"/>
      <c r="TM1413" s="28"/>
      <c r="TN1413" s="28"/>
      <c r="TO1413" s="28"/>
      <c r="TP1413" s="28"/>
      <c r="TQ1413" s="28"/>
      <c r="TR1413" s="28"/>
      <c r="TS1413" s="28"/>
      <c r="TT1413" s="28"/>
      <c r="TU1413" s="28"/>
      <c r="TV1413" s="28"/>
      <c r="TW1413" s="28"/>
      <c r="TX1413" s="28"/>
      <c r="TY1413" s="28"/>
      <c r="TZ1413" s="28"/>
      <c r="UA1413" s="28"/>
      <c r="UB1413" s="28"/>
      <c r="UC1413" s="28"/>
      <c r="UD1413" s="28"/>
      <c r="UE1413" s="28"/>
      <c r="UF1413" s="28"/>
      <c r="UG1413" s="28"/>
      <c r="UH1413" s="28"/>
      <c r="UI1413" s="28"/>
      <c r="UJ1413" s="28"/>
      <c r="UK1413" s="28"/>
      <c r="UL1413" s="28"/>
      <c r="UM1413" s="28"/>
      <c r="UN1413" s="28"/>
      <c r="UO1413" s="28"/>
      <c r="UP1413" s="28"/>
      <c r="UQ1413" s="28"/>
      <c r="UR1413" s="28"/>
      <c r="US1413" s="28"/>
      <c r="UT1413" s="28"/>
      <c r="UU1413" s="28"/>
      <c r="UV1413" s="28"/>
      <c r="UW1413" s="28"/>
      <c r="UX1413" s="28"/>
      <c r="UY1413" s="28"/>
      <c r="UZ1413" s="28"/>
      <c r="VA1413" s="28"/>
      <c r="VB1413" s="28"/>
      <c r="VC1413" s="28"/>
      <c r="VD1413" s="28"/>
      <c r="VE1413" s="28"/>
      <c r="VF1413" s="28"/>
      <c r="VG1413" s="28"/>
      <c r="VH1413" s="28"/>
      <c r="VI1413" s="28"/>
      <c r="VJ1413" s="28"/>
      <c r="VK1413" s="28"/>
      <c r="VL1413" s="28"/>
      <c r="VM1413" s="28"/>
      <c r="VN1413" s="28"/>
      <c r="VO1413" s="28"/>
      <c r="VP1413" s="28"/>
      <c r="VQ1413" s="28"/>
      <c r="VR1413" s="28"/>
      <c r="VS1413" s="28"/>
      <c r="VT1413" s="28"/>
      <c r="VU1413" s="28"/>
      <c r="VV1413" s="28"/>
      <c r="VW1413" s="28"/>
      <c r="VX1413" s="28"/>
      <c r="VY1413" s="28"/>
      <c r="VZ1413" s="28"/>
      <c r="WA1413" s="28"/>
      <c r="WB1413" s="28"/>
      <c r="WC1413" s="28"/>
      <c r="WD1413" s="28"/>
      <c r="WE1413" s="28"/>
      <c r="WF1413" s="28"/>
      <c r="WG1413" s="28"/>
      <c r="WH1413" s="28"/>
      <c r="WI1413" s="28"/>
      <c r="WJ1413" s="28"/>
      <c r="WK1413" s="28"/>
      <c r="WL1413" s="28"/>
      <c r="WM1413" s="28"/>
      <c r="WN1413" s="28"/>
      <c r="WO1413" s="28"/>
      <c r="WP1413" s="28"/>
      <c r="WQ1413" s="28"/>
      <c r="WR1413" s="28"/>
      <c r="WS1413" s="28"/>
      <c r="WT1413" s="28"/>
      <c r="WU1413" s="28"/>
      <c r="WV1413" s="28"/>
      <c r="WW1413" s="28"/>
      <c r="WX1413" s="28"/>
      <c r="WY1413" s="28"/>
      <c r="WZ1413" s="28"/>
      <c r="XA1413" s="28"/>
      <c r="XB1413" s="28"/>
      <c r="XC1413" s="28"/>
      <c r="XD1413" s="28"/>
      <c r="XE1413" s="28"/>
      <c r="XF1413" s="28"/>
      <c r="XG1413" s="28"/>
      <c r="XH1413" s="28"/>
      <c r="XI1413" s="28"/>
      <c r="XJ1413" s="28"/>
      <c r="XK1413" s="28"/>
      <c r="XL1413" s="28"/>
      <c r="XM1413" s="28"/>
      <c r="XN1413" s="28"/>
      <c r="XO1413" s="28"/>
      <c r="XP1413" s="28"/>
      <c r="XQ1413" s="28"/>
      <c r="XR1413" s="28"/>
      <c r="XS1413" s="28"/>
      <c r="XT1413" s="28"/>
      <c r="XU1413" s="28"/>
      <c r="XV1413" s="28"/>
      <c r="XW1413" s="28"/>
      <c r="XX1413" s="28"/>
      <c r="XY1413" s="28"/>
      <c r="XZ1413" s="28"/>
      <c r="YA1413" s="28"/>
      <c r="YB1413" s="28"/>
      <c r="YC1413" s="28"/>
      <c r="YD1413" s="28"/>
      <c r="YE1413" s="28"/>
      <c r="YF1413" s="28"/>
      <c r="YG1413" s="28"/>
      <c r="YH1413" s="28"/>
      <c r="YI1413" s="28"/>
      <c r="YJ1413" s="28"/>
      <c r="YK1413" s="28"/>
      <c r="YL1413" s="28"/>
      <c r="YM1413" s="28"/>
      <c r="YN1413" s="28"/>
      <c r="YO1413" s="28"/>
      <c r="YP1413" s="28"/>
      <c r="YQ1413" s="28"/>
      <c r="YR1413" s="28"/>
      <c r="YS1413" s="28"/>
      <c r="YT1413" s="28"/>
      <c r="YU1413" s="28"/>
      <c r="YV1413" s="28"/>
      <c r="YW1413" s="28"/>
      <c r="YX1413" s="28"/>
      <c r="YY1413" s="28"/>
      <c r="YZ1413" s="28"/>
      <c r="ZA1413" s="28"/>
      <c r="ZB1413" s="28"/>
      <c r="ZC1413" s="28"/>
      <c r="ZD1413" s="28"/>
      <c r="ZE1413" s="28"/>
      <c r="ZF1413" s="28"/>
      <c r="ZG1413" s="28"/>
      <c r="ZH1413" s="28"/>
      <c r="ZI1413" s="28"/>
      <c r="ZJ1413" s="28"/>
      <c r="ZK1413" s="28"/>
      <c r="ZL1413" s="28"/>
      <c r="ZM1413" s="28"/>
      <c r="ZN1413" s="28"/>
      <c r="ZO1413" s="28"/>
      <c r="ZP1413" s="28"/>
      <c r="ZQ1413" s="28"/>
      <c r="ZR1413" s="28"/>
      <c r="ZS1413" s="28"/>
      <c r="ZT1413" s="28"/>
      <c r="ZU1413" s="28"/>
      <c r="ZV1413" s="28"/>
      <c r="ZW1413" s="28"/>
      <c r="ZX1413" s="28"/>
      <c r="ZY1413" s="28"/>
      <c r="ZZ1413" s="28"/>
      <c r="AAA1413" s="28"/>
      <c r="AAB1413" s="28"/>
      <c r="AAC1413" s="28"/>
      <c r="AAD1413" s="28"/>
      <c r="AAE1413" s="28"/>
      <c r="AAF1413" s="28"/>
      <c r="AAG1413" s="28"/>
      <c r="AAH1413" s="28"/>
      <c r="AAI1413" s="28"/>
      <c r="AAJ1413" s="28"/>
      <c r="AAK1413" s="28"/>
      <c r="AAL1413" s="28"/>
      <c r="AAM1413" s="28"/>
      <c r="AAN1413" s="28"/>
      <c r="AAO1413" s="28"/>
      <c r="AAP1413" s="28"/>
      <c r="AAQ1413" s="28"/>
      <c r="AAR1413" s="28"/>
      <c r="AAS1413" s="28"/>
      <c r="AAT1413" s="28"/>
      <c r="AAU1413" s="28"/>
      <c r="AAV1413" s="28"/>
      <c r="AAW1413" s="28"/>
      <c r="AAX1413" s="28"/>
      <c r="AAY1413" s="28"/>
      <c r="AAZ1413" s="28"/>
      <c r="ABA1413" s="28"/>
      <c r="ABB1413" s="28"/>
      <c r="ABC1413" s="28"/>
      <c r="ABD1413" s="28"/>
      <c r="ABE1413" s="28"/>
      <c r="ABF1413" s="28"/>
      <c r="ABG1413" s="28"/>
      <c r="ABH1413" s="28"/>
      <c r="ABI1413" s="28"/>
      <c r="ABJ1413" s="28"/>
      <c r="ABK1413" s="28"/>
      <c r="ABL1413" s="28"/>
      <c r="ABM1413" s="28"/>
      <c r="ABN1413" s="28"/>
      <c r="ABO1413" s="28"/>
      <c r="ABP1413" s="28"/>
      <c r="ABQ1413" s="28"/>
      <c r="ABR1413" s="28"/>
      <c r="ABS1413" s="28"/>
      <c r="ABT1413" s="28"/>
      <c r="ABU1413" s="28"/>
      <c r="ABV1413" s="28"/>
      <c r="ABW1413" s="28"/>
      <c r="ABX1413" s="28"/>
      <c r="ABY1413" s="28"/>
      <c r="ABZ1413" s="28"/>
      <c r="ACA1413" s="28"/>
      <c r="ACB1413" s="28"/>
      <c r="ACC1413" s="28"/>
      <c r="ACD1413" s="28"/>
      <c r="ACE1413" s="28"/>
      <c r="ACF1413" s="28"/>
      <c r="ACG1413" s="28"/>
      <c r="ACH1413" s="28"/>
      <c r="ACI1413" s="28"/>
      <c r="ACJ1413" s="28"/>
      <c r="ACK1413" s="28"/>
      <c r="ACL1413" s="28"/>
      <c r="ACM1413" s="28"/>
      <c r="ACN1413" s="28"/>
      <c r="ACO1413" s="28"/>
      <c r="ACP1413" s="28"/>
      <c r="ACQ1413" s="28"/>
      <c r="ACR1413" s="28"/>
      <c r="ACS1413" s="28"/>
      <c r="ACT1413" s="28"/>
      <c r="ACU1413" s="28"/>
      <c r="ACV1413" s="28"/>
      <c r="ACW1413" s="28"/>
      <c r="ACX1413" s="28"/>
      <c r="ACY1413" s="28"/>
      <c r="ACZ1413" s="28"/>
      <c r="ADA1413" s="28"/>
      <c r="ADB1413" s="28"/>
      <c r="ADC1413" s="28"/>
      <c r="ADD1413" s="28"/>
      <c r="ADE1413" s="28"/>
      <c r="ADF1413" s="28"/>
      <c r="ADG1413" s="28"/>
      <c r="ADH1413" s="28"/>
      <c r="ADI1413" s="28"/>
      <c r="ADJ1413" s="28"/>
      <c r="ADK1413" s="28"/>
      <c r="ADL1413" s="28"/>
      <c r="ADM1413" s="28"/>
      <c r="ADN1413" s="28"/>
      <c r="ADO1413" s="28"/>
      <c r="ADP1413" s="28"/>
      <c r="ADQ1413" s="28"/>
      <c r="ADR1413" s="28"/>
      <c r="ADS1413" s="28"/>
      <c r="ADT1413" s="28"/>
      <c r="ADU1413" s="28"/>
      <c r="ADV1413" s="28"/>
      <c r="ADW1413" s="28"/>
      <c r="ADX1413" s="28"/>
      <c r="ADY1413" s="28"/>
      <c r="ADZ1413" s="28"/>
      <c r="AEA1413" s="28"/>
      <c r="AEB1413" s="28"/>
      <c r="AEC1413" s="28"/>
      <c r="AED1413" s="28"/>
      <c r="AEE1413" s="28"/>
      <c r="AEF1413" s="28"/>
      <c r="AEG1413" s="28"/>
      <c r="AEH1413" s="28"/>
      <c r="AEI1413" s="28"/>
      <c r="AEJ1413" s="28"/>
      <c r="AEK1413" s="28"/>
      <c r="AEL1413" s="28"/>
      <c r="AEM1413" s="28"/>
      <c r="AEN1413" s="28"/>
      <c r="AEO1413" s="28"/>
      <c r="AEP1413" s="28"/>
      <c r="AEQ1413" s="28"/>
      <c r="AER1413" s="28"/>
      <c r="AES1413" s="28"/>
      <c r="AET1413" s="28"/>
      <c r="AEU1413" s="28"/>
      <c r="AEV1413" s="28"/>
      <c r="AEW1413" s="28"/>
      <c r="AEX1413" s="28"/>
      <c r="AEY1413" s="28"/>
      <c r="AEZ1413" s="28"/>
      <c r="AFA1413" s="28"/>
      <c r="AFB1413" s="28"/>
      <c r="AFC1413" s="28"/>
      <c r="AFD1413" s="28"/>
      <c r="AFE1413" s="28"/>
      <c r="AFF1413" s="28"/>
      <c r="AFG1413" s="28"/>
      <c r="AFH1413" s="28"/>
      <c r="AFI1413" s="28"/>
      <c r="AFJ1413" s="28"/>
      <c r="AFK1413" s="28"/>
      <c r="AFL1413" s="28"/>
      <c r="AFM1413" s="28"/>
      <c r="AFN1413" s="28"/>
      <c r="AFO1413" s="28"/>
      <c r="AFP1413" s="28"/>
      <c r="AFQ1413" s="28"/>
      <c r="AFR1413" s="28"/>
      <c r="AFS1413" s="28"/>
      <c r="AFT1413" s="28"/>
      <c r="AFU1413" s="28"/>
      <c r="AFV1413" s="28"/>
      <c r="AFW1413" s="28"/>
      <c r="AFX1413" s="28"/>
      <c r="AFY1413" s="28"/>
      <c r="AFZ1413" s="28"/>
      <c r="AGA1413" s="28"/>
      <c r="AGB1413" s="28"/>
      <c r="AGC1413" s="28"/>
      <c r="AGD1413" s="28"/>
      <c r="AGE1413" s="28"/>
      <c r="AGF1413" s="28"/>
      <c r="AGG1413" s="28"/>
      <c r="AGH1413" s="28"/>
      <c r="AGI1413" s="28"/>
      <c r="AGJ1413" s="28"/>
      <c r="AGK1413" s="28"/>
      <c r="AGL1413" s="28"/>
      <c r="AGM1413" s="28"/>
      <c r="AGN1413" s="28"/>
      <c r="AGO1413" s="28"/>
      <c r="AGP1413" s="28"/>
      <c r="AGQ1413" s="28"/>
      <c r="AGR1413" s="28"/>
      <c r="AGS1413" s="28"/>
      <c r="AGT1413" s="28"/>
      <c r="AGU1413" s="28"/>
      <c r="AGV1413" s="28"/>
      <c r="AGW1413" s="28"/>
      <c r="AGX1413" s="28"/>
      <c r="AGY1413" s="28"/>
      <c r="AGZ1413" s="28"/>
      <c r="AHA1413" s="28"/>
      <c r="AHB1413" s="28"/>
      <c r="AHC1413" s="28"/>
      <c r="AHD1413" s="28"/>
      <c r="AHE1413" s="28"/>
      <c r="AHF1413" s="28"/>
      <c r="AHG1413" s="28"/>
      <c r="AHH1413" s="28"/>
      <c r="AHI1413" s="28"/>
      <c r="AHJ1413" s="28"/>
      <c r="AHK1413" s="28"/>
      <c r="AHL1413" s="28"/>
      <c r="AHM1413" s="28"/>
      <c r="AHN1413" s="28"/>
      <c r="AHO1413" s="28"/>
      <c r="AHP1413" s="28"/>
      <c r="AHQ1413" s="28"/>
      <c r="AHR1413" s="28"/>
      <c r="AHS1413" s="28"/>
      <c r="AHT1413" s="28"/>
      <c r="AHU1413" s="28"/>
      <c r="AHV1413" s="28"/>
      <c r="AHW1413" s="28"/>
      <c r="AHX1413" s="28"/>
      <c r="AHY1413" s="28"/>
      <c r="AHZ1413" s="28"/>
      <c r="AIA1413" s="28"/>
      <c r="AIB1413" s="28"/>
      <c r="AIC1413" s="28"/>
      <c r="AID1413" s="28"/>
      <c r="AIE1413" s="28"/>
      <c r="AIF1413" s="28"/>
      <c r="AIG1413" s="28"/>
      <c r="AIH1413" s="28"/>
      <c r="AII1413" s="28"/>
      <c r="AIJ1413" s="28"/>
      <c r="AIK1413" s="28"/>
      <c r="AIL1413" s="28"/>
      <c r="AIM1413" s="28"/>
      <c r="AIN1413" s="28"/>
      <c r="AIO1413" s="28"/>
      <c r="AIP1413" s="28"/>
      <c r="AIQ1413" s="28"/>
      <c r="AIR1413" s="28"/>
      <c r="AIS1413" s="28"/>
      <c r="AIT1413" s="28"/>
      <c r="AIU1413" s="28"/>
      <c r="AIV1413" s="28"/>
      <c r="AIW1413" s="28"/>
      <c r="AIX1413" s="28"/>
      <c r="AIY1413" s="28"/>
      <c r="AIZ1413" s="28"/>
      <c r="AJA1413" s="28"/>
      <c r="AJB1413" s="28"/>
      <c r="AJC1413" s="28"/>
      <c r="AJD1413" s="28"/>
      <c r="AJE1413" s="28"/>
      <c r="AJF1413" s="28"/>
      <c r="AJG1413" s="28"/>
      <c r="AJH1413" s="28"/>
      <c r="AJI1413" s="28"/>
      <c r="AJJ1413" s="28"/>
      <c r="AJK1413" s="28"/>
      <c r="AJL1413" s="28"/>
      <c r="AJM1413" s="28"/>
      <c r="AJN1413" s="28"/>
      <c r="AJO1413" s="28"/>
      <c r="AJP1413" s="28"/>
      <c r="AJQ1413" s="28"/>
      <c r="AJR1413" s="28"/>
      <c r="AJS1413" s="28"/>
      <c r="AJT1413" s="28"/>
      <c r="AJU1413" s="28"/>
      <c r="AJV1413" s="28"/>
      <c r="AJW1413" s="28"/>
      <c r="AJX1413" s="28"/>
      <c r="AJY1413" s="28"/>
      <c r="AJZ1413" s="28"/>
      <c r="AKA1413" s="28"/>
      <c r="AKB1413" s="28"/>
      <c r="AKC1413" s="28"/>
      <c r="AKD1413" s="28"/>
      <c r="AKE1413" s="28"/>
      <c r="AKF1413" s="28"/>
      <c r="AKG1413" s="28"/>
      <c r="AKH1413" s="28"/>
      <c r="AKI1413" s="28"/>
      <c r="AKJ1413" s="28"/>
      <c r="AKK1413" s="28"/>
      <c r="AKL1413" s="28"/>
      <c r="AKM1413" s="28"/>
      <c r="AKN1413" s="28"/>
      <c r="AKO1413" s="28"/>
      <c r="AKP1413" s="28"/>
      <c r="AKQ1413" s="28"/>
      <c r="AKR1413" s="28"/>
      <c r="AKS1413" s="28"/>
      <c r="AKT1413" s="28"/>
      <c r="AKU1413" s="28"/>
      <c r="AKV1413" s="28"/>
      <c r="AKW1413" s="28"/>
      <c r="AKX1413" s="28"/>
      <c r="AKY1413" s="28"/>
      <c r="AKZ1413" s="28"/>
      <c r="ALA1413" s="28"/>
      <c r="ALB1413" s="28"/>
      <c r="ALC1413" s="28"/>
      <c r="ALD1413" s="28"/>
      <c r="ALE1413" s="28"/>
      <c r="ALF1413" s="28"/>
      <c r="ALG1413" s="28"/>
      <c r="ALH1413" s="28"/>
      <c r="ALI1413" s="28"/>
      <c r="ALJ1413" s="28"/>
      <c r="ALK1413" s="28"/>
      <c r="ALL1413" s="28"/>
      <c r="ALM1413" s="28"/>
      <c r="ALN1413" s="28"/>
      <c r="ALO1413" s="28"/>
      <c r="ALP1413" s="28"/>
      <c r="ALQ1413" s="28"/>
      <c r="ALR1413" s="28"/>
      <c r="ALS1413" s="28"/>
      <c r="ALT1413" s="28"/>
      <c r="ALU1413" s="28"/>
      <c r="ALV1413" s="28"/>
      <c r="ALW1413" s="28"/>
      <c r="ALX1413" s="28"/>
      <c r="ALY1413" s="28"/>
      <c r="ALZ1413" s="28"/>
      <c r="AMA1413" s="28"/>
      <c r="AMB1413" s="28"/>
      <c r="AMC1413" s="28"/>
      <c r="AMD1413" s="28"/>
      <c r="AME1413" s="28"/>
      <c r="AMF1413" s="28"/>
      <c r="AMG1413" s="28"/>
      <c r="AMH1413" s="28"/>
      <c r="AMI1413" s="28"/>
      <c r="AMJ1413" s="28"/>
      <c r="AMK1413" s="28"/>
      <c r="AML1413" s="28"/>
      <c r="AMM1413" s="28"/>
      <c r="AMN1413" s="28"/>
      <c r="AMO1413" s="28"/>
      <c r="AMP1413" s="28"/>
      <c r="AMQ1413" s="28"/>
      <c r="AMR1413" s="28"/>
      <c r="AMS1413" s="28"/>
      <c r="AMT1413" s="28"/>
      <c r="AMU1413" s="28"/>
      <c r="AMV1413" s="28"/>
      <c r="AMW1413" s="28"/>
      <c r="AMX1413" s="28"/>
      <c r="AMY1413" s="28"/>
      <c r="AMZ1413" s="28"/>
      <c r="ANA1413" s="28"/>
      <c r="ANB1413" s="28"/>
      <c r="ANC1413" s="28"/>
      <c r="AND1413" s="28"/>
      <c r="ANE1413" s="28"/>
      <c r="ANF1413" s="28"/>
      <c r="ANG1413" s="28"/>
      <c r="ANH1413" s="28"/>
      <c r="ANI1413" s="28"/>
      <c r="ANJ1413" s="28"/>
      <c r="ANK1413" s="28"/>
      <c r="ANL1413" s="28"/>
      <c r="ANM1413" s="28"/>
      <c r="ANN1413" s="28"/>
      <c r="ANO1413" s="28"/>
      <c r="ANP1413" s="28"/>
      <c r="ANQ1413" s="28"/>
      <c r="ANR1413" s="28"/>
      <c r="ANS1413" s="28"/>
      <c r="ANT1413" s="28"/>
      <c r="ANU1413" s="28"/>
      <c r="ANV1413" s="28"/>
      <c r="ANW1413" s="28"/>
      <c r="ANX1413" s="28"/>
      <c r="ANY1413" s="28"/>
      <c r="ANZ1413" s="28"/>
      <c r="AOA1413" s="28"/>
      <c r="AOB1413" s="28"/>
      <c r="AOC1413" s="28"/>
      <c r="AOD1413" s="28"/>
      <c r="AOE1413" s="28"/>
      <c r="AOF1413" s="28"/>
      <c r="AOG1413" s="28"/>
      <c r="AOH1413" s="28"/>
      <c r="AOI1413" s="28"/>
      <c r="AOJ1413" s="28"/>
      <c r="AOK1413" s="28"/>
      <c r="AOL1413" s="28"/>
      <c r="AOM1413" s="28"/>
      <c r="AON1413" s="28"/>
      <c r="AOO1413" s="28"/>
      <c r="AOP1413" s="28"/>
      <c r="AOQ1413" s="28"/>
      <c r="AOR1413" s="28"/>
      <c r="AOS1413" s="28"/>
      <c r="AOT1413" s="28"/>
      <c r="AOU1413" s="28"/>
      <c r="AOV1413" s="28"/>
      <c r="AOW1413" s="28"/>
      <c r="AOX1413" s="28"/>
      <c r="AOY1413" s="28"/>
      <c r="AOZ1413" s="28"/>
      <c r="APA1413" s="28"/>
      <c r="APB1413" s="28"/>
      <c r="APC1413" s="28"/>
      <c r="APD1413" s="28"/>
      <c r="APE1413" s="28"/>
      <c r="APF1413" s="28"/>
      <c r="APG1413" s="28"/>
      <c r="APH1413" s="28"/>
      <c r="API1413" s="28"/>
      <c r="APJ1413" s="28"/>
      <c r="APK1413" s="28"/>
      <c r="APL1413" s="28"/>
      <c r="APM1413" s="28"/>
      <c r="APN1413" s="28"/>
      <c r="APO1413" s="28"/>
      <c r="APP1413" s="28"/>
      <c r="APQ1413" s="28"/>
      <c r="APR1413" s="28"/>
      <c r="APS1413" s="28"/>
      <c r="APT1413" s="28"/>
      <c r="APU1413" s="28"/>
      <c r="APV1413" s="28"/>
      <c r="APW1413" s="28"/>
      <c r="APX1413" s="28"/>
      <c r="APY1413" s="28"/>
      <c r="APZ1413" s="28"/>
      <c r="AQA1413" s="28"/>
      <c r="AQB1413" s="28"/>
      <c r="AQC1413" s="28"/>
      <c r="AQD1413" s="28"/>
      <c r="AQE1413" s="28"/>
      <c r="AQF1413" s="28"/>
      <c r="AQG1413" s="28"/>
      <c r="AQH1413" s="28"/>
      <c r="AQI1413" s="28"/>
      <c r="AQJ1413" s="28"/>
      <c r="AQK1413" s="28"/>
      <c r="AQL1413" s="28"/>
      <c r="AQM1413" s="28"/>
      <c r="AQN1413" s="28"/>
      <c r="AQO1413" s="28"/>
      <c r="AQP1413" s="28"/>
      <c r="AQQ1413" s="28"/>
      <c r="AQR1413" s="28"/>
      <c r="AQS1413" s="28"/>
      <c r="AQT1413" s="28"/>
      <c r="AQU1413" s="28"/>
      <c r="AQV1413" s="28"/>
      <c r="AQW1413" s="28"/>
      <c r="AQX1413" s="28"/>
      <c r="AQY1413" s="28"/>
      <c r="AQZ1413" s="28"/>
      <c r="ARA1413" s="28"/>
      <c r="ARB1413" s="28"/>
      <c r="ARC1413" s="28"/>
      <c r="ARD1413" s="28"/>
      <c r="ARE1413" s="28"/>
      <c r="ARF1413" s="28"/>
      <c r="ARG1413" s="28"/>
      <c r="ARH1413" s="28"/>
      <c r="ARI1413" s="28"/>
      <c r="ARJ1413" s="28"/>
      <c r="ARK1413" s="28"/>
      <c r="ARL1413" s="28"/>
      <c r="ARM1413" s="28"/>
      <c r="ARN1413" s="28"/>
      <c r="ARO1413" s="28"/>
      <c r="ARP1413" s="28"/>
      <c r="ARQ1413" s="28"/>
      <c r="ARR1413" s="28"/>
      <c r="ARS1413" s="28"/>
      <c r="ART1413" s="28"/>
      <c r="ARU1413" s="28"/>
      <c r="ARV1413" s="28"/>
      <c r="ARW1413" s="28"/>
      <c r="ARX1413" s="28"/>
      <c r="ARY1413" s="28"/>
      <c r="ARZ1413" s="28"/>
      <c r="ASA1413" s="28"/>
      <c r="ASB1413" s="28"/>
      <c r="ASC1413" s="28"/>
      <c r="ASD1413" s="28"/>
      <c r="ASE1413" s="28"/>
      <c r="ASF1413" s="28"/>
      <c r="ASG1413" s="28"/>
      <c r="ASH1413" s="28"/>
      <c r="ASI1413" s="28"/>
      <c r="ASJ1413" s="28"/>
      <c r="ASK1413" s="28"/>
      <c r="ASL1413" s="28"/>
      <c r="ASM1413" s="28"/>
      <c r="ASN1413" s="28"/>
      <c r="ASO1413" s="28"/>
      <c r="ASP1413" s="28"/>
      <c r="ASQ1413" s="28"/>
      <c r="ASR1413" s="28"/>
      <c r="ASS1413" s="28"/>
      <c r="AST1413" s="28"/>
      <c r="ASU1413" s="28"/>
      <c r="ASV1413" s="28"/>
      <c r="ASW1413" s="28"/>
      <c r="ASX1413" s="28"/>
      <c r="ASY1413" s="28"/>
      <c r="ASZ1413" s="28"/>
      <c r="ATA1413" s="28"/>
      <c r="ATB1413" s="28"/>
      <c r="ATC1413" s="28"/>
      <c r="ATD1413" s="28"/>
      <c r="ATE1413" s="28"/>
      <c r="ATF1413" s="28"/>
      <c r="ATG1413" s="28"/>
      <c r="ATH1413" s="28"/>
      <c r="ATI1413" s="28"/>
      <c r="ATJ1413" s="28"/>
      <c r="ATK1413" s="28"/>
      <c r="ATL1413" s="28"/>
      <c r="ATM1413" s="28"/>
      <c r="ATN1413" s="28"/>
      <c r="ATO1413" s="28"/>
      <c r="ATP1413" s="28"/>
      <c r="ATQ1413" s="28"/>
      <c r="ATR1413" s="28"/>
      <c r="ATS1413" s="28"/>
      <c r="ATT1413" s="28"/>
      <c r="ATU1413" s="28"/>
      <c r="ATV1413" s="28"/>
      <c r="ATW1413" s="28"/>
      <c r="ATX1413" s="28"/>
      <c r="ATY1413" s="28"/>
      <c r="ATZ1413" s="28"/>
      <c r="AUA1413" s="28"/>
      <c r="AUB1413" s="28"/>
      <c r="AUC1413" s="28"/>
      <c r="AUD1413" s="28"/>
      <c r="AUE1413" s="28"/>
      <c r="AUF1413" s="28"/>
      <c r="AUG1413" s="28"/>
      <c r="AUH1413" s="28"/>
      <c r="AUI1413" s="28"/>
      <c r="AUJ1413" s="28"/>
      <c r="AUK1413" s="28"/>
      <c r="AUL1413" s="28"/>
      <c r="AUM1413" s="28"/>
      <c r="AUN1413" s="28"/>
      <c r="AUO1413" s="28"/>
      <c r="AUP1413" s="28"/>
      <c r="AUQ1413" s="28"/>
      <c r="AUR1413" s="28"/>
      <c r="AUS1413" s="28"/>
      <c r="AUT1413" s="28"/>
      <c r="AUU1413" s="28"/>
      <c r="AUV1413" s="28"/>
      <c r="AUW1413" s="28"/>
      <c r="AUX1413" s="28"/>
      <c r="AUY1413" s="28"/>
      <c r="AUZ1413" s="28"/>
      <c r="AVA1413" s="28"/>
      <c r="AVB1413" s="28"/>
      <c r="AVC1413" s="28"/>
      <c r="AVD1413" s="28"/>
      <c r="AVE1413" s="28"/>
      <c r="AVF1413" s="28"/>
      <c r="AVG1413" s="28"/>
      <c r="AVH1413" s="28"/>
      <c r="AVI1413" s="28"/>
      <c r="AVJ1413" s="28"/>
      <c r="AVK1413" s="28"/>
      <c r="AVL1413" s="28"/>
      <c r="AVM1413" s="28"/>
      <c r="AVN1413" s="28"/>
      <c r="AVO1413" s="28"/>
      <c r="AVP1413" s="28"/>
      <c r="AVQ1413" s="28"/>
      <c r="AVR1413" s="28"/>
      <c r="AVS1413" s="28"/>
      <c r="AVT1413" s="28"/>
      <c r="AVU1413" s="28"/>
      <c r="AVV1413" s="28"/>
      <c r="AVW1413" s="28"/>
      <c r="AVX1413" s="28"/>
      <c r="AVY1413" s="28"/>
      <c r="AVZ1413" s="28"/>
      <c r="AWA1413" s="28"/>
      <c r="AWB1413" s="28"/>
      <c r="AWC1413" s="28"/>
      <c r="AWD1413" s="28"/>
      <c r="AWE1413" s="28"/>
      <c r="AWF1413" s="28"/>
      <c r="AWG1413" s="28"/>
      <c r="AWH1413" s="28"/>
      <c r="AWI1413" s="28"/>
      <c r="AWJ1413" s="28"/>
      <c r="AWK1413" s="28"/>
      <c r="AWL1413" s="28"/>
      <c r="AWM1413" s="28"/>
      <c r="AWN1413" s="28"/>
      <c r="AWO1413" s="28"/>
      <c r="AWP1413" s="28"/>
      <c r="AWQ1413" s="28"/>
      <c r="AWR1413" s="28"/>
      <c r="AWS1413" s="28"/>
      <c r="AWT1413" s="28"/>
      <c r="AWU1413" s="28"/>
      <c r="AWV1413" s="28"/>
      <c r="AWW1413" s="28"/>
      <c r="AWX1413" s="28"/>
      <c r="AWY1413" s="28"/>
      <c r="AWZ1413" s="28"/>
      <c r="AXA1413" s="28"/>
      <c r="AXB1413" s="28"/>
      <c r="AXC1413" s="28"/>
      <c r="AXD1413" s="28"/>
      <c r="AXE1413" s="28"/>
      <c r="AXF1413" s="28"/>
      <c r="AXG1413" s="28"/>
      <c r="AXH1413" s="28"/>
      <c r="AXI1413" s="28"/>
      <c r="AXJ1413" s="28"/>
      <c r="AXK1413" s="28"/>
      <c r="AXL1413" s="28"/>
      <c r="AXM1413" s="28"/>
      <c r="AXN1413" s="28"/>
      <c r="AXO1413" s="28"/>
      <c r="AXP1413" s="28"/>
      <c r="AXQ1413" s="28"/>
      <c r="AXR1413" s="28"/>
      <c r="AXS1413" s="28"/>
      <c r="AXT1413" s="28"/>
      <c r="AXU1413" s="28"/>
      <c r="AXV1413" s="28"/>
      <c r="AXW1413" s="28"/>
      <c r="AXX1413" s="28"/>
      <c r="AXY1413" s="28"/>
      <c r="AXZ1413" s="28"/>
      <c r="AYA1413" s="28"/>
      <c r="AYB1413" s="28"/>
      <c r="AYC1413" s="28"/>
      <c r="AYD1413" s="28"/>
      <c r="AYE1413" s="28"/>
      <c r="AYF1413" s="28"/>
      <c r="AYG1413" s="28"/>
      <c r="AYH1413" s="28"/>
      <c r="AYI1413" s="28"/>
      <c r="AYJ1413" s="28"/>
      <c r="AYK1413" s="28"/>
      <c r="AYL1413" s="28"/>
      <c r="AYM1413" s="28"/>
      <c r="AYN1413" s="28"/>
      <c r="AYO1413" s="28"/>
      <c r="AYP1413" s="28"/>
      <c r="AYQ1413" s="28"/>
      <c r="AYR1413" s="28"/>
      <c r="AYS1413" s="28"/>
      <c r="AYT1413" s="28"/>
      <c r="AYU1413" s="28"/>
      <c r="AYV1413" s="28"/>
      <c r="AYW1413" s="28"/>
      <c r="AYX1413" s="28"/>
      <c r="AYY1413" s="28"/>
      <c r="AYZ1413" s="28"/>
      <c r="AZA1413" s="28"/>
      <c r="AZB1413" s="28"/>
      <c r="AZC1413" s="28"/>
      <c r="AZD1413" s="28"/>
      <c r="AZE1413" s="28"/>
      <c r="AZF1413" s="28"/>
      <c r="AZG1413" s="28"/>
      <c r="AZH1413" s="28"/>
      <c r="AZI1413" s="28"/>
      <c r="AZJ1413" s="28"/>
      <c r="AZK1413" s="28"/>
      <c r="AZL1413" s="28"/>
      <c r="AZM1413" s="28"/>
      <c r="AZN1413" s="28"/>
      <c r="AZO1413" s="28"/>
      <c r="AZP1413" s="28"/>
      <c r="AZQ1413" s="28"/>
      <c r="AZR1413" s="28"/>
      <c r="AZS1413" s="28"/>
      <c r="AZT1413" s="28"/>
      <c r="AZU1413" s="28"/>
      <c r="AZV1413" s="28"/>
      <c r="AZW1413" s="28"/>
      <c r="AZX1413" s="28"/>
      <c r="AZY1413" s="28"/>
      <c r="AZZ1413" s="28"/>
      <c r="BAA1413" s="28"/>
      <c r="BAB1413" s="28"/>
      <c r="BAC1413" s="28"/>
      <c r="BAD1413" s="28"/>
      <c r="BAE1413" s="28"/>
      <c r="BAF1413" s="28"/>
      <c r="BAG1413" s="28"/>
      <c r="BAH1413" s="28"/>
      <c r="BAI1413" s="28"/>
      <c r="BAJ1413" s="28"/>
      <c r="BAK1413" s="28"/>
      <c r="BAL1413" s="28"/>
      <c r="BAM1413" s="28"/>
      <c r="BAN1413" s="28"/>
      <c r="BAO1413" s="28"/>
      <c r="BAP1413" s="28"/>
      <c r="BAQ1413" s="28"/>
      <c r="BAR1413" s="28"/>
      <c r="BAS1413" s="28"/>
      <c r="BAT1413" s="28"/>
      <c r="BAU1413" s="28"/>
      <c r="BAV1413" s="28"/>
      <c r="BAW1413" s="28"/>
      <c r="BAX1413" s="28"/>
      <c r="BAY1413" s="28"/>
      <c r="BAZ1413" s="28"/>
      <c r="BBA1413" s="28"/>
      <c r="BBB1413" s="28"/>
      <c r="BBC1413" s="28"/>
      <c r="BBD1413" s="28"/>
      <c r="BBE1413" s="28"/>
      <c r="BBF1413" s="28"/>
      <c r="BBG1413" s="28"/>
      <c r="BBH1413" s="28"/>
      <c r="BBI1413" s="28"/>
      <c r="BBJ1413" s="28"/>
      <c r="BBK1413" s="28"/>
      <c r="BBL1413" s="28"/>
      <c r="BBM1413" s="28"/>
      <c r="BBN1413" s="28"/>
      <c r="BBO1413" s="28"/>
      <c r="BBP1413" s="28"/>
      <c r="BBQ1413" s="28"/>
      <c r="BBR1413" s="28"/>
      <c r="BBS1413" s="28"/>
      <c r="BBT1413" s="28"/>
      <c r="BBU1413" s="28"/>
      <c r="BBV1413" s="28"/>
      <c r="BBW1413" s="28"/>
      <c r="BBX1413" s="28"/>
      <c r="BBY1413" s="28"/>
      <c r="BBZ1413" s="28"/>
      <c r="BCA1413" s="28"/>
      <c r="BCB1413" s="28"/>
      <c r="BCC1413" s="28"/>
      <c r="BCD1413" s="28"/>
      <c r="BCE1413" s="28"/>
      <c r="BCF1413" s="28"/>
      <c r="BCG1413" s="28"/>
      <c r="BCH1413" s="28"/>
      <c r="BCI1413" s="28"/>
      <c r="BCJ1413" s="28"/>
      <c r="BCK1413" s="28"/>
      <c r="BCL1413" s="28"/>
      <c r="BCM1413" s="28"/>
      <c r="BCN1413" s="28"/>
      <c r="BCO1413" s="28"/>
      <c r="BCP1413" s="28"/>
      <c r="BCQ1413" s="28"/>
      <c r="BCR1413" s="28"/>
      <c r="BCS1413" s="28"/>
      <c r="BCT1413" s="28"/>
      <c r="BCU1413" s="28"/>
      <c r="BCV1413" s="28"/>
      <c r="BCW1413" s="28"/>
      <c r="BCX1413" s="28"/>
      <c r="BCY1413" s="28"/>
      <c r="BCZ1413" s="28"/>
      <c r="BDA1413" s="28"/>
      <c r="BDB1413" s="28"/>
      <c r="BDC1413" s="28"/>
      <c r="BDD1413" s="28"/>
      <c r="BDE1413" s="28"/>
      <c r="BDF1413" s="28"/>
      <c r="BDG1413" s="28"/>
      <c r="BDH1413" s="28"/>
      <c r="BDI1413" s="28"/>
      <c r="BDJ1413" s="28"/>
      <c r="BDK1413" s="28"/>
      <c r="BDL1413" s="28"/>
      <c r="BDM1413" s="28"/>
      <c r="BDN1413" s="28"/>
      <c r="BDO1413" s="28"/>
      <c r="BDP1413" s="28"/>
      <c r="BDQ1413" s="28"/>
      <c r="BDR1413" s="28"/>
      <c r="BDS1413" s="28"/>
      <c r="BDT1413" s="28"/>
      <c r="BDU1413" s="28"/>
      <c r="BDV1413" s="28"/>
      <c r="BDW1413" s="28"/>
      <c r="BDX1413" s="28"/>
      <c r="BDY1413" s="28"/>
      <c r="BDZ1413" s="28"/>
      <c r="BEA1413" s="28"/>
      <c r="BEB1413" s="28"/>
      <c r="BEC1413" s="28"/>
      <c r="BED1413" s="28"/>
      <c r="BEE1413" s="28"/>
      <c r="BEF1413" s="28"/>
      <c r="BEG1413" s="28"/>
      <c r="BEH1413" s="28"/>
      <c r="BEI1413" s="28"/>
      <c r="BEJ1413" s="28"/>
      <c r="BEK1413" s="28"/>
      <c r="BEL1413" s="28"/>
      <c r="BEM1413" s="28"/>
      <c r="BEN1413" s="28"/>
      <c r="BEO1413" s="28"/>
      <c r="BEP1413" s="28"/>
      <c r="BEQ1413" s="28"/>
      <c r="BER1413" s="28"/>
      <c r="BES1413" s="28"/>
      <c r="BET1413" s="28"/>
      <c r="BEU1413" s="28"/>
      <c r="BEV1413" s="28"/>
      <c r="BEW1413" s="28"/>
      <c r="BEX1413" s="28"/>
      <c r="BEY1413" s="28"/>
      <c r="BEZ1413" s="28"/>
      <c r="BFA1413" s="28"/>
      <c r="BFB1413" s="28"/>
      <c r="BFC1413" s="28"/>
      <c r="BFD1413" s="28"/>
      <c r="BFE1413" s="28"/>
      <c r="BFF1413" s="28"/>
      <c r="BFG1413" s="28"/>
      <c r="BFH1413" s="28"/>
      <c r="BFI1413" s="28"/>
      <c r="BFJ1413" s="28"/>
      <c r="BFK1413" s="28"/>
      <c r="BFL1413" s="28"/>
      <c r="BFM1413" s="28"/>
      <c r="BFN1413" s="28"/>
      <c r="BFO1413" s="28"/>
      <c r="BFP1413" s="28"/>
      <c r="BFQ1413" s="28"/>
      <c r="BFR1413" s="28"/>
      <c r="BFS1413" s="28"/>
      <c r="BFT1413" s="28"/>
      <c r="BFU1413" s="28"/>
      <c r="BFV1413" s="28"/>
      <c r="BFW1413" s="28"/>
      <c r="BFX1413" s="28"/>
      <c r="BFY1413" s="28"/>
      <c r="BFZ1413" s="28"/>
      <c r="BGA1413" s="28"/>
      <c r="BGB1413" s="28"/>
      <c r="BGC1413" s="28"/>
      <c r="BGD1413" s="28"/>
      <c r="BGE1413" s="28"/>
      <c r="BGF1413" s="28"/>
      <c r="BGG1413" s="28"/>
      <c r="BGH1413" s="28"/>
      <c r="BGI1413" s="28"/>
      <c r="BGJ1413" s="28"/>
      <c r="BGK1413" s="28"/>
      <c r="BGL1413" s="28"/>
      <c r="BGM1413" s="28"/>
      <c r="BGN1413" s="28"/>
      <c r="BGO1413" s="28"/>
      <c r="BGP1413" s="28"/>
      <c r="BGQ1413" s="28"/>
      <c r="BGR1413" s="28"/>
      <c r="BGS1413" s="28"/>
      <c r="BGT1413" s="28"/>
      <c r="BGU1413" s="28"/>
      <c r="BGV1413" s="28"/>
      <c r="BGW1413" s="28"/>
      <c r="BGX1413" s="28"/>
      <c r="BGY1413" s="28"/>
      <c r="BGZ1413" s="28"/>
      <c r="BHA1413" s="28"/>
      <c r="BHB1413" s="28"/>
      <c r="BHC1413" s="28"/>
      <c r="BHD1413" s="28"/>
      <c r="BHE1413" s="28"/>
      <c r="BHF1413" s="28"/>
      <c r="BHG1413" s="28"/>
      <c r="BHH1413" s="28"/>
      <c r="BHI1413" s="28"/>
      <c r="BHJ1413" s="28"/>
      <c r="BHK1413" s="28"/>
      <c r="BHL1413" s="28"/>
      <c r="BHM1413" s="28"/>
      <c r="BHN1413" s="28"/>
      <c r="BHO1413" s="28"/>
      <c r="BHP1413" s="28"/>
      <c r="BHQ1413" s="28"/>
      <c r="BHR1413" s="28"/>
      <c r="BHS1413" s="28"/>
      <c r="BHT1413" s="28"/>
      <c r="BHU1413" s="28"/>
      <c r="BHV1413" s="28"/>
      <c r="BHW1413" s="28"/>
      <c r="BHX1413" s="28"/>
      <c r="BHY1413" s="28"/>
      <c r="BHZ1413" s="28"/>
      <c r="BIA1413" s="28"/>
      <c r="BIB1413" s="28"/>
      <c r="BIC1413" s="28"/>
      <c r="BID1413" s="28"/>
      <c r="BIE1413" s="28"/>
      <c r="BIF1413" s="28"/>
      <c r="BIG1413" s="28"/>
      <c r="BIH1413" s="28"/>
      <c r="BII1413" s="28"/>
      <c r="BIJ1413" s="28"/>
      <c r="BIK1413" s="28"/>
      <c r="BIL1413" s="28"/>
      <c r="BIM1413" s="28"/>
      <c r="BIN1413" s="28"/>
      <c r="BIO1413" s="28"/>
      <c r="BIP1413" s="28"/>
      <c r="BIQ1413" s="28"/>
      <c r="BIR1413" s="28"/>
      <c r="BIS1413" s="28"/>
      <c r="BIT1413" s="28"/>
      <c r="BIU1413" s="28"/>
      <c r="BIV1413" s="28"/>
      <c r="BIW1413" s="28"/>
      <c r="BIX1413" s="28"/>
      <c r="BIY1413" s="28"/>
      <c r="BIZ1413" s="28"/>
      <c r="BJA1413" s="28"/>
      <c r="BJB1413" s="28"/>
      <c r="BJC1413" s="28"/>
      <c r="BJD1413" s="28"/>
      <c r="BJE1413" s="28"/>
      <c r="BJF1413" s="28"/>
      <c r="BJG1413" s="28"/>
      <c r="BJH1413" s="28"/>
      <c r="BJI1413" s="28"/>
      <c r="BJJ1413" s="28"/>
      <c r="BJK1413" s="28"/>
      <c r="BJL1413" s="28"/>
      <c r="BJM1413" s="28"/>
      <c r="BJN1413" s="28"/>
      <c r="BJO1413" s="28"/>
      <c r="BJP1413" s="28"/>
      <c r="BJQ1413" s="28"/>
      <c r="BJR1413" s="28"/>
      <c r="BJS1413" s="28"/>
      <c r="BJT1413" s="28"/>
      <c r="BJU1413" s="28"/>
      <c r="BJV1413" s="28"/>
      <c r="BJW1413" s="28"/>
      <c r="BJX1413" s="28"/>
      <c r="BJY1413" s="28"/>
      <c r="BJZ1413" s="28"/>
      <c r="BKA1413" s="28"/>
      <c r="BKB1413" s="28"/>
      <c r="BKC1413" s="28"/>
      <c r="BKD1413" s="28"/>
      <c r="BKE1413" s="28"/>
      <c r="BKF1413" s="28"/>
      <c r="BKG1413" s="28"/>
      <c r="BKH1413" s="28"/>
      <c r="BKI1413" s="28"/>
      <c r="BKJ1413" s="28"/>
      <c r="BKK1413" s="28"/>
      <c r="BKL1413" s="28"/>
      <c r="BKM1413" s="28"/>
      <c r="BKN1413" s="28"/>
      <c r="BKO1413" s="28"/>
      <c r="BKP1413" s="28"/>
      <c r="BKQ1413" s="28"/>
      <c r="BKR1413" s="28"/>
      <c r="BKS1413" s="28"/>
      <c r="BKT1413" s="28"/>
      <c r="BKU1413" s="28"/>
      <c r="BKV1413" s="28"/>
      <c r="BKW1413" s="28"/>
      <c r="BKX1413" s="28"/>
      <c r="BKY1413" s="28"/>
      <c r="BKZ1413" s="28"/>
      <c r="BLA1413" s="28"/>
      <c r="BLB1413" s="28"/>
      <c r="BLC1413" s="28"/>
      <c r="BLD1413" s="28"/>
      <c r="BLE1413" s="28"/>
      <c r="BLF1413" s="28"/>
      <c r="BLG1413" s="28"/>
      <c r="BLH1413" s="28"/>
      <c r="BLI1413" s="28"/>
      <c r="BLJ1413" s="28"/>
      <c r="BLK1413" s="28"/>
      <c r="BLL1413" s="28"/>
      <c r="BLM1413" s="28"/>
      <c r="BLN1413" s="28"/>
      <c r="BLO1413" s="28"/>
      <c r="BLP1413" s="28"/>
      <c r="BLQ1413" s="28"/>
      <c r="BLR1413" s="28"/>
      <c r="BLS1413" s="28"/>
      <c r="BLT1413" s="28"/>
      <c r="BLU1413" s="28"/>
      <c r="BLV1413" s="28"/>
      <c r="BLW1413" s="28"/>
      <c r="BLX1413" s="28"/>
      <c r="BLY1413" s="28"/>
      <c r="BLZ1413" s="28"/>
      <c r="BMA1413" s="28"/>
      <c r="BMB1413" s="28"/>
      <c r="BMC1413" s="28"/>
      <c r="BMD1413" s="28"/>
      <c r="BME1413" s="28"/>
      <c r="BMF1413" s="28"/>
      <c r="BMG1413" s="28"/>
      <c r="BMH1413" s="28"/>
      <c r="BMI1413" s="28"/>
      <c r="BMJ1413" s="28"/>
      <c r="BMK1413" s="28"/>
      <c r="BML1413" s="28"/>
      <c r="BMM1413" s="28"/>
      <c r="BMN1413" s="28"/>
      <c r="BMO1413" s="28"/>
      <c r="BMP1413" s="28"/>
      <c r="BMQ1413" s="28"/>
      <c r="BMR1413" s="28"/>
      <c r="BMS1413" s="28"/>
      <c r="BMT1413" s="28"/>
      <c r="BMU1413" s="28"/>
      <c r="BMV1413" s="28"/>
      <c r="BMW1413" s="28"/>
      <c r="BMX1413" s="28"/>
      <c r="BMY1413" s="28"/>
      <c r="BMZ1413" s="28"/>
      <c r="BNA1413" s="28"/>
      <c r="BNB1413" s="28"/>
      <c r="BNC1413" s="28"/>
      <c r="BND1413" s="28"/>
      <c r="BNE1413" s="28"/>
      <c r="BNF1413" s="28"/>
      <c r="BNG1413" s="28"/>
      <c r="BNH1413" s="28"/>
      <c r="BNI1413" s="28"/>
      <c r="BNJ1413" s="28"/>
      <c r="BNK1413" s="28"/>
      <c r="BNL1413" s="28"/>
      <c r="BNM1413" s="28"/>
      <c r="BNN1413" s="28"/>
      <c r="BNO1413" s="28"/>
      <c r="BNP1413" s="28"/>
      <c r="BNQ1413" s="28"/>
      <c r="BNR1413" s="28"/>
      <c r="BNS1413" s="28"/>
      <c r="BNT1413" s="28"/>
      <c r="BNU1413" s="28"/>
      <c r="BNV1413" s="28"/>
      <c r="BNW1413" s="28"/>
      <c r="BNX1413" s="28"/>
      <c r="BNY1413" s="28"/>
      <c r="BNZ1413" s="28"/>
      <c r="BOA1413" s="28"/>
      <c r="BOB1413" s="28"/>
      <c r="BOC1413" s="28"/>
      <c r="BOD1413" s="28"/>
      <c r="BOE1413" s="28"/>
      <c r="BOF1413" s="28"/>
      <c r="BOG1413" s="28"/>
      <c r="BOH1413" s="28"/>
      <c r="BOI1413" s="28"/>
      <c r="BOJ1413" s="28"/>
      <c r="BOK1413" s="28"/>
      <c r="BOL1413" s="28"/>
      <c r="BOM1413" s="28"/>
      <c r="BON1413" s="28"/>
      <c r="BOO1413" s="28"/>
      <c r="BOP1413" s="28"/>
      <c r="BOQ1413" s="28"/>
      <c r="BOR1413" s="28"/>
      <c r="BOS1413" s="28"/>
      <c r="BOT1413" s="28"/>
      <c r="BOU1413" s="28"/>
      <c r="BOV1413" s="28"/>
      <c r="BOW1413" s="28"/>
      <c r="BOX1413" s="28"/>
      <c r="BOY1413" s="28"/>
      <c r="BOZ1413" s="28"/>
      <c r="BPA1413" s="28"/>
      <c r="BPB1413" s="28"/>
      <c r="BPC1413" s="28"/>
      <c r="BPD1413" s="28"/>
      <c r="BPE1413" s="28"/>
      <c r="BPF1413" s="28"/>
      <c r="BPG1413" s="28"/>
      <c r="BPH1413" s="28"/>
      <c r="BPI1413" s="28"/>
      <c r="BPJ1413" s="28"/>
      <c r="BPK1413" s="28"/>
      <c r="BPL1413" s="28"/>
      <c r="BPM1413" s="28"/>
      <c r="BPN1413" s="28"/>
      <c r="BPO1413" s="28"/>
      <c r="BPP1413" s="28"/>
      <c r="BPQ1413" s="28"/>
      <c r="BPR1413" s="28"/>
      <c r="BPS1413" s="28"/>
      <c r="BPT1413" s="28"/>
      <c r="BPU1413" s="28"/>
      <c r="BPV1413" s="28"/>
      <c r="BPW1413" s="28"/>
      <c r="BPX1413" s="28"/>
      <c r="BPY1413" s="28"/>
      <c r="BPZ1413" s="28"/>
      <c r="BQA1413" s="28"/>
      <c r="BQB1413" s="28"/>
      <c r="BQC1413" s="28"/>
      <c r="BQD1413" s="28"/>
      <c r="BQE1413" s="28"/>
      <c r="BQF1413" s="28"/>
      <c r="BQG1413" s="28"/>
      <c r="BQH1413" s="28"/>
      <c r="BQI1413" s="28"/>
      <c r="BQJ1413" s="28"/>
      <c r="BQK1413" s="28"/>
      <c r="BQL1413" s="28"/>
      <c r="BQM1413" s="28"/>
      <c r="BQN1413" s="28"/>
      <c r="BQO1413" s="28"/>
      <c r="BQP1413" s="28"/>
      <c r="BQQ1413" s="28"/>
      <c r="BQR1413" s="28"/>
      <c r="BQS1413" s="28"/>
      <c r="BQT1413" s="28"/>
      <c r="BQU1413" s="28"/>
      <c r="BQV1413" s="28"/>
      <c r="BQW1413" s="28"/>
      <c r="BQX1413" s="28"/>
      <c r="BQY1413" s="28"/>
      <c r="BQZ1413" s="28"/>
      <c r="BRA1413" s="28"/>
      <c r="BRB1413" s="28"/>
      <c r="BRC1413" s="28"/>
      <c r="BRD1413" s="28"/>
      <c r="BRE1413" s="28"/>
      <c r="BRF1413" s="28"/>
      <c r="BRG1413" s="28"/>
      <c r="BRH1413" s="28"/>
      <c r="BRI1413" s="28"/>
      <c r="BRJ1413" s="28"/>
      <c r="BRK1413" s="28"/>
      <c r="BRL1413" s="28"/>
      <c r="BRM1413" s="28"/>
      <c r="BRN1413" s="28"/>
      <c r="BRO1413" s="28"/>
      <c r="BRP1413" s="28"/>
      <c r="BRQ1413" s="28"/>
      <c r="BRR1413" s="28"/>
      <c r="BRS1413" s="28"/>
      <c r="BRT1413" s="28"/>
      <c r="BRU1413" s="28"/>
      <c r="BRV1413" s="28"/>
      <c r="BRW1413" s="28"/>
      <c r="BRX1413" s="28"/>
      <c r="BRY1413" s="28"/>
      <c r="BRZ1413" s="28"/>
      <c r="BSA1413" s="28"/>
      <c r="BSB1413" s="28"/>
      <c r="BSC1413" s="28"/>
      <c r="BSD1413" s="28"/>
      <c r="BSE1413" s="28"/>
      <c r="BSF1413" s="28"/>
      <c r="BSG1413" s="28"/>
      <c r="BSH1413" s="28"/>
      <c r="BSI1413" s="28"/>
      <c r="BSJ1413" s="28"/>
      <c r="BSK1413" s="28"/>
      <c r="BSL1413" s="28"/>
      <c r="BSM1413" s="28"/>
      <c r="BSN1413" s="28"/>
      <c r="BSO1413" s="28"/>
      <c r="BSP1413" s="28"/>
      <c r="BSQ1413" s="28"/>
      <c r="BSR1413" s="28"/>
      <c r="BSS1413" s="28"/>
      <c r="BST1413" s="28"/>
      <c r="BSU1413" s="28"/>
      <c r="BSV1413" s="28"/>
      <c r="BSW1413" s="28"/>
      <c r="BSX1413" s="28"/>
      <c r="BSY1413" s="28"/>
      <c r="BSZ1413" s="28"/>
      <c r="BTA1413" s="28"/>
      <c r="BTB1413" s="28"/>
      <c r="BTC1413" s="28"/>
      <c r="BTD1413" s="28"/>
      <c r="BTE1413" s="28"/>
      <c r="BTF1413" s="28"/>
      <c r="BTG1413" s="28"/>
      <c r="BTH1413" s="28"/>
      <c r="BTI1413" s="28"/>
      <c r="BTJ1413" s="28"/>
      <c r="BTK1413" s="28"/>
      <c r="BTL1413" s="28"/>
      <c r="BTM1413" s="28"/>
      <c r="BTN1413" s="28"/>
      <c r="BTO1413" s="28"/>
      <c r="BTP1413" s="28"/>
      <c r="BTQ1413" s="28"/>
      <c r="BTR1413" s="28"/>
      <c r="BTS1413" s="28"/>
      <c r="BTT1413" s="28"/>
      <c r="BTU1413" s="28"/>
      <c r="BTV1413" s="28"/>
      <c r="BTW1413" s="28"/>
      <c r="BTX1413" s="28"/>
      <c r="BTY1413" s="28"/>
      <c r="BTZ1413" s="28"/>
      <c r="BUA1413" s="28"/>
      <c r="BUB1413" s="28"/>
      <c r="BUC1413" s="28"/>
      <c r="BUD1413" s="28"/>
      <c r="BUE1413" s="28"/>
      <c r="BUF1413" s="28"/>
      <c r="BUG1413" s="28"/>
      <c r="BUH1413" s="28"/>
      <c r="BUI1413" s="28"/>
      <c r="BUJ1413" s="28"/>
      <c r="BUK1413" s="28"/>
      <c r="BUL1413" s="28"/>
      <c r="BUM1413" s="28"/>
      <c r="BUN1413" s="28"/>
      <c r="BUO1413" s="28"/>
      <c r="BUP1413" s="28"/>
      <c r="BUQ1413" s="28"/>
      <c r="BUR1413" s="28"/>
      <c r="BUS1413" s="28"/>
      <c r="BUT1413" s="28"/>
      <c r="BUU1413" s="28"/>
      <c r="BUV1413" s="28"/>
      <c r="BUW1413" s="28"/>
      <c r="BUX1413" s="28"/>
      <c r="BUY1413" s="28"/>
      <c r="BUZ1413" s="28"/>
      <c r="BVA1413" s="28"/>
      <c r="BVB1413" s="28"/>
      <c r="BVC1413" s="28"/>
      <c r="BVD1413" s="28"/>
      <c r="BVE1413" s="28"/>
      <c r="BVF1413" s="28"/>
      <c r="BVG1413" s="28"/>
      <c r="BVH1413" s="28"/>
      <c r="BVI1413" s="28"/>
      <c r="BVJ1413" s="28"/>
      <c r="BVK1413" s="28"/>
      <c r="BVL1413" s="28"/>
      <c r="BVM1413" s="28"/>
      <c r="BVN1413" s="28"/>
      <c r="BVO1413" s="28"/>
      <c r="BVP1413" s="28"/>
      <c r="BVQ1413" s="28"/>
      <c r="BVR1413" s="28"/>
      <c r="BVS1413" s="28"/>
      <c r="BVT1413" s="28"/>
      <c r="BVU1413" s="28"/>
      <c r="BVV1413" s="28"/>
      <c r="BVW1413" s="28"/>
      <c r="BVX1413" s="28"/>
      <c r="BVY1413" s="28"/>
      <c r="BVZ1413" s="28"/>
      <c r="BWA1413" s="28"/>
      <c r="BWB1413" s="28"/>
      <c r="BWC1413" s="28"/>
      <c r="BWD1413" s="28"/>
      <c r="BWE1413" s="28"/>
      <c r="BWF1413" s="28"/>
      <c r="BWG1413" s="28"/>
      <c r="BWH1413" s="28"/>
      <c r="BWI1413" s="28"/>
      <c r="BWJ1413" s="28"/>
      <c r="BWK1413" s="28"/>
      <c r="BWL1413" s="28"/>
      <c r="BWM1413" s="28"/>
      <c r="BWN1413" s="28"/>
      <c r="BWO1413" s="28"/>
      <c r="BWP1413" s="28"/>
      <c r="BWQ1413" s="28"/>
      <c r="BWR1413" s="28"/>
      <c r="BWS1413" s="28"/>
      <c r="BWT1413" s="28"/>
      <c r="BWU1413" s="28"/>
      <c r="BWV1413" s="28"/>
      <c r="BWW1413" s="28"/>
      <c r="BWX1413" s="28"/>
      <c r="BWY1413" s="28"/>
      <c r="BWZ1413" s="28"/>
      <c r="BXA1413" s="28"/>
      <c r="BXB1413" s="28"/>
      <c r="BXC1413" s="28"/>
      <c r="BXD1413" s="28"/>
      <c r="BXE1413" s="28"/>
      <c r="BXF1413" s="28"/>
      <c r="BXG1413" s="28"/>
      <c r="BXH1413" s="28"/>
      <c r="BXI1413" s="28"/>
      <c r="BXJ1413" s="28"/>
      <c r="BXK1413" s="28"/>
      <c r="BXL1413" s="28"/>
      <c r="BXM1413" s="28"/>
      <c r="BXN1413" s="28"/>
      <c r="BXO1413" s="28"/>
      <c r="BXP1413" s="28"/>
      <c r="BXQ1413" s="28"/>
      <c r="BXR1413" s="28"/>
      <c r="BXS1413" s="28"/>
      <c r="BXT1413" s="28"/>
      <c r="BXU1413" s="28"/>
      <c r="BXV1413" s="28"/>
      <c r="BXW1413" s="28"/>
      <c r="BXX1413" s="28"/>
      <c r="BXY1413" s="28"/>
      <c r="BXZ1413" s="28"/>
      <c r="BYA1413" s="28"/>
      <c r="BYB1413" s="28"/>
      <c r="BYC1413" s="28"/>
      <c r="BYD1413" s="28"/>
      <c r="BYE1413" s="28"/>
      <c r="BYF1413" s="28"/>
      <c r="BYG1413" s="28"/>
      <c r="BYH1413" s="28"/>
      <c r="BYI1413" s="28"/>
      <c r="BYJ1413" s="28"/>
      <c r="BYK1413" s="28"/>
      <c r="BYL1413" s="28"/>
      <c r="BYM1413" s="28"/>
      <c r="BYN1413" s="28"/>
      <c r="BYO1413" s="28"/>
      <c r="BYP1413" s="28"/>
      <c r="BYQ1413" s="28"/>
      <c r="BYR1413" s="28"/>
      <c r="BYS1413" s="28"/>
      <c r="BYT1413" s="28"/>
      <c r="BYU1413" s="28"/>
      <c r="BYV1413" s="28"/>
      <c r="BYW1413" s="28"/>
      <c r="BYX1413" s="28"/>
      <c r="BYY1413" s="28"/>
      <c r="BYZ1413" s="28"/>
      <c r="BZA1413" s="28"/>
      <c r="BZB1413" s="28"/>
      <c r="BZC1413" s="28"/>
      <c r="BZD1413" s="28"/>
      <c r="BZE1413" s="28"/>
      <c r="BZF1413" s="28"/>
      <c r="BZG1413" s="28"/>
      <c r="BZH1413" s="28"/>
      <c r="BZI1413" s="28"/>
      <c r="BZJ1413" s="28"/>
      <c r="BZK1413" s="28"/>
      <c r="BZL1413" s="28"/>
      <c r="BZM1413" s="28"/>
      <c r="BZN1413" s="28"/>
      <c r="BZO1413" s="28"/>
      <c r="BZP1413" s="28"/>
      <c r="BZQ1413" s="28"/>
      <c r="BZR1413" s="28"/>
      <c r="BZS1413" s="28"/>
      <c r="BZT1413" s="28"/>
      <c r="BZU1413" s="28"/>
      <c r="BZV1413" s="28"/>
      <c r="BZW1413" s="28"/>
      <c r="BZX1413" s="28"/>
      <c r="BZY1413" s="28"/>
      <c r="BZZ1413" s="28"/>
      <c r="CAA1413" s="28"/>
      <c r="CAB1413" s="28"/>
      <c r="CAC1413" s="28"/>
      <c r="CAD1413" s="28"/>
      <c r="CAE1413" s="28"/>
      <c r="CAF1413" s="28"/>
      <c r="CAG1413" s="28"/>
      <c r="CAH1413" s="28"/>
      <c r="CAI1413" s="28"/>
      <c r="CAJ1413" s="28"/>
      <c r="CAK1413" s="28"/>
      <c r="CAL1413" s="28"/>
      <c r="CAM1413" s="28"/>
      <c r="CAN1413" s="28"/>
      <c r="CAO1413" s="28"/>
      <c r="CAP1413" s="28"/>
      <c r="CAQ1413" s="28"/>
      <c r="CAR1413" s="28"/>
      <c r="CAS1413" s="28"/>
      <c r="CAT1413" s="28"/>
      <c r="CAU1413" s="28"/>
      <c r="CAV1413" s="28"/>
      <c r="CAW1413" s="28"/>
      <c r="CAX1413" s="28"/>
      <c r="CAY1413" s="28"/>
      <c r="CAZ1413" s="28"/>
      <c r="CBA1413" s="28"/>
      <c r="CBB1413" s="28"/>
      <c r="CBC1413" s="28"/>
      <c r="CBD1413" s="28"/>
      <c r="CBE1413" s="28"/>
      <c r="CBF1413" s="28"/>
      <c r="CBG1413" s="28"/>
      <c r="CBH1413" s="28"/>
      <c r="CBI1413" s="28"/>
      <c r="CBJ1413" s="28"/>
      <c r="CBK1413" s="28"/>
      <c r="CBL1413" s="28"/>
      <c r="CBM1413" s="28"/>
      <c r="CBN1413" s="28"/>
      <c r="CBO1413" s="28"/>
      <c r="CBP1413" s="28"/>
      <c r="CBQ1413" s="28"/>
      <c r="CBR1413" s="28"/>
      <c r="CBS1413" s="28"/>
      <c r="CBT1413" s="28"/>
      <c r="CBU1413" s="28"/>
      <c r="CBV1413" s="28"/>
      <c r="CBW1413" s="28"/>
      <c r="CBX1413" s="28"/>
      <c r="CBY1413" s="28"/>
      <c r="CBZ1413" s="28"/>
      <c r="CCA1413" s="28"/>
      <c r="CCB1413" s="28"/>
      <c r="CCC1413" s="28"/>
      <c r="CCD1413" s="28"/>
      <c r="CCE1413" s="28"/>
      <c r="CCF1413" s="28"/>
      <c r="CCG1413" s="28"/>
      <c r="CCH1413" s="28"/>
      <c r="CCI1413" s="28"/>
      <c r="CCJ1413" s="28"/>
      <c r="CCK1413" s="28"/>
      <c r="CCL1413" s="28"/>
      <c r="CCM1413" s="28"/>
      <c r="CCN1413" s="28"/>
      <c r="CCO1413" s="28"/>
      <c r="CCP1413" s="28"/>
      <c r="CCQ1413" s="28"/>
      <c r="CCR1413" s="28"/>
      <c r="CCS1413" s="28"/>
      <c r="CCT1413" s="28"/>
      <c r="CCU1413" s="28"/>
      <c r="CCV1413" s="28"/>
      <c r="CCW1413" s="28"/>
      <c r="CCX1413" s="28"/>
      <c r="CCY1413" s="28"/>
      <c r="CCZ1413" s="28"/>
      <c r="CDA1413" s="28"/>
      <c r="CDB1413" s="28"/>
      <c r="CDC1413" s="28"/>
      <c r="CDD1413" s="28"/>
      <c r="CDE1413" s="28"/>
      <c r="CDF1413" s="28"/>
      <c r="CDG1413" s="28"/>
      <c r="CDH1413" s="28"/>
      <c r="CDI1413" s="28"/>
      <c r="CDJ1413" s="28"/>
      <c r="CDK1413" s="28"/>
      <c r="CDL1413" s="28"/>
      <c r="CDM1413" s="28"/>
      <c r="CDN1413" s="28"/>
      <c r="CDO1413" s="28"/>
      <c r="CDP1413" s="28"/>
      <c r="CDQ1413" s="28"/>
      <c r="CDR1413" s="28"/>
      <c r="CDS1413" s="28"/>
      <c r="CDT1413" s="28"/>
      <c r="CDU1413" s="28"/>
      <c r="CDV1413" s="28"/>
      <c r="CDW1413" s="28"/>
      <c r="CDX1413" s="28"/>
      <c r="CDY1413" s="28"/>
      <c r="CDZ1413" s="28"/>
      <c r="CEA1413" s="28"/>
      <c r="CEB1413" s="28"/>
      <c r="CEC1413" s="28"/>
      <c r="CED1413" s="28"/>
      <c r="CEE1413" s="28"/>
      <c r="CEF1413" s="28"/>
      <c r="CEG1413" s="28"/>
      <c r="CEH1413" s="28"/>
      <c r="CEI1413" s="28"/>
      <c r="CEJ1413" s="28"/>
      <c r="CEK1413" s="28"/>
      <c r="CEL1413" s="28"/>
      <c r="CEM1413" s="28"/>
      <c r="CEN1413" s="28"/>
      <c r="CEO1413" s="28"/>
      <c r="CEP1413" s="28"/>
      <c r="CEQ1413" s="28"/>
      <c r="CER1413" s="28"/>
      <c r="CES1413" s="28"/>
      <c r="CET1413" s="28"/>
      <c r="CEU1413" s="28"/>
      <c r="CEV1413" s="28"/>
      <c r="CEW1413" s="28"/>
      <c r="CEX1413" s="28"/>
      <c r="CEY1413" s="28"/>
      <c r="CEZ1413" s="28"/>
      <c r="CFA1413" s="28"/>
      <c r="CFB1413" s="28"/>
      <c r="CFC1413" s="28"/>
      <c r="CFD1413" s="28"/>
      <c r="CFE1413" s="28"/>
      <c r="CFF1413" s="28"/>
      <c r="CFG1413" s="28"/>
      <c r="CFH1413" s="28"/>
      <c r="CFI1413" s="28"/>
      <c r="CFJ1413" s="28"/>
      <c r="CFK1413" s="28"/>
      <c r="CFL1413" s="28"/>
      <c r="CFM1413" s="28"/>
      <c r="CFN1413" s="28"/>
      <c r="CFO1413" s="28"/>
      <c r="CFP1413" s="28"/>
      <c r="CFQ1413" s="28"/>
      <c r="CFR1413" s="28"/>
      <c r="CFS1413" s="28"/>
      <c r="CFT1413" s="28"/>
      <c r="CFU1413" s="28"/>
      <c r="CFV1413" s="28"/>
      <c r="CFW1413" s="28"/>
      <c r="CFX1413" s="28"/>
      <c r="CFY1413" s="28"/>
      <c r="CFZ1413" s="28"/>
      <c r="CGA1413" s="28"/>
      <c r="CGB1413" s="28"/>
      <c r="CGC1413" s="28"/>
      <c r="CGD1413" s="28"/>
      <c r="CGE1413" s="28"/>
      <c r="CGF1413" s="28"/>
      <c r="CGG1413" s="28"/>
      <c r="CGH1413" s="28"/>
      <c r="CGI1413" s="28"/>
      <c r="CGJ1413" s="28"/>
      <c r="CGK1413" s="28"/>
      <c r="CGL1413" s="28"/>
      <c r="CGM1413" s="28"/>
      <c r="CGN1413" s="28"/>
      <c r="CGO1413" s="28"/>
      <c r="CGP1413" s="28"/>
      <c r="CGQ1413" s="28"/>
      <c r="CGR1413" s="28"/>
      <c r="CGS1413" s="28"/>
      <c r="CGT1413" s="28"/>
      <c r="CGU1413" s="28"/>
      <c r="CGV1413" s="28"/>
      <c r="CGW1413" s="28"/>
      <c r="CGX1413" s="28"/>
      <c r="CGY1413" s="28"/>
      <c r="CGZ1413" s="28"/>
      <c r="CHA1413" s="28"/>
      <c r="CHB1413" s="28"/>
      <c r="CHC1413" s="28"/>
      <c r="CHD1413" s="28"/>
      <c r="CHE1413" s="28"/>
      <c r="CHF1413" s="28"/>
      <c r="CHG1413" s="28"/>
      <c r="CHH1413" s="28"/>
      <c r="CHI1413" s="28"/>
      <c r="CHJ1413" s="28"/>
      <c r="CHK1413" s="28"/>
      <c r="CHL1413" s="28"/>
      <c r="CHM1413" s="28"/>
      <c r="CHN1413" s="28"/>
      <c r="CHO1413" s="28"/>
      <c r="CHP1413" s="28"/>
      <c r="CHQ1413" s="28"/>
      <c r="CHR1413" s="28"/>
      <c r="CHS1413" s="28"/>
      <c r="CHT1413" s="28"/>
      <c r="CHU1413" s="28"/>
      <c r="CHV1413" s="28"/>
      <c r="CHW1413" s="28"/>
      <c r="CHX1413" s="28"/>
      <c r="CHY1413" s="28"/>
      <c r="CHZ1413" s="28"/>
      <c r="CIA1413" s="28"/>
      <c r="CIB1413" s="28"/>
      <c r="CIC1413" s="28"/>
      <c r="CID1413" s="28"/>
      <c r="CIE1413" s="28"/>
      <c r="CIF1413" s="28"/>
      <c r="CIG1413" s="28"/>
      <c r="CIH1413" s="28"/>
      <c r="CII1413" s="28"/>
      <c r="CIJ1413" s="28"/>
      <c r="CIK1413" s="28"/>
      <c r="CIL1413" s="28"/>
      <c r="CIM1413" s="28"/>
      <c r="CIN1413" s="28"/>
      <c r="CIO1413" s="28"/>
      <c r="CIP1413" s="28"/>
      <c r="CIQ1413" s="28"/>
      <c r="CIR1413" s="28"/>
      <c r="CIS1413" s="28"/>
      <c r="CIT1413" s="28"/>
      <c r="CIU1413" s="28"/>
      <c r="CIV1413" s="28"/>
      <c r="CIW1413" s="28"/>
      <c r="CIX1413" s="28"/>
      <c r="CIY1413" s="28"/>
      <c r="CIZ1413" s="28"/>
      <c r="CJA1413" s="28"/>
      <c r="CJB1413" s="28"/>
      <c r="CJC1413" s="28"/>
      <c r="CJD1413" s="28"/>
      <c r="CJE1413" s="28"/>
      <c r="CJF1413" s="28"/>
      <c r="CJG1413" s="28"/>
      <c r="CJH1413" s="28"/>
      <c r="CJI1413" s="28"/>
      <c r="CJJ1413" s="28"/>
      <c r="CJK1413" s="28"/>
      <c r="CJL1413" s="28"/>
      <c r="CJM1413" s="28"/>
      <c r="CJN1413" s="28"/>
      <c r="CJO1413" s="28"/>
      <c r="CJP1413" s="28"/>
      <c r="CJQ1413" s="28"/>
      <c r="CJR1413" s="28"/>
      <c r="CJS1413" s="28"/>
      <c r="CJT1413" s="28"/>
      <c r="CJU1413" s="28"/>
      <c r="CJV1413" s="28"/>
      <c r="CJW1413" s="28"/>
      <c r="CJX1413" s="28"/>
      <c r="CJY1413" s="28"/>
      <c r="CJZ1413" s="28"/>
      <c r="CKA1413" s="28"/>
      <c r="CKB1413" s="28"/>
      <c r="CKC1413" s="28"/>
      <c r="CKD1413" s="28"/>
      <c r="CKE1413" s="28"/>
      <c r="CKF1413" s="28"/>
      <c r="CKG1413" s="28"/>
      <c r="CKH1413" s="28"/>
      <c r="CKI1413" s="28"/>
      <c r="CKJ1413" s="28"/>
      <c r="CKK1413" s="28"/>
      <c r="CKL1413" s="28"/>
      <c r="CKM1413" s="28"/>
      <c r="CKN1413" s="28"/>
      <c r="CKO1413" s="28"/>
      <c r="CKP1413" s="28"/>
      <c r="CKQ1413" s="28"/>
      <c r="CKR1413" s="28"/>
      <c r="CKS1413" s="28"/>
      <c r="CKT1413" s="28"/>
      <c r="CKU1413" s="28"/>
      <c r="CKV1413" s="28"/>
      <c r="CKW1413" s="28"/>
      <c r="CKX1413" s="28"/>
      <c r="CKY1413" s="28"/>
      <c r="CKZ1413" s="28"/>
      <c r="CLA1413" s="28"/>
      <c r="CLB1413" s="28"/>
      <c r="CLC1413" s="28"/>
      <c r="CLD1413" s="28"/>
      <c r="CLE1413" s="28"/>
      <c r="CLF1413" s="28"/>
      <c r="CLG1413" s="28"/>
      <c r="CLH1413" s="28"/>
      <c r="CLI1413" s="28"/>
      <c r="CLJ1413" s="28"/>
      <c r="CLK1413" s="28"/>
      <c r="CLL1413" s="28"/>
      <c r="CLM1413" s="28"/>
      <c r="CLN1413" s="28"/>
      <c r="CLO1413" s="28"/>
      <c r="CLP1413" s="28"/>
      <c r="CLQ1413" s="28"/>
      <c r="CLR1413" s="28"/>
      <c r="CLS1413" s="28"/>
      <c r="CLT1413" s="28"/>
      <c r="CLU1413" s="28"/>
      <c r="CLV1413" s="28"/>
      <c r="CLW1413" s="28"/>
      <c r="CLX1413" s="28"/>
      <c r="CLY1413" s="28"/>
      <c r="CLZ1413" s="28"/>
      <c r="CMA1413" s="28"/>
      <c r="CMB1413" s="28"/>
      <c r="CMC1413" s="28"/>
      <c r="CMD1413" s="28"/>
      <c r="CME1413" s="28"/>
      <c r="CMF1413" s="28"/>
      <c r="CMG1413" s="28"/>
      <c r="CMH1413" s="28"/>
      <c r="CMI1413" s="28"/>
      <c r="CMJ1413" s="28"/>
      <c r="CMK1413" s="28"/>
      <c r="CML1413" s="28"/>
      <c r="CMM1413" s="28"/>
      <c r="CMN1413" s="28"/>
      <c r="CMO1413" s="28"/>
      <c r="CMP1413" s="28"/>
      <c r="CMQ1413" s="28"/>
      <c r="CMR1413" s="28"/>
      <c r="CMS1413" s="28"/>
      <c r="CMT1413" s="28"/>
      <c r="CMU1413" s="28"/>
      <c r="CMV1413" s="28"/>
      <c r="CMW1413" s="28"/>
      <c r="CMX1413" s="28"/>
      <c r="CMY1413" s="28"/>
      <c r="CMZ1413" s="28"/>
      <c r="CNA1413" s="28"/>
      <c r="CNB1413" s="28"/>
      <c r="CNC1413" s="28"/>
      <c r="CND1413" s="28"/>
      <c r="CNE1413" s="28"/>
      <c r="CNF1413" s="28"/>
      <c r="CNG1413" s="28"/>
      <c r="CNH1413" s="28"/>
      <c r="CNI1413" s="28"/>
      <c r="CNJ1413" s="28"/>
      <c r="CNK1413" s="28"/>
      <c r="CNL1413" s="28"/>
      <c r="CNM1413" s="28"/>
      <c r="CNN1413" s="28"/>
      <c r="CNO1413" s="28"/>
      <c r="CNP1413" s="28"/>
      <c r="CNQ1413" s="28"/>
      <c r="CNR1413" s="28"/>
      <c r="CNS1413" s="28"/>
      <c r="CNT1413" s="28"/>
      <c r="CNU1413" s="28"/>
      <c r="CNV1413" s="28"/>
      <c r="CNW1413" s="28"/>
      <c r="CNX1413" s="28"/>
      <c r="CNY1413" s="28"/>
      <c r="CNZ1413" s="28"/>
      <c r="COA1413" s="28"/>
      <c r="COB1413" s="28"/>
      <c r="COC1413" s="28"/>
      <c r="COD1413" s="28"/>
      <c r="COE1413" s="28"/>
      <c r="COF1413" s="28"/>
      <c r="COG1413" s="28"/>
      <c r="COH1413" s="28"/>
      <c r="COI1413" s="28"/>
      <c r="COJ1413" s="28"/>
      <c r="COK1413" s="28"/>
      <c r="COL1413" s="28"/>
      <c r="COM1413" s="28"/>
      <c r="CON1413" s="28"/>
      <c r="COO1413" s="28"/>
      <c r="COP1413" s="28"/>
      <c r="COQ1413" s="28"/>
      <c r="COR1413" s="28"/>
      <c r="COS1413" s="28"/>
      <c r="COT1413" s="28"/>
      <c r="COU1413" s="28"/>
      <c r="COV1413" s="28"/>
      <c r="COW1413" s="28"/>
      <c r="COX1413" s="28"/>
      <c r="COY1413" s="28"/>
      <c r="COZ1413" s="28"/>
      <c r="CPA1413" s="28"/>
      <c r="CPB1413" s="28"/>
      <c r="CPC1413" s="28"/>
      <c r="CPD1413" s="28"/>
      <c r="CPE1413" s="28"/>
      <c r="CPF1413" s="28"/>
      <c r="CPG1413" s="28"/>
      <c r="CPH1413" s="28"/>
      <c r="CPI1413" s="28"/>
      <c r="CPJ1413" s="28"/>
      <c r="CPK1413" s="28"/>
      <c r="CPL1413" s="28"/>
      <c r="CPM1413" s="28"/>
      <c r="CPN1413" s="28"/>
      <c r="CPO1413" s="28"/>
      <c r="CPP1413" s="28"/>
      <c r="CPQ1413" s="28"/>
      <c r="CPR1413" s="28"/>
      <c r="CPS1413" s="28"/>
      <c r="CPT1413" s="28"/>
      <c r="CPU1413" s="28"/>
      <c r="CPV1413" s="28"/>
      <c r="CPW1413" s="28"/>
      <c r="CPX1413" s="28"/>
      <c r="CPY1413" s="28"/>
      <c r="CPZ1413" s="28"/>
      <c r="CQA1413" s="28"/>
      <c r="CQB1413" s="28"/>
      <c r="CQC1413" s="28"/>
      <c r="CQD1413" s="28"/>
      <c r="CQE1413" s="28"/>
      <c r="CQF1413" s="28"/>
      <c r="CQG1413" s="28"/>
      <c r="CQH1413" s="28"/>
      <c r="CQI1413" s="28"/>
      <c r="CQJ1413" s="28"/>
      <c r="CQK1413" s="28"/>
      <c r="CQL1413" s="28"/>
      <c r="CQM1413" s="28"/>
      <c r="CQN1413" s="28"/>
      <c r="CQO1413" s="28"/>
      <c r="CQP1413" s="28"/>
      <c r="CQQ1413" s="28"/>
      <c r="CQR1413" s="28"/>
      <c r="CQS1413" s="28"/>
      <c r="CQT1413" s="28"/>
      <c r="CQU1413" s="28"/>
      <c r="CQV1413" s="28"/>
      <c r="CQW1413" s="28"/>
      <c r="CQX1413" s="28"/>
      <c r="CQY1413" s="28"/>
      <c r="CQZ1413" s="28"/>
      <c r="CRA1413" s="28"/>
      <c r="CRB1413" s="28"/>
      <c r="CRC1413" s="28"/>
      <c r="CRD1413" s="28"/>
      <c r="CRE1413" s="28"/>
      <c r="CRF1413" s="28"/>
      <c r="CRG1413" s="28"/>
      <c r="CRH1413" s="28"/>
      <c r="CRI1413" s="28"/>
      <c r="CRJ1413" s="28"/>
      <c r="CRK1413" s="28"/>
      <c r="CRL1413" s="28"/>
      <c r="CRM1413" s="28"/>
      <c r="CRN1413" s="28"/>
      <c r="CRO1413" s="28"/>
      <c r="CRP1413" s="28"/>
      <c r="CRQ1413" s="28"/>
      <c r="CRR1413" s="28"/>
      <c r="CRS1413" s="28"/>
      <c r="CRT1413" s="28"/>
      <c r="CRU1413" s="28"/>
      <c r="CRV1413" s="28"/>
      <c r="CRW1413" s="28"/>
      <c r="CRX1413" s="28"/>
      <c r="CRY1413" s="28"/>
      <c r="CRZ1413" s="28"/>
      <c r="CSA1413" s="28"/>
      <c r="CSB1413" s="28"/>
      <c r="CSC1413" s="28"/>
      <c r="CSD1413" s="28"/>
      <c r="CSE1413" s="28"/>
      <c r="CSF1413" s="28"/>
      <c r="CSG1413" s="28"/>
      <c r="CSH1413" s="28"/>
      <c r="CSI1413" s="28"/>
      <c r="CSJ1413" s="28"/>
      <c r="CSK1413" s="28"/>
      <c r="CSL1413" s="28"/>
      <c r="CSM1413" s="28"/>
      <c r="CSN1413" s="28"/>
      <c r="CSO1413" s="28"/>
      <c r="CSP1413" s="28"/>
      <c r="CSQ1413" s="28"/>
      <c r="CSR1413" s="28"/>
      <c r="CSS1413" s="28"/>
      <c r="CST1413" s="28"/>
      <c r="CSU1413" s="28"/>
      <c r="CSV1413" s="28"/>
      <c r="CSW1413" s="28"/>
      <c r="CSX1413" s="28"/>
      <c r="CSY1413" s="28"/>
      <c r="CSZ1413" s="28"/>
      <c r="CTA1413" s="28"/>
      <c r="CTB1413" s="28"/>
      <c r="CTC1413" s="28"/>
      <c r="CTD1413" s="28"/>
      <c r="CTE1413" s="28"/>
      <c r="CTF1413" s="28"/>
      <c r="CTG1413" s="28"/>
      <c r="CTH1413" s="28"/>
      <c r="CTI1413" s="28"/>
      <c r="CTJ1413" s="28"/>
      <c r="CTK1413" s="28"/>
      <c r="CTL1413" s="28"/>
      <c r="CTM1413" s="28"/>
      <c r="CTN1413" s="28"/>
      <c r="CTO1413" s="28"/>
      <c r="CTP1413" s="28"/>
      <c r="CTQ1413" s="28"/>
      <c r="CTR1413" s="28"/>
      <c r="CTS1413" s="28"/>
      <c r="CTT1413" s="28"/>
      <c r="CTU1413" s="28"/>
      <c r="CTV1413" s="28"/>
      <c r="CTW1413" s="28"/>
      <c r="CTX1413" s="28"/>
      <c r="CTY1413" s="28"/>
      <c r="CTZ1413" s="28"/>
      <c r="CUA1413" s="28"/>
      <c r="CUB1413" s="28"/>
      <c r="CUC1413" s="28"/>
      <c r="CUD1413" s="28"/>
      <c r="CUE1413" s="28"/>
      <c r="CUF1413" s="28"/>
      <c r="CUG1413" s="28"/>
      <c r="CUH1413" s="28"/>
      <c r="CUI1413" s="28"/>
      <c r="CUJ1413" s="28"/>
      <c r="CUK1413" s="28"/>
      <c r="CUL1413" s="28"/>
      <c r="CUM1413" s="28"/>
      <c r="CUN1413" s="28"/>
      <c r="CUO1413" s="28"/>
      <c r="CUP1413" s="28"/>
      <c r="CUQ1413" s="28"/>
      <c r="CUR1413" s="28"/>
      <c r="CUS1413" s="28"/>
      <c r="CUT1413" s="28"/>
      <c r="CUU1413" s="28"/>
      <c r="CUV1413" s="28"/>
      <c r="CUW1413" s="28"/>
      <c r="CUX1413" s="28"/>
      <c r="CUY1413" s="28"/>
      <c r="CUZ1413" s="28"/>
      <c r="CVA1413" s="28"/>
      <c r="CVB1413" s="28"/>
      <c r="CVC1413" s="28"/>
      <c r="CVD1413" s="28"/>
      <c r="CVE1413" s="28"/>
      <c r="CVF1413" s="28"/>
      <c r="CVG1413" s="28"/>
      <c r="CVH1413" s="28"/>
      <c r="CVI1413" s="28"/>
      <c r="CVJ1413" s="28"/>
      <c r="CVK1413" s="28"/>
      <c r="CVL1413" s="28"/>
      <c r="CVM1413" s="28"/>
      <c r="CVN1413" s="28"/>
      <c r="CVO1413" s="28"/>
      <c r="CVP1413" s="28"/>
      <c r="CVQ1413" s="28"/>
      <c r="CVR1413" s="28"/>
      <c r="CVS1413" s="28"/>
      <c r="CVT1413" s="28"/>
      <c r="CVU1413" s="28"/>
      <c r="CVV1413" s="28"/>
      <c r="CVW1413" s="28"/>
      <c r="CVX1413" s="28"/>
      <c r="CVY1413" s="28"/>
      <c r="CVZ1413" s="28"/>
      <c r="CWA1413" s="28"/>
      <c r="CWB1413" s="28"/>
      <c r="CWC1413" s="28"/>
      <c r="CWD1413" s="28"/>
      <c r="CWE1413" s="28"/>
      <c r="CWF1413" s="28"/>
      <c r="CWG1413" s="28"/>
      <c r="CWH1413" s="28"/>
      <c r="CWI1413" s="28"/>
      <c r="CWJ1413" s="28"/>
      <c r="CWK1413" s="28"/>
      <c r="CWL1413" s="28"/>
      <c r="CWM1413" s="28"/>
      <c r="CWN1413" s="28"/>
      <c r="CWO1413" s="28"/>
      <c r="CWP1413" s="28"/>
      <c r="CWQ1413" s="28"/>
      <c r="CWR1413" s="28"/>
      <c r="CWS1413" s="28"/>
      <c r="CWT1413" s="28"/>
      <c r="CWU1413" s="28"/>
      <c r="CWV1413" s="28"/>
      <c r="CWW1413" s="28"/>
      <c r="CWX1413" s="28"/>
      <c r="CWY1413" s="28"/>
      <c r="CWZ1413" s="28"/>
      <c r="CXA1413" s="28"/>
      <c r="CXB1413" s="28"/>
      <c r="CXC1413" s="28"/>
      <c r="CXD1413" s="28"/>
      <c r="CXE1413" s="28"/>
      <c r="CXF1413" s="28"/>
      <c r="CXG1413" s="28"/>
      <c r="CXH1413" s="28"/>
      <c r="CXI1413" s="28"/>
      <c r="CXJ1413" s="28"/>
      <c r="CXK1413" s="28"/>
      <c r="CXL1413" s="28"/>
      <c r="CXM1413" s="28"/>
      <c r="CXN1413" s="28"/>
      <c r="CXO1413" s="28"/>
      <c r="CXP1413" s="28"/>
      <c r="CXQ1413" s="28"/>
      <c r="CXR1413" s="28"/>
      <c r="CXS1413" s="28"/>
      <c r="CXT1413" s="28"/>
      <c r="CXU1413" s="28"/>
      <c r="CXV1413" s="28"/>
      <c r="CXW1413" s="28"/>
      <c r="CXX1413" s="28"/>
      <c r="CXY1413" s="28"/>
      <c r="CXZ1413" s="28"/>
      <c r="CYA1413" s="28"/>
      <c r="CYB1413" s="28"/>
      <c r="CYC1413" s="28"/>
      <c r="CYD1413" s="28"/>
      <c r="CYE1413" s="28"/>
      <c r="CYF1413" s="28"/>
      <c r="CYG1413" s="28"/>
      <c r="CYH1413" s="28"/>
      <c r="CYI1413" s="28"/>
      <c r="CYJ1413" s="28"/>
      <c r="CYK1413" s="28"/>
      <c r="CYL1413" s="28"/>
      <c r="CYM1413" s="28"/>
      <c r="CYN1413" s="28"/>
      <c r="CYO1413" s="28"/>
      <c r="CYP1413" s="28"/>
      <c r="CYQ1413" s="28"/>
      <c r="CYR1413" s="28"/>
      <c r="CYS1413" s="28"/>
      <c r="CYT1413" s="28"/>
      <c r="CYU1413" s="28"/>
      <c r="CYV1413" s="28"/>
      <c r="CYW1413" s="28"/>
      <c r="CYX1413" s="28"/>
      <c r="CYY1413" s="28"/>
      <c r="CYZ1413" s="28"/>
      <c r="CZA1413" s="28"/>
      <c r="CZB1413" s="28"/>
      <c r="CZC1413" s="28"/>
      <c r="CZD1413" s="28"/>
      <c r="CZE1413" s="28"/>
      <c r="CZF1413" s="28"/>
      <c r="CZG1413" s="28"/>
      <c r="CZH1413" s="28"/>
      <c r="CZI1413" s="28"/>
      <c r="CZJ1413" s="28"/>
      <c r="CZK1413" s="28"/>
      <c r="CZL1413" s="28"/>
      <c r="CZM1413" s="28"/>
      <c r="CZN1413" s="28"/>
      <c r="CZO1413" s="28"/>
      <c r="CZP1413" s="28"/>
      <c r="CZQ1413" s="28"/>
      <c r="CZR1413" s="28"/>
      <c r="CZS1413" s="28"/>
      <c r="CZT1413" s="28"/>
      <c r="CZU1413" s="28"/>
      <c r="CZV1413" s="28"/>
      <c r="CZW1413" s="28"/>
      <c r="CZX1413" s="28"/>
      <c r="CZY1413" s="28"/>
      <c r="CZZ1413" s="28"/>
      <c r="DAA1413" s="28"/>
      <c r="DAB1413" s="28"/>
      <c r="DAC1413" s="28"/>
      <c r="DAD1413" s="28"/>
      <c r="DAE1413" s="28"/>
      <c r="DAF1413" s="28"/>
      <c r="DAG1413" s="28"/>
      <c r="DAH1413" s="28"/>
      <c r="DAI1413" s="28"/>
      <c r="DAJ1413" s="28"/>
      <c r="DAK1413" s="28"/>
      <c r="DAL1413" s="28"/>
      <c r="DAM1413" s="28"/>
      <c r="DAN1413" s="28"/>
      <c r="DAO1413" s="28"/>
      <c r="DAP1413" s="28"/>
      <c r="DAQ1413" s="28"/>
      <c r="DAR1413" s="28"/>
      <c r="DAS1413" s="28"/>
      <c r="DAT1413" s="28"/>
      <c r="DAU1413" s="28"/>
      <c r="DAV1413" s="28"/>
      <c r="DAW1413" s="28"/>
      <c r="DAX1413" s="28"/>
      <c r="DAY1413" s="28"/>
      <c r="DAZ1413" s="28"/>
      <c r="DBA1413" s="28"/>
      <c r="DBB1413" s="28"/>
      <c r="DBC1413" s="28"/>
      <c r="DBD1413" s="28"/>
      <c r="DBE1413" s="28"/>
      <c r="DBF1413" s="28"/>
      <c r="DBG1413" s="28"/>
      <c r="DBH1413" s="28"/>
      <c r="DBI1413" s="28"/>
      <c r="DBJ1413" s="28"/>
      <c r="DBK1413" s="28"/>
      <c r="DBL1413" s="28"/>
      <c r="DBM1413" s="28"/>
      <c r="DBN1413" s="28"/>
      <c r="DBO1413" s="28"/>
      <c r="DBP1413" s="28"/>
      <c r="DBQ1413" s="28"/>
      <c r="DBR1413" s="28"/>
      <c r="DBS1413" s="28"/>
      <c r="DBT1413" s="28"/>
      <c r="DBU1413" s="28"/>
      <c r="DBV1413" s="28"/>
      <c r="DBW1413" s="28"/>
      <c r="DBX1413" s="28"/>
      <c r="DBY1413" s="28"/>
      <c r="DBZ1413" s="28"/>
      <c r="DCA1413" s="28"/>
      <c r="DCB1413" s="28"/>
      <c r="DCC1413" s="28"/>
      <c r="DCD1413" s="28"/>
      <c r="DCE1413" s="28"/>
      <c r="DCF1413" s="28"/>
      <c r="DCG1413" s="28"/>
      <c r="DCH1413" s="28"/>
      <c r="DCI1413" s="28"/>
      <c r="DCJ1413" s="28"/>
      <c r="DCK1413" s="28"/>
      <c r="DCL1413" s="28"/>
      <c r="DCM1413" s="28"/>
      <c r="DCN1413" s="28"/>
      <c r="DCO1413" s="28"/>
      <c r="DCP1413" s="28"/>
      <c r="DCQ1413" s="28"/>
      <c r="DCR1413" s="28"/>
      <c r="DCS1413" s="28"/>
      <c r="DCT1413" s="28"/>
      <c r="DCU1413" s="28"/>
      <c r="DCV1413" s="28"/>
      <c r="DCW1413" s="28"/>
      <c r="DCX1413" s="28"/>
      <c r="DCY1413" s="28"/>
      <c r="DCZ1413" s="28"/>
      <c r="DDA1413" s="28"/>
      <c r="DDB1413" s="28"/>
      <c r="DDC1413" s="28"/>
      <c r="DDD1413" s="28"/>
      <c r="DDE1413" s="28"/>
      <c r="DDF1413" s="28"/>
      <c r="DDG1413" s="28"/>
      <c r="DDH1413" s="28"/>
      <c r="DDI1413" s="28"/>
      <c r="DDJ1413" s="28"/>
      <c r="DDK1413" s="28"/>
      <c r="DDL1413" s="28"/>
      <c r="DDM1413" s="28"/>
      <c r="DDN1413" s="28"/>
      <c r="DDO1413" s="28"/>
      <c r="DDP1413" s="28"/>
      <c r="DDQ1413" s="28"/>
      <c r="DDR1413" s="28"/>
      <c r="DDS1413" s="28"/>
      <c r="DDT1413" s="28"/>
      <c r="DDU1413" s="28"/>
      <c r="DDV1413" s="28"/>
      <c r="DDW1413" s="28"/>
      <c r="DDX1413" s="28"/>
      <c r="DDY1413" s="28"/>
      <c r="DDZ1413" s="28"/>
      <c r="DEA1413" s="28"/>
      <c r="DEB1413" s="28"/>
      <c r="DEC1413" s="28"/>
      <c r="DED1413" s="28"/>
      <c r="DEE1413" s="28"/>
      <c r="DEF1413" s="28"/>
      <c r="DEG1413" s="28"/>
      <c r="DEH1413" s="28"/>
      <c r="DEI1413" s="28"/>
      <c r="DEJ1413" s="28"/>
      <c r="DEK1413" s="28"/>
      <c r="DEL1413" s="28"/>
      <c r="DEM1413" s="28"/>
      <c r="DEN1413" s="28"/>
      <c r="DEO1413" s="28"/>
      <c r="DEP1413" s="28"/>
      <c r="DEQ1413" s="28"/>
      <c r="DER1413" s="28"/>
      <c r="DES1413" s="28"/>
      <c r="DET1413" s="28"/>
      <c r="DEU1413" s="28"/>
      <c r="DEV1413" s="28"/>
      <c r="DEW1413" s="28"/>
      <c r="DEX1413" s="28"/>
      <c r="DEY1413" s="28"/>
      <c r="DEZ1413" s="28"/>
      <c r="DFA1413" s="28"/>
      <c r="DFB1413" s="28"/>
      <c r="DFC1413" s="28"/>
      <c r="DFD1413" s="28"/>
      <c r="DFE1413" s="28"/>
      <c r="DFF1413" s="28"/>
      <c r="DFG1413" s="28"/>
      <c r="DFH1413" s="28"/>
      <c r="DFI1413" s="28"/>
      <c r="DFJ1413" s="28"/>
      <c r="DFK1413" s="28"/>
      <c r="DFL1413" s="28"/>
      <c r="DFM1413" s="28"/>
      <c r="DFN1413" s="28"/>
      <c r="DFO1413" s="28"/>
      <c r="DFP1413" s="28"/>
      <c r="DFQ1413" s="28"/>
      <c r="DFR1413" s="28"/>
      <c r="DFS1413" s="28"/>
      <c r="DFT1413" s="28"/>
      <c r="DFU1413" s="28"/>
      <c r="DFV1413" s="28"/>
      <c r="DFW1413" s="28"/>
      <c r="DFX1413" s="28"/>
      <c r="DFY1413" s="28"/>
      <c r="DFZ1413" s="28"/>
      <c r="DGA1413" s="28"/>
      <c r="DGB1413" s="28"/>
      <c r="DGC1413" s="28"/>
      <c r="DGD1413" s="28"/>
      <c r="DGE1413" s="28"/>
      <c r="DGF1413" s="28"/>
      <c r="DGG1413" s="28"/>
      <c r="DGH1413" s="28"/>
      <c r="DGI1413" s="28"/>
      <c r="DGJ1413" s="28"/>
      <c r="DGK1413" s="28"/>
      <c r="DGL1413" s="28"/>
      <c r="DGM1413" s="28"/>
      <c r="DGN1413" s="28"/>
      <c r="DGO1413" s="28"/>
      <c r="DGP1413" s="28"/>
      <c r="DGQ1413" s="28"/>
      <c r="DGR1413" s="28"/>
      <c r="DGS1413" s="28"/>
      <c r="DGT1413" s="28"/>
      <c r="DGU1413" s="28"/>
      <c r="DGV1413" s="28"/>
      <c r="DGW1413" s="28"/>
      <c r="DGX1413" s="28"/>
      <c r="DGY1413" s="28"/>
      <c r="DGZ1413" s="28"/>
      <c r="DHA1413" s="28"/>
      <c r="DHB1413" s="28"/>
      <c r="DHC1413" s="28"/>
      <c r="DHD1413" s="28"/>
      <c r="DHE1413" s="28"/>
      <c r="DHF1413" s="28"/>
      <c r="DHG1413" s="28"/>
      <c r="DHH1413" s="28"/>
      <c r="DHI1413" s="28"/>
      <c r="DHJ1413" s="28"/>
      <c r="DHK1413" s="28"/>
      <c r="DHL1413" s="28"/>
      <c r="DHM1413" s="28"/>
      <c r="DHN1413" s="28"/>
      <c r="DHO1413" s="28"/>
      <c r="DHP1413" s="28"/>
      <c r="DHQ1413" s="28"/>
      <c r="DHR1413" s="28"/>
      <c r="DHS1413" s="28"/>
      <c r="DHT1413" s="28"/>
      <c r="DHU1413" s="28"/>
      <c r="DHV1413" s="28"/>
      <c r="DHW1413" s="28"/>
      <c r="DHX1413" s="28"/>
      <c r="DHY1413" s="28"/>
      <c r="DHZ1413" s="28"/>
      <c r="DIA1413" s="28"/>
      <c r="DIB1413" s="28"/>
      <c r="DIC1413" s="28"/>
      <c r="DID1413" s="28"/>
      <c r="DIE1413" s="28"/>
      <c r="DIF1413" s="28"/>
      <c r="DIG1413" s="28"/>
      <c r="DIH1413" s="28"/>
      <c r="DII1413" s="28"/>
      <c r="DIJ1413" s="28"/>
      <c r="DIK1413" s="28"/>
      <c r="DIL1413" s="28"/>
      <c r="DIM1413" s="28"/>
      <c r="DIN1413" s="28"/>
      <c r="DIO1413" s="28"/>
      <c r="DIP1413" s="28"/>
      <c r="DIQ1413" s="28"/>
      <c r="DIR1413" s="28"/>
      <c r="DIS1413" s="28"/>
      <c r="DIT1413" s="28"/>
      <c r="DIU1413" s="28"/>
      <c r="DIV1413" s="28"/>
      <c r="DIW1413" s="28"/>
      <c r="DIX1413" s="28"/>
      <c r="DIY1413" s="28"/>
      <c r="DIZ1413" s="28"/>
      <c r="DJA1413" s="28"/>
      <c r="DJB1413" s="28"/>
      <c r="DJC1413" s="28"/>
      <c r="DJD1413" s="28"/>
      <c r="DJE1413" s="28"/>
      <c r="DJF1413" s="28"/>
      <c r="DJG1413" s="28"/>
      <c r="DJH1413" s="28"/>
      <c r="DJI1413" s="28"/>
      <c r="DJJ1413" s="28"/>
      <c r="DJK1413" s="28"/>
      <c r="DJL1413" s="28"/>
      <c r="DJM1413" s="28"/>
      <c r="DJN1413" s="28"/>
      <c r="DJO1413" s="28"/>
      <c r="DJP1413" s="28"/>
      <c r="DJQ1413" s="28"/>
      <c r="DJR1413" s="28"/>
      <c r="DJS1413" s="28"/>
      <c r="DJT1413" s="28"/>
      <c r="DJU1413" s="28"/>
      <c r="DJV1413" s="28"/>
      <c r="DJW1413" s="28"/>
      <c r="DJX1413" s="28"/>
      <c r="DJY1413" s="28"/>
      <c r="DJZ1413" s="28"/>
      <c r="DKA1413" s="28"/>
      <c r="DKB1413" s="28"/>
      <c r="DKC1413" s="28"/>
      <c r="DKD1413" s="28"/>
      <c r="DKE1413" s="28"/>
      <c r="DKF1413" s="28"/>
      <c r="DKG1413" s="28"/>
      <c r="DKH1413" s="28"/>
      <c r="DKI1413" s="28"/>
      <c r="DKJ1413" s="28"/>
      <c r="DKK1413" s="28"/>
      <c r="DKL1413" s="28"/>
      <c r="DKM1413" s="28"/>
      <c r="DKN1413" s="28"/>
      <c r="DKO1413" s="28"/>
      <c r="DKP1413" s="28"/>
      <c r="DKQ1413" s="28"/>
      <c r="DKR1413" s="28"/>
      <c r="DKS1413" s="28"/>
      <c r="DKT1413" s="28"/>
      <c r="DKU1413" s="28"/>
      <c r="DKV1413" s="28"/>
      <c r="DKW1413" s="28"/>
      <c r="DKX1413" s="28"/>
      <c r="DKY1413" s="28"/>
      <c r="DKZ1413" s="28"/>
      <c r="DLA1413" s="28"/>
      <c r="DLB1413" s="28"/>
      <c r="DLC1413" s="28"/>
      <c r="DLD1413" s="28"/>
      <c r="DLE1413" s="28"/>
      <c r="DLF1413" s="28"/>
      <c r="DLG1413" s="28"/>
      <c r="DLH1413" s="28"/>
      <c r="DLI1413" s="28"/>
      <c r="DLJ1413" s="28"/>
      <c r="DLK1413" s="28"/>
      <c r="DLL1413" s="28"/>
      <c r="DLM1413" s="28"/>
      <c r="DLN1413" s="28"/>
      <c r="DLO1413" s="28"/>
      <c r="DLP1413" s="28"/>
      <c r="DLQ1413" s="28"/>
      <c r="DLR1413" s="28"/>
      <c r="DLS1413" s="28"/>
      <c r="DLT1413" s="28"/>
      <c r="DLU1413" s="28"/>
      <c r="DLV1413" s="28"/>
      <c r="DLW1413" s="28"/>
      <c r="DLX1413" s="28"/>
      <c r="DLY1413" s="28"/>
      <c r="DLZ1413" s="28"/>
      <c r="DMA1413" s="28"/>
      <c r="DMB1413" s="28"/>
      <c r="DMC1413" s="28"/>
      <c r="DMD1413" s="28"/>
      <c r="DME1413" s="28"/>
      <c r="DMF1413" s="28"/>
      <c r="DMG1413" s="28"/>
      <c r="DMH1413" s="28"/>
      <c r="DMI1413" s="28"/>
      <c r="DMJ1413" s="28"/>
      <c r="DMK1413" s="28"/>
      <c r="DML1413" s="28"/>
      <c r="DMM1413" s="28"/>
      <c r="DMN1413" s="28"/>
      <c r="DMO1413" s="28"/>
      <c r="DMP1413" s="28"/>
      <c r="DMQ1413" s="28"/>
      <c r="DMR1413" s="28"/>
      <c r="DMS1413" s="28"/>
      <c r="DMT1413" s="28"/>
      <c r="DMU1413" s="28"/>
      <c r="DMV1413" s="28"/>
      <c r="DMW1413" s="28"/>
      <c r="DMX1413" s="28"/>
      <c r="DMY1413" s="28"/>
      <c r="DMZ1413" s="28"/>
      <c r="DNA1413" s="28"/>
      <c r="DNB1413" s="28"/>
      <c r="DNC1413" s="28"/>
      <c r="DND1413" s="28"/>
      <c r="DNE1413" s="28"/>
      <c r="DNF1413" s="28"/>
      <c r="DNG1413" s="28"/>
      <c r="DNH1413" s="28"/>
      <c r="DNI1413" s="28"/>
      <c r="DNJ1413" s="28"/>
      <c r="DNK1413" s="28"/>
      <c r="DNL1413" s="28"/>
      <c r="DNM1413" s="28"/>
      <c r="DNN1413" s="28"/>
      <c r="DNO1413" s="28"/>
      <c r="DNP1413" s="28"/>
      <c r="DNQ1413" s="28"/>
      <c r="DNR1413" s="28"/>
      <c r="DNS1413" s="28"/>
      <c r="DNT1413" s="28"/>
      <c r="DNU1413" s="28"/>
      <c r="DNV1413" s="28"/>
      <c r="DNW1413" s="28"/>
      <c r="DNX1413" s="28"/>
      <c r="DNY1413" s="28"/>
      <c r="DNZ1413" s="28"/>
      <c r="DOA1413" s="28"/>
      <c r="DOB1413" s="28"/>
      <c r="DOC1413" s="28"/>
      <c r="DOD1413" s="28"/>
      <c r="DOE1413" s="28"/>
      <c r="DOF1413" s="28"/>
      <c r="DOG1413" s="28"/>
      <c r="DOH1413" s="28"/>
      <c r="DOI1413" s="28"/>
      <c r="DOJ1413" s="28"/>
      <c r="DOK1413" s="28"/>
      <c r="DOL1413" s="28"/>
      <c r="DOM1413" s="28"/>
      <c r="DON1413" s="28"/>
      <c r="DOO1413" s="28"/>
      <c r="DOP1413" s="28"/>
      <c r="DOQ1413" s="28"/>
      <c r="DOR1413" s="28"/>
      <c r="DOS1413" s="28"/>
      <c r="DOT1413" s="28"/>
      <c r="DOU1413" s="28"/>
      <c r="DOV1413" s="28"/>
      <c r="DOW1413" s="28"/>
      <c r="DOX1413" s="28"/>
      <c r="DOY1413" s="28"/>
      <c r="DOZ1413" s="28"/>
      <c r="DPA1413" s="28"/>
      <c r="DPB1413" s="28"/>
      <c r="DPC1413" s="28"/>
      <c r="DPD1413" s="28"/>
      <c r="DPE1413" s="28"/>
      <c r="DPF1413" s="28"/>
      <c r="DPG1413" s="28"/>
      <c r="DPH1413" s="28"/>
      <c r="DPI1413" s="28"/>
      <c r="DPJ1413" s="28"/>
      <c r="DPK1413" s="28"/>
      <c r="DPL1413" s="28"/>
      <c r="DPM1413" s="28"/>
      <c r="DPN1413" s="28"/>
      <c r="DPO1413" s="28"/>
      <c r="DPP1413" s="28"/>
      <c r="DPQ1413" s="28"/>
      <c r="DPR1413" s="28"/>
      <c r="DPS1413" s="28"/>
      <c r="DPT1413" s="28"/>
      <c r="DPU1413" s="28"/>
      <c r="DPV1413" s="28"/>
      <c r="DPW1413" s="28"/>
      <c r="DPX1413" s="28"/>
      <c r="DPY1413" s="28"/>
      <c r="DPZ1413" s="28"/>
      <c r="DQA1413" s="28"/>
      <c r="DQB1413" s="28"/>
      <c r="DQC1413" s="28"/>
      <c r="DQD1413" s="28"/>
      <c r="DQE1413" s="28"/>
      <c r="DQF1413" s="28"/>
      <c r="DQG1413" s="28"/>
      <c r="DQH1413" s="28"/>
      <c r="DQI1413" s="28"/>
      <c r="DQJ1413" s="28"/>
      <c r="DQK1413" s="28"/>
      <c r="DQL1413" s="28"/>
      <c r="DQM1413" s="28"/>
      <c r="DQN1413" s="28"/>
      <c r="DQO1413" s="28"/>
      <c r="DQP1413" s="28"/>
      <c r="DQQ1413" s="28"/>
      <c r="DQR1413" s="28"/>
      <c r="DQS1413" s="28"/>
      <c r="DQT1413" s="28"/>
      <c r="DQU1413" s="28"/>
      <c r="DQV1413" s="28"/>
      <c r="DQW1413" s="28"/>
      <c r="DQX1413" s="28"/>
      <c r="DQY1413" s="28"/>
      <c r="DQZ1413" s="28"/>
      <c r="DRA1413" s="28"/>
      <c r="DRB1413" s="28"/>
      <c r="DRC1413" s="28"/>
      <c r="DRD1413" s="28"/>
      <c r="DRE1413" s="28"/>
      <c r="DRF1413" s="28"/>
      <c r="DRG1413" s="28"/>
      <c r="DRH1413" s="28"/>
      <c r="DRI1413" s="28"/>
      <c r="DRJ1413" s="28"/>
      <c r="DRK1413" s="28"/>
      <c r="DRL1413" s="28"/>
      <c r="DRM1413" s="28"/>
      <c r="DRN1413" s="28"/>
      <c r="DRO1413" s="28"/>
      <c r="DRP1413" s="28"/>
      <c r="DRQ1413" s="28"/>
      <c r="DRR1413" s="28"/>
      <c r="DRS1413" s="28"/>
      <c r="DRT1413" s="28"/>
      <c r="DRU1413" s="28"/>
      <c r="DRV1413" s="28"/>
      <c r="DRW1413" s="28"/>
      <c r="DRX1413" s="28"/>
      <c r="DRY1413" s="28"/>
      <c r="DRZ1413" s="28"/>
      <c r="DSA1413" s="28"/>
      <c r="DSB1413" s="28"/>
      <c r="DSC1413" s="28"/>
      <c r="DSD1413" s="28"/>
      <c r="DSE1413" s="28"/>
      <c r="DSF1413" s="28"/>
      <c r="DSG1413" s="28"/>
      <c r="DSH1413" s="28"/>
      <c r="DSI1413" s="28"/>
      <c r="DSJ1413" s="28"/>
      <c r="DSK1413" s="28"/>
      <c r="DSL1413" s="28"/>
      <c r="DSM1413" s="28"/>
      <c r="DSN1413" s="28"/>
      <c r="DSO1413" s="28"/>
      <c r="DSP1413" s="28"/>
      <c r="DSQ1413" s="28"/>
      <c r="DSR1413" s="28"/>
      <c r="DSS1413" s="28"/>
      <c r="DST1413" s="28"/>
      <c r="DSU1413" s="28"/>
      <c r="DSV1413" s="28"/>
      <c r="DSW1413" s="28"/>
      <c r="DSX1413" s="28"/>
      <c r="DSY1413" s="28"/>
      <c r="DSZ1413" s="28"/>
      <c r="DTA1413" s="28"/>
      <c r="DTB1413" s="28"/>
      <c r="DTC1413" s="28"/>
      <c r="DTD1413" s="28"/>
      <c r="DTE1413" s="28"/>
      <c r="DTF1413" s="28"/>
      <c r="DTG1413" s="28"/>
      <c r="DTH1413" s="28"/>
      <c r="DTI1413" s="28"/>
      <c r="DTJ1413" s="28"/>
      <c r="DTK1413" s="28"/>
      <c r="DTL1413" s="28"/>
      <c r="DTM1413" s="28"/>
      <c r="DTN1413" s="28"/>
      <c r="DTO1413" s="28"/>
      <c r="DTP1413" s="28"/>
      <c r="DTQ1413" s="28"/>
      <c r="DTR1413" s="28"/>
      <c r="DTS1413" s="28"/>
      <c r="DTT1413" s="28"/>
      <c r="DTU1413" s="28"/>
      <c r="DTV1413" s="28"/>
      <c r="DTW1413" s="28"/>
      <c r="DTX1413" s="28"/>
      <c r="DTY1413" s="28"/>
      <c r="DTZ1413" s="28"/>
      <c r="DUA1413" s="28"/>
      <c r="DUB1413" s="28"/>
      <c r="DUC1413" s="28"/>
      <c r="DUD1413" s="28"/>
      <c r="DUE1413" s="28"/>
      <c r="DUF1413" s="28"/>
      <c r="DUG1413" s="28"/>
      <c r="DUH1413" s="28"/>
      <c r="DUI1413" s="28"/>
      <c r="DUJ1413" s="28"/>
      <c r="DUK1413" s="28"/>
      <c r="DUL1413" s="28"/>
      <c r="DUM1413" s="28"/>
      <c r="DUN1413" s="28"/>
      <c r="DUO1413" s="28"/>
      <c r="DUP1413" s="28"/>
      <c r="DUQ1413" s="28"/>
      <c r="DUR1413" s="28"/>
      <c r="DUS1413" s="28"/>
      <c r="DUT1413" s="28"/>
      <c r="DUU1413" s="28"/>
      <c r="DUV1413" s="28"/>
      <c r="DUW1413" s="28"/>
      <c r="DUX1413" s="28"/>
      <c r="DUY1413" s="28"/>
      <c r="DUZ1413" s="28"/>
      <c r="DVA1413" s="28"/>
      <c r="DVB1413" s="28"/>
      <c r="DVC1413" s="28"/>
      <c r="DVD1413" s="28"/>
      <c r="DVE1413" s="28"/>
      <c r="DVF1413" s="28"/>
      <c r="DVG1413" s="28"/>
      <c r="DVH1413" s="28"/>
      <c r="DVI1413" s="28"/>
      <c r="DVJ1413" s="28"/>
      <c r="DVK1413" s="28"/>
      <c r="DVL1413" s="28"/>
      <c r="DVM1413" s="28"/>
      <c r="DVN1413" s="28"/>
      <c r="DVO1413" s="28"/>
      <c r="DVP1413" s="28"/>
      <c r="DVQ1413" s="28"/>
      <c r="DVR1413" s="28"/>
      <c r="DVS1413" s="28"/>
      <c r="DVT1413" s="28"/>
      <c r="DVU1413" s="28"/>
      <c r="DVV1413" s="28"/>
      <c r="DVW1413" s="28"/>
      <c r="DVX1413" s="28"/>
      <c r="DVY1413" s="28"/>
      <c r="DVZ1413" s="28"/>
      <c r="DWA1413" s="28"/>
      <c r="DWB1413" s="28"/>
      <c r="DWC1413" s="28"/>
      <c r="DWD1413" s="28"/>
      <c r="DWE1413" s="28"/>
      <c r="DWF1413" s="28"/>
      <c r="DWG1413" s="28"/>
      <c r="DWH1413" s="28"/>
      <c r="DWI1413" s="28"/>
      <c r="DWJ1413" s="28"/>
      <c r="DWK1413" s="28"/>
      <c r="DWL1413" s="28"/>
      <c r="DWM1413" s="28"/>
      <c r="DWN1413" s="28"/>
      <c r="DWO1413" s="28"/>
      <c r="DWP1413" s="28"/>
      <c r="DWQ1413" s="28"/>
      <c r="DWR1413" s="28"/>
      <c r="DWS1413" s="28"/>
      <c r="DWT1413" s="28"/>
      <c r="DWU1413" s="28"/>
      <c r="DWV1413" s="28"/>
      <c r="DWW1413" s="28"/>
      <c r="DWX1413" s="28"/>
      <c r="DWY1413" s="28"/>
      <c r="DWZ1413" s="28"/>
      <c r="DXA1413" s="28"/>
      <c r="DXB1413" s="28"/>
      <c r="DXC1413" s="28"/>
      <c r="DXD1413" s="28"/>
      <c r="DXE1413" s="28"/>
      <c r="DXF1413" s="28"/>
      <c r="DXG1413" s="28"/>
      <c r="DXH1413" s="28"/>
      <c r="DXI1413" s="28"/>
      <c r="DXJ1413" s="28"/>
      <c r="DXK1413" s="28"/>
      <c r="DXL1413" s="28"/>
      <c r="DXM1413" s="28"/>
      <c r="DXN1413" s="28"/>
      <c r="DXO1413" s="28"/>
      <c r="DXP1413" s="28"/>
      <c r="DXQ1413" s="28"/>
      <c r="DXR1413" s="28"/>
      <c r="DXS1413" s="28"/>
      <c r="DXT1413" s="28"/>
      <c r="DXU1413" s="28"/>
      <c r="DXV1413" s="28"/>
      <c r="DXW1413" s="28"/>
      <c r="DXX1413" s="28"/>
      <c r="DXY1413" s="28"/>
      <c r="DXZ1413" s="28"/>
      <c r="DYA1413" s="28"/>
      <c r="DYB1413" s="28"/>
      <c r="DYC1413" s="28"/>
      <c r="DYD1413" s="28"/>
      <c r="DYE1413" s="28"/>
      <c r="DYF1413" s="28"/>
      <c r="DYG1413" s="28"/>
      <c r="DYH1413" s="28"/>
      <c r="DYI1413" s="28"/>
      <c r="DYJ1413" s="28"/>
      <c r="DYK1413" s="28"/>
      <c r="DYL1413" s="28"/>
      <c r="DYM1413" s="28"/>
      <c r="DYN1413" s="28"/>
      <c r="DYO1413" s="28"/>
      <c r="DYP1413" s="28"/>
      <c r="DYQ1413" s="28"/>
      <c r="DYR1413" s="28"/>
      <c r="DYS1413" s="28"/>
      <c r="DYT1413" s="28"/>
      <c r="DYU1413" s="28"/>
      <c r="DYV1413" s="28"/>
      <c r="DYW1413" s="28"/>
      <c r="DYX1413" s="28"/>
      <c r="DYY1413" s="28"/>
      <c r="DYZ1413" s="28"/>
      <c r="DZA1413" s="28"/>
      <c r="DZB1413" s="28"/>
      <c r="DZC1413" s="28"/>
      <c r="DZD1413" s="28"/>
      <c r="DZE1413" s="28"/>
      <c r="DZF1413" s="28"/>
      <c r="DZG1413" s="28"/>
      <c r="DZH1413" s="28"/>
      <c r="DZI1413" s="28"/>
      <c r="DZJ1413" s="28"/>
      <c r="DZK1413" s="28"/>
      <c r="DZL1413" s="28"/>
      <c r="DZM1413" s="28"/>
      <c r="DZN1413" s="28"/>
      <c r="DZO1413" s="28"/>
      <c r="DZP1413" s="28"/>
      <c r="DZQ1413" s="28"/>
      <c r="DZR1413" s="28"/>
      <c r="DZS1413" s="28"/>
      <c r="DZT1413" s="28"/>
      <c r="DZU1413" s="28"/>
      <c r="DZV1413" s="28"/>
      <c r="DZW1413" s="28"/>
      <c r="DZX1413" s="28"/>
      <c r="DZY1413" s="28"/>
      <c r="DZZ1413" s="28"/>
      <c r="EAA1413" s="28"/>
      <c r="EAB1413" s="28"/>
      <c r="EAC1413" s="28"/>
      <c r="EAD1413" s="28"/>
      <c r="EAE1413" s="28"/>
      <c r="EAF1413" s="28"/>
      <c r="EAG1413" s="28"/>
      <c r="EAH1413" s="28"/>
      <c r="EAI1413" s="28"/>
      <c r="EAJ1413" s="28"/>
      <c r="EAK1413" s="28"/>
      <c r="EAL1413" s="28"/>
      <c r="EAM1413" s="28"/>
      <c r="EAN1413" s="28"/>
      <c r="EAO1413" s="28"/>
      <c r="EAP1413" s="28"/>
      <c r="EAQ1413" s="28"/>
      <c r="EAR1413" s="28"/>
      <c r="EAS1413" s="28"/>
      <c r="EAT1413" s="28"/>
      <c r="EAU1413" s="28"/>
      <c r="EAV1413" s="28"/>
      <c r="EAW1413" s="28"/>
      <c r="EAX1413" s="28"/>
      <c r="EAY1413" s="28"/>
      <c r="EAZ1413" s="28"/>
      <c r="EBA1413" s="28"/>
      <c r="EBB1413" s="28"/>
      <c r="EBC1413" s="28"/>
      <c r="EBD1413" s="28"/>
      <c r="EBE1413" s="28"/>
      <c r="EBF1413" s="28"/>
      <c r="EBG1413" s="28"/>
      <c r="EBH1413" s="28"/>
      <c r="EBI1413" s="28"/>
      <c r="EBJ1413" s="28"/>
      <c r="EBK1413" s="28"/>
      <c r="EBL1413" s="28"/>
      <c r="EBM1413" s="28"/>
      <c r="EBN1413" s="28"/>
      <c r="EBO1413" s="28"/>
      <c r="EBP1413" s="28"/>
      <c r="EBQ1413" s="28"/>
      <c r="EBR1413" s="28"/>
      <c r="EBS1413" s="28"/>
      <c r="EBT1413" s="28"/>
      <c r="EBU1413" s="28"/>
      <c r="EBV1413" s="28"/>
      <c r="EBW1413" s="28"/>
      <c r="EBX1413" s="28"/>
      <c r="EBY1413" s="28"/>
      <c r="EBZ1413" s="28"/>
      <c r="ECA1413" s="28"/>
      <c r="ECB1413" s="28"/>
      <c r="ECC1413" s="28"/>
      <c r="ECD1413" s="28"/>
      <c r="ECE1413" s="28"/>
      <c r="ECF1413" s="28"/>
      <c r="ECG1413" s="28"/>
      <c r="ECH1413" s="28"/>
      <c r="ECI1413" s="28"/>
      <c r="ECJ1413" s="28"/>
      <c r="ECK1413" s="28"/>
      <c r="ECL1413" s="28"/>
      <c r="ECM1413" s="28"/>
      <c r="ECN1413" s="28"/>
      <c r="ECO1413" s="28"/>
      <c r="ECP1413" s="28"/>
      <c r="ECQ1413" s="28"/>
      <c r="ECR1413" s="28"/>
      <c r="ECS1413" s="28"/>
      <c r="ECT1413" s="28"/>
      <c r="ECU1413" s="28"/>
      <c r="ECV1413" s="28"/>
      <c r="ECW1413" s="28"/>
      <c r="ECX1413" s="28"/>
      <c r="ECY1413" s="28"/>
      <c r="ECZ1413" s="28"/>
      <c r="EDA1413" s="28"/>
      <c r="EDB1413" s="28"/>
      <c r="EDC1413" s="28"/>
      <c r="EDD1413" s="28"/>
      <c r="EDE1413" s="28"/>
      <c r="EDF1413" s="28"/>
      <c r="EDG1413" s="28"/>
      <c r="EDH1413" s="28"/>
      <c r="EDI1413" s="28"/>
      <c r="EDJ1413" s="28"/>
      <c r="EDK1413" s="28"/>
      <c r="EDL1413" s="28"/>
      <c r="EDM1413" s="28"/>
      <c r="EDN1413" s="28"/>
      <c r="EDO1413" s="28"/>
      <c r="EDP1413" s="28"/>
      <c r="EDQ1413" s="28"/>
      <c r="EDR1413" s="28"/>
      <c r="EDS1413" s="28"/>
      <c r="EDT1413" s="28"/>
      <c r="EDU1413" s="28"/>
      <c r="EDV1413" s="28"/>
      <c r="EDW1413" s="28"/>
      <c r="EDX1413" s="28"/>
      <c r="EDY1413" s="28"/>
      <c r="EDZ1413" s="28"/>
      <c r="EEA1413" s="28"/>
      <c r="EEB1413" s="28"/>
      <c r="EEC1413" s="28"/>
      <c r="EED1413" s="28"/>
      <c r="EEE1413" s="28"/>
      <c r="EEF1413" s="28"/>
      <c r="EEG1413" s="28"/>
      <c r="EEH1413" s="28"/>
      <c r="EEI1413" s="28"/>
      <c r="EEJ1413" s="28"/>
      <c r="EEK1413" s="28"/>
      <c r="EEL1413" s="28"/>
      <c r="EEM1413" s="28"/>
      <c r="EEN1413" s="28"/>
      <c r="EEO1413" s="28"/>
      <c r="EEP1413" s="28"/>
      <c r="EEQ1413" s="28"/>
      <c r="EER1413" s="28"/>
      <c r="EES1413" s="28"/>
      <c r="EET1413" s="28"/>
      <c r="EEU1413" s="28"/>
      <c r="EEV1413" s="28"/>
      <c r="EEW1413" s="28"/>
      <c r="EEX1413" s="28"/>
      <c r="EEY1413" s="28"/>
      <c r="EEZ1413" s="28"/>
      <c r="EFA1413" s="28"/>
      <c r="EFB1413" s="28"/>
      <c r="EFC1413" s="28"/>
      <c r="EFD1413" s="28"/>
      <c r="EFE1413" s="28"/>
      <c r="EFF1413" s="28"/>
      <c r="EFG1413" s="28"/>
      <c r="EFH1413" s="28"/>
      <c r="EFI1413" s="28"/>
      <c r="EFJ1413" s="28"/>
      <c r="EFK1413" s="28"/>
      <c r="EFL1413" s="28"/>
      <c r="EFM1413" s="28"/>
      <c r="EFN1413" s="28"/>
      <c r="EFO1413" s="28"/>
      <c r="EFP1413" s="28"/>
      <c r="EFQ1413" s="28"/>
      <c r="EFR1413" s="28"/>
      <c r="EFS1413" s="28"/>
      <c r="EFT1413" s="28"/>
      <c r="EFU1413" s="28"/>
      <c r="EFV1413" s="28"/>
      <c r="EFW1413" s="28"/>
      <c r="EFX1413" s="28"/>
      <c r="EFY1413" s="28"/>
      <c r="EFZ1413" s="28"/>
      <c r="EGA1413" s="28"/>
      <c r="EGB1413" s="28"/>
      <c r="EGC1413" s="28"/>
      <c r="EGD1413" s="28"/>
      <c r="EGE1413" s="28"/>
      <c r="EGF1413" s="28"/>
      <c r="EGG1413" s="28"/>
      <c r="EGH1413" s="28"/>
      <c r="EGI1413" s="28"/>
      <c r="EGJ1413" s="28"/>
      <c r="EGK1413" s="28"/>
      <c r="EGL1413" s="28"/>
      <c r="EGM1413" s="28"/>
      <c r="EGN1413" s="28"/>
      <c r="EGO1413" s="28"/>
      <c r="EGP1413" s="28"/>
      <c r="EGQ1413" s="28"/>
      <c r="EGR1413" s="28"/>
      <c r="EGS1413" s="28"/>
      <c r="EGT1413" s="28"/>
      <c r="EGU1413" s="28"/>
      <c r="EGV1413" s="28"/>
      <c r="EGW1413" s="28"/>
      <c r="EGX1413" s="28"/>
      <c r="EGY1413" s="28"/>
      <c r="EGZ1413" s="28"/>
      <c r="EHA1413" s="28"/>
      <c r="EHB1413" s="28"/>
      <c r="EHC1413" s="28"/>
      <c r="EHD1413" s="28"/>
      <c r="EHE1413" s="28"/>
      <c r="EHF1413" s="28"/>
      <c r="EHG1413" s="28"/>
      <c r="EHH1413" s="28"/>
      <c r="EHI1413" s="28"/>
      <c r="EHJ1413" s="28"/>
      <c r="EHK1413" s="28"/>
      <c r="EHL1413" s="28"/>
      <c r="EHM1413" s="28"/>
      <c r="EHN1413" s="28"/>
      <c r="EHO1413" s="28"/>
      <c r="EHP1413" s="28"/>
      <c r="EHQ1413" s="28"/>
      <c r="EHR1413" s="28"/>
      <c r="EHS1413" s="28"/>
      <c r="EHT1413" s="28"/>
      <c r="EHU1413" s="28"/>
      <c r="EHV1413" s="28"/>
      <c r="EHW1413" s="28"/>
      <c r="EHX1413" s="28"/>
      <c r="EHY1413" s="28"/>
      <c r="EHZ1413" s="28"/>
      <c r="EIA1413" s="28"/>
      <c r="EIB1413" s="28"/>
      <c r="EIC1413" s="28"/>
      <c r="EID1413" s="28"/>
      <c r="EIE1413" s="28"/>
      <c r="EIF1413" s="28"/>
      <c r="EIG1413" s="28"/>
      <c r="EIH1413" s="28"/>
      <c r="EII1413" s="28"/>
      <c r="EIJ1413" s="28"/>
      <c r="EIK1413" s="28"/>
      <c r="EIL1413" s="28"/>
      <c r="EIM1413" s="28"/>
      <c r="EIN1413" s="28"/>
      <c r="EIO1413" s="28"/>
      <c r="EIP1413" s="28"/>
      <c r="EIQ1413" s="28"/>
      <c r="EIR1413" s="28"/>
      <c r="EIS1413" s="28"/>
      <c r="EIT1413" s="28"/>
      <c r="EIU1413" s="28"/>
      <c r="EIV1413" s="28"/>
      <c r="EIW1413" s="28"/>
      <c r="EIX1413" s="28"/>
      <c r="EIY1413" s="28"/>
      <c r="EIZ1413" s="28"/>
      <c r="EJA1413" s="28"/>
      <c r="EJB1413" s="28"/>
      <c r="EJC1413" s="28"/>
      <c r="EJD1413" s="28"/>
      <c r="EJE1413" s="28"/>
      <c r="EJF1413" s="28"/>
      <c r="EJG1413" s="28"/>
      <c r="EJH1413" s="28"/>
      <c r="EJI1413" s="28"/>
      <c r="EJJ1413" s="28"/>
      <c r="EJK1413" s="28"/>
      <c r="EJL1413" s="28"/>
      <c r="EJM1413" s="28"/>
      <c r="EJN1413" s="28"/>
      <c r="EJO1413" s="28"/>
      <c r="EJP1413" s="28"/>
      <c r="EJQ1413" s="28"/>
      <c r="EJR1413" s="28"/>
      <c r="EJS1413" s="28"/>
      <c r="EJT1413" s="28"/>
      <c r="EJU1413" s="28"/>
      <c r="EJV1413" s="28"/>
      <c r="EJW1413" s="28"/>
      <c r="EJX1413" s="28"/>
      <c r="EJY1413" s="28"/>
      <c r="EJZ1413" s="28"/>
      <c r="EKA1413" s="28"/>
      <c r="EKB1413" s="28"/>
      <c r="EKC1413" s="28"/>
      <c r="EKD1413" s="28"/>
      <c r="EKE1413" s="28"/>
      <c r="EKF1413" s="28"/>
      <c r="EKG1413" s="28"/>
      <c r="EKH1413" s="28"/>
      <c r="EKI1413" s="28"/>
      <c r="EKJ1413" s="28"/>
      <c r="EKK1413" s="28"/>
      <c r="EKL1413" s="28"/>
      <c r="EKM1413" s="28"/>
      <c r="EKN1413" s="28"/>
      <c r="EKO1413" s="28"/>
      <c r="EKP1413" s="28"/>
      <c r="EKQ1413" s="28"/>
      <c r="EKR1413" s="28"/>
      <c r="EKS1413" s="28"/>
      <c r="EKT1413" s="28"/>
      <c r="EKU1413" s="28"/>
      <c r="EKV1413" s="28"/>
      <c r="EKW1413" s="28"/>
      <c r="EKX1413" s="28"/>
      <c r="EKY1413" s="28"/>
      <c r="EKZ1413" s="28"/>
      <c r="ELA1413" s="28"/>
      <c r="ELB1413" s="28"/>
      <c r="ELC1413" s="28"/>
      <c r="ELD1413" s="28"/>
      <c r="ELE1413" s="28"/>
      <c r="ELF1413" s="28"/>
      <c r="ELG1413" s="28"/>
      <c r="ELH1413" s="28"/>
      <c r="ELI1413" s="28"/>
      <c r="ELJ1413" s="28"/>
      <c r="ELK1413" s="28"/>
      <c r="ELL1413" s="28"/>
      <c r="ELM1413" s="28"/>
      <c r="ELN1413" s="28"/>
      <c r="ELO1413" s="28"/>
      <c r="ELP1413" s="28"/>
      <c r="ELQ1413" s="28"/>
      <c r="ELR1413" s="28"/>
      <c r="ELS1413" s="28"/>
      <c r="ELT1413" s="28"/>
      <c r="ELU1413" s="28"/>
      <c r="ELV1413" s="28"/>
      <c r="ELW1413" s="28"/>
      <c r="ELX1413" s="28"/>
      <c r="ELY1413" s="28"/>
      <c r="ELZ1413" s="28"/>
      <c r="EMA1413" s="28"/>
      <c r="EMB1413" s="28"/>
      <c r="EMC1413" s="28"/>
      <c r="EMD1413" s="28"/>
      <c r="EME1413" s="28"/>
      <c r="EMF1413" s="28"/>
      <c r="EMG1413" s="28"/>
      <c r="EMH1413" s="28"/>
      <c r="EMI1413" s="28"/>
      <c r="EMJ1413" s="28"/>
      <c r="EMK1413" s="28"/>
      <c r="EML1413" s="28"/>
      <c r="EMM1413" s="28"/>
      <c r="EMN1413" s="28"/>
      <c r="EMO1413" s="28"/>
      <c r="EMP1413" s="28"/>
      <c r="EMQ1413" s="28"/>
      <c r="EMR1413" s="28"/>
      <c r="EMS1413" s="28"/>
      <c r="EMT1413" s="28"/>
      <c r="EMU1413" s="28"/>
      <c r="EMV1413" s="28"/>
      <c r="EMW1413" s="28"/>
      <c r="EMX1413" s="28"/>
      <c r="EMY1413" s="28"/>
      <c r="EMZ1413" s="28"/>
      <c r="ENA1413" s="28"/>
      <c r="ENB1413" s="28"/>
      <c r="ENC1413" s="28"/>
      <c r="END1413" s="28"/>
      <c r="ENE1413" s="28"/>
      <c r="ENF1413" s="28"/>
      <c r="ENG1413" s="28"/>
      <c r="ENH1413" s="28"/>
      <c r="ENI1413" s="28"/>
      <c r="ENJ1413" s="28"/>
      <c r="ENK1413" s="28"/>
      <c r="ENL1413" s="28"/>
      <c r="ENM1413" s="28"/>
      <c r="ENN1413" s="28"/>
      <c r="ENO1413" s="28"/>
      <c r="ENP1413" s="28"/>
      <c r="ENQ1413" s="28"/>
      <c r="ENR1413" s="28"/>
      <c r="ENS1413" s="28"/>
      <c r="ENT1413" s="28"/>
      <c r="ENU1413" s="28"/>
      <c r="ENV1413" s="28"/>
      <c r="ENW1413" s="28"/>
      <c r="ENX1413" s="28"/>
      <c r="ENY1413" s="28"/>
      <c r="ENZ1413" s="28"/>
      <c r="EOA1413" s="28"/>
      <c r="EOB1413" s="28"/>
      <c r="EOC1413" s="28"/>
      <c r="EOD1413" s="28"/>
      <c r="EOE1413" s="28"/>
      <c r="EOF1413" s="28"/>
      <c r="EOG1413" s="28"/>
      <c r="EOH1413" s="28"/>
      <c r="EOI1413" s="28"/>
      <c r="EOJ1413" s="28"/>
      <c r="EOK1413" s="28"/>
      <c r="EOL1413" s="28"/>
      <c r="EOM1413" s="28"/>
      <c r="EON1413" s="28"/>
      <c r="EOO1413" s="28"/>
      <c r="EOP1413" s="28"/>
      <c r="EOQ1413" s="28"/>
      <c r="EOR1413" s="28"/>
      <c r="EOS1413" s="28"/>
      <c r="EOT1413" s="28"/>
      <c r="EOU1413" s="28"/>
      <c r="EOV1413" s="28"/>
      <c r="EOW1413" s="28"/>
      <c r="EOX1413" s="28"/>
      <c r="EOY1413" s="28"/>
      <c r="EOZ1413" s="28"/>
      <c r="EPA1413" s="28"/>
      <c r="EPB1413" s="28"/>
      <c r="EPC1413" s="28"/>
      <c r="EPD1413" s="28"/>
      <c r="EPE1413" s="28"/>
      <c r="EPF1413" s="28"/>
      <c r="EPG1413" s="28"/>
      <c r="EPH1413" s="28"/>
      <c r="EPI1413" s="28"/>
      <c r="EPJ1413" s="28"/>
      <c r="EPK1413" s="28"/>
      <c r="EPL1413" s="28"/>
      <c r="EPM1413" s="28"/>
      <c r="EPN1413" s="28"/>
      <c r="EPO1413" s="28"/>
      <c r="EPP1413" s="28"/>
      <c r="EPQ1413" s="28"/>
      <c r="EPR1413" s="28"/>
      <c r="EPS1413" s="28"/>
      <c r="EPT1413" s="28"/>
      <c r="EPU1413" s="28"/>
      <c r="EPV1413" s="28"/>
      <c r="EPW1413" s="28"/>
      <c r="EPX1413" s="28"/>
      <c r="EPY1413" s="28"/>
      <c r="EPZ1413" s="28"/>
      <c r="EQA1413" s="28"/>
      <c r="EQB1413" s="28"/>
      <c r="EQC1413" s="28"/>
      <c r="EQD1413" s="28"/>
      <c r="EQE1413" s="28"/>
      <c r="EQF1413" s="28"/>
      <c r="EQG1413" s="28"/>
      <c r="EQH1413" s="28"/>
      <c r="EQI1413" s="28"/>
      <c r="EQJ1413" s="28"/>
      <c r="EQK1413" s="28"/>
      <c r="EQL1413" s="28"/>
      <c r="EQM1413" s="28"/>
      <c r="EQN1413" s="28"/>
      <c r="EQO1413" s="28"/>
      <c r="EQP1413" s="28"/>
      <c r="EQQ1413" s="28"/>
      <c r="EQR1413" s="28"/>
      <c r="EQS1413" s="28"/>
      <c r="EQT1413" s="28"/>
      <c r="EQU1413" s="28"/>
      <c r="EQV1413" s="28"/>
      <c r="EQW1413" s="28"/>
      <c r="EQX1413" s="28"/>
      <c r="EQY1413" s="28"/>
      <c r="EQZ1413" s="28"/>
      <c r="ERA1413" s="28"/>
      <c r="ERB1413" s="28"/>
      <c r="ERC1413" s="28"/>
      <c r="ERD1413" s="28"/>
      <c r="ERE1413" s="28"/>
      <c r="ERF1413" s="28"/>
      <c r="ERG1413" s="28"/>
      <c r="ERH1413" s="28"/>
      <c r="ERI1413" s="28"/>
      <c r="ERJ1413" s="28"/>
      <c r="ERK1413" s="28"/>
      <c r="ERL1413" s="28"/>
      <c r="ERM1413" s="28"/>
      <c r="ERN1413" s="28"/>
      <c r="ERO1413" s="28"/>
      <c r="ERP1413" s="28"/>
      <c r="ERQ1413" s="28"/>
      <c r="ERR1413" s="28"/>
      <c r="ERS1413" s="28"/>
      <c r="ERT1413" s="28"/>
      <c r="ERU1413" s="28"/>
      <c r="ERV1413" s="28"/>
      <c r="ERW1413" s="28"/>
      <c r="ERX1413" s="28"/>
      <c r="ERY1413" s="28"/>
      <c r="ERZ1413" s="28"/>
      <c r="ESA1413" s="28"/>
      <c r="ESB1413" s="28"/>
      <c r="ESC1413" s="28"/>
      <c r="ESD1413" s="28"/>
      <c r="ESE1413" s="28"/>
      <c r="ESF1413" s="28"/>
      <c r="ESG1413" s="28"/>
      <c r="ESH1413" s="28"/>
      <c r="ESI1413" s="28"/>
      <c r="ESJ1413" s="28"/>
      <c r="ESK1413" s="28"/>
      <c r="ESL1413" s="28"/>
      <c r="ESM1413" s="28"/>
      <c r="ESN1413" s="28"/>
      <c r="ESO1413" s="28"/>
      <c r="ESP1413" s="28"/>
      <c r="ESQ1413" s="28"/>
      <c r="ESR1413" s="28"/>
      <c r="ESS1413" s="28"/>
      <c r="EST1413" s="28"/>
      <c r="ESU1413" s="28"/>
      <c r="ESV1413" s="28"/>
      <c r="ESW1413" s="28"/>
      <c r="ESX1413" s="28"/>
      <c r="ESY1413" s="28"/>
      <c r="ESZ1413" s="28"/>
      <c r="ETA1413" s="28"/>
      <c r="ETB1413" s="28"/>
      <c r="ETC1413" s="28"/>
      <c r="ETD1413" s="28"/>
      <c r="ETE1413" s="28"/>
      <c r="ETF1413" s="28"/>
      <c r="ETG1413" s="28"/>
      <c r="ETH1413" s="28"/>
      <c r="ETI1413" s="28"/>
      <c r="ETJ1413" s="28"/>
      <c r="ETK1413" s="28"/>
      <c r="ETL1413" s="28"/>
      <c r="ETM1413" s="28"/>
      <c r="ETN1413" s="28"/>
      <c r="ETO1413" s="28"/>
      <c r="ETP1413" s="28"/>
      <c r="ETQ1413" s="28"/>
      <c r="ETR1413" s="28"/>
      <c r="ETS1413" s="28"/>
      <c r="ETT1413" s="28"/>
      <c r="ETU1413" s="28"/>
      <c r="ETV1413" s="28"/>
      <c r="ETW1413" s="28"/>
      <c r="ETX1413" s="28"/>
      <c r="ETY1413" s="28"/>
      <c r="ETZ1413" s="28"/>
      <c r="EUA1413" s="28"/>
      <c r="EUB1413" s="28"/>
      <c r="EUC1413" s="28"/>
      <c r="EUD1413" s="28"/>
      <c r="EUE1413" s="28"/>
      <c r="EUF1413" s="28"/>
      <c r="EUG1413" s="28"/>
      <c r="EUH1413" s="28"/>
      <c r="EUI1413" s="28"/>
      <c r="EUJ1413" s="28"/>
      <c r="EUK1413" s="28"/>
      <c r="EUL1413" s="28"/>
      <c r="EUM1413" s="28"/>
      <c r="EUN1413" s="28"/>
      <c r="EUO1413" s="28"/>
      <c r="EUP1413" s="28"/>
      <c r="EUQ1413" s="28"/>
      <c r="EUR1413" s="28"/>
      <c r="EUS1413" s="28"/>
      <c r="EUT1413" s="28"/>
      <c r="EUU1413" s="28"/>
      <c r="EUV1413" s="28"/>
      <c r="EUW1413" s="28"/>
      <c r="EUX1413" s="28"/>
      <c r="EUY1413" s="28"/>
      <c r="EUZ1413" s="28"/>
      <c r="EVA1413" s="28"/>
      <c r="EVB1413" s="28"/>
      <c r="EVC1413" s="28"/>
      <c r="EVD1413" s="28"/>
      <c r="EVE1413" s="28"/>
      <c r="EVF1413" s="28"/>
      <c r="EVG1413" s="28"/>
      <c r="EVH1413" s="28"/>
      <c r="EVI1413" s="28"/>
      <c r="EVJ1413" s="28"/>
      <c r="EVK1413" s="28"/>
      <c r="EVL1413" s="28"/>
      <c r="EVM1413" s="28"/>
      <c r="EVN1413" s="28"/>
      <c r="EVO1413" s="28"/>
      <c r="EVP1413" s="28"/>
      <c r="EVQ1413" s="28"/>
      <c r="EVR1413" s="28"/>
      <c r="EVS1413" s="28"/>
      <c r="EVT1413" s="28"/>
      <c r="EVU1413" s="28"/>
      <c r="EVV1413" s="28"/>
      <c r="EVW1413" s="28"/>
      <c r="EVX1413" s="28"/>
      <c r="EVY1413" s="28"/>
      <c r="EVZ1413" s="28"/>
      <c r="EWA1413" s="28"/>
      <c r="EWB1413" s="28"/>
      <c r="EWC1413" s="28"/>
      <c r="EWD1413" s="28"/>
      <c r="EWE1413" s="28"/>
      <c r="EWF1413" s="28"/>
      <c r="EWG1413" s="28"/>
      <c r="EWH1413" s="28"/>
      <c r="EWI1413" s="28"/>
      <c r="EWJ1413" s="28"/>
      <c r="EWK1413" s="28"/>
      <c r="EWL1413" s="28"/>
      <c r="EWM1413" s="28"/>
      <c r="EWN1413" s="28"/>
      <c r="EWO1413" s="28"/>
      <c r="EWP1413" s="28"/>
      <c r="EWQ1413" s="28"/>
      <c r="EWR1413" s="28"/>
      <c r="EWS1413" s="28"/>
      <c r="EWT1413" s="28"/>
      <c r="EWU1413" s="28"/>
      <c r="EWV1413" s="28"/>
      <c r="EWW1413" s="28"/>
      <c r="EWX1413" s="28"/>
      <c r="EWY1413" s="28"/>
      <c r="EWZ1413" s="28"/>
      <c r="EXA1413" s="28"/>
      <c r="EXB1413" s="28"/>
      <c r="EXC1413" s="28"/>
      <c r="EXD1413" s="28"/>
      <c r="EXE1413" s="28"/>
      <c r="EXF1413" s="28"/>
      <c r="EXG1413" s="28"/>
      <c r="EXH1413" s="28"/>
      <c r="EXI1413" s="28"/>
      <c r="EXJ1413" s="28"/>
      <c r="EXK1413" s="28"/>
      <c r="EXL1413" s="28"/>
      <c r="EXM1413" s="28"/>
      <c r="EXN1413" s="28"/>
      <c r="EXO1413" s="28"/>
      <c r="EXP1413" s="28"/>
      <c r="EXQ1413" s="28"/>
      <c r="EXR1413" s="28"/>
      <c r="EXS1413" s="28"/>
      <c r="EXT1413" s="28"/>
      <c r="EXU1413" s="28"/>
      <c r="EXV1413" s="28"/>
      <c r="EXW1413" s="28"/>
      <c r="EXX1413" s="28"/>
      <c r="EXY1413" s="28"/>
      <c r="EXZ1413" s="28"/>
      <c r="EYA1413" s="28"/>
      <c r="EYB1413" s="28"/>
      <c r="EYC1413" s="28"/>
      <c r="EYD1413" s="28"/>
      <c r="EYE1413" s="28"/>
      <c r="EYF1413" s="28"/>
      <c r="EYG1413" s="28"/>
      <c r="EYH1413" s="28"/>
      <c r="EYI1413" s="28"/>
      <c r="EYJ1413" s="28"/>
      <c r="EYK1413" s="28"/>
      <c r="EYL1413" s="28"/>
      <c r="EYM1413" s="28"/>
      <c r="EYN1413" s="28"/>
      <c r="EYO1413" s="28"/>
      <c r="EYP1413" s="28"/>
      <c r="EYQ1413" s="28"/>
      <c r="EYR1413" s="28"/>
      <c r="EYS1413" s="28"/>
      <c r="EYT1413" s="28"/>
      <c r="EYU1413" s="28"/>
      <c r="EYV1413" s="28"/>
      <c r="EYW1413" s="28"/>
      <c r="EYX1413" s="28"/>
      <c r="EYY1413" s="28"/>
      <c r="EYZ1413" s="28"/>
      <c r="EZA1413" s="28"/>
      <c r="EZB1413" s="28"/>
      <c r="EZC1413" s="28"/>
      <c r="EZD1413" s="28"/>
      <c r="EZE1413" s="28"/>
      <c r="EZF1413" s="28"/>
      <c r="EZG1413" s="28"/>
      <c r="EZH1413" s="28"/>
      <c r="EZI1413" s="28"/>
      <c r="EZJ1413" s="28"/>
      <c r="EZK1413" s="28"/>
      <c r="EZL1413" s="28"/>
      <c r="EZM1413" s="28"/>
      <c r="EZN1413" s="28"/>
      <c r="EZO1413" s="28"/>
      <c r="EZP1413" s="28"/>
      <c r="EZQ1413" s="28"/>
      <c r="EZR1413" s="28"/>
      <c r="EZS1413" s="28"/>
      <c r="EZT1413" s="28"/>
      <c r="EZU1413" s="28"/>
      <c r="EZV1413" s="28"/>
      <c r="EZW1413" s="28"/>
      <c r="EZX1413" s="28"/>
      <c r="EZY1413" s="28"/>
      <c r="EZZ1413" s="28"/>
      <c r="FAA1413" s="28"/>
      <c r="FAB1413" s="28"/>
      <c r="FAC1413" s="28"/>
      <c r="FAD1413" s="28"/>
      <c r="FAE1413" s="28"/>
      <c r="FAF1413" s="28"/>
      <c r="FAG1413" s="28"/>
      <c r="FAH1413" s="28"/>
      <c r="FAI1413" s="28"/>
      <c r="FAJ1413" s="28"/>
      <c r="FAK1413" s="28"/>
      <c r="FAL1413" s="28"/>
      <c r="FAM1413" s="28"/>
      <c r="FAN1413" s="28"/>
      <c r="FAO1413" s="28"/>
      <c r="FAP1413" s="28"/>
      <c r="FAQ1413" s="28"/>
      <c r="FAR1413" s="28"/>
      <c r="FAS1413" s="28"/>
      <c r="FAT1413" s="28"/>
      <c r="FAU1413" s="28"/>
      <c r="FAV1413" s="28"/>
      <c r="FAW1413" s="28"/>
      <c r="FAX1413" s="28"/>
      <c r="FAY1413" s="28"/>
      <c r="FAZ1413" s="28"/>
      <c r="FBA1413" s="28"/>
      <c r="FBB1413" s="28"/>
      <c r="FBC1413" s="28"/>
      <c r="FBD1413" s="28"/>
      <c r="FBE1413" s="28"/>
      <c r="FBF1413" s="28"/>
      <c r="FBG1413" s="28"/>
      <c r="FBH1413" s="28"/>
      <c r="FBI1413" s="28"/>
      <c r="FBJ1413" s="28"/>
      <c r="FBK1413" s="28"/>
      <c r="FBL1413" s="28"/>
      <c r="FBM1413" s="28"/>
      <c r="FBN1413" s="28"/>
      <c r="FBO1413" s="28"/>
      <c r="FBP1413" s="28"/>
      <c r="FBQ1413" s="28"/>
      <c r="FBR1413" s="28"/>
      <c r="FBS1413" s="28"/>
      <c r="FBT1413" s="28"/>
      <c r="FBU1413" s="28"/>
      <c r="FBV1413" s="28"/>
      <c r="FBW1413" s="28"/>
      <c r="FBX1413" s="28"/>
      <c r="FBY1413" s="28"/>
      <c r="FBZ1413" s="28"/>
      <c r="FCA1413" s="28"/>
      <c r="FCB1413" s="28"/>
      <c r="FCC1413" s="28"/>
      <c r="FCD1413" s="28"/>
      <c r="FCE1413" s="28"/>
      <c r="FCF1413" s="28"/>
      <c r="FCG1413" s="28"/>
      <c r="FCH1413" s="28"/>
      <c r="FCI1413" s="28"/>
      <c r="FCJ1413" s="28"/>
      <c r="FCK1413" s="28"/>
      <c r="FCL1413" s="28"/>
      <c r="FCM1413" s="28"/>
      <c r="FCN1413" s="28"/>
      <c r="FCO1413" s="28"/>
      <c r="FCP1413" s="28"/>
      <c r="FCQ1413" s="28"/>
      <c r="FCR1413" s="28"/>
      <c r="FCS1413" s="28"/>
      <c r="FCT1413" s="28"/>
      <c r="FCU1413" s="28"/>
      <c r="FCV1413" s="28"/>
      <c r="FCW1413" s="28"/>
      <c r="FCX1413" s="28"/>
      <c r="FCY1413" s="28"/>
      <c r="FCZ1413" s="28"/>
      <c r="FDA1413" s="28"/>
      <c r="FDB1413" s="28"/>
      <c r="FDC1413" s="28"/>
      <c r="FDD1413" s="28"/>
      <c r="FDE1413" s="28"/>
      <c r="FDF1413" s="28"/>
      <c r="FDG1413" s="28"/>
      <c r="FDH1413" s="28"/>
      <c r="FDI1413" s="28"/>
      <c r="FDJ1413" s="28"/>
      <c r="FDK1413" s="28"/>
      <c r="FDL1413" s="28"/>
      <c r="FDM1413" s="28"/>
      <c r="FDN1413" s="28"/>
      <c r="FDO1413" s="28"/>
      <c r="FDP1413" s="28"/>
      <c r="FDQ1413" s="28"/>
      <c r="FDR1413" s="28"/>
      <c r="FDS1413" s="28"/>
      <c r="FDT1413" s="28"/>
      <c r="FDU1413" s="28"/>
      <c r="FDV1413" s="28"/>
      <c r="FDW1413" s="28"/>
      <c r="FDX1413" s="28"/>
      <c r="FDY1413" s="28"/>
      <c r="FDZ1413" s="28"/>
      <c r="FEA1413" s="28"/>
      <c r="FEB1413" s="28"/>
      <c r="FEC1413" s="28"/>
      <c r="FED1413" s="28"/>
      <c r="FEE1413" s="28"/>
      <c r="FEF1413" s="28"/>
      <c r="FEG1413" s="28"/>
      <c r="FEH1413" s="28"/>
      <c r="FEI1413" s="28"/>
      <c r="FEJ1413" s="28"/>
      <c r="FEK1413" s="28"/>
      <c r="FEL1413" s="28"/>
      <c r="FEM1413" s="28"/>
      <c r="FEN1413" s="28"/>
      <c r="FEO1413" s="28"/>
      <c r="FEP1413" s="28"/>
      <c r="FEQ1413" s="28"/>
      <c r="FER1413" s="28"/>
      <c r="FES1413" s="28"/>
      <c r="FET1413" s="28"/>
      <c r="FEU1413" s="28"/>
      <c r="FEV1413" s="28"/>
      <c r="FEW1413" s="28"/>
      <c r="FEX1413" s="28"/>
      <c r="FEY1413" s="28"/>
      <c r="FEZ1413" s="28"/>
      <c r="FFA1413" s="28"/>
      <c r="FFB1413" s="28"/>
      <c r="FFC1413" s="28"/>
      <c r="FFD1413" s="28"/>
      <c r="FFE1413" s="28"/>
      <c r="FFF1413" s="28"/>
      <c r="FFG1413" s="28"/>
      <c r="FFH1413" s="28"/>
      <c r="FFI1413" s="28"/>
      <c r="FFJ1413" s="28"/>
      <c r="FFK1413" s="28"/>
      <c r="FFL1413" s="28"/>
      <c r="FFM1413" s="28"/>
      <c r="FFN1413" s="28"/>
      <c r="FFO1413" s="28"/>
      <c r="FFP1413" s="28"/>
      <c r="FFQ1413" s="28"/>
      <c r="FFR1413" s="28"/>
      <c r="FFS1413" s="28"/>
      <c r="FFT1413" s="28"/>
      <c r="FFU1413" s="28"/>
      <c r="FFV1413" s="28"/>
      <c r="FFW1413" s="28"/>
      <c r="FFX1413" s="28"/>
      <c r="FFY1413" s="28"/>
      <c r="FFZ1413" s="28"/>
      <c r="FGA1413" s="28"/>
      <c r="FGB1413" s="28"/>
      <c r="FGC1413" s="28"/>
      <c r="FGD1413" s="28"/>
      <c r="FGE1413" s="28"/>
      <c r="FGF1413" s="28"/>
      <c r="FGG1413" s="28"/>
      <c r="FGH1413" s="28"/>
      <c r="FGI1413" s="28"/>
      <c r="FGJ1413" s="28"/>
      <c r="FGK1413" s="28"/>
      <c r="FGL1413" s="28"/>
      <c r="FGM1413" s="28"/>
      <c r="FGN1413" s="28"/>
      <c r="FGO1413" s="28"/>
      <c r="FGP1413" s="28"/>
      <c r="FGQ1413" s="28"/>
      <c r="FGR1413" s="28"/>
      <c r="FGS1413" s="28"/>
      <c r="FGT1413" s="28"/>
      <c r="FGU1413" s="28"/>
      <c r="FGV1413" s="28"/>
      <c r="FGW1413" s="28"/>
      <c r="FGX1413" s="28"/>
      <c r="FGY1413" s="28"/>
      <c r="FGZ1413" s="28"/>
      <c r="FHA1413" s="28"/>
      <c r="FHB1413" s="28"/>
      <c r="FHC1413" s="28"/>
      <c r="FHD1413" s="28"/>
      <c r="FHE1413" s="28"/>
      <c r="FHF1413" s="28"/>
      <c r="FHG1413" s="28"/>
      <c r="FHH1413" s="28"/>
      <c r="FHI1413" s="28"/>
      <c r="FHJ1413" s="28"/>
      <c r="FHK1413" s="28"/>
      <c r="FHL1413" s="28"/>
      <c r="FHM1413" s="28"/>
      <c r="FHN1413" s="28"/>
      <c r="FHO1413" s="28"/>
      <c r="FHP1413" s="28"/>
      <c r="FHQ1413" s="28"/>
      <c r="FHR1413" s="28"/>
      <c r="FHS1413" s="28"/>
      <c r="FHT1413" s="28"/>
      <c r="FHU1413" s="28"/>
      <c r="FHV1413" s="28"/>
      <c r="FHW1413" s="28"/>
      <c r="FHX1413" s="28"/>
      <c r="FHY1413" s="28"/>
      <c r="FHZ1413" s="28"/>
      <c r="FIA1413" s="28"/>
      <c r="FIB1413" s="28"/>
      <c r="FIC1413" s="28"/>
      <c r="FID1413" s="28"/>
      <c r="FIE1413" s="28"/>
      <c r="FIF1413" s="28"/>
      <c r="FIG1413" s="28"/>
      <c r="FIH1413" s="28"/>
      <c r="FII1413" s="28"/>
      <c r="FIJ1413" s="28"/>
      <c r="FIK1413" s="28"/>
      <c r="FIL1413" s="28"/>
      <c r="FIM1413" s="28"/>
      <c r="FIN1413" s="28"/>
      <c r="FIO1413" s="28"/>
      <c r="FIP1413" s="28"/>
      <c r="FIQ1413" s="28"/>
      <c r="FIR1413" s="28"/>
      <c r="FIS1413" s="28"/>
      <c r="FIT1413" s="28"/>
      <c r="FIU1413" s="28"/>
      <c r="FIV1413" s="28"/>
      <c r="FIW1413" s="28"/>
      <c r="FIX1413" s="28"/>
      <c r="FIY1413" s="28"/>
      <c r="FIZ1413" s="28"/>
      <c r="FJA1413" s="28"/>
      <c r="FJB1413" s="28"/>
      <c r="FJC1413" s="28"/>
      <c r="FJD1413" s="28"/>
      <c r="FJE1413" s="28"/>
      <c r="FJF1413" s="28"/>
      <c r="FJG1413" s="28"/>
      <c r="FJH1413" s="28"/>
      <c r="FJI1413" s="28"/>
      <c r="FJJ1413" s="28"/>
      <c r="FJK1413" s="28"/>
      <c r="FJL1413" s="28"/>
      <c r="FJM1413" s="28"/>
      <c r="FJN1413" s="28"/>
      <c r="FJO1413" s="28"/>
      <c r="FJP1413" s="28"/>
      <c r="FJQ1413" s="28"/>
      <c r="FJR1413" s="28"/>
      <c r="FJS1413" s="28"/>
      <c r="FJT1413" s="28"/>
      <c r="FJU1413" s="28"/>
      <c r="FJV1413" s="28"/>
      <c r="FJW1413" s="28"/>
      <c r="FJX1413" s="28"/>
      <c r="FJY1413" s="28"/>
      <c r="FJZ1413" s="28"/>
      <c r="FKA1413" s="28"/>
      <c r="FKB1413" s="28"/>
      <c r="FKC1413" s="28"/>
      <c r="FKD1413" s="28"/>
      <c r="FKE1413" s="28"/>
      <c r="FKF1413" s="28"/>
      <c r="FKG1413" s="28"/>
      <c r="FKH1413" s="28"/>
      <c r="FKI1413" s="28"/>
      <c r="FKJ1413" s="28"/>
      <c r="FKK1413" s="28"/>
      <c r="FKL1413" s="28"/>
      <c r="FKM1413" s="28"/>
      <c r="FKN1413" s="28"/>
      <c r="FKO1413" s="28"/>
      <c r="FKP1413" s="28"/>
      <c r="FKQ1413" s="28"/>
      <c r="FKR1413" s="28"/>
      <c r="FKS1413" s="28"/>
      <c r="FKT1413" s="28"/>
      <c r="FKU1413" s="28"/>
      <c r="FKV1413" s="28"/>
      <c r="FKW1413" s="28"/>
      <c r="FKX1413" s="28"/>
      <c r="FKY1413" s="28"/>
      <c r="FKZ1413" s="28"/>
      <c r="FLA1413" s="28"/>
      <c r="FLB1413" s="28"/>
      <c r="FLC1413" s="28"/>
      <c r="FLD1413" s="28"/>
      <c r="FLE1413" s="28"/>
      <c r="FLF1413" s="28"/>
      <c r="FLG1413" s="28"/>
      <c r="FLH1413" s="28"/>
      <c r="FLI1413" s="28"/>
      <c r="FLJ1413" s="28"/>
      <c r="FLK1413" s="28"/>
      <c r="FLL1413" s="28"/>
      <c r="FLM1413" s="28"/>
      <c r="FLN1413" s="28"/>
      <c r="FLO1413" s="28"/>
      <c r="FLP1413" s="28"/>
      <c r="FLQ1413" s="28"/>
      <c r="FLR1413" s="28"/>
      <c r="FLS1413" s="28"/>
      <c r="FLT1413" s="28"/>
      <c r="FLU1413" s="28"/>
      <c r="FLV1413" s="28"/>
      <c r="FLW1413" s="28"/>
      <c r="FLX1413" s="28"/>
      <c r="FLY1413" s="28"/>
      <c r="FLZ1413" s="28"/>
      <c r="FMA1413" s="28"/>
      <c r="FMB1413" s="28"/>
      <c r="FMC1413" s="28"/>
      <c r="FMD1413" s="28"/>
      <c r="FME1413" s="28"/>
      <c r="FMF1413" s="28"/>
      <c r="FMG1413" s="28"/>
      <c r="FMH1413" s="28"/>
      <c r="FMI1413" s="28"/>
      <c r="FMJ1413" s="28"/>
      <c r="FMK1413" s="28"/>
      <c r="FML1413" s="28"/>
      <c r="FMM1413" s="28"/>
      <c r="FMN1413" s="28"/>
      <c r="FMO1413" s="28"/>
      <c r="FMP1413" s="28"/>
      <c r="FMQ1413" s="28"/>
      <c r="FMR1413" s="28"/>
      <c r="FMS1413" s="28"/>
      <c r="FMT1413" s="28"/>
      <c r="FMU1413" s="28"/>
      <c r="FMV1413" s="28"/>
      <c r="FMW1413" s="28"/>
      <c r="FMX1413" s="28"/>
      <c r="FMY1413" s="28"/>
      <c r="FMZ1413" s="28"/>
      <c r="FNA1413" s="28"/>
      <c r="FNB1413" s="28"/>
      <c r="FNC1413" s="28"/>
      <c r="FND1413" s="28"/>
      <c r="FNE1413" s="28"/>
      <c r="FNF1413" s="28"/>
      <c r="FNG1413" s="28"/>
      <c r="FNH1413" s="28"/>
      <c r="FNI1413" s="28"/>
      <c r="FNJ1413" s="28"/>
      <c r="FNK1413" s="28"/>
      <c r="FNL1413" s="28"/>
      <c r="FNM1413" s="28"/>
      <c r="FNN1413" s="28"/>
      <c r="FNO1413" s="28"/>
      <c r="FNP1413" s="28"/>
      <c r="FNQ1413" s="28"/>
      <c r="FNR1413" s="28"/>
      <c r="FNS1413" s="28"/>
      <c r="FNT1413" s="28"/>
      <c r="FNU1413" s="28"/>
      <c r="FNV1413" s="28"/>
      <c r="FNW1413" s="28"/>
      <c r="FNX1413" s="28"/>
      <c r="FNY1413" s="28"/>
      <c r="FNZ1413" s="28"/>
      <c r="FOA1413" s="28"/>
      <c r="FOB1413" s="28"/>
      <c r="FOC1413" s="28"/>
      <c r="FOD1413" s="28"/>
      <c r="FOE1413" s="28"/>
      <c r="FOF1413" s="28"/>
      <c r="FOG1413" s="28"/>
      <c r="FOH1413" s="28"/>
      <c r="FOI1413" s="28"/>
      <c r="FOJ1413" s="28"/>
      <c r="FOK1413" s="28"/>
      <c r="FOL1413" s="28"/>
      <c r="FOM1413" s="28"/>
      <c r="FON1413" s="28"/>
      <c r="FOO1413" s="28"/>
      <c r="FOP1413" s="28"/>
      <c r="FOQ1413" s="28"/>
      <c r="FOR1413" s="28"/>
      <c r="FOS1413" s="28"/>
      <c r="FOT1413" s="28"/>
      <c r="FOU1413" s="28"/>
      <c r="FOV1413" s="28"/>
      <c r="FOW1413" s="28"/>
      <c r="FOX1413" s="28"/>
      <c r="FOY1413" s="28"/>
      <c r="FOZ1413" s="28"/>
      <c r="FPA1413" s="28"/>
      <c r="FPB1413" s="28"/>
      <c r="FPC1413" s="28"/>
      <c r="FPD1413" s="28"/>
      <c r="FPE1413" s="28"/>
      <c r="FPF1413" s="28"/>
      <c r="FPG1413" s="28"/>
      <c r="FPH1413" s="28"/>
      <c r="FPI1413" s="28"/>
      <c r="FPJ1413" s="28"/>
      <c r="FPK1413" s="28"/>
      <c r="FPL1413" s="28"/>
      <c r="FPM1413" s="28"/>
      <c r="FPN1413" s="28"/>
      <c r="FPO1413" s="28"/>
      <c r="FPP1413" s="28"/>
      <c r="FPQ1413" s="28"/>
      <c r="FPR1413" s="28"/>
      <c r="FPS1413" s="28"/>
      <c r="FPT1413" s="28"/>
      <c r="FPU1413" s="28"/>
      <c r="FPV1413" s="28"/>
      <c r="FPW1413" s="28"/>
      <c r="FPX1413" s="28"/>
      <c r="FPY1413" s="28"/>
      <c r="FPZ1413" s="28"/>
      <c r="FQA1413" s="28"/>
      <c r="FQB1413" s="28"/>
      <c r="FQC1413" s="28"/>
      <c r="FQD1413" s="28"/>
      <c r="FQE1413" s="28"/>
      <c r="FQF1413" s="28"/>
      <c r="FQG1413" s="28"/>
      <c r="FQH1413" s="28"/>
      <c r="FQI1413" s="28"/>
      <c r="FQJ1413" s="28"/>
      <c r="FQK1413" s="28"/>
      <c r="FQL1413" s="28"/>
      <c r="FQM1413" s="28"/>
      <c r="FQN1413" s="28"/>
      <c r="FQO1413" s="28"/>
      <c r="FQP1413" s="28"/>
      <c r="FQQ1413" s="28"/>
      <c r="FQR1413" s="28"/>
      <c r="FQS1413" s="28"/>
      <c r="FQT1413" s="28"/>
      <c r="FQU1413" s="28"/>
      <c r="FQV1413" s="28"/>
      <c r="FQW1413" s="28"/>
      <c r="FQX1413" s="28"/>
      <c r="FQY1413" s="28"/>
      <c r="FQZ1413" s="28"/>
      <c r="FRA1413" s="28"/>
      <c r="FRB1413" s="28"/>
      <c r="FRC1413" s="28"/>
      <c r="FRD1413" s="28"/>
      <c r="FRE1413" s="28"/>
      <c r="FRF1413" s="28"/>
      <c r="FRG1413" s="28"/>
      <c r="FRH1413" s="28"/>
      <c r="FRI1413" s="28"/>
      <c r="FRJ1413" s="28"/>
      <c r="FRK1413" s="28"/>
      <c r="FRL1413" s="28"/>
      <c r="FRM1413" s="28"/>
      <c r="FRN1413" s="28"/>
      <c r="FRO1413" s="28"/>
      <c r="FRP1413" s="28"/>
      <c r="FRQ1413" s="28"/>
      <c r="FRR1413" s="28"/>
      <c r="FRS1413" s="28"/>
      <c r="FRT1413" s="28"/>
      <c r="FRU1413" s="28"/>
      <c r="FRV1413" s="28"/>
      <c r="FRW1413" s="28"/>
      <c r="FRX1413" s="28"/>
      <c r="FRY1413" s="28"/>
      <c r="FRZ1413" s="28"/>
      <c r="FSA1413" s="28"/>
      <c r="FSB1413" s="28"/>
      <c r="FSC1413" s="28"/>
      <c r="FSD1413" s="28"/>
      <c r="FSE1413" s="28"/>
      <c r="FSF1413" s="28"/>
      <c r="FSG1413" s="28"/>
      <c r="FSH1413" s="28"/>
      <c r="FSI1413" s="28"/>
      <c r="FSJ1413" s="28"/>
      <c r="FSK1413" s="28"/>
      <c r="FSL1413" s="28"/>
      <c r="FSM1413" s="28"/>
      <c r="FSN1413" s="28"/>
      <c r="FSO1413" s="28"/>
      <c r="FSP1413" s="28"/>
      <c r="FSQ1413" s="28"/>
      <c r="FSR1413" s="28"/>
      <c r="FSS1413" s="28"/>
      <c r="FST1413" s="28"/>
      <c r="FSU1413" s="28"/>
      <c r="FSV1413" s="28"/>
      <c r="FSW1413" s="28"/>
      <c r="FSX1413" s="28"/>
      <c r="FSY1413" s="28"/>
      <c r="FSZ1413" s="28"/>
      <c r="FTA1413" s="28"/>
      <c r="FTB1413" s="28"/>
      <c r="FTC1413" s="28"/>
      <c r="FTD1413" s="28"/>
      <c r="FTE1413" s="28"/>
      <c r="FTF1413" s="28"/>
      <c r="FTG1413" s="28"/>
      <c r="FTH1413" s="28"/>
      <c r="FTI1413" s="28"/>
      <c r="FTJ1413" s="28"/>
      <c r="FTK1413" s="28"/>
      <c r="FTL1413" s="28"/>
      <c r="FTM1413" s="28"/>
      <c r="FTN1413" s="28"/>
      <c r="FTO1413" s="28"/>
      <c r="FTP1413" s="28"/>
      <c r="FTQ1413" s="28"/>
      <c r="FTR1413" s="28"/>
      <c r="FTS1413" s="28"/>
      <c r="FTT1413" s="28"/>
      <c r="FTU1413" s="28"/>
      <c r="FTV1413" s="28"/>
      <c r="FTW1413" s="28"/>
      <c r="FTX1413" s="28"/>
      <c r="FTY1413" s="28"/>
      <c r="FTZ1413" s="28"/>
      <c r="FUA1413" s="28"/>
      <c r="FUB1413" s="28"/>
      <c r="FUC1413" s="28"/>
      <c r="FUD1413" s="28"/>
      <c r="FUE1413" s="28"/>
      <c r="FUF1413" s="28"/>
      <c r="FUG1413" s="28"/>
      <c r="FUH1413" s="28"/>
      <c r="FUI1413" s="28"/>
      <c r="FUJ1413" s="28"/>
      <c r="FUK1413" s="28"/>
      <c r="FUL1413" s="28"/>
      <c r="FUM1413" s="28"/>
      <c r="FUN1413" s="28"/>
      <c r="FUO1413" s="28"/>
      <c r="FUP1413" s="28"/>
      <c r="FUQ1413" s="28"/>
      <c r="FUR1413" s="28"/>
      <c r="FUS1413" s="28"/>
      <c r="FUT1413" s="28"/>
      <c r="FUU1413" s="28"/>
      <c r="FUV1413" s="28"/>
      <c r="FUW1413" s="28"/>
      <c r="FUX1413" s="28"/>
      <c r="FUY1413" s="28"/>
      <c r="FUZ1413" s="28"/>
      <c r="FVA1413" s="28"/>
      <c r="FVB1413" s="28"/>
      <c r="FVC1413" s="28"/>
      <c r="FVD1413" s="28"/>
      <c r="FVE1413" s="28"/>
      <c r="FVF1413" s="28"/>
      <c r="FVG1413" s="28"/>
      <c r="FVH1413" s="28"/>
      <c r="FVI1413" s="28"/>
      <c r="FVJ1413" s="28"/>
      <c r="FVK1413" s="28"/>
      <c r="FVL1413" s="28"/>
      <c r="FVM1413" s="28"/>
      <c r="FVN1413" s="28"/>
      <c r="FVO1413" s="28"/>
      <c r="FVP1413" s="28"/>
      <c r="FVQ1413" s="28"/>
      <c r="FVR1413" s="28"/>
      <c r="FVS1413" s="28"/>
      <c r="FVT1413" s="28"/>
      <c r="FVU1413" s="28"/>
      <c r="FVV1413" s="28"/>
      <c r="FVW1413" s="28"/>
      <c r="FVX1413" s="28"/>
      <c r="FVY1413" s="28"/>
      <c r="FVZ1413" s="28"/>
      <c r="FWA1413" s="28"/>
      <c r="FWB1413" s="28"/>
      <c r="FWC1413" s="28"/>
      <c r="FWD1413" s="28"/>
      <c r="FWE1413" s="28"/>
      <c r="FWF1413" s="28"/>
      <c r="FWG1413" s="28"/>
      <c r="FWH1413" s="28"/>
      <c r="FWI1413" s="28"/>
      <c r="FWJ1413" s="28"/>
      <c r="FWK1413" s="28"/>
      <c r="FWL1413" s="28"/>
      <c r="FWM1413" s="28"/>
      <c r="FWN1413" s="28"/>
      <c r="FWO1413" s="28"/>
      <c r="FWP1413" s="28"/>
      <c r="FWQ1413" s="28"/>
      <c r="FWR1413" s="28"/>
      <c r="FWS1413" s="28"/>
      <c r="FWT1413" s="28"/>
      <c r="FWU1413" s="28"/>
      <c r="FWV1413" s="28"/>
      <c r="FWW1413" s="28"/>
      <c r="FWX1413" s="28"/>
      <c r="FWY1413" s="28"/>
      <c r="FWZ1413" s="28"/>
      <c r="FXA1413" s="28"/>
      <c r="FXB1413" s="28"/>
      <c r="FXC1413" s="28"/>
      <c r="FXD1413" s="28"/>
      <c r="FXE1413" s="28"/>
      <c r="FXF1413" s="28"/>
      <c r="FXG1413" s="28"/>
      <c r="FXH1413" s="28"/>
      <c r="FXI1413" s="28"/>
      <c r="FXJ1413" s="28"/>
      <c r="FXK1413" s="28"/>
      <c r="FXL1413" s="28"/>
      <c r="FXM1413" s="28"/>
      <c r="FXN1413" s="28"/>
      <c r="FXO1413" s="28"/>
      <c r="FXP1413" s="28"/>
      <c r="FXQ1413" s="28"/>
      <c r="FXR1413" s="28"/>
      <c r="FXS1413" s="28"/>
      <c r="FXT1413" s="28"/>
      <c r="FXU1413" s="28"/>
      <c r="FXV1413" s="28"/>
      <c r="FXW1413" s="28"/>
      <c r="FXX1413" s="28"/>
      <c r="FXY1413" s="28"/>
      <c r="FXZ1413" s="28"/>
      <c r="FYA1413" s="28"/>
      <c r="FYB1413" s="28"/>
      <c r="FYC1413" s="28"/>
      <c r="FYD1413" s="28"/>
      <c r="FYE1413" s="28"/>
      <c r="FYF1413" s="28"/>
      <c r="FYG1413" s="28"/>
      <c r="FYH1413" s="28"/>
      <c r="FYI1413" s="28"/>
      <c r="FYJ1413" s="28"/>
      <c r="FYK1413" s="28"/>
      <c r="FYL1413" s="28"/>
      <c r="FYM1413" s="28"/>
      <c r="FYN1413" s="28"/>
      <c r="FYO1413" s="28"/>
      <c r="FYP1413" s="28"/>
      <c r="FYQ1413" s="28"/>
      <c r="FYR1413" s="28"/>
      <c r="FYS1413" s="28"/>
      <c r="FYT1413" s="28"/>
      <c r="FYU1413" s="28"/>
      <c r="FYV1413" s="28"/>
      <c r="FYW1413" s="28"/>
      <c r="FYX1413" s="28"/>
      <c r="FYY1413" s="28"/>
      <c r="FYZ1413" s="28"/>
      <c r="FZA1413" s="28"/>
      <c r="FZB1413" s="28"/>
      <c r="FZC1413" s="28"/>
      <c r="FZD1413" s="28"/>
      <c r="FZE1413" s="28"/>
      <c r="FZF1413" s="28"/>
      <c r="FZG1413" s="28"/>
      <c r="FZH1413" s="28"/>
      <c r="FZI1413" s="28"/>
      <c r="FZJ1413" s="28"/>
      <c r="FZK1413" s="28"/>
      <c r="FZL1413" s="28"/>
      <c r="FZM1413" s="28"/>
      <c r="FZN1413" s="28"/>
      <c r="FZO1413" s="28"/>
      <c r="FZP1413" s="28"/>
      <c r="FZQ1413" s="28"/>
      <c r="FZR1413" s="28"/>
      <c r="FZS1413" s="28"/>
      <c r="FZT1413" s="28"/>
      <c r="FZU1413" s="28"/>
      <c r="FZV1413" s="28"/>
      <c r="FZW1413" s="28"/>
      <c r="FZX1413" s="28"/>
      <c r="FZY1413" s="28"/>
      <c r="FZZ1413" s="28"/>
      <c r="GAA1413" s="28"/>
      <c r="GAB1413" s="28"/>
      <c r="GAC1413" s="28"/>
      <c r="GAD1413" s="28"/>
      <c r="GAE1413" s="28"/>
      <c r="GAF1413" s="28"/>
      <c r="GAG1413" s="28"/>
      <c r="GAH1413" s="28"/>
      <c r="GAI1413" s="28"/>
      <c r="GAJ1413" s="28"/>
      <c r="GAK1413" s="28"/>
      <c r="GAL1413" s="28"/>
      <c r="GAM1413" s="28"/>
      <c r="GAN1413" s="28"/>
      <c r="GAO1413" s="28"/>
      <c r="GAP1413" s="28"/>
      <c r="GAQ1413" s="28"/>
      <c r="GAR1413" s="28"/>
      <c r="GAS1413" s="28"/>
      <c r="GAT1413" s="28"/>
      <c r="GAU1413" s="28"/>
      <c r="GAV1413" s="28"/>
      <c r="GAW1413" s="28"/>
      <c r="GAX1413" s="28"/>
      <c r="GAY1413" s="28"/>
      <c r="GAZ1413" s="28"/>
      <c r="GBA1413" s="28"/>
      <c r="GBB1413" s="28"/>
      <c r="GBC1413" s="28"/>
      <c r="GBD1413" s="28"/>
      <c r="GBE1413" s="28"/>
      <c r="GBF1413" s="28"/>
      <c r="GBG1413" s="28"/>
      <c r="GBH1413" s="28"/>
      <c r="GBI1413" s="28"/>
      <c r="GBJ1413" s="28"/>
      <c r="GBK1413" s="28"/>
      <c r="GBL1413" s="28"/>
      <c r="GBM1413" s="28"/>
      <c r="GBN1413" s="28"/>
      <c r="GBO1413" s="28"/>
      <c r="GBP1413" s="28"/>
      <c r="GBQ1413" s="28"/>
      <c r="GBR1413" s="28"/>
      <c r="GBS1413" s="28"/>
      <c r="GBT1413" s="28"/>
      <c r="GBU1413" s="28"/>
      <c r="GBV1413" s="28"/>
      <c r="GBW1413" s="28"/>
      <c r="GBX1413" s="28"/>
      <c r="GBY1413" s="28"/>
      <c r="GBZ1413" s="28"/>
      <c r="GCA1413" s="28"/>
      <c r="GCB1413" s="28"/>
      <c r="GCC1413" s="28"/>
      <c r="GCD1413" s="28"/>
      <c r="GCE1413" s="28"/>
      <c r="GCF1413" s="28"/>
      <c r="GCG1413" s="28"/>
      <c r="GCH1413" s="28"/>
      <c r="GCI1413" s="28"/>
      <c r="GCJ1413" s="28"/>
      <c r="GCK1413" s="28"/>
      <c r="GCL1413" s="28"/>
      <c r="GCM1413" s="28"/>
      <c r="GCN1413" s="28"/>
      <c r="GCO1413" s="28"/>
      <c r="GCP1413" s="28"/>
      <c r="GCQ1413" s="28"/>
      <c r="GCR1413" s="28"/>
      <c r="GCS1413" s="28"/>
      <c r="GCT1413" s="28"/>
      <c r="GCU1413" s="28"/>
      <c r="GCV1413" s="28"/>
      <c r="GCW1413" s="28"/>
      <c r="GCX1413" s="28"/>
      <c r="GCY1413" s="28"/>
      <c r="GCZ1413" s="28"/>
      <c r="GDA1413" s="28"/>
      <c r="GDB1413" s="28"/>
      <c r="GDC1413" s="28"/>
      <c r="GDD1413" s="28"/>
      <c r="GDE1413" s="28"/>
      <c r="GDF1413" s="28"/>
      <c r="GDG1413" s="28"/>
      <c r="GDH1413" s="28"/>
      <c r="GDI1413" s="28"/>
      <c r="GDJ1413" s="28"/>
      <c r="GDK1413" s="28"/>
      <c r="GDL1413" s="28"/>
      <c r="GDM1413" s="28"/>
      <c r="GDN1413" s="28"/>
      <c r="GDO1413" s="28"/>
      <c r="GDP1413" s="28"/>
      <c r="GDQ1413" s="28"/>
      <c r="GDR1413" s="28"/>
      <c r="GDS1413" s="28"/>
      <c r="GDT1413" s="28"/>
      <c r="GDU1413" s="28"/>
      <c r="GDV1413" s="28"/>
      <c r="GDW1413" s="28"/>
      <c r="GDX1413" s="28"/>
      <c r="GDY1413" s="28"/>
      <c r="GDZ1413" s="28"/>
      <c r="GEA1413" s="28"/>
      <c r="GEB1413" s="28"/>
      <c r="GEC1413" s="28"/>
      <c r="GED1413" s="28"/>
      <c r="GEE1413" s="28"/>
      <c r="GEF1413" s="28"/>
      <c r="GEG1413" s="28"/>
      <c r="GEH1413" s="28"/>
      <c r="GEI1413" s="28"/>
      <c r="GEJ1413" s="28"/>
      <c r="GEK1413" s="28"/>
      <c r="GEL1413" s="28"/>
      <c r="GEM1413" s="28"/>
      <c r="GEN1413" s="28"/>
      <c r="GEO1413" s="28"/>
      <c r="GEP1413" s="28"/>
      <c r="GEQ1413" s="28"/>
      <c r="GER1413" s="28"/>
      <c r="GES1413" s="28"/>
      <c r="GET1413" s="28"/>
      <c r="GEU1413" s="28"/>
      <c r="GEV1413" s="28"/>
      <c r="GEW1413" s="28"/>
      <c r="GEX1413" s="28"/>
      <c r="GEY1413" s="28"/>
      <c r="GEZ1413" s="28"/>
      <c r="GFA1413" s="28"/>
      <c r="GFB1413" s="28"/>
      <c r="GFC1413" s="28"/>
      <c r="GFD1413" s="28"/>
      <c r="GFE1413" s="28"/>
      <c r="GFF1413" s="28"/>
      <c r="GFG1413" s="28"/>
      <c r="GFH1413" s="28"/>
      <c r="GFI1413" s="28"/>
      <c r="GFJ1413" s="28"/>
      <c r="GFK1413" s="28"/>
      <c r="GFL1413" s="28"/>
      <c r="GFM1413" s="28"/>
      <c r="GFN1413" s="28"/>
      <c r="GFO1413" s="28"/>
      <c r="GFP1413" s="28"/>
      <c r="GFQ1413" s="28"/>
      <c r="GFR1413" s="28"/>
      <c r="GFS1413" s="28"/>
      <c r="GFT1413" s="28"/>
      <c r="GFU1413" s="28"/>
      <c r="GFV1413" s="28"/>
      <c r="GFW1413" s="28"/>
      <c r="GFX1413" s="28"/>
      <c r="GFY1413" s="28"/>
      <c r="GFZ1413" s="28"/>
      <c r="GGA1413" s="28"/>
      <c r="GGB1413" s="28"/>
      <c r="GGC1413" s="28"/>
      <c r="GGD1413" s="28"/>
      <c r="GGE1413" s="28"/>
      <c r="GGF1413" s="28"/>
      <c r="GGG1413" s="28"/>
      <c r="GGH1413" s="28"/>
      <c r="GGI1413" s="28"/>
      <c r="GGJ1413" s="28"/>
      <c r="GGK1413" s="28"/>
      <c r="GGL1413" s="28"/>
      <c r="GGM1413" s="28"/>
      <c r="GGN1413" s="28"/>
      <c r="GGO1413" s="28"/>
      <c r="GGP1413" s="28"/>
      <c r="GGQ1413" s="28"/>
      <c r="GGR1413" s="28"/>
      <c r="GGS1413" s="28"/>
      <c r="GGT1413" s="28"/>
      <c r="GGU1413" s="28"/>
      <c r="GGV1413" s="28"/>
      <c r="GGW1413" s="28"/>
      <c r="GGX1413" s="28"/>
      <c r="GGY1413" s="28"/>
      <c r="GGZ1413" s="28"/>
      <c r="GHA1413" s="28"/>
      <c r="GHB1413" s="28"/>
      <c r="GHC1413" s="28"/>
      <c r="GHD1413" s="28"/>
      <c r="GHE1413" s="28"/>
      <c r="GHF1413" s="28"/>
      <c r="GHG1413" s="28"/>
      <c r="GHH1413" s="28"/>
      <c r="GHI1413" s="28"/>
      <c r="GHJ1413" s="28"/>
      <c r="GHK1413" s="28"/>
      <c r="GHL1413" s="28"/>
      <c r="GHM1413" s="28"/>
      <c r="GHN1413" s="28"/>
      <c r="GHO1413" s="28"/>
      <c r="GHP1413" s="28"/>
      <c r="GHQ1413" s="28"/>
      <c r="GHR1413" s="28"/>
      <c r="GHS1413" s="28"/>
      <c r="GHT1413" s="28"/>
      <c r="GHU1413" s="28"/>
      <c r="GHV1413" s="28"/>
      <c r="GHW1413" s="28"/>
      <c r="GHX1413" s="28"/>
      <c r="GHY1413" s="28"/>
      <c r="GHZ1413" s="28"/>
      <c r="GIA1413" s="28"/>
      <c r="GIB1413" s="28"/>
      <c r="GIC1413" s="28"/>
      <c r="GID1413" s="28"/>
      <c r="GIE1413" s="28"/>
      <c r="GIF1413" s="28"/>
      <c r="GIG1413" s="28"/>
      <c r="GIH1413" s="28"/>
      <c r="GII1413" s="28"/>
      <c r="GIJ1413" s="28"/>
      <c r="GIK1413" s="28"/>
      <c r="GIL1413" s="28"/>
      <c r="GIM1413" s="28"/>
      <c r="GIN1413" s="28"/>
      <c r="GIO1413" s="28"/>
      <c r="GIP1413" s="28"/>
      <c r="GIQ1413" s="28"/>
      <c r="GIR1413" s="28"/>
      <c r="GIS1413" s="28"/>
      <c r="GIT1413" s="28"/>
      <c r="GIU1413" s="28"/>
      <c r="GIV1413" s="28"/>
      <c r="GIW1413" s="28"/>
      <c r="GIX1413" s="28"/>
      <c r="GIY1413" s="28"/>
      <c r="GIZ1413" s="28"/>
      <c r="GJA1413" s="28"/>
      <c r="GJB1413" s="28"/>
      <c r="GJC1413" s="28"/>
      <c r="GJD1413" s="28"/>
      <c r="GJE1413" s="28"/>
      <c r="GJF1413" s="28"/>
      <c r="GJG1413" s="28"/>
      <c r="GJH1413" s="28"/>
      <c r="GJI1413" s="28"/>
      <c r="GJJ1413" s="28"/>
      <c r="GJK1413" s="28"/>
      <c r="GJL1413" s="28"/>
      <c r="GJM1413" s="28"/>
      <c r="GJN1413" s="28"/>
      <c r="GJO1413" s="28"/>
      <c r="GJP1413" s="28"/>
      <c r="GJQ1413" s="28"/>
      <c r="GJR1413" s="28"/>
      <c r="GJS1413" s="28"/>
      <c r="GJT1413" s="28"/>
      <c r="GJU1413" s="28"/>
      <c r="GJV1413" s="28"/>
      <c r="GJW1413" s="28"/>
      <c r="GJX1413" s="28"/>
      <c r="GJY1413" s="28"/>
      <c r="GJZ1413" s="28"/>
      <c r="GKA1413" s="28"/>
      <c r="GKB1413" s="28"/>
      <c r="GKC1413" s="28"/>
      <c r="GKD1413" s="28"/>
      <c r="GKE1413" s="28"/>
      <c r="GKF1413" s="28"/>
      <c r="GKG1413" s="28"/>
      <c r="GKH1413" s="28"/>
      <c r="GKI1413" s="28"/>
      <c r="GKJ1413" s="28"/>
      <c r="GKK1413" s="28"/>
      <c r="GKL1413" s="28"/>
      <c r="GKM1413" s="28"/>
      <c r="GKN1413" s="28"/>
      <c r="GKO1413" s="28"/>
      <c r="GKP1413" s="28"/>
      <c r="GKQ1413" s="28"/>
      <c r="GKR1413" s="28"/>
      <c r="GKS1413" s="28"/>
      <c r="GKT1413" s="28"/>
      <c r="GKU1413" s="28"/>
      <c r="GKV1413" s="28"/>
      <c r="GKW1413" s="28"/>
      <c r="GKX1413" s="28"/>
      <c r="GKY1413" s="28"/>
      <c r="GKZ1413" s="28"/>
      <c r="GLA1413" s="28"/>
      <c r="GLB1413" s="28"/>
      <c r="GLC1413" s="28"/>
      <c r="GLD1413" s="28"/>
      <c r="GLE1413" s="28"/>
      <c r="GLF1413" s="28"/>
      <c r="GLG1413" s="28"/>
      <c r="GLH1413" s="28"/>
      <c r="GLI1413" s="28"/>
      <c r="GLJ1413" s="28"/>
      <c r="GLK1413" s="28"/>
      <c r="GLL1413" s="28"/>
      <c r="GLM1413" s="28"/>
      <c r="GLN1413" s="28"/>
      <c r="GLO1413" s="28"/>
      <c r="GLP1413" s="28"/>
      <c r="GLQ1413" s="28"/>
      <c r="GLR1413" s="28"/>
      <c r="GLS1413" s="28"/>
      <c r="GLT1413" s="28"/>
      <c r="GLU1413" s="28"/>
      <c r="GLV1413" s="28"/>
      <c r="GLW1413" s="28"/>
      <c r="GLX1413" s="28"/>
      <c r="GLY1413" s="28"/>
      <c r="GLZ1413" s="28"/>
      <c r="GMA1413" s="28"/>
      <c r="GMB1413" s="28"/>
      <c r="GMC1413" s="28"/>
      <c r="GMD1413" s="28"/>
      <c r="GME1413" s="28"/>
      <c r="GMF1413" s="28"/>
      <c r="GMG1413" s="28"/>
      <c r="GMH1413" s="28"/>
      <c r="GMI1413" s="28"/>
      <c r="GMJ1413" s="28"/>
      <c r="GMK1413" s="28"/>
      <c r="GML1413" s="28"/>
      <c r="GMM1413" s="28"/>
      <c r="GMN1413" s="28"/>
      <c r="GMO1413" s="28"/>
      <c r="GMP1413" s="28"/>
      <c r="GMQ1413" s="28"/>
      <c r="GMR1413" s="28"/>
      <c r="GMS1413" s="28"/>
      <c r="GMT1413" s="28"/>
      <c r="GMU1413" s="28"/>
      <c r="GMV1413" s="28"/>
      <c r="GMW1413" s="28"/>
      <c r="GMX1413" s="28"/>
      <c r="GMY1413" s="28"/>
      <c r="GMZ1413" s="28"/>
      <c r="GNA1413" s="28"/>
      <c r="GNB1413" s="28"/>
      <c r="GNC1413" s="28"/>
      <c r="GND1413" s="28"/>
      <c r="GNE1413" s="28"/>
      <c r="GNF1413" s="28"/>
      <c r="GNG1413" s="28"/>
      <c r="GNH1413" s="28"/>
      <c r="GNI1413" s="28"/>
      <c r="GNJ1413" s="28"/>
      <c r="GNK1413" s="28"/>
      <c r="GNL1413" s="28"/>
      <c r="GNM1413" s="28"/>
      <c r="GNN1413" s="28"/>
      <c r="GNO1413" s="28"/>
      <c r="GNP1413" s="28"/>
      <c r="GNQ1413" s="28"/>
      <c r="GNR1413" s="28"/>
      <c r="GNS1413" s="28"/>
      <c r="GNT1413" s="28"/>
      <c r="GNU1413" s="28"/>
      <c r="GNV1413" s="28"/>
      <c r="GNW1413" s="28"/>
      <c r="GNX1413" s="28"/>
      <c r="GNY1413" s="28"/>
      <c r="GNZ1413" s="28"/>
      <c r="GOA1413" s="28"/>
      <c r="GOB1413" s="28"/>
      <c r="GOC1413" s="28"/>
      <c r="GOD1413" s="28"/>
      <c r="GOE1413" s="28"/>
      <c r="GOF1413" s="28"/>
      <c r="GOG1413" s="28"/>
      <c r="GOH1413" s="28"/>
      <c r="GOI1413" s="28"/>
      <c r="GOJ1413" s="28"/>
      <c r="GOK1413" s="28"/>
      <c r="GOL1413" s="28"/>
      <c r="GOM1413" s="28"/>
      <c r="GON1413" s="28"/>
      <c r="GOO1413" s="28"/>
      <c r="GOP1413" s="28"/>
      <c r="GOQ1413" s="28"/>
      <c r="GOR1413" s="28"/>
      <c r="GOS1413" s="28"/>
      <c r="GOT1413" s="28"/>
      <c r="GOU1413" s="28"/>
      <c r="GOV1413" s="28"/>
      <c r="GOW1413" s="28"/>
      <c r="GOX1413" s="28"/>
      <c r="GOY1413" s="28"/>
      <c r="GOZ1413" s="28"/>
      <c r="GPA1413" s="28"/>
      <c r="GPB1413" s="28"/>
      <c r="GPC1413" s="28"/>
      <c r="GPD1413" s="28"/>
      <c r="GPE1413" s="28"/>
      <c r="GPF1413" s="28"/>
      <c r="GPG1413" s="28"/>
      <c r="GPH1413" s="28"/>
      <c r="GPI1413" s="28"/>
      <c r="GPJ1413" s="28"/>
      <c r="GPK1413" s="28"/>
      <c r="GPL1413" s="28"/>
      <c r="GPM1413" s="28"/>
      <c r="GPN1413" s="28"/>
      <c r="GPO1413" s="28"/>
      <c r="GPP1413" s="28"/>
      <c r="GPQ1413" s="28"/>
      <c r="GPR1413" s="28"/>
      <c r="GPS1413" s="28"/>
      <c r="GPT1413" s="28"/>
      <c r="GPU1413" s="28"/>
      <c r="GPV1413" s="28"/>
      <c r="GPW1413" s="28"/>
      <c r="GPX1413" s="28"/>
      <c r="GPY1413" s="28"/>
      <c r="GPZ1413" s="28"/>
      <c r="GQA1413" s="28"/>
      <c r="GQB1413" s="28"/>
      <c r="GQC1413" s="28"/>
      <c r="GQD1413" s="28"/>
      <c r="GQE1413" s="28"/>
      <c r="GQF1413" s="28"/>
      <c r="GQG1413" s="28"/>
      <c r="GQH1413" s="28"/>
      <c r="GQI1413" s="28"/>
      <c r="GQJ1413" s="28"/>
      <c r="GQK1413" s="28"/>
      <c r="GQL1413" s="28"/>
      <c r="GQM1413" s="28"/>
      <c r="GQN1413" s="28"/>
      <c r="GQO1413" s="28"/>
      <c r="GQP1413" s="28"/>
      <c r="GQQ1413" s="28"/>
      <c r="GQR1413" s="28"/>
      <c r="GQS1413" s="28"/>
      <c r="GQT1413" s="28"/>
      <c r="GQU1413" s="28"/>
      <c r="GQV1413" s="28"/>
      <c r="GQW1413" s="28"/>
      <c r="GQX1413" s="28"/>
      <c r="GQY1413" s="28"/>
      <c r="GQZ1413" s="28"/>
      <c r="GRA1413" s="28"/>
      <c r="GRB1413" s="28"/>
      <c r="GRC1413" s="28"/>
      <c r="GRD1413" s="28"/>
      <c r="GRE1413" s="28"/>
      <c r="GRF1413" s="28"/>
      <c r="GRG1413" s="28"/>
      <c r="GRH1413" s="28"/>
      <c r="GRI1413" s="28"/>
      <c r="GRJ1413" s="28"/>
      <c r="GRK1413" s="28"/>
      <c r="GRL1413" s="28"/>
      <c r="GRM1413" s="28"/>
      <c r="GRN1413" s="28"/>
      <c r="GRO1413" s="28"/>
      <c r="GRP1413" s="28"/>
      <c r="GRQ1413" s="28"/>
      <c r="GRR1413" s="28"/>
      <c r="GRS1413" s="28"/>
      <c r="GRT1413" s="28"/>
      <c r="GRU1413" s="28"/>
      <c r="GRV1413" s="28"/>
      <c r="GRW1413" s="28"/>
      <c r="GRX1413" s="28"/>
      <c r="GRY1413" s="28"/>
      <c r="GRZ1413" s="28"/>
      <c r="GSA1413" s="28"/>
      <c r="GSB1413" s="28"/>
      <c r="GSC1413" s="28"/>
      <c r="GSD1413" s="28"/>
      <c r="GSE1413" s="28"/>
      <c r="GSF1413" s="28"/>
      <c r="GSG1413" s="28"/>
      <c r="GSH1413" s="28"/>
      <c r="GSI1413" s="28"/>
      <c r="GSJ1413" s="28"/>
      <c r="GSK1413" s="28"/>
      <c r="GSL1413" s="28"/>
      <c r="GSM1413" s="28"/>
      <c r="GSN1413" s="28"/>
      <c r="GSO1413" s="28"/>
      <c r="GSP1413" s="28"/>
      <c r="GSQ1413" s="28"/>
      <c r="GSR1413" s="28"/>
      <c r="GSS1413" s="28"/>
      <c r="GST1413" s="28"/>
      <c r="GSU1413" s="28"/>
      <c r="GSV1413" s="28"/>
      <c r="GSW1413" s="28"/>
      <c r="GSX1413" s="28"/>
      <c r="GSY1413" s="28"/>
      <c r="GSZ1413" s="28"/>
      <c r="GTA1413" s="28"/>
      <c r="GTB1413" s="28"/>
      <c r="GTC1413" s="28"/>
      <c r="GTD1413" s="28"/>
      <c r="GTE1413" s="28"/>
      <c r="GTF1413" s="28"/>
      <c r="GTG1413" s="28"/>
      <c r="GTH1413" s="28"/>
      <c r="GTI1413" s="28"/>
      <c r="GTJ1413" s="28"/>
      <c r="GTK1413" s="28"/>
      <c r="GTL1413" s="28"/>
      <c r="GTM1413" s="28"/>
      <c r="GTN1413" s="28"/>
      <c r="GTO1413" s="28"/>
      <c r="GTP1413" s="28"/>
      <c r="GTQ1413" s="28"/>
      <c r="GTR1413" s="28"/>
      <c r="GTS1413" s="28"/>
      <c r="GTT1413" s="28"/>
      <c r="GTU1413" s="28"/>
      <c r="GTV1413" s="28"/>
      <c r="GTW1413" s="28"/>
      <c r="GTX1413" s="28"/>
      <c r="GTY1413" s="28"/>
      <c r="GTZ1413" s="28"/>
      <c r="GUA1413" s="28"/>
      <c r="GUB1413" s="28"/>
      <c r="GUC1413" s="28"/>
      <c r="GUD1413" s="28"/>
      <c r="GUE1413" s="28"/>
      <c r="GUF1413" s="28"/>
      <c r="GUG1413" s="28"/>
      <c r="GUH1413" s="28"/>
      <c r="GUI1413" s="28"/>
      <c r="GUJ1413" s="28"/>
      <c r="GUK1413" s="28"/>
      <c r="GUL1413" s="28"/>
      <c r="GUM1413" s="28"/>
      <c r="GUN1413" s="28"/>
      <c r="GUO1413" s="28"/>
      <c r="GUP1413" s="28"/>
      <c r="GUQ1413" s="28"/>
      <c r="GUR1413" s="28"/>
      <c r="GUS1413" s="28"/>
      <c r="GUT1413" s="28"/>
      <c r="GUU1413" s="28"/>
      <c r="GUV1413" s="28"/>
      <c r="GUW1413" s="28"/>
      <c r="GUX1413" s="28"/>
      <c r="GUY1413" s="28"/>
      <c r="GUZ1413" s="28"/>
      <c r="GVA1413" s="28"/>
      <c r="GVB1413" s="28"/>
      <c r="GVC1413" s="28"/>
      <c r="GVD1413" s="28"/>
      <c r="GVE1413" s="28"/>
      <c r="GVF1413" s="28"/>
      <c r="GVG1413" s="28"/>
      <c r="GVH1413" s="28"/>
      <c r="GVI1413" s="28"/>
      <c r="GVJ1413" s="28"/>
      <c r="GVK1413" s="28"/>
      <c r="GVL1413" s="28"/>
      <c r="GVM1413" s="28"/>
      <c r="GVN1413" s="28"/>
      <c r="GVO1413" s="28"/>
      <c r="GVP1413" s="28"/>
      <c r="GVQ1413" s="28"/>
      <c r="GVR1413" s="28"/>
      <c r="GVS1413" s="28"/>
      <c r="GVT1413" s="28"/>
      <c r="GVU1413" s="28"/>
      <c r="GVV1413" s="28"/>
      <c r="GVW1413" s="28"/>
      <c r="GVX1413" s="28"/>
      <c r="GVY1413" s="28"/>
      <c r="GVZ1413" s="28"/>
      <c r="GWA1413" s="28"/>
      <c r="GWB1413" s="28"/>
      <c r="GWC1413" s="28"/>
      <c r="GWD1413" s="28"/>
      <c r="GWE1413" s="28"/>
      <c r="GWF1413" s="28"/>
      <c r="GWG1413" s="28"/>
      <c r="GWH1413" s="28"/>
      <c r="GWI1413" s="28"/>
      <c r="GWJ1413" s="28"/>
      <c r="GWK1413" s="28"/>
      <c r="GWL1413" s="28"/>
      <c r="GWM1413" s="28"/>
      <c r="GWN1413" s="28"/>
      <c r="GWO1413" s="28"/>
      <c r="GWP1413" s="28"/>
      <c r="GWQ1413" s="28"/>
      <c r="GWR1413" s="28"/>
      <c r="GWS1413" s="28"/>
      <c r="GWT1413" s="28"/>
      <c r="GWU1413" s="28"/>
      <c r="GWV1413" s="28"/>
      <c r="GWW1413" s="28"/>
      <c r="GWX1413" s="28"/>
      <c r="GWY1413" s="28"/>
      <c r="GWZ1413" s="28"/>
      <c r="GXA1413" s="28"/>
      <c r="GXB1413" s="28"/>
      <c r="GXC1413" s="28"/>
      <c r="GXD1413" s="28"/>
      <c r="GXE1413" s="28"/>
      <c r="GXF1413" s="28"/>
      <c r="GXG1413" s="28"/>
      <c r="GXH1413" s="28"/>
      <c r="GXI1413" s="28"/>
      <c r="GXJ1413" s="28"/>
      <c r="GXK1413" s="28"/>
      <c r="GXL1413" s="28"/>
      <c r="GXM1413" s="28"/>
      <c r="GXN1413" s="28"/>
      <c r="GXO1413" s="28"/>
      <c r="GXP1413" s="28"/>
      <c r="GXQ1413" s="28"/>
      <c r="GXR1413" s="28"/>
      <c r="GXS1413" s="28"/>
      <c r="GXT1413" s="28"/>
      <c r="GXU1413" s="28"/>
      <c r="GXV1413" s="28"/>
      <c r="GXW1413" s="28"/>
      <c r="GXX1413" s="28"/>
      <c r="GXY1413" s="28"/>
      <c r="GXZ1413" s="28"/>
      <c r="GYA1413" s="28"/>
      <c r="GYB1413" s="28"/>
      <c r="GYC1413" s="28"/>
      <c r="GYD1413" s="28"/>
      <c r="GYE1413" s="28"/>
      <c r="GYF1413" s="28"/>
      <c r="GYG1413" s="28"/>
      <c r="GYH1413" s="28"/>
      <c r="GYI1413" s="28"/>
      <c r="GYJ1413" s="28"/>
      <c r="GYK1413" s="28"/>
      <c r="GYL1413" s="28"/>
      <c r="GYM1413" s="28"/>
      <c r="GYN1413" s="28"/>
      <c r="GYO1413" s="28"/>
      <c r="GYP1413" s="28"/>
      <c r="GYQ1413" s="28"/>
      <c r="GYR1413" s="28"/>
      <c r="GYS1413" s="28"/>
      <c r="GYT1413" s="28"/>
      <c r="GYU1413" s="28"/>
      <c r="GYV1413" s="28"/>
      <c r="GYW1413" s="28"/>
      <c r="GYX1413" s="28"/>
      <c r="GYY1413" s="28"/>
      <c r="GYZ1413" s="28"/>
      <c r="GZA1413" s="28"/>
      <c r="GZB1413" s="28"/>
      <c r="GZC1413" s="28"/>
      <c r="GZD1413" s="28"/>
      <c r="GZE1413" s="28"/>
      <c r="GZF1413" s="28"/>
      <c r="GZG1413" s="28"/>
      <c r="GZH1413" s="28"/>
      <c r="GZI1413" s="28"/>
      <c r="GZJ1413" s="28"/>
      <c r="GZK1413" s="28"/>
      <c r="GZL1413" s="28"/>
      <c r="GZM1413" s="28"/>
      <c r="GZN1413" s="28"/>
      <c r="GZO1413" s="28"/>
      <c r="GZP1413" s="28"/>
      <c r="GZQ1413" s="28"/>
      <c r="GZR1413" s="28"/>
      <c r="GZS1413" s="28"/>
      <c r="GZT1413" s="28"/>
      <c r="GZU1413" s="28"/>
      <c r="GZV1413" s="28"/>
      <c r="GZW1413" s="28"/>
      <c r="GZX1413" s="28"/>
      <c r="GZY1413" s="28"/>
      <c r="GZZ1413" s="28"/>
      <c r="HAA1413" s="28"/>
      <c r="HAB1413" s="28"/>
      <c r="HAC1413" s="28"/>
      <c r="HAD1413" s="28"/>
      <c r="HAE1413" s="28"/>
      <c r="HAF1413" s="28"/>
      <c r="HAG1413" s="28"/>
      <c r="HAH1413" s="28"/>
      <c r="HAI1413" s="28"/>
      <c r="HAJ1413" s="28"/>
      <c r="HAK1413" s="28"/>
      <c r="HAL1413" s="28"/>
      <c r="HAM1413" s="28"/>
      <c r="HAN1413" s="28"/>
      <c r="HAO1413" s="28"/>
      <c r="HAP1413" s="28"/>
      <c r="HAQ1413" s="28"/>
      <c r="HAR1413" s="28"/>
      <c r="HAS1413" s="28"/>
      <c r="HAT1413" s="28"/>
      <c r="HAU1413" s="28"/>
      <c r="HAV1413" s="28"/>
      <c r="HAW1413" s="28"/>
      <c r="HAX1413" s="28"/>
      <c r="HAY1413" s="28"/>
      <c r="HAZ1413" s="28"/>
      <c r="HBA1413" s="28"/>
      <c r="HBB1413" s="28"/>
      <c r="HBC1413" s="28"/>
      <c r="HBD1413" s="28"/>
      <c r="HBE1413" s="28"/>
      <c r="HBF1413" s="28"/>
      <c r="HBG1413" s="28"/>
      <c r="HBH1413" s="28"/>
      <c r="HBI1413" s="28"/>
      <c r="HBJ1413" s="28"/>
      <c r="HBK1413" s="28"/>
      <c r="HBL1413" s="28"/>
      <c r="HBM1413" s="28"/>
      <c r="HBN1413" s="28"/>
      <c r="HBO1413" s="28"/>
      <c r="HBP1413" s="28"/>
      <c r="HBQ1413" s="28"/>
      <c r="HBR1413" s="28"/>
      <c r="HBS1413" s="28"/>
      <c r="HBT1413" s="28"/>
      <c r="HBU1413" s="28"/>
      <c r="HBV1413" s="28"/>
      <c r="HBW1413" s="28"/>
      <c r="HBX1413" s="28"/>
      <c r="HBY1413" s="28"/>
      <c r="HBZ1413" s="28"/>
      <c r="HCA1413" s="28"/>
      <c r="HCB1413" s="28"/>
      <c r="HCC1413" s="28"/>
      <c r="HCD1413" s="28"/>
      <c r="HCE1413" s="28"/>
      <c r="HCF1413" s="28"/>
      <c r="HCG1413" s="28"/>
      <c r="HCH1413" s="28"/>
      <c r="HCI1413" s="28"/>
      <c r="HCJ1413" s="28"/>
      <c r="HCK1413" s="28"/>
      <c r="HCL1413" s="28"/>
      <c r="HCM1413" s="28"/>
      <c r="HCN1413" s="28"/>
      <c r="HCO1413" s="28"/>
      <c r="HCP1413" s="28"/>
      <c r="HCQ1413" s="28"/>
      <c r="HCR1413" s="28"/>
      <c r="HCS1413" s="28"/>
      <c r="HCT1413" s="28"/>
      <c r="HCU1413" s="28"/>
      <c r="HCV1413" s="28"/>
      <c r="HCW1413" s="28"/>
      <c r="HCX1413" s="28"/>
      <c r="HCY1413" s="28"/>
      <c r="HCZ1413" s="28"/>
      <c r="HDA1413" s="28"/>
      <c r="HDB1413" s="28"/>
      <c r="HDC1413" s="28"/>
      <c r="HDD1413" s="28"/>
      <c r="HDE1413" s="28"/>
      <c r="HDF1413" s="28"/>
      <c r="HDG1413" s="28"/>
      <c r="HDH1413" s="28"/>
      <c r="HDI1413" s="28"/>
      <c r="HDJ1413" s="28"/>
      <c r="HDK1413" s="28"/>
      <c r="HDL1413" s="28"/>
      <c r="HDM1413" s="28"/>
      <c r="HDN1413" s="28"/>
      <c r="HDO1413" s="28"/>
      <c r="HDP1413" s="28"/>
      <c r="HDQ1413" s="28"/>
      <c r="HDR1413" s="28"/>
      <c r="HDS1413" s="28"/>
      <c r="HDT1413" s="28"/>
      <c r="HDU1413" s="28"/>
      <c r="HDV1413" s="28"/>
      <c r="HDW1413" s="28"/>
      <c r="HDX1413" s="28"/>
      <c r="HDY1413" s="28"/>
      <c r="HDZ1413" s="28"/>
      <c r="HEA1413" s="28"/>
      <c r="HEB1413" s="28"/>
      <c r="HEC1413" s="28"/>
      <c r="HED1413" s="28"/>
      <c r="HEE1413" s="28"/>
      <c r="HEF1413" s="28"/>
      <c r="HEG1413" s="28"/>
      <c r="HEH1413" s="28"/>
      <c r="HEI1413" s="28"/>
      <c r="HEJ1413" s="28"/>
      <c r="HEK1413" s="28"/>
      <c r="HEL1413" s="28"/>
      <c r="HEM1413" s="28"/>
      <c r="HEN1413" s="28"/>
      <c r="HEO1413" s="28"/>
      <c r="HEP1413" s="28"/>
      <c r="HEQ1413" s="28"/>
      <c r="HER1413" s="28"/>
      <c r="HES1413" s="28"/>
      <c r="HET1413" s="28"/>
      <c r="HEU1413" s="28"/>
      <c r="HEV1413" s="28"/>
      <c r="HEW1413" s="28"/>
      <c r="HEX1413" s="28"/>
      <c r="HEY1413" s="28"/>
      <c r="HEZ1413" s="28"/>
      <c r="HFA1413" s="28"/>
      <c r="HFB1413" s="28"/>
      <c r="HFC1413" s="28"/>
      <c r="HFD1413" s="28"/>
      <c r="HFE1413" s="28"/>
      <c r="HFF1413" s="28"/>
      <c r="HFG1413" s="28"/>
      <c r="HFH1413" s="28"/>
      <c r="HFI1413" s="28"/>
      <c r="HFJ1413" s="28"/>
      <c r="HFK1413" s="28"/>
      <c r="HFL1413" s="28"/>
      <c r="HFM1413" s="28"/>
      <c r="HFN1413" s="28"/>
      <c r="HFO1413" s="28"/>
      <c r="HFP1413" s="28"/>
      <c r="HFQ1413" s="28"/>
      <c r="HFR1413" s="28"/>
      <c r="HFS1413" s="28"/>
      <c r="HFT1413" s="28"/>
      <c r="HFU1413" s="28"/>
      <c r="HFV1413" s="28"/>
      <c r="HFW1413" s="28"/>
      <c r="HFX1413" s="28"/>
      <c r="HFY1413" s="28"/>
      <c r="HFZ1413" s="28"/>
      <c r="HGA1413" s="28"/>
      <c r="HGB1413" s="28"/>
      <c r="HGC1413" s="28"/>
      <c r="HGD1413" s="28"/>
      <c r="HGE1413" s="28"/>
      <c r="HGF1413" s="28"/>
      <c r="HGG1413" s="28"/>
      <c r="HGH1413" s="28"/>
      <c r="HGI1413" s="28"/>
      <c r="HGJ1413" s="28"/>
      <c r="HGK1413" s="28"/>
      <c r="HGL1413" s="28"/>
      <c r="HGM1413" s="28"/>
      <c r="HGN1413" s="28"/>
      <c r="HGO1413" s="28"/>
      <c r="HGP1413" s="28"/>
      <c r="HGQ1413" s="28"/>
      <c r="HGR1413" s="28"/>
      <c r="HGS1413" s="28"/>
      <c r="HGT1413" s="28"/>
      <c r="HGU1413" s="28"/>
      <c r="HGV1413" s="28"/>
      <c r="HGW1413" s="28"/>
      <c r="HGX1413" s="28"/>
      <c r="HGY1413" s="28"/>
      <c r="HGZ1413" s="28"/>
      <c r="HHA1413" s="28"/>
      <c r="HHB1413" s="28"/>
      <c r="HHC1413" s="28"/>
      <c r="HHD1413" s="28"/>
      <c r="HHE1413" s="28"/>
      <c r="HHF1413" s="28"/>
      <c r="HHG1413" s="28"/>
      <c r="HHH1413" s="28"/>
      <c r="HHI1413" s="28"/>
      <c r="HHJ1413" s="28"/>
      <c r="HHK1413" s="28"/>
      <c r="HHL1413" s="28"/>
      <c r="HHM1413" s="28"/>
      <c r="HHN1413" s="28"/>
      <c r="HHO1413" s="28"/>
      <c r="HHP1413" s="28"/>
      <c r="HHQ1413" s="28"/>
      <c r="HHR1413" s="28"/>
      <c r="HHS1413" s="28"/>
      <c r="HHT1413" s="28"/>
      <c r="HHU1413" s="28"/>
      <c r="HHV1413" s="28"/>
      <c r="HHW1413" s="28"/>
      <c r="HHX1413" s="28"/>
      <c r="HHY1413" s="28"/>
      <c r="HHZ1413" s="28"/>
      <c r="HIA1413" s="28"/>
      <c r="HIB1413" s="28"/>
      <c r="HIC1413" s="28"/>
      <c r="HID1413" s="28"/>
      <c r="HIE1413" s="28"/>
      <c r="HIF1413" s="28"/>
      <c r="HIG1413" s="28"/>
      <c r="HIH1413" s="28"/>
      <c r="HII1413" s="28"/>
      <c r="HIJ1413" s="28"/>
      <c r="HIK1413" s="28"/>
      <c r="HIL1413" s="28"/>
      <c r="HIM1413" s="28"/>
      <c r="HIN1413" s="28"/>
      <c r="HIO1413" s="28"/>
      <c r="HIP1413" s="28"/>
      <c r="HIQ1413" s="28"/>
      <c r="HIR1413" s="28"/>
      <c r="HIS1413" s="28"/>
      <c r="HIT1413" s="28"/>
      <c r="HIU1413" s="28"/>
      <c r="HIV1413" s="28"/>
      <c r="HIW1413" s="28"/>
      <c r="HIX1413" s="28"/>
      <c r="HIY1413" s="28"/>
      <c r="HIZ1413" s="28"/>
      <c r="HJA1413" s="28"/>
      <c r="HJB1413" s="28"/>
      <c r="HJC1413" s="28"/>
      <c r="HJD1413" s="28"/>
      <c r="HJE1413" s="28"/>
      <c r="HJF1413" s="28"/>
      <c r="HJG1413" s="28"/>
      <c r="HJH1413" s="28"/>
      <c r="HJI1413" s="28"/>
      <c r="HJJ1413" s="28"/>
      <c r="HJK1413" s="28"/>
      <c r="HJL1413" s="28"/>
      <c r="HJM1413" s="28"/>
      <c r="HJN1413" s="28"/>
      <c r="HJO1413" s="28"/>
      <c r="HJP1413" s="28"/>
      <c r="HJQ1413" s="28"/>
      <c r="HJR1413" s="28"/>
      <c r="HJS1413" s="28"/>
      <c r="HJT1413" s="28"/>
      <c r="HJU1413" s="28"/>
      <c r="HJV1413" s="28"/>
      <c r="HJW1413" s="28"/>
      <c r="HJX1413" s="28"/>
      <c r="HJY1413" s="28"/>
      <c r="HJZ1413" s="28"/>
      <c r="HKA1413" s="28"/>
      <c r="HKB1413" s="28"/>
      <c r="HKC1413" s="28"/>
      <c r="HKD1413" s="28"/>
      <c r="HKE1413" s="28"/>
      <c r="HKF1413" s="28"/>
      <c r="HKG1413" s="28"/>
      <c r="HKH1413" s="28"/>
      <c r="HKI1413" s="28"/>
      <c r="HKJ1413" s="28"/>
      <c r="HKK1413" s="28"/>
      <c r="HKL1413" s="28"/>
      <c r="HKM1413" s="28"/>
      <c r="HKN1413" s="28"/>
      <c r="HKO1413" s="28"/>
      <c r="HKP1413" s="28"/>
      <c r="HKQ1413" s="28"/>
      <c r="HKR1413" s="28"/>
      <c r="HKS1413" s="28"/>
      <c r="HKT1413" s="28"/>
      <c r="HKU1413" s="28"/>
      <c r="HKV1413" s="28"/>
      <c r="HKW1413" s="28"/>
      <c r="HKX1413" s="28"/>
      <c r="HKY1413" s="28"/>
      <c r="HKZ1413" s="28"/>
      <c r="HLA1413" s="28"/>
      <c r="HLB1413" s="28"/>
      <c r="HLC1413" s="28"/>
      <c r="HLD1413" s="28"/>
      <c r="HLE1413" s="28"/>
      <c r="HLF1413" s="28"/>
      <c r="HLG1413" s="28"/>
      <c r="HLH1413" s="28"/>
      <c r="HLI1413" s="28"/>
      <c r="HLJ1413" s="28"/>
      <c r="HLK1413" s="28"/>
      <c r="HLL1413" s="28"/>
      <c r="HLM1413" s="28"/>
      <c r="HLN1413" s="28"/>
      <c r="HLO1413" s="28"/>
      <c r="HLP1413" s="28"/>
      <c r="HLQ1413" s="28"/>
      <c r="HLR1413" s="28"/>
      <c r="HLS1413" s="28"/>
      <c r="HLT1413" s="28"/>
      <c r="HLU1413" s="28"/>
      <c r="HLV1413" s="28"/>
      <c r="HLW1413" s="28"/>
      <c r="HLX1413" s="28"/>
      <c r="HLY1413" s="28"/>
      <c r="HLZ1413" s="28"/>
      <c r="HMA1413" s="28"/>
      <c r="HMB1413" s="28"/>
      <c r="HMC1413" s="28"/>
      <c r="HMD1413" s="28"/>
      <c r="HME1413" s="28"/>
      <c r="HMF1413" s="28"/>
      <c r="HMG1413" s="28"/>
      <c r="HMH1413" s="28"/>
      <c r="HMI1413" s="28"/>
      <c r="HMJ1413" s="28"/>
      <c r="HMK1413" s="28"/>
      <c r="HML1413" s="28"/>
      <c r="HMM1413" s="28"/>
      <c r="HMN1413" s="28"/>
      <c r="HMO1413" s="28"/>
      <c r="HMP1413" s="28"/>
      <c r="HMQ1413" s="28"/>
      <c r="HMR1413" s="28"/>
      <c r="HMS1413" s="28"/>
      <c r="HMT1413" s="28"/>
      <c r="HMU1413" s="28"/>
      <c r="HMV1413" s="28"/>
      <c r="HMW1413" s="28"/>
      <c r="HMX1413" s="28"/>
      <c r="HMY1413" s="28"/>
      <c r="HMZ1413" s="28"/>
      <c r="HNA1413" s="28"/>
      <c r="HNB1413" s="28"/>
      <c r="HNC1413" s="28"/>
      <c r="HND1413" s="28"/>
      <c r="HNE1413" s="28"/>
      <c r="HNF1413" s="28"/>
      <c r="HNG1413" s="28"/>
      <c r="HNH1413" s="28"/>
      <c r="HNI1413" s="28"/>
      <c r="HNJ1413" s="28"/>
      <c r="HNK1413" s="28"/>
      <c r="HNL1413" s="28"/>
      <c r="HNM1413" s="28"/>
      <c r="HNN1413" s="28"/>
      <c r="HNO1413" s="28"/>
      <c r="HNP1413" s="28"/>
      <c r="HNQ1413" s="28"/>
      <c r="HNR1413" s="28"/>
      <c r="HNS1413" s="28"/>
      <c r="HNT1413" s="28"/>
      <c r="HNU1413" s="28"/>
      <c r="HNV1413" s="28"/>
      <c r="HNW1413" s="28"/>
      <c r="HNX1413" s="28"/>
      <c r="HNY1413" s="28"/>
      <c r="HNZ1413" s="28"/>
      <c r="HOA1413" s="28"/>
      <c r="HOB1413" s="28"/>
      <c r="HOC1413" s="28"/>
      <c r="HOD1413" s="28"/>
      <c r="HOE1413" s="28"/>
      <c r="HOF1413" s="28"/>
      <c r="HOG1413" s="28"/>
      <c r="HOH1413" s="28"/>
      <c r="HOI1413" s="28"/>
      <c r="HOJ1413" s="28"/>
      <c r="HOK1413" s="28"/>
      <c r="HOL1413" s="28"/>
      <c r="HOM1413" s="28"/>
      <c r="HON1413" s="28"/>
      <c r="HOO1413" s="28"/>
      <c r="HOP1413" s="28"/>
      <c r="HOQ1413" s="28"/>
      <c r="HOR1413" s="28"/>
      <c r="HOS1413" s="28"/>
      <c r="HOT1413" s="28"/>
      <c r="HOU1413" s="28"/>
      <c r="HOV1413" s="28"/>
      <c r="HOW1413" s="28"/>
      <c r="HOX1413" s="28"/>
      <c r="HOY1413" s="28"/>
      <c r="HOZ1413" s="28"/>
      <c r="HPA1413" s="28"/>
      <c r="HPB1413" s="28"/>
      <c r="HPC1413" s="28"/>
      <c r="HPD1413" s="28"/>
      <c r="HPE1413" s="28"/>
      <c r="HPF1413" s="28"/>
      <c r="HPG1413" s="28"/>
      <c r="HPH1413" s="28"/>
      <c r="HPI1413" s="28"/>
      <c r="HPJ1413" s="28"/>
      <c r="HPK1413" s="28"/>
      <c r="HPL1413" s="28"/>
      <c r="HPM1413" s="28"/>
      <c r="HPN1413" s="28"/>
      <c r="HPO1413" s="28"/>
      <c r="HPP1413" s="28"/>
      <c r="HPQ1413" s="28"/>
      <c r="HPR1413" s="28"/>
      <c r="HPS1413" s="28"/>
      <c r="HPT1413" s="28"/>
      <c r="HPU1413" s="28"/>
      <c r="HPV1413" s="28"/>
      <c r="HPW1413" s="28"/>
      <c r="HPX1413" s="28"/>
      <c r="HPY1413" s="28"/>
      <c r="HPZ1413" s="28"/>
      <c r="HQA1413" s="28"/>
      <c r="HQB1413" s="28"/>
      <c r="HQC1413" s="28"/>
      <c r="HQD1413" s="28"/>
      <c r="HQE1413" s="28"/>
      <c r="HQF1413" s="28"/>
      <c r="HQG1413" s="28"/>
      <c r="HQH1413" s="28"/>
      <c r="HQI1413" s="28"/>
      <c r="HQJ1413" s="28"/>
      <c r="HQK1413" s="28"/>
      <c r="HQL1413" s="28"/>
      <c r="HQM1413" s="28"/>
      <c r="HQN1413" s="28"/>
      <c r="HQO1413" s="28"/>
      <c r="HQP1413" s="28"/>
      <c r="HQQ1413" s="28"/>
      <c r="HQR1413" s="28"/>
      <c r="HQS1413" s="28"/>
      <c r="HQT1413" s="28"/>
      <c r="HQU1413" s="28"/>
      <c r="HQV1413" s="28"/>
      <c r="HQW1413" s="28"/>
      <c r="HQX1413" s="28"/>
      <c r="HQY1413" s="28"/>
      <c r="HQZ1413" s="28"/>
      <c r="HRA1413" s="28"/>
      <c r="HRB1413" s="28"/>
      <c r="HRC1413" s="28"/>
      <c r="HRD1413" s="28"/>
      <c r="HRE1413" s="28"/>
      <c r="HRF1413" s="28"/>
      <c r="HRG1413" s="28"/>
      <c r="HRH1413" s="28"/>
      <c r="HRI1413" s="28"/>
      <c r="HRJ1413" s="28"/>
      <c r="HRK1413" s="28"/>
      <c r="HRL1413" s="28"/>
      <c r="HRM1413" s="28"/>
      <c r="HRN1413" s="28"/>
      <c r="HRO1413" s="28"/>
      <c r="HRP1413" s="28"/>
      <c r="HRQ1413" s="28"/>
      <c r="HRR1413" s="28"/>
      <c r="HRS1413" s="28"/>
      <c r="HRT1413" s="28"/>
      <c r="HRU1413" s="28"/>
      <c r="HRV1413" s="28"/>
      <c r="HRW1413" s="28"/>
      <c r="HRX1413" s="28"/>
      <c r="HRY1413" s="28"/>
      <c r="HRZ1413" s="28"/>
      <c r="HSA1413" s="28"/>
      <c r="HSB1413" s="28"/>
      <c r="HSC1413" s="28"/>
      <c r="HSD1413" s="28"/>
      <c r="HSE1413" s="28"/>
      <c r="HSF1413" s="28"/>
      <c r="HSG1413" s="28"/>
      <c r="HSH1413" s="28"/>
      <c r="HSI1413" s="28"/>
      <c r="HSJ1413" s="28"/>
      <c r="HSK1413" s="28"/>
      <c r="HSL1413" s="28"/>
      <c r="HSM1413" s="28"/>
      <c r="HSN1413" s="28"/>
      <c r="HSO1413" s="28"/>
      <c r="HSP1413" s="28"/>
      <c r="HSQ1413" s="28"/>
      <c r="HSR1413" s="28"/>
      <c r="HSS1413" s="28"/>
      <c r="HST1413" s="28"/>
      <c r="HSU1413" s="28"/>
      <c r="HSV1413" s="28"/>
      <c r="HSW1413" s="28"/>
      <c r="HSX1413" s="28"/>
      <c r="HSY1413" s="28"/>
      <c r="HSZ1413" s="28"/>
      <c r="HTA1413" s="28"/>
      <c r="HTB1413" s="28"/>
      <c r="HTC1413" s="28"/>
      <c r="HTD1413" s="28"/>
      <c r="HTE1413" s="28"/>
      <c r="HTF1413" s="28"/>
      <c r="HTG1413" s="28"/>
      <c r="HTH1413" s="28"/>
      <c r="HTI1413" s="28"/>
      <c r="HTJ1413" s="28"/>
      <c r="HTK1413" s="28"/>
      <c r="HTL1413" s="28"/>
      <c r="HTM1413" s="28"/>
      <c r="HTN1413" s="28"/>
      <c r="HTO1413" s="28"/>
      <c r="HTP1413" s="28"/>
      <c r="HTQ1413" s="28"/>
      <c r="HTR1413" s="28"/>
      <c r="HTS1413" s="28"/>
      <c r="HTT1413" s="28"/>
      <c r="HTU1413" s="28"/>
      <c r="HTV1413" s="28"/>
      <c r="HTW1413" s="28"/>
      <c r="HTX1413" s="28"/>
      <c r="HTY1413" s="28"/>
      <c r="HTZ1413" s="28"/>
      <c r="HUA1413" s="28"/>
      <c r="HUB1413" s="28"/>
      <c r="HUC1413" s="28"/>
      <c r="HUD1413" s="28"/>
      <c r="HUE1413" s="28"/>
      <c r="HUF1413" s="28"/>
      <c r="HUG1413" s="28"/>
      <c r="HUH1413" s="28"/>
      <c r="HUI1413" s="28"/>
      <c r="HUJ1413" s="28"/>
      <c r="HUK1413" s="28"/>
      <c r="HUL1413" s="28"/>
      <c r="HUM1413" s="28"/>
      <c r="HUN1413" s="28"/>
      <c r="HUO1413" s="28"/>
      <c r="HUP1413" s="28"/>
      <c r="HUQ1413" s="28"/>
      <c r="HUR1413" s="28"/>
      <c r="HUS1413" s="28"/>
      <c r="HUT1413" s="28"/>
      <c r="HUU1413" s="28"/>
      <c r="HUV1413" s="28"/>
      <c r="HUW1413" s="28"/>
      <c r="HUX1413" s="28"/>
      <c r="HUY1413" s="28"/>
      <c r="HUZ1413" s="28"/>
      <c r="HVA1413" s="28"/>
      <c r="HVB1413" s="28"/>
      <c r="HVC1413" s="28"/>
      <c r="HVD1413" s="28"/>
      <c r="HVE1413" s="28"/>
      <c r="HVF1413" s="28"/>
      <c r="HVG1413" s="28"/>
      <c r="HVH1413" s="28"/>
      <c r="HVI1413" s="28"/>
      <c r="HVJ1413" s="28"/>
      <c r="HVK1413" s="28"/>
      <c r="HVL1413" s="28"/>
      <c r="HVM1413" s="28"/>
      <c r="HVN1413" s="28"/>
      <c r="HVO1413" s="28"/>
      <c r="HVP1413" s="28"/>
      <c r="HVQ1413" s="28"/>
      <c r="HVR1413" s="28"/>
      <c r="HVS1413" s="28"/>
      <c r="HVT1413" s="28"/>
      <c r="HVU1413" s="28"/>
      <c r="HVV1413" s="28"/>
      <c r="HVW1413" s="28"/>
      <c r="HVX1413" s="28"/>
      <c r="HVY1413" s="28"/>
      <c r="HVZ1413" s="28"/>
      <c r="HWA1413" s="28"/>
      <c r="HWB1413" s="28"/>
      <c r="HWC1413" s="28"/>
      <c r="HWD1413" s="28"/>
      <c r="HWE1413" s="28"/>
      <c r="HWF1413" s="28"/>
      <c r="HWG1413" s="28"/>
      <c r="HWH1413" s="28"/>
      <c r="HWI1413" s="28"/>
      <c r="HWJ1413" s="28"/>
      <c r="HWK1413" s="28"/>
      <c r="HWL1413" s="28"/>
      <c r="HWM1413" s="28"/>
      <c r="HWN1413" s="28"/>
      <c r="HWO1413" s="28"/>
      <c r="HWP1413" s="28"/>
      <c r="HWQ1413" s="28"/>
      <c r="HWR1413" s="28"/>
      <c r="HWS1413" s="28"/>
      <c r="HWT1413" s="28"/>
      <c r="HWU1413" s="28"/>
      <c r="HWV1413" s="28"/>
      <c r="HWW1413" s="28"/>
      <c r="HWX1413" s="28"/>
      <c r="HWY1413" s="28"/>
      <c r="HWZ1413" s="28"/>
      <c r="HXA1413" s="28"/>
      <c r="HXB1413" s="28"/>
      <c r="HXC1413" s="28"/>
      <c r="HXD1413" s="28"/>
      <c r="HXE1413" s="28"/>
      <c r="HXF1413" s="28"/>
      <c r="HXG1413" s="28"/>
      <c r="HXH1413" s="28"/>
      <c r="HXI1413" s="28"/>
      <c r="HXJ1413" s="28"/>
      <c r="HXK1413" s="28"/>
      <c r="HXL1413" s="28"/>
      <c r="HXM1413" s="28"/>
      <c r="HXN1413" s="28"/>
      <c r="HXO1413" s="28"/>
      <c r="HXP1413" s="28"/>
      <c r="HXQ1413" s="28"/>
      <c r="HXR1413" s="28"/>
      <c r="HXS1413" s="28"/>
      <c r="HXT1413" s="28"/>
      <c r="HXU1413" s="28"/>
      <c r="HXV1413" s="28"/>
      <c r="HXW1413" s="28"/>
      <c r="HXX1413" s="28"/>
      <c r="HXY1413" s="28"/>
      <c r="HXZ1413" s="28"/>
      <c r="HYA1413" s="28"/>
      <c r="HYB1413" s="28"/>
      <c r="HYC1413" s="28"/>
      <c r="HYD1413" s="28"/>
      <c r="HYE1413" s="28"/>
      <c r="HYF1413" s="28"/>
      <c r="HYG1413" s="28"/>
      <c r="HYH1413" s="28"/>
      <c r="HYI1413" s="28"/>
      <c r="HYJ1413" s="28"/>
      <c r="HYK1413" s="28"/>
      <c r="HYL1413" s="28"/>
      <c r="HYM1413" s="28"/>
      <c r="HYN1413" s="28"/>
      <c r="HYO1413" s="28"/>
      <c r="HYP1413" s="28"/>
      <c r="HYQ1413" s="28"/>
      <c r="HYR1413" s="28"/>
      <c r="HYS1413" s="28"/>
      <c r="HYT1413" s="28"/>
      <c r="HYU1413" s="28"/>
      <c r="HYV1413" s="28"/>
      <c r="HYW1413" s="28"/>
      <c r="HYX1413" s="28"/>
      <c r="HYY1413" s="28"/>
      <c r="HYZ1413" s="28"/>
      <c r="HZA1413" s="28"/>
      <c r="HZB1413" s="28"/>
      <c r="HZC1413" s="28"/>
      <c r="HZD1413" s="28"/>
      <c r="HZE1413" s="28"/>
      <c r="HZF1413" s="28"/>
      <c r="HZG1413" s="28"/>
      <c r="HZH1413" s="28"/>
      <c r="HZI1413" s="28"/>
      <c r="HZJ1413" s="28"/>
      <c r="HZK1413" s="28"/>
      <c r="HZL1413" s="28"/>
      <c r="HZM1413" s="28"/>
      <c r="HZN1413" s="28"/>
      <c r="HZO1413" s="28"/>
      <c r="HZP1413" s="28"/>
      <c r="HZQ1413" s="28"/>
      <c r="HZR1413" s="28"/>
      <c r="HZS1413" s="28"/>
      <c r="HZT1413" s="28"/>
      <c r="HZU1413" s="28"/>
      <c r="HZV1413" s="28"/>
      <c r="HZW1413" s="28"/>
      <c r="HZX1413" s="28"/>
      <c r="HZY1413" s="28"/>
      <c r="HZZ1413" s="28"/>
      <c r="IAA1413" s="28"/>
      <c r="IAB1413" s="28"/>
      <c r="IAC1413" s="28"/>
      <c r="IAD1413" s="28"/>
      <c r="IAE1413" s="28"/>
      <c r="IAF1413" s="28"/>
      <c r="IAG1413" s="28"/>
      <c r="IAH1413" s="28"/>
      <c r="IAI1413" s="28"/>
      <c r="IAJ1413" s="28"/>
      <c r="IAK1413" s="28"/>
      <c r="IAL1413" s="28"/>
      <c r="IAM1413" s="28"/>
      <c r="IAN1413" s="28"/>
      <c r="IAO1413" s="28"/>
      <c r="IAP1413" s="28"/>
      <c r="IAQ1413" s="28"/>
      <c r="IAR1413" s="28"/>
      <c r="IAS1413" s="28"/>
      <c r="IAT1413" s="28"/>
      <c r="IAU1413" s="28"/>
      <c r="IAV1413" s="28"/>
      <c r="IAW1413" s="28"/>
      <c r="IAX1413" s="28"/>
      <c r="IAY1413" s="28"/>
      <c r="IAZ1413" s="28"/>
      <c r="IBA1413" s="28"/>
      <c r="IBB1413" s="28"/>
      <c r="IBC1413" s="28"/>
      <c r="IBD1413" s="28"/>
      <c r="IBE1413" s="28"/>
      <c r="IBF1413" s="28"/>
      <c r="IBG1413" s="28"/>
      <c r="IBH1413" s="28"/>
      <c r="IBI1413" s="28"/>
      <c r="IBJ1413" s="28"/>
      <c r="IBK1413" s="28"/>
      <c r="IBL1413" s="28"/>
      <c r="IBM1413" s="28"/>
      <c r="IBN1413" s="28"/>
      <c r="IBO1413" s="28"/>
      <c r="IBP1413" s="28"/>
      <c r="IBQ1413" s="28"/>
      <c r="IBR1413" s="28"/>
      <c r="IBS1413" s="28"/>
      <c r="IBT1413" s="28"/>
      <c r="IBU1413" s="28"/>
      <c r="IBV1413" s="28"/>
      <c r="IBW1413" s="28"/>
      <c r="IBX1413" s="28"/>
      <c r="IBY1413" s="28"/>
      <c r="IBZ1413" s="28"/>
      <c r="ICA1413" s="28"/>
      <c r="ICB1413" s="28"/>
      <c r="ICC1413" s="28"/>
      <c r="ICD1413" s="28"/>
      <c r="ICE1413" s="28"/>
      <c r="ICF1413" s="28"/>
      <c r="ICG1413" s="28"/>
      <c r="ICH1413" s="28"/>
      <c r="ICI1413" s="28"/>
      <c r="ICJ1413" s="28"/>
      <c r="ICK1413" s="28"/>
      <c r="ICL1413" s="28"/>
      <c r="ICM1413" s="28"/>
      <c r="ICN1413" s="28"/>
      <c r="ICO1413" s="28"/>
      <c r="ICP1413" s="28"/>
      <c r="ICQ1413" s="28"/>
      <c r="ICR1413" s="28"/>
      <c r="ICS1413" s="28"/>
      <c r="ICT1413" s="28"/>
      <c r="ICU1413" s="28"/>
      <c r="ICV1413" s="28"/>
      <c r="ICW1413" s="28"/>
      <c r="ICX1413" s="28"/>
      <c r="ICY1413" s="28"/>
      <c r="ICZ1413" s="28"/>
      <c r="IDA1413" s="28"/>
      <c r="IDB1413" s="28"/>
      <c r="IDC1413" s="28"/>
      <c r="IDD1413" s="28"/>
      <c r="IDE1413" s="28"/>
      <c r="IDF1413" s="28"/>
      <c r="IDG1413" s="28"/>
      <c r="IDH1413" s="28"/>
      <c r="IDI1413" s="28"/>
      <c r="IDJ1413" s="28"/>
      <c r="IDK1413" s="28"/>
      <c r="IDL1413" s="28"/>
      <c r="IDM1413" s="28"/>
      <c r="IDN1413" s="28"/>
      <c r="IDO1413" s="28"/>
      <c r="IDP1413" s="28"/>
      <c r="IDQ1413" s="28"/>
      <c r="IDR1413" s="28"/>
      <c r="IDS1413" s="28"/>
      <c r="IDT1413" s="28"/>
      <c r="IDU1413" s="28"/>
      <c r="IDV1413" s="28"/>
      <c r="IDW1413" s="28"/>
      <c r="IDX1413" s="28"/>
      <c r="IDY1413" s="28"/>
      <c r="IDZ1413" s="28"/>
      <c r="IEA1413" s="28"/>
      <c r="IEB1413" s="28"/>
      <c r="IEC1413" s="28"/>
      <c r="IED1413" s="28"/>
      <c r="IEE1413" s="28"/>
      <c r="IEF1413" s="28"/>
      <c r="IEG1413" s="28"/>
      <c r="IEH1413" s="28"/>
      <c r="IEI1413" s="28"/>
      <c r="IEJ1413" s="28"/>
      <c r="IEK1413" s="28"/>
      <c r="IEL1413" s="28"/>
      <c r="IEM1413" s="28"/>
      <c r="IEN1413" s="28"/>
      <c r="IEO1413" s="28"/>
      <c r="IEP1413" s="28"/>
      <c r="IEQ1413" s="28"/>
      <c r="IER1413" s="28"/>
      <c r="IES1413" s="28"/>
      <c r="IET1413" s="28"/>
      <c r="IEU1413" s="28"/>
      <c r="IEV1413" s="28"/>
      <c r="IEW1413" s="28"/>
      <c r="IEX1413" s="28"/>
      <c r="IEY1413" s="28"/>
      <c r="IEZ1413" s="28"/>
      <c r="IFA1413" s="28"/>
      <c r="IFB1413" s="28"/>
      <c r="IFC1413" s="28"/>
      <c r="IFD1413" s="28"/>
      <c r="IFE1413" s="28"/>
      <c r="IFF1413" s="28"/>
      <c r="IFG1413" s="28"/>
      <c r="IFH1413" s="28"/>
      <c r="IFI1413" s="28"/>
      <c r="IFJ1413" s="28"/>
      <c r="IFK1413" s="28"/>
      <c r="IFL1413" s="28"/>
      <c r="IFM1413" s="28"/>
      <c r="IFN1413" s="28"/>
      <c r="IFO1413" s="28"/>
      <c r="IFP1413" s="28"/>
      <c r="IFQ1413" s="28"/>
      <c r="IFR1413" s="28"/>
      <c r="IFS1413" s="28"/>
      <c r="IFT1413" s="28"/>
      <c r="IFU1413" s="28"/>
      <c r="IFV1413" s="28"/>
      <c r="IFW1413" s="28"/>
      <c r="IFX1413" s="28"/>
      <c r="IFY1413" s="28"/>
      <c r="IFZ1413" s="28"/>
      <c r="IGA1413" s="28"/>
      <c r="IGB1413" s="28"/>
      <c r="IGC1413" s="28"/>
      <c r="IGD1413" s="28"/>
      <c r="IGE1413" s="28"/>
      <c r="IGF1413" s="28"/>
      <c r="IGG1413" s="28"/>
      <c r="IGH1413" s="28"/>
      <c r="IGI1413" s="28"/>
      <c r="IGJ1413" s="28"/>
      <c r="IGK1413" s="28"/>
      <c r="IGL1413" s="28"/>
      <c r="IGM1413" s="28"/>
      <c r="IGN1413" s="28"/>
      <c r="IGO1413" s="28"/>
      <c r="IGP1413" s="28"/>
      <c r="IGQ1413" s="28"/>
      <c r="IGR1413" s="28"/>
      <c r="IGS1413" s="28"/>
      <c r="IGT1413" s="28"/>
      <c r="IGU1413" s="28"/>
      <c r="IGV1413" s="28"/>
      <c r="IGW1413" s="28"/>
      <c r="IGX1413" s="28"/>
      <c r="IGY1413" s="28"/>
      <c r="IGZ1413" s="28"/>
      <c r="IHA1413" s="28"/>
      <c r="IHB1413" s="28"/>
      <c r="IHC1413" s="28"/>
      <c r="IHD1413" s="28"/>
      <c r="IHE1413" s="28"/>
      <c r="IHF1413" s="28"/>
      <c r="IHG1413" s="28"/>
      <c r="IHH1413" s="28"/>
      <c r="IHI1413" s="28"/>
      <c r="IHJ1413" s="28"/>
      <c r="IHK1413" s="28"/>
      <c r="IHL1413" s="28"/>
      <c r="IHM1413" s="28"/>
      <c r="IHN1413" s="28"/>
      <c r="IHO1413" s="28"/>
      <c r="IHP1413" s="28"/>
      <c r="IHQ1413" s="28"/>
      <c r="IHR1413" s="28"/>
      <c r="IHS1413" s="28"/>
      <c r="IHT1413" s="28"/>
      <c r="IHU1413" s="28"/>
      <c r="IHV1413" s="28"/>
      <c r="IHW1413" s="28"/>
      <c r="IHX1413" s="28"/>
      <c r="IHY1413" s="28"/>
      <c r="IHZ1413" s="28"/>
      <c r="IIA1413" s="28"/>
      <c r="IIB1413" s="28"/>
      <c r="IIC1413" s="28"/>
      <c r="IID1413" s="28"/>
      <c r="IIE1413" s="28"/>
      <c r="IIF1413" s="28"/>
      <c r="IIG1413" s="28"/>
      <c r="IIH1413" s="28"/>
      <c r="III1413" s="28"/>
      <c r="IIJ1413" s="28"/>
      <c r="IIK1413" s="28"/>
      <c r="IIL1413" s="28"/>
      <c r="IIM1413" s="28"/>
      <c r="IIN1413" s="28"/>
      <c r="IIO1413" s="28"/>
      <c r="IIP1413" s="28"/>
      <c r="IIQ1413" s="28"/>
      <c r="IIR1413" s="28"/>
      <c r="IIS1413" s="28"/>
      <c r="IIT1413" s="28"/>
      <c r="IIU1413" s="28"/>
      <c r="IIV1413" s="28"/>
      <c r="IIW1413" s="28"/>
      <c r="IIX1413" s="28"/>
      <c r="IIY1413" s="28"/>
      <c r="IIZ1413" s="28"/>
      <c r="IJA1413" s="28"/>
      <c r="IJB1413" s="28"/>
      <c r="IJC1413" s="28"/>
      <c r="IJD1413" s="28"/>
      <c r="IJE1413" s="28"/>
      <c r="IJF1413" s="28"/>
      <c r="IJG1413" s="28"/>
      <c r="IJH1413" s="28"/>
      <c r="IJI1413" s="28"/>
      <c r="IJJ1413" s="28"/>
      <c r="IJK1413" s="28"/>
      <c r="IJL1413" s="28"/>
      <c r="IJM1413" s="28"/>
      <c r="IJN1413" s="28"/>
      <c r="IJO1413" s="28"/>
      <c r="IJP1413" s="28"/>
      <c r="IJQ1413" s="28"/>
      <c r="IJR1413" s="28"/>
      <c r="IJS1413" s="28"/>
      <c r="IJT1413" s="28"/>
      <c r="IJU1413" s="28"/>
      <c r="IJV1413" s="28"/>
      <c r="IJW1413" s="28"/>
      <c r="IJX1413" s="28"/>
      <c r="IJY1413" s="28"/>
      <c r="IJZ1413" s="28"/>
      <c r="IKA1413" s="28"/>
      <c r="IKB1413" s="28"/>
      <c r="IKC1413" s="28"/>
      <c r="IKD1413" s="28"/>
      <c r="IKE1413" s="28"/>
      <c r="IKF1413" s="28"/>
      <c r="IKG1413" s="28"/>
      <c r="IKH1413" s="28"/>
      <c r="IKI1413" s="28"/>
      <c r="IKJ1413" s="28"/>
      <c r="IKK1413" s="28"/>
      <c r="IKL1413" s="28"/>
      <c r="IKM1413" s="28"/>
      <c r="IKN1413" s="28"/>
      <c r="IKO1413" s="28"/>
      <c r="IKP1413" s="28"/>
      <c r="IKQ1413" s="28"/>
      <c r="IKR1413" s="28"/>
      <c r="IKS1413" s="28"/>
      <c r="IKT1413" s="28"/>
      <c r="IKU1413" s="28"/>
      <c r="IKV1413" s="28"/>
      <c r="IKW1413" s="28"/>
      <c r="IKX1413" s="28"/>
      <c r="IKY1413" s="28"/>
      <c r="IKZ1413" s="28"/>
      <c r="ILA1413" s="28"/>
      <c r="ILB1413" s="28"/>
      <c r="ILC1413" s="28"/>
      <c r="ILD1413" s="28"/>
      <c r="ILE1413" s="28"/>
      <c r="ILF1413" s="28"/>
      <c r="ILG1413" s="28"/>
      <c r="ILH1413" s="28"/>
      <c r="ILI1413" s="28"/>
      <c r="ILJ1413" s="28"/>
      <c r="ILK1413" s="28"/>
      <c r="ILL1413" s="28"/>
      <c r="ILM1413" s="28"/>
      <c r="ILN1413" s="28"/>
      <c r="ILO1413" s="28"/>
      <c r="ILP1413" s="28"/>
      <c r="ILQ1413" s="28"/>
      <c r="ILR1413" s="28"/>
      <c r="ILS1413" s="28"/>
      <c r="ILT1413" s="28"/>
      <c r="ILU1413" s="28"/>
      <c r="ILV1413" s="28"/>
      <c r="ILW1413" s="28"/>
      <c r="ILX1413" s="28"/>
      <c r="ILY1413" s="28"/>
      <c r="ILZ1413" s="28"/>
      <c r="IMA1413" s="28"/>
      <c r="IMB1413" s="28"/>
      <c r="IMC1413" s="28"/>
      <c r="IMD1413" s="28"/>
      <c r="IME1413" s="28"/>
      <c r="IMF1413" s="28"/>
      <c r="IMG1413" s="28"/>
      <c r="IMH1413" s="28"/>
      <c r="IMI1413" s="28"/>
      <c r="IMJ1413" s="28"/>
      <c r="IMK1413" s="28"/>
      <c r="IML1413" s="28"/>
      <c r="IMM1413" s="28"/>
      <c r="IMN1413" s="28"/>
      <c r="IMO1413" s="28"/>
      <c r="IMP1413" s="28"/>
      <c r="IMQ1413" s="28"/>
      <c r="IMR1413" s="28"/>
      <c r="IMS1413" s="28"/>
      <c r="IMT1413" s="28"/>
      <c r="IMU1413" s="28"/>
      <c r="IMV1413" s="28"/>
      <c r="IMW1413" s="28"/>
      <c r="IMX1413" s="28"/>
      <c r="IMY1413" s="28"/>
      <c r="IMZ1413" s="28"/>
      <c r="INA1413" s="28"/>
      <c r="INB1413" s="28"/>
      <c r="INC1413" s="28"/>
      <c r="IND1413" s="28"/>
      <c r="INE1413" s="28"/>
      <c r="INF1413" s="28"/>
      <c r="ING1413" s="28"/>
      <c r="INH1413" s="28"/>
      <c r="INI1413" s="28"/>
      <c r="INJ1413" s="28"/>
      <c r="INK1413" s="28"/>
      <c r="INL1413" s="28"/>
      <c r="INM1413" s="28"/>
      <c r="INN1413" s="28"/>
      <c r="INO1413" s="28"/>
      <c r="INP1413" s="28"/>
      <c r="INQ1413" s="28"/>
      <c r="INR1413" s="28"/>
      <c r="INS1413" s="28"/>
      <c r="INT1413" s="28"/>
      <c r="INU1413" s="28"/>
      <c r="INV1413" s="28"/>
      <c r="INW1413" s="28"/>
      <c r="INX1413" s="28"/>
      <c r="INY1413" s="28"/>
      <c r="INZ1413" s="28"/>
      <c r="IOA1413" s="28"/>
      <c r="IOB1413" s="28"/>
      <c r="IOC1413" s="28"/>
      <c r="IOD1413" s="28"/>
      <c r="IOE1413" s="28"/>
      <c r="IOF1413" s="28"/>
      <c r="IOG1413" s="28"/>
      <c r="IOH1413" s="28"/>
      <c r="IOI1413" s="28"/>
      <c r="IOJ1413" s="28"/>
      <c r="IOK1413" s="28"/>
      <c r="IOL1413" s="28"/>
      <c r="IOM1413" s="28"/>
      <c r="ION1413" s="28"/>
      <c r="IOO1413" s="28"/>
      <c r="IOP1413" s="28"/>
      <c r="IOQ1413" s="28"/>
      <c r="IOR1413" s="28"/>
      <c r="IOS1413" s="28"/>
      <c r="IOT1413" s="28"/>
      <c r="IOU1413" s="28"/>
      <c r="IOV1413" s="28"/>
      <c r="IOW1413" s="28"/>
      <c r="IOX1413" s="28"/>
      <c r="IOY1413" s="28"/>
      <c r="IOZ1413" s="28"/>
      <c r="IPA1413" s="28"/>
      <c r="IPB1413" s="28"/>
      <c r="IPC1413" s="28"/>
      <c r="IPD1413" s="28"/>
      <c r="IPE1413" s="28"/>
      <c r="IPF1413" s="28"/>
      <c r="IPG1413" s="28"/>
      <c r="IPH1413" s="28"/>
      <c r="IPI1413" s="28"/>
      <c r="IPJ1413" s="28"/>
      <c r="IPK1413" s="28"/>
      <c r="IPL1413" s="28"/>
      <c r="IPM1413" s="28"/>
      <c r="IPN1413" s="28"/>
      <c r="IPO1413" s="28"/>
      <c r="IPP1413" s="28"/>
      <c r="IPQ1413" s="28"/>
      <c r="IPR1413" s="28"/>
      <c r="IPS1413" s="28"/>
      <c r="IPT1413" s="28"/>
      <c r="IPU1413" s="28"/>
      <c r="IPV1413" s="28"/>
      <c r="IPW1413" s="28"/>
      <c r="IPX1413" s="28"/>
      <c r="IPY1413" s="28"/>
      <c r="IPZ1413" s="28"/>
      <c r="IQA1413" s="28"/>
      <c r="IQB1413" s="28"/>
      <c r="IQC1413" s="28"/>
      <c r="IQD1413" s="28"/>
      <c r="IQE1413" s="28"/>
      <c r="IQF1413" s="28"/>
      <c r="IQG1413" s="28"/>
      <c r="IQH1413" s="28"/>
      <c r="IQI1413" s="28"/>
      <c r="IQJ1413" s="28"/>
      <c r="IQK1413" s="28"/>
      <c r="IQL1413" s="28"/>
      <c r="IQM1413" s="28"/>
      <c r="IQN1413" s="28"/>
      <c r="IQO1413" s="28"/>
      <c r="IQP1413" s="28"/>
      <c r="IQQ1413" s="28"/>
      <c r="IQR1413" s="28"/>
      <c r="IQS1413" s="28"/>
      <c r="IQT1413" s="28"/>
      <c r="IQU1413" s="28"/>
      <c r="IQV1413" s="28"/>
      <c r="IQW1413" s="28"/>
      <c r="IQX1413" s="28"/>
      <c r="IQY1413" s="28"/>
      <c r="IQZ1413" s="28"/>
      <c r="IRA1413" s="28"/>
      <c r="IRB1413" s="28"/>
      <c r="IRC1413" s="28"/>
      <c r="IRD1413" s="28"/>
      <c r="IRE1413" s="28"/>
      <c r="IRF1413" s="28"/>
      <c r="IRG1413" s="28"/>
      <c r="IRH1413" s="28"/>
      <c r="IRI1413" s="28"/>
      <c r="IRJ1413" s="28"/>
      <c r="IRK1413" s="28"/>
      <c r="IRL1413" s="28"/>
      <c r="IRM1413" s="28"/>
      <c r="IRN1413" s="28"/>
      <c r="IRO1413" s="28"/>
      <c r="IRP1413" s="28"/>
      <c r="IRQ1413" s="28"/>
      <c r="IRR1413" s="28"/>
      <c r="IRS1413" s="28"/>
      <c r="IRT1413" s="28"/>
      <c r="IRU1413" s="28"/>
      <c r="IRV1413" s="28"/>
      <c r="IRW1413" s="28"/>
      <c r="IRX1413" s="28"/>
      <c r="IRY1413" s="28"/>
      <c r="IRZ1413" s="28"/>
      <c r="ISA1413" s="28"/>
      <c r="ISB1413" s="28"/>
      <c r="ISC1413" s="28"/>
      <c r="ISD1413" s="28"/>
      <c r="ISE1413" s="28"/>
      <c r="ISF1413" s="28"/>
      <c r="ISG1413" s="28"/>
      <c r="ISH1413" s="28"/>
      <c r="ISI1413" s="28"/>
      <c r="ISJ1413" s="28"/>
      <c r="ISK1413" s="28"/>
      <c r="ISL1413" s="28"/>
      <c r="ISM1413" s="28"/>
      <c r="ISN1413" s="28"/>
      <c r="ISO1413" s="28"/>
      <c r="ISP1413" s="28"/>
      <c r="ISQ1413" s="28"/>
      <c r="ISR1413" s="28"/>
      <c r="ISS1413" s="28"/>
      <c r="IST1413" s="28"/>
      <c r="ISU1413" s="28"/>
      <c r="ISV1413" s="28"/>
      <c r="ISW1413" s="28"/>
      <c r="ISX1413" s="28"/>
      <c r="ISY1413" s="28"/>
      <c r="ISZ1413" s="28"/>
      <c r="ITA1413" s="28"/>
      <c r="ITB1413" s="28"/>
      <c r="ITC1413" s="28"/>
      <c r="ITD1413" s="28"/>
      <c r="ITE1413" s="28"/>
      <c r="ITF1413" s="28"/>
      <c r="ITG1413" s="28"/>
      <c r="ITH1413" s="28"/>
      <c r="ITI1413" s="28"/>
      <c r="ITJ1413" s="28"/>
      <c r="ITK1413" s="28"/>
      <c r="ITL1413" s="28"/>
      <c r="ITM1413" s="28"/>
      <c r="ITN1413" s="28"/>
      <c r="ITO1413" s="28"/>
      <c r="ITP1413" s="28"/>
      <c r="ITQ1413" s="28"/>
      <c r="ITR1413" s="28"/>
      <c r="ITS1413" s="28"/>
      <c r="ITT1413" s="28"/>
      <c r="ITU1413" s="28"/>
      <c r="ITV1413" s="28"/>
      <c r="ITW1413" s="28"/>
      <c r="ITX1413" s="28"/>
      <c r="ITY1413" s="28"/>
      <c r="ITZ1413" s="28"/>
      <c r="IUA1413" s="28"/>
      <c r="IUB1413" s="28"/>
      <c r="IUC1413" s="28"/>
      <c r="IUD1413" s="28"/>
      <c r="IUE1413" s="28"/>
      <c r="IUF1413" s="28"/>
      <c r="IUG1413" s="28"/>
      <c r="IUH1413" s="28"/>
      <c r="IUI1413" s="28"/>
      <c r="IUJ1413" s="28"/>
      <c r="IUK1413" s="28"/>
      <c r="IUL1413" s="28"/>
      <c r="IUM1413" s="28"/>
      <c r="IUN1413" s="28"/>
      <c r="IUO1413" s="28"/>
      <c r="IUP1413" s="28"/>
      <c r="IUQ1413" s="28"/>
      <c r="IUR1413" s="28"/>
      <c r="IUS1413" s="28"/>
      <c r="IUT1413" s="28"/>
      <c r="IUU1413" s="28"/>
      <c r="IUV1413" s="28"/>
      <c r="IUW1413" s="28"/>
      <c r="IUX1413" s="28"/>
      <c r="IUY1413" s="28"/>
      <c r="IUZ1413" s="28"/>
      <c r="IVA1413" s="28"/>
      <c r="IVB1413" s="28"/>
      <c r="IVC1413" s="28"/>
      <c r="IVD1413" s="28"/>
      <c r="IVE1413" s="28"/>
      <c r="IVF1413" s="28"/>
      <c r="IVG1413" s="28"/>
      <c r="IVH1413" s="28"/>
      <c r="IVI1413" s="28"/>
      <c r="IVJ1413" s="28"/>
      <c r="IVK1413" s="28"/>
      <c r="IVL1413" s="28"/>
      <c r="IVM1413" s="28"/>
      <c r="IVN1413" s="28"/>
      <c r="IVO1413" s="28"/>
      <c r="IVP1413" s="28"/>
      <c r="IVQ1413" s="28"/>
      <c r="IVR1413" s="28"/>
      <c r="IVS1413" s="28"/>
      <c r="IVT1413" s="28"/>
      <c r="IVU1413" s="28"/>
      <c r="IVV1413" s="28"/>
      <c r="IVW1413" s="28"/>
      <c r="IVX1413" s="28"/>
      <c r="IVY1413" s="28"/>
      <c r="IVZ1413" s="28"/>
      <c r="IWA1413" s="28"/>
      <c r="IWB1413" s="28"/>
      <c r="IWC1413" s="28"/>
      <c r="IWD1413" s="28"/>
      <c r="IWE1413" s="28"/>
      <c r="IWF1413" s="28"/>
      <c r="IWG1413" s="28"/>
      <c r="IWH1413" s="28"/>
      <c r="IWI1413" s="28"/>
      <c r="IWJ1413" s="28"/>
      <c r="IWK1413" s="28"/>
      <c r="IWL1413" s="28"/>
      <c r="IWM1413" s="28"/>
      <c r="IWN1413" s="28"/>
      <c r="IWO1413" s="28"/>
      <c r="IWP1413" s="28"/>
      <c r="IWQ1413" s="28"/>
      <c r="IWR1413" s="28"/>
      <c r="IWS1413" s="28"/>
      <c r="IWT1413" s="28"/>
      <c r="IWU1413" s="28"/>
      <c r="IWV1413" s="28"/>
      <c r="IWW1413" s="28"/>
      <c r="IWX1413" s="28"/>
      <c r="IWY1413" s="28"/>
      <c r="IWZ1413" s="28"/>
      <c r="IXA1413" s="28"/>
      <c r="IXB1413" s="28"/>
      <c r="IXC1413" s="28"/>
      <c r="IXD1413" s="28"/>
      <c r="IXE1413" s="28"/>
      <c r="IXF1413" s="28"/>
      <c r="IXG1413" s="28"/>
      <c r="IXH1413" s="28"/>
      <c r="IXI1413" s="28"/>
      <c r="IXJ1413" s="28"/>
      <c r="IXK1413" s="28"/>
      <c r="IXL1413" s="28"/>
      <c r="IXM1413" s="28"/>
      <c r="IXN1413" s="28"/>
      <c r="IXO1413" s="28"/>
      <c r="IXP1413" s="28"/>
      <c r="IXQ1413" s="28"/>
      <c r="IXR1413" s="28"/>
      <c r="IXS1413" s="28"/>
      <c r="IXT1413" s="28"/>
      <c r="IXU1413" s="28"/>
      <c r="IXV1413" s="28"/>
      <c r="IXW1413" s="28"/>
      <c r="IXX1413" s="28"/>
      <c r="IXY1413" s="28"/>
      <c r="IXZ1413" s="28"/>
      <c r="IYA1413" s="28"/>
      <c r="IYB1413" s="28"/>
      <c r="IYC1413" s="28"/>
      <c r="IYD1413" s="28"/>
      <c r="IYE1413" s="28"/>
      <c r="IYF1413" s="28"/>
      <c r="IYG1413" s="28"/>
      <c r="IYH1413" s="28"/>
      <c r="IYI1413" s="28"/>
      <c r="IYJ1413" s="28"/>
      <c r="IYK1413" s="28"/>
      <c r="IYL1413" s="28"/>
      <c r="IYM1413" s="28"/>
      <c r="IYN1413" s="28"/>
      <c r="IYO1413" s="28"/>
      <c r="IYP1413" s="28"/>
      <c r="IYQ1413" s="28"/>
      <c r="IYR1413" s="28"/>
      <c r="IYS1413" s="28"/>
      <c r="IYT1413" s="28"/>
      <c r="IYU1413" s="28"/>
      <c r="IYV1413" s="28"/>
      <c r="IYW1413" s="28"/>
      <c r="IYX1413" s="28"/>
      <c r="IYY1413" s="28"/>
      <c r="IYZ1413" s="28"/>
      <c r="IZA1413" s="28"/>
      <c r="IZB1413" s="28"/>
      <c r="IZC1413" s="28"/>
      <c r="IZD1413" s="28"/>
      <c r="IZE1413" s="28"/>
      <c r="IZF1413" s="28"/>
      <c r="IZG1413" s="28"/>
      <c r="IZH1413" s="28"/>
      <c r="IZI1413" s="28"/>
      <c r="IZJ1413" s="28"/>
      <c r="IZK1413" s="28"/>
      <c r="IZL1413" s="28"/>
      <c r="IZM1413" s="28"/>
      <c r="IZN1413" s="28"/>
      <c r="IZO1413" s="28"/>
      <c r="IZP1413" s="28"/>
      <c r="IZQ1413" s="28"/>
      <c r="IZR1413" s="28"/>
      <c r="IZS1413" s="28"/>
      <c r="IZT1413" s="28"/>
      <c r="IZU1413" s="28"/>
      <c r="IZV1413" s="28"/>
      <c r="IZW1413" s="28"/>
      <c r="IZX1413" s="28"/>
      <c r="IZY1413" s="28"/>
      <c r="IZZ1413" s="28"/>
      <c r="JAA1413" s="28"/>
      <c r="JAB1413" s="28"/>
      <c r="JAC1413" s="28"/>
      <c r="JAD1413" s="28"/>
      <c r="JAE1413" s="28"/>
      <c r="JAF1413" s="28"/>
      <c r="JAG1413" s="28"/>
      <c r="JAH1413" s="28"/>
      <c r="JAI1413" s="28"/>
      <c r="JAJ1413" s="28"/>
      <c r="JAK1413" s="28"/>
      <c r="JAL1413" s="28"/>
      <c r="JAM1413" s="28"/>
      <c r="JAN1413" s="28"/>
      <c r="JAO1413" s="28"/>
      <c r="JAP1413" s="28"/>
      <c r="JAQ1413" s="28"/>
      <c r="JAR1413" s="28"/>
      <c r="JAS1413" s="28"/>
      <c r="JAT1413" s="28"/>
      <c r="JAU1413" s="28"/>
      <c r="JAV1413" s="28"/>
      <c r="JAW1413" s="28"/>
      <c r="JAX1413" s="28"/>
      <c r="JAY1413" s="28"/>
      <c r="JAZ1413" s="28"/>
      <c r="JBA1413" s="28"/>
      <c r="JBB1413" s="28"/>
      <c r="JBC1413" s="28"/>
      <c r="JBD1413" s="28"/>
      <c r="JBE1413" s="28"/>
      <c r="JBF1413" s="28"/>
      <c r="JBG1413" s="28"/>
      <c r="JBH1413" s="28"/>
      <c r="JBI1413" s="28"/>
      <c r="JBJ1413" s="28"/>
      <c r="JBK1413" s="28"/>
      <c r="JBL1413" s="28"/>
      <c r="JBM1413" s="28"/>
      <c r="JBN1413" s="28"/>
      <c r="JBO1413" s="28"/>
      <c r="JBP1413" s="28"/>
      <c r="JBQ1413" s="28"/>
      <c r="JBR1413" s="28"/>
      <c r="JBS1413" s="28"/>
      <c r="JBT1413" s="28"/>
      <c r="JBU1413" s="28"/>
      <c r="JBV1413" s="28"/>
      <c r="JBW1413" s="28"/>
      <c r="JBX1413" s="28"/>
      <c r="JBY1413" s="28"/>
      <c r="JBZ1413" s="28"/>
      <c r="JCA1413" s="28"/>
      <c r="JCB1413" s="28"/>
      <c r="JCC1413" s="28"/>
      <c r="JCD1413" s="28"/>
      <c r="JCE1413" s="28"/>
      <c r="JCF1413" s="28"/>
      <c r="JCG1413" s="28"/>
      <c r="JCH1413" s="28"/>
      <c r="JCI1413" s="28"/>
      <c r="JCJ1413" s="28"/>
      <c r="JCK1413" s="28"/>
      <c r="JCL1413" s="28"/>
      <c r="JCM1413" s="28"/>
      <c r="JCN1413" s="28"/>
      <c r="JCO1413" s="28"/>
      <c r="JCP1413" s="28"/>
      <c r="JCQ1413" s="28"/>
      <c r="JCR1413" s="28"/>
      <c r="JCS1413" s="28"/>
      <c r="JCT1413" s="28"/>
      <c r="JCU1413" s="28"/>
      <c r="JCV1413" s="28"/>
      <c r="JCW1413" s="28"/>
      <c r="JCX1413" s="28"/>
      <c r="JCY1413" s="28"/>
      <c r="JCZ1413" s="28"/>
      <c r="JDA1413" s="28"/>
      <c r="JDB1413" s="28"/>
      <c r="JDC1413" s="28"/>
      <c r="JDD1413" s="28"/>
      <c r="JDE1413" s="28"/>
      <c r="JDF1413" s="28"/>
      <c r="JDG1413" s="28"/>
      <c r="JDH1413" s="28"/>
      <c r="JDI1413" s="28"/>
      <c r="JDJ1413" s="28"/>
      <c r="JDK1413" s="28"/>
      <c r="JDL1413" s="28"/>
      <c r="JDM1413" s="28"/>
      <c r="JDN1413" s="28"/>
      <c r="JDO1413" s="28"/>
      <c r="JDP1413" s="28"/>
      <c r="JDQ1413" s="28"/>
      <c r="JDR1413" s="28"/>
      <c r="JDS1413" s="28"/>
      <c r="JDT1413" s="28"/>
      <c r="JDU1413" s="28"/>
      <c r="JDV1413" s="28"/>
      <c r="JDW1413" s="28"/>
      <c r="JDX1413" s="28"/>
      <c r="JDY1413" s="28"/>
      <c r="JDZ1413" s="28"/>
      <c r="JEA1413" s="28"/>
      <c r="JEB1413" s="28"/>
      <c r="JEC1413" s="28"/>
      <c r="JED1413" s="28"/>
      <c r="JEE1413" s="28"/>
      <c r="JEF1413" s="28"/>
      <c r="JEG1413" s="28"/>
      <c r="JEH1413" s="28"/>
      <c r="JEI1413" s="28"/>
      <c r="JEJ1413" s="28"/>
      <c r="JEK1413" s="28"/>
      <c r="JEL1413" s="28"/>
      <c r="JEM1413" s="28"/>
      <c r="JEN1413" s="28"/>
      <c r="JEO1413" s="28"/>
      <c r="JEP1413" s="28"/>
      <c r="JEQ1413" s="28"/>
      <c r="JER1413" s="28"/>
      <c r="JES1413" s="28"/>
      <c r="JET1413" s="28"/>
      <c r="JEU1413" s="28"/>
      <c r="JEV1413" s="28"/>
      <c r="JEW1413" s="28"/>
      <c r="JEX1413" s="28"/>
      <c r="JEY1413" s="28"/>
      <c r="JEZ1413" s="28"/>
      <c r="JFA1413" s="28"/>
      <c r="JFB1413" s="28"/>
      <c r="JFC1413" s="28"/>
      <c r="JFD1413" s="28"/>
      <c r="JFE1413" s="28"/>
      <c r="JFF1413" s="28"/>
      <c r="JFG1413" s="28"/>
      <c r="JFH1413" s="28"/>
      <c r="JFI1413" s="28"/>
      <c r="JFJ1413" s="28"/>
      <c r="JFK1413" s="28"/>
      <c r="JFL1413" s="28"/>
      <c r="JFM1413" s="28"/>
      <c r="JFN1413" s="28"/>
      <c r="JFO1413" s="28"/>
      <c r="JFP1413" s="28"/>
      <c r="JFQ1413" s="28"/>
      <c r="JFR1413" s="28"/>
      <c r="JFS1413" s="28"/>
      <c r="JFT1413" s="28"/>
      <c r="JFU1413" s="28"/>
      <c r="JFV1413" s="28"/>
      <c r="JFW1413" s="28"/>
      <c r="JFX1413" s="28"/>
      <c r="JFY1413" s="28"/>
      <c r="JFZ1413" s="28"/>
      <c r="JGA1413" s="28"/>
      <c r="JGB1413" s="28"/>
      <c r="JGC1413" s="28"/>
      <c r="JGD1413" s="28"/>
      <c r="JGE1413" s="28"/>
      <c r="JGF1413" s="28"/>
      <c r="JGG1413" s="28"/>
      <c r="JGH1413" s="28"/>
      <c r="JGI1413" s="28"/>
      <c r="JGJ1413" s="28"/>
      <c r="JGK1413" s="28"/>
      <c r="JGL1413" s="28"/>
      <c r="JGM1413" s="28"/>
      <c r="JGN1413" s="28"/>
      <c r="JGO1413" s="28"/>
      <c r="JGP1413" s="28"/>
      <c r="JGQ1413" s="28"/>
      <c r="JGR1413" s="28"/>
      <c r="JGS1413" s="28"/>
      <c r="JGT1413" s="28"/>
      <c r="JGU1413" s="28"/>
      <c r="JGV1413" s="28"/>
      <c r="JGW1413" s="28"/>
      <c r="JGX1413" s="28"/>
      <c r="JGY1413" s="28"/>
      <c r="JGZ1413" s="28"/>
      <c r="JHA1413" s="28"/>
      <c r="JHB1413" s="28"/>
      <c r="JHC1413" s="28"/>
      <c r="JHD1413" s="28"/>
      <c r="JHE1413" s="28"/>
      <c r="JHF1413" s="28"/>
      <c r="JHG1413" s="28"/>
      <c r="JHH1413" s="28"/>
      <c r="JHI1413" s="28"/>
      <c r="JHJ1413" s="28"/>
      <c r="JHK1413" s="28"/>
      <c r="JHL1413" s="28"/>
      <c r="JHM1413" s="28"/>
      <c r="JHN1413" s="28"/>
      <c r="JHO1413" s="28"/>
      <c r="JHP1413" s="28"/>
      <c r="JHQ1413" s="28"/>
      <c r="JHR1413" s="28"/>
      <c r="JHS1413" s="28"/>
      <c r="JHT1413" s="28"/>
      <c r="JHU1413" s="28"/>
      <c r="JHV1413" s="28"/>
      <c r="JHW1413" s="28"/>
      <c r="JHX1413" s="28"/>
      <c r="JHY1413" s="28"/>
      <c r="JHZ1413" s="28"/>
      <c r="JIA1413" s="28"/>
      <c r="JIB1413" s="28"/>
      <c r="JIC1413" s="28"/>
      <c r="JID1413" s="28"/>
      <c r="JIE1413" s="28"/>
      <c r="JIF1413" s="28"/>
      <c r="JIG1413" s="28"/>
      <c r="JIH1413" s="28"/>
      <c r="JII1413" s="28"/>
      <c r="JIJ1413" s="28"/>
      <c r="JIK1413" s="28"/>
      <c r="JIL1413" s="28"/>
      <c r="JIM1413" s="28"/>
      <c r="JIN1413" s="28"/>
      <c r="JIO1413" s="28"/>
      <c r="JIP1413" s="28"/>
      <c r="JIQ1413" s="28"/>
      <c r="JIR1413" s="28"/>
      <c r="JIS1413" s="28"/>
      <c r="JIT1413" s="28"/>
      <c r="JIU1413" s="28"/>
      <c r="JIV1413" s="28"/>
      <c r="JIW1413" s="28"/>
      <c r="JIX1413" s="28"/>
      <c r="JIY1413" s="28"/>
      <c r="JIZ1413" s="28"/>
      <c r="JJA1413" s="28"/>
      <c r="JJB1413" s="28"/>
      <c r="JJC1413" s="28"/>
      <c r="JJD1413" s="28"/>
      <c r="JJE1413" s="28"/>
      <c r="JJF1413" s="28"/>
      <c r="JJG1413" s="28"/>
      <c r="JJH1413" s="28"/>
      <c r="JJI1413" s="28"/>
      <c r="JJJ1413" s="28"/>
      <c r="JJK1413" s="28"/>
      <c r="JJL1413" s="28"/>
      <c r="JJM1413" s="28"/>
      <c r="JJN1413" s="28"/>
      <c r="JJO1413" s="28"/>
      <c r="JJP1413" s="28"/>
      <c r="JJQ1413" s="28"/>
      <c r="JJR1413" s="28"/>
      <c r="JJS1413" s="28"/>
      <c r="JJT1413" s="28"/>
      <c r="JJU1413" s="28"/>
      <c r="JJV1413" s="28"/>
      <c r="JJW1413" s="28"/>
      <c r="JJX1413" s="28"/>
      <c r="JJY1413" s="28"/>
      <c r="JJZ1413" s="28"/>
      <c r="JKA1413" s="28"/>
      <c r="JKB1413" s="28"/>
      <c r="JKC1413" s="28"/>
      <c r="JKD1413" s="28"/>
      <c r="JKE1413" s="28"/>
      <c r="JKF1413" s="28"/>
      <c r="JKG1413" s="28"/>
      <c r="JKH1413" s="28"/>
      <c r="JKI1413" s="28"/>
      <c r="JKJ1413" s="28"/>
      <c r="JKK1413" s="28"/>
      <c r="JKL1413" s="28"/>
      <c r="JKM1413" s="28"/>
      <c r="JKN1413" s="28"/>
      <c r="JKO1413" s="28"/>
      <c r="JKP1413" s="28"/>
      <c r="JKQ1413" s="28"/>
      <c r="JKR1413" s="28"/>
      <c r="JKS1413" s="28"/>
      <c r="JKT1413" s="28"/>
      <c r="JKU1413" s="28"/>
      <c r="JKV1413" s="28"/>
      <c r="JKW1413" s="28"/>
      <c r="JKX1413" s="28"/>
      <c r="JKY1413" s="28"/>
      <c r="JKZ1413" s="28"/>
      <c r="JLA1413" s="28"/>
      <c r="JLB1413" s="28"/>
      <c r="JLC1413" s="28"/>
      <c r="JLD1413" s="28"/>
      <c r="JLE1413" s="28"/>
      <c r="JLF1413" s="28"/>
      <c r="JLG1413" s="28"/>
      <c r="JLH1413" s="28"/>
      <c r="JLI1413" s="28"/>
      <c r="JLJ1413" s="28"/>
      <c r="JLK1413" s="28"/>
      <c r="JLL1413" s="28"/>
      <c r="JLM1413" s="28"/>
      <c r="JLN1413" s="28"/>
      <c r="JLO1413" s="28"/>
      <c r="JLP1413" s="28"/>
      <c r="JLQ1413" s="28"/>
      <c r="JLR1413" s="28"/>
      <c r="JLS1413" s="28"/>
      <c r="JLT1413" s="28"/>
      <c r="JLU1413" s="28"/>
      <c r="JLV1413" s="28"/>
      <c r="JLW1413" s="28"/>
      <c r="JLX1413" s="28"/>
      <c r="JLY1413" s="28"/>
      <c r="JLZ1413" s="28"/>
      <c r="JMA1413" s="28"/>
      <c r="JMB1413" s="28"/>
      <c r="JMC1413" s="28"/>
      <c r="JMD1413" s="28"/>
      <c r="JME1413" s="28"/>
      <c r="JMF1413" s="28"/>
      <c r="JMG1413" s="28"/>
      <c r="JMH1413" s="28"/>
      <c r="JMI1413" s="28"/>
      <c r="JMJ1413" s="28"/>
      <c r="JMK1413" s="28"/>
      <c r="JML1413" s="28"/>
      <c r="JMM1413" s="28"/>
      <c r="JMN1413" s="28"/>
      <c r="JMO1413" s="28"/>
      <c r="JMP1413" s="28"/>
      <c r="JMQ1413" s="28"/>
      <c r="JMR1413" s="28"/>
      <c r="JMS1413" s="28"/>
      <c r="JMT1413" s="28"/>
      <c r="JMU1413" s="28"/>
      <c r="JMV1413" s="28"/>
      <c r="JMW1413" s="28"/>
      <c r="JMX1413" s="28"/>
      <c r="JMY1413" s="28"/>
      <c r="JMZ1413" s="28"/>
      <c r="JNA1413" s="28"/>
      <c r="JNB1413" s="28"/>
      <c r="JNC1413" s="28"/>
      <c r="JND1413" s="28"/>
      <c r="JNE1413" s="28"/>
      <c r="JNF1413" s="28"/>
      <c r="JNG1413" s="28"/>
      <c r="JNH1413" s="28"/>
      <c r="JNI1413" s="28"/>
      <c r="JNJ1413" s="28"/>
      <c r="JNK1413" s="28"/>
      <c r="JNL1413" s="28"/>
      <c r="JNM1413" s="28"/>
      <c r="JNN1413" s="28"/>
      <c r="JNO1413" s="28"/>
      <c r="JNP1413" s="28"/>
      <c r="JNQ1413" s="28"/>
      <c r="JNR1413" s="28"/>
      <c r="JNS1413" s="28"/>
      <c r="JNT1413" s="28"/>
      <c r="JNU1413" s="28"/>
      <c r="JNV1413" s="28"/>
      <c r="JNW1413" s="28"/>
      <c r="JNX1413" s="28"/>
      <c r="JNY1413" s="28"/>
      <c r="JNZ1413" s="28"/>
      <c r="JOA1413" s="28"/>
      <c r="JOB1413" s="28"/>
      <c r="JOC1413" s="28"/>
      <c r="JOD1413" s="28"/>
      <c r="JOE1413" s="28"/>
      <c r="JOF1413" s="28"/>
      <c r="JOG1413" s="28"/>
      <c r="JOH1413" s="28"/>
      <c r="JOI1413" s="28"/>
      <c r="JOJ1413" s="28"/>
      <c r="JOK1413" s="28"/>
      <c r="JOL1413" s="28"/>
      <c r="JOM1413" s="28"/>
      <c r="JON1413" s="28"/>
      <c r="JOO1413" s="28"/>
      <c r="JOP1413" s="28"/>
      <c r="JOQ1413" s="28"/>
      <c r="JOR1413" s="28"/>
      <c r="JOS1413" s="28"/>
      <c r="JOT1413" s="28"/>
      <c r="JOU1413" s="28"/>
      <c r="JOV1413" s="28"/>
      <c r="JOW1413" s="28"/>
      <c r="JOX1413" s="28"/>
      <c r="JOY1413" s="28"/>
      <c r="JOZ1413" s="28"/>
      <c r="JPA1413" s="28"/>
      <c r="JPB1413" s="28"/>
      <c r="JPC1413" s="28"/>
      <c r="JPD1413" s="28"/>
      <c r="JPE1413" s="28"/>
      <c r="JPF1413" s="28"/>
      <c r="JPG1413" s="28"/>
      <c r="JPH1413" s="28"/>
      <c r="JPI1413" s="28"/>
      <c r="JPJ1413" s="28"/>
      <c r="JPK1413" s="28"/>
      <c r="JPL1413" s="28"/>
      <c r="JPM1413" s="28"/>
      <c r="JPN1413" s="28"/>
      <c r="JPO1413" s="28"/>
      <c r="JPP1413" s="28"/>
      <c r="JPQ1413" s="28"/>
      <c r="JPR1413" s="28"/>
      <c r="JPS1413" s="28"/>
      <c r="JPT1413" s="28"/>
      <c r="JPU1413" s="28"/>
      <c r="JPV1413" s="28"/>
      <c r="JPW1413" s="28"/>
      <c r="JPX1413" s="28"/>
      <c r="JPY1413" s="28"/>
      <c r="JPZ1413" s="28"/>
      <c r="JQA1413" s="28"/>
      <c r="JQB1413" s="28"/>
      <c r="JQC1413" s="28"/>
      <c r="JQD1413" s="28"/>
      <c r="JQE1413" s="28"/>
      <c r="JQF1413" s="28"/>
      <c r="JQG1413" s="28"/>
      <c r="JQH1413" s="28"/>
      <c r="JQI1413" s="28"/>
      <c r="JQJ1413" s="28"/>
      <c r="JQK1413" s="28"/>
      <c r="JQL1413" s="28"/>
      <c r="JQM1413" s="28"/>
      <c r="JQN1413" s="28"/>
      <c r="JQO1413" s="28"/>
      <c r="JQP1413" s="28"/>
      <c r="JQQ1413" s="28"/>
      <c r="JQR1413" s="28"/>
      <c r="JQS1413" s="28"/>
      <c r="JQT1413" s="28"/>
      <c r="JQU1413" s="28"/>
      <c r="JQV1413" s="28"/>
      <c r="JQW1413" s="28"/>
      <c r="JQX1413" s="28"/>
      <c r="JQY1413" s="28"/>
      <c r="JQZ1413" s="28"/>
      <c r="JRA1413" s="28"/>
      <c r="JRB1413" s="28"/>
      <c r="JRC1413" s="28"/>
      <c r="JRD1413" s="28"/>
      <c r="JRE1413" s="28"/>
      <c r="JRF1413" s="28"/>
      <c r="JRG1413" s="28"/>
      <c r="JRH1413" s="28"/>
      <c r="JRI1413" s="28"/>
      <c r="JRJ1413" s="28"/>
      <c r="JRK1413" s="28"/>
      <c r="JRL1413" s="28"/>
      <c r="JRM1413" s="28"/>
      <c r="JRN1413" s="28"/>
      <c r="JRO1413" s="28"/>
      <c r="JRP1413" s="28"/>
      <c r="JRQ1413" s="28"/>
      <c r="JRR1413" s="28"/>
      <c r="JRS1413" s="28"/>
      <c r="JRT1413" s="28"/>
      <c r="JRU1413" s="28"/>
      <c r="JRV1413" s="28"/>
      <c r="JRW1413" s="28"/>
      <c r="JRX1413" s="28"/>
      <c r="JRY1413" s="28"/>
      <c r="JRZ1413" s="28"/>
      <c r="JSA1413" s="28"/>
      <c r="JSB1413" s="28"/>
      <c r="JSC1413" s="28"/>
      <c r="JSD1413" s="28"/>
      <c r="JSE1413" s="28"/>
      <c r="JSF1413" s="28"/>
      <c r="JSG1413" s="28"/>
      <c r="JSH1413" s="28"/>
      <c r="JSI1413" s="28"/>
      <c r="JSJ1413" s="28"/>
      <c r="JSK1413" s="28"/>
      <c r="JSL1413" s="28"/>
      <c r="JSM1413" s="28"/>
      <c r="JSN1413" s="28"/>
      <c r="JSO1413" s="28"/>
      <c r="JSP1413" s="28"/>
      <c r="JSQ1413" s="28"/>
      <c r="JSR1413" s="28"/>
      <c r="JSS1413" s="28"/>
      <c r="JST1413" s="28"/>
      <c r="JSU1413" s="28"/>
      <c r="JSV1413" s="28"/>
      <c r="JSW1413" s="28"/>
      <c r="JSX1413" s="28"/>
      <c r="JSY1413" s="28"/>
      <c r="JSZ1413" s="28"/>
      <c r="JTA1413" s="28"/>
      <c r="JTB1413" s="28"/>
      <c r="JTC1413" s="28"/>
      <c r="JTD1413" s="28"/>
      <c r="JTE1413" s="28"/>
      <c r="JTF1413" s="28"/>
      <c r="JTG1413" s="28"/>
      <c r="JTH1413" s="28"/>
      <c r="JTI1413" s="28"/>
      <c r="JTJ1413" s="28"/>
      <c r="JTK1413" s="28"/>
      <c r="JTL1413" s="28"/>
      <c r="JTM1413" s="28"/>
      <c r="JTN1413" s="28"/>
      <c r="JTO1413" s="28"/>
      <c r="JTP1413" s="28"/>
      <c r="JTQ1413" s="28"/>
      <c r="JTR1413" s="28"/>
      <c r="JTS1413" s="28"/>
      <c r="JTT1413" s="28"/>
      <c r="JTU1413" s="28"/>
      <c r="JTV1413" s="28"/>
      <c r="JTW1413" s="28"/>
      <c r="JTX1413" s="28"/>
      <c r="JTY1413" s="28"/>
      <c r="JTZ1413" s="28"/>
      <c r="JUA1413" s="28"/>
      <c r="JUB1413" s="28"/>
      <c r="JUC1413" s="28"/>
      <c r="JUD1413" s="28"/>
      <c r="JUE1413" s="28"/>
      <c r="JUF1413" s="28"/>
      <c r="JUG1413" s="28"/>
      <c r="JUH1413" s="28"/>
      <c r="JUI1413" s="28"/>
      <c r="JUJ1413" s="28"/>
      <c r="JUK1413" s="28"/>
      <c r="JUL1413" s="28"/>
      <c r="JUM1413" s="28"/>
      <c r="JUN1413" s="28"/>
      <c r="JUO1413" s="28"/>
      <c r="JUP1413" s="28"/>
      <c r="JUQ1413" s="28"/>
      <c r="JUR1413" s="28"/>
      <c r="JUS1413" s="28"/>
      <c r="JUT1413" s="28"/>
      <c r="JUU1413" s="28"/>
      <c r="JUV1413" s="28"/>
      <c r="JUW1413" s="28"/>
      <c r="JUX1413" s="28"/>
      <c r="JUY1413" s="28"/>
      <c r="JUZ1413" s="28"/>
      <c r="JVA1413" s="28"/>
      <c r="JVB1413" s="28"/>
      <c r="JVC1413" s="28"/>
      <c r="JVD1413" s="28"/>
      <c r="JVE1413" s="28"/>
      <c r="JVF1413" s="28"/>
      <c r="JVG1413" s="28"/>
      <c r="JVH1413" s="28"/>
      <c r="JVI1413" s="28"/>
      <c r="JVJ1413" s="28"/>
      <c r="JVK1413" s="28"/>
      <c r="JVL1413" s="28"/>
      <c r="JVM1413" s="28"/>
      <c r="JVN1413" s="28"/>
      <c r="JVO1413" s="28"/>
      <c r="JVP1413" s="28"/>
      <c r="JVQ1413" s="28"/>
      <c r="JVR1413" s="28"/>
      <c r="JVS1413" s="28"/>
      <c r="JVT1413" s="28"/>
      <c r="JVU1413" s="28"/>
      <c r="JVV1413" s="28"/>
      <c r="JVW1413" s="28"/>
      <c r="JVX1413" s="28"/>
      <c r="JVY1413" s="28"/>
      <c r="JVZ1413" s="28"/>
      <c r="JWA1413" s="28"/>
      <c r="JWB1413" s="28"/>
      <c r="JWC1413" s="28"/>
      <c r="JWD1413" s="28"/>
      <c r="JWE1413" s="28"/>
      <c r="JWF1413" s="28"/>
      <c r="JWG1413" s="28"/>
      <c r="JWH1413" s="28"/>
      <c r="JWI1413" s="28"/>
      <c r="JWJ1413" s="28"/>
      <c r="JWK1413" s="28"/>
      <c r="JWL1413" s="28"/>
      <c r="JWM1413" s="28"/>
      <c r="JWN1413" s="28"/>
      <c r="JWO1413" s="28"/>
      <c r="JWP1413" s="28"/>
      <c r="JWQ1413" s="28"/>
      <c r="JWR1413" s="28"/>
      <c r="JWS1413" s="28"/>
      <c r="JWT1413" s="28"/>
      <c r="JWU1413" s="28"/>
      <c r="JWV1413" s="28"/>
      <c r="JWW1413" s="28"/>
      <c r="JWX1413" s="28"/>
      <c r="JWY1413" s="28"/>
      <c r="JWZ1413" s="28"/>
      <c r="JXA1413" s="28"/>
      <c r="JXB1413" s="28"/>
      <c r="JXC1413" s="28"/>
      <c r="JXD1413" s="28"/>
      <c r="JXE1413" s="28"/>
      <c r="JXF1413" s="28"/>
      <c r="JXG1413" s="28"/>
      <c r="JXH1413" s="28"/>
      <c r="JXI1413" s="28"/>
      <c r="JXJ1413" s="28"/>
      <c r="JXK1413" s="28"/>
      <c r="JXL1413" s="28"/>
      <c r="JXM1413" s="28"/>
      <c r="JXN1413" s="28"/>
      <c r="JXO1413" s="28"/>
      <c r="JXP1413" s="28"/>
      <c r="JXQ1413" s="28"/>
      <c r="JXR1413" s="28"/>
      <c r="JXS1413" s="28"/>
      <c r="JXT1413" s="28"/>
      <c r="JXU1413" s="28"/>
      <c r="JXV1413" s="28"/>
      <c r="JXW1413" s="28"/>
      <c r="JXX1413" s="28"/>
      <c r="JXY1413" s="28"/>
      <c r="JXZ1413" s="28"/>
      <c r="JYA1413" s="28"/>
      <c r="JYB1413" s="28"/>
      <c r="JYC1413" s="28"/>
      <c r="JYD1413" s="28"/>
      <c r="JYE1413" s="28"/>
      <c r="JYF1413" s="28"/>
      <c r="JYG1413" s="28"/>
      <c r="JYH1413" s="28"/>
      <c r="JYI1413" s="28"/>
      <c r="JYJ1413" s="28"/>
      <c r="JYK1413" s="28"/>
      <c r="JYL1413" s="28"/>
      <c r="JYM1413" s="28"/>
      <c r="JYN1413" s="28"/>
      <c r="JYO1413" s="28"/>
      <c r="JYP1413" s="28"/>
      <c r="JYQ1413" s="28"/>
      <c r="JYR1413" s="28"/>
      <c r="JYS1413" s="28"/>
      <c r="JYT1413" s="28"/>
      <c r="JYU1413" s="28"/>
      <c r="JYV1413" s="28"/>
      <c r="JYW1413" s="28"/>
      <c r="JYX1413" s="28"/>
      <c r="JYY1413" s="28"/>
      <c r="JYZ1413" s="28"/>
      <c r="JZA1413" s="28"/>
      <c r="JZB1413" s="28"/>
      <c r="JZC1413" s="28"/>
      <c r="JZD1413" s="28"/>
      <c r="JZE1413" s="28"/>
      <c r="JZF1413" s="28"/>
      <c r="JZG1413" s="28"/>
      <c r="JZH1413" s="28"/>
      <c r="JZI1413" s="28"/>
      <c r="JZJ1413" s="28"/>
      <c r="JZK1413" s="28"/>
      <c r="JZL1413" s="28"/>
      <c r="JZM1413" s="28"/>
      <c r="JZN1413" s="28"/>
      <c r="JZO1413" s="28"/>
      <c r="JZP1413" s="28"/>
      <c r="JZQ1413" s="28"/>
      <c r="JZR1413" s="28"/>
      <c r="JZS1413" s="28"/>
      <c r="JZT1413" s="28"/>
      <c r="JZU1413" s="28"/>
      <c r="JZV1413" s="28"/>
      <c r="JZW1413" s="28"/>
      <c r="JZX1413" s="28"/>
      <c r="JZY1413" s="28"/>
      <c r="JZZ1413" s="28"/>
      <c r="KAA1413" s="28"/>
      <c r="KAB1413" s="28"/>
      <c r="KAC1413" s="28"/>
      <c r="KAD1413" s="28"/>
      <c r="KAE1413" s="28"/>
      <c r="KAF1413" s="28"/>
      <c r="KAG1413" s="28"/>
      <c r="KAH1413" s="28"/>
      <c r="KAI1413" s="28"/>
      <c r="KAJ1413" s="28"/>
      <c r="KAK1413" s="28"/>
      <c r="KAL1413" s="28"/>
      <c r="KAM1413" s="28"/>
      <c r="KAN1413" s="28"/>
      <c r="KAO1413" s="28"/>
      <c r="KAP1413" s="28"/>
      <c r="KAQ1413" s="28"/>
      <c r="KAR1413" s="28"/>
      <c r="KAS1413" s="28"/>
      <c r="KAT1413" s="28"/>
      <c r="KAU1413" s="28"/>
      <c r="KAV1413" s="28"/>
      <c r="KAW1413" s="28"/>
      <c r="KAX1413" s="28"/>
      <c r="KAY1413" s="28"/>
      <c r="KAZ1413" s="28"/>
      <c r="KBA1413" s="28"/>
      <c r="KBB1413" s="28"/>
      <c r="KBC1413" s="28"/>
      <c r="KBD1413" s="28"/>
      <c r="KBE1413" s="28"/>
      <c r="KBF1413" s="28"/>
      <c r="KBG1413" s="28"/>
      <c r="KBH1413" s="28"/>
      <c r="KBI1413" s="28"/>
      <c r="KBJ1413" s="28"/>
      <c r="KBK1413" s="28"/>
      <c r="KBL1413" s="28"/>
      <c r="KBM1413" s="28"/>
      <c r="KBN1413" s="28"/>
      <c r="KBO1413" s="28"/>
      <c r="KBP1413" s="28"/>
      <c r="KBQ1413" s="28"/>
      <c r="KBR1413" s="28"/>
      <c r="KBS1413" s="28"/>
      <c r="KBT1413" s="28"/>
      <c r="KBU1413" s="28"/>
      <c r="KBV1413" s="28"/>
      <c r="KBW1413" s="28"/>
      <c r="KBX1413" s="28"/>
      <c r="KBY1413" s="28"/>
      <c r="KBZ1413" s="28"/>
      <c r="KCA1413" s="28"/>
      <c r="KCB1413" s="28"/>
      <c r="KCC1413" s="28"/>
      <c r="KCD1413" s="28"/>
      <c r="KCE1413" s="28"/>
      <c r="KCF1413" s="28"/>
      <c r="KCG1413" s="28"/>
      <c r="KCH1413" s="28"/>
      <c r="KCI1413" s="28"/>
      <c r="KCJ1413" s="28"/>
      <c r="KCK1413" s="28"/>
      <c r="KCL1413" s="28"/>
      <c r="KCM1413" s="28"/>
      <c r="KCN1413" s="28"/>
      <c r="KCO1413" s="28"/>
      <c r="KCP1413" s="28"/>
      <c r="KCQ1413" s="28"/>
      <c r="KCR1413" s="28"/>
      <c r="KCS1413" s="28"/>
      <c r="KCT1413" s="28"/>
      <c r="KCU1413" s="28"/>
      <c r="KCV1413" s="28"/>
      <c r="KCW1413" s="28"/>
      <c r="KCX1413" s="28"/>
      <c r="KCY1413" s="28"/>
      <c r="KCZ1413" s="28"/>
      <c r="KDA1413" s="28"/>
      <c r="KDB1413" s="28"/>
      <c r="KDC1413" s="28"/>
      <c r="KDD1413" s="28"/>
      <c r="KDE1413" s="28"/>
      <c r="KDF1413" s="28"/>
      <c r="KDG1413" s="28"/>
      <c r="KDH1413" s="28"/>
      <c r="KDI1413" s="28"/>
      <c r="KDJ1413" s="28"/>
      <c r="KDK1413" s="28"/>
      <c r="KDL1413" s="28"/>
      <c r="KDM1413" s="28"/>
      <c r="KDN1413" s="28"/>
      <c r="KDO1413" s="28"/>
      <c r="KDP1413" s="28"/>
      <c r="KDQ1413" s="28"/>
      <c r="KDR1413" s="28"/>
      <c r="KDS1413" s="28"/>
      <c r="KDT1413" s="28"/>
      <c r="KDU1413" s="28"/>
      <c r="KDV1413" s="28"/>
      <c r="KDW1413" s="28"/>
      <c r="KDX1413" s="28"/>
      <c r="KDY1413" s="28"/>
      <c r="KDZ1413" s="28"/>
      <c r="KEA1413" s="28"/>
      <c r="KEB1413" s="28"/>
      <c r="KEC1413" s="28"/>
      <c r="KED1413" s="28"/>
      <c r="KEE1413" s="28"/>
      <c r="KEF1413" s="28"/>
      <c r="KEG1413" s="28"/>
      <c r="KEH1413" s="28"/>
      <c r="KEI1413" s="28"/>
      <c r="KEJ1413" s="28"/>
      <c r="KEK1413" s="28"/>
      <c r="KEL1413" s="28"/>
      <c r="KEM1413" s="28"/>
      <c r="KEN1413" s="28"/>
      <c r="KEO1413" s="28"/>
      <c r="KEP1413" s="28"/>
      <c r="KEQ1413" s="28"/>
      <c r="KER1413" s="28"/>
      <c r="KES1413" s="28"/>
      <c r="KET1413" s="28"/>
      <c r="KEU1413" s="28"/>
      <c r="KEV1413" s="28"/>
      <c r="KEW1413" s="28"/>
      <c r="KEX1413" s="28"/>
      <c r="KEY1413" s="28"/>
      <c r="KEZ1413" s="28"/>
      <c r="KFA1413" s="28"/>
      <c r="KFB1413" s="28"/>
      <c r="KFC1413" s="28"/>
      <c r="KFD1413" s="28"/>
      <c r="KFE1413" s="28"/>
      <c r="KFF1413" s="28"/>
      <c r="KFG1413" s="28"/>
      <c r="KFH1413" s="28"/>
      <c r="KFI1413" s="28"/>
      <c r="KFJ1413" s="28"/>
      <c r="KFK1413" s="28"/>
      <c r="KFL1413" s="28"/>
      <c r="KFM1413" s="28"/>
      <c r="KFN1413" s="28"/>
      <c r="KFO1413" s="28"/>
      <c r="KFP1413" s="28"/>
      <c r="KFQ1413" s="28"/>
      <c r="KFR1413" s="28"/>
      <c r="KFS1413" s="28"/>
      <c r="KFT1413" s="28"/>
      <c r="KFU1413" s="28"/>
      <c r="KFV1413" s="28"/>
      <c r="KFW1413" s="28"/>
      <c r="KFX1413" s="28"/>
      <c r="KFY1413" s="28"/>
      <c r="KFZ1413" s="28"/>
      <c r="KGA1413" s="28"/>
      <c r="KGB1413" s="28"/>
      <c r="KGC1413" s="28"/>
      <c r="KGD1413" s="28"/>
      <c r="KGE1413" s="28"/>
      <c r="KGF1413" s="28"/>
      <c r="KGG1413" s="28"/>
      <c r="KGH1413" s="28"/>
      <c r="KGI1413" s="28"/>
      <c r="KGJ1413" s="28"/>
      <c r="KGK1413" s="28"/>
      <c r="KGL1413" s="28"/>
      <c r="KGM1413" s="28"/>
      <c r="KGN1413" s="28"/>
      <c r="KGO1413" s="28"/>
      <c r="KGP1413" s="28"/>
      <c r="KGQ1413" s="28"/>
      <c r="KGR1413" s="28"/>
      <c r="KGS1413" s="28"/>
      <c r="KGT1413" s="28"/>
      <c r="KGU1413" s="28"/>
      <c r="KGV1413" s="28"/>
      <c r="KGW1413" s="28"/>
      <c r="KGX1413" s="28"/>
      <c r="KGY1413" s="28"/>
      <c r="KGZ1413" s="28"/>
      <c r="KHA1413" s="28"/>
      <c r="KHB1413" s="28"/>
      <c r="KHC1413" s="28"/>
      <c r="KHD1413" s="28"/>
      <c r="KHE1413" s="28"/>
      <c r="KHF1413" s="28"/>
      <c r="KHG1413" s="28"/>
      <c r="KHH1413" s="28"/>
      <c r="KHI1413" s="28"/>
      <c r="KHJ1413" s="28"/>
      <c r="KHK1413" s="28"/>
      <c r="KHL1413" s="28"/>
      <c r="KHM1413" s="28"/>
      <c r="KHN1413" s="28"/>
      <c r="KHO1413" s="28"/>
      <c r="KHP1413" s="28"/>
      <c r="KHQ1413" s="28"/>
      <c r="KHR1413" s="28"/>
      <c r="KHS1413" s="28"/>
      <c r="KHT1413" s="28"/>
      <c r="KHU1413" s="28"/>
      <c r="KHV1413" s="28"/>
      <c r="KHW1413" s="28"/>
      <c r="KHX1413" s="28"/>
      <c r="KHY1413" s="28"/>
      <c r="KHZ1413" s="28"/>
      <c r="KIA1413" s="28"/>
      <c r="KIB1413" s="28"/>
      <c r="KIC1413" s="28"/>
      <c r="KID1413" s="28"/>
      <c r="KIE1413" s="28"/>
      <c r="KIF1413" s="28"/>
      <c r="KIG1413" s="28"/>
      <c r="KIH1413" s="28"/>
      <c r="KII1413" s="28"/>
      <c r="KIJ1413" s="28"/>
      <c r="KIK1413" s="28"/>
      <c r="KIL1413" s="28"/>
      <c r="KIM1413" s="28"/>
      <c r="KIN1413" s="28"/>
      <c r="KIO1413" s="28"/>
      <c r="KIP1413" s="28"/>
      <c r="KIQ1413" s="28"/>
      <c r="KIR1413" s="28"/>
      <c r="KIS1413" s="28"/>
      <c r="KIT1413" s="28"/>
      <c r="KIU1413" s="28"/>
      <c r="KIV1413" s="28"/>
      <c r="KIW1413" s="28"/>
      <c r="KIX1413" s="28"/>
      <c r="KIY1413" s="28"/>
      <c r="KIZ1413" s="28"/>
      <c r="KJA1413" s="28"/>
      <c r="KJB1413" s="28"/>
      <c r="KJC1413" s="28"/>
      <c r="KJD1413" s="28"/>
      <c r="KJE1413" s="28"/>
      <c r="KJF1413" s="28"/>
      <c r="KJG1413" s="28"/>
      <c r="KJH1413" s="28"/>
      <c r="KJI1413" s="28"/>
      <c r="KJJ1413" s="28"/>
      <c r="KJK1413" s="28"/>
      <c r="KJL1413" s="28"/>
      <c r="KJM1413" s="28"/>
      <c r="KJN1413" s="28"/>
      <c r="KJO1413" s="28"/>
      <c r="KJP1413" s="28"/>
      <c r="KJQ1413" s="28"/>
      <c r="KJR1413" s="28"/>
      <c r="KJS1413" s="28"/>
      <c r="KJT1413" s="28"/>
      <c r="KJU1413" s="28"/>
      <c r="KJV1413" s="28"/>
      <c r="KJW1413" s="28"/>
      <c r="KJX1413" s="28"/>
      <c r="KJY1413" s="28"/>
      <c r="KJZ1413" s="28"/>
      <c r="KKA1413" s="28"/>
      <c r="KKB1413" s="28"/>
      <c r="KKC1413" s="28"/>
      <c r="KKD1413" s="28"/>
      <c r="KKE1413" s="28"/>
      <c r="KKF1413" s="28"/>
      <c r="KKG1413" s="28"/>
      <c r="KKH1413" s="28"/>
      <c r="KKI1413" s="28"/>
      <c r="KKJ1413" s="28"/>
      <c r="KKK1413" s="28"/>
      <c r="KKL1413" s="28"/>
      <c r="KKM1413" s="28"/>
      <c r="KKN1413" s="28"/>
      <c r="KKO1413" s="28"/>
      <c r="KKP1413" s="28"/>
      <c r="KKQ1413" s="28"/>
      <c r="KKR1413" s="28"/>
      <c r="KKS1413" s="28"/>
      <c r="KKT1413" s="28"/>
      <c r="KKU1413" s="28"/>
      <c r="KKV1413" s="28"/>
      <c r="KKW1413" s="28"/>
      <c r="KKX1413" s="28"/>
      <c r="KKY1413" s="28"/>
      <c r="KKZ1413" s="28"/>
      <c r="KLA1413" s="28"/>
      <c r="KLB1413" s="28"/>
      <c r="KLC1413" s="28"/>
      <c r="KLD1413" s="28"/>
      <c r="KLE1413" s="28"/>
      <c r="KLF1413" s="28"/>
      <c r="KLG1413" s="28"/>
      <c r="KLH1413" s="28"/>
      <c r="KLI1413" s="28"/>
      <c r="KLJ1413" s="28"/>
      <c r="KLK1413" s="28"/>
      <c r="KLL1413" s="28"/>
      <c r="KLM1413" s="28"/>
      <c r="KLN1413" s="28"/>
      <c r="KLO1413" s="28"/>
      <c r="KLP1413" s="28"/>
      <c r="KLQ1413" s="28"/>
      <c r="KLR1413" s="28"/>
      <c r="KLS1413" s="28"/>
      <c r="KLT1413" s="28"/>
      <c r="KLU1413" s="28"/>
      <c r="KLV1413" s="28"/>
      <c r="KLW1413" s="28"/>
      <c r="KLX1413" s="28"/>
      <c r="KLY1413" s="28"/>
      <c r="KLZ1413" s="28"/>
      <c r="KMA1413" s="28"/>
      <c r="KMB1413" s="28"/>
      <c r="KMC1413" s="28"/>
      <c r="KMD1413" s="28"/>
      <c r="KME1413" s="28"/>
      <c r="KMF1413" s="28"/>
      <c r="KMG1413" s="28"/>
      <c r="KMH1413" s="28"/>
      <c r="KMI1413" s="28"/>
      <c r="KMJ1413" s="28"/>
      <c r="KMK1413" s="28"/>
      <c r="KML1413" s="28"/>
      <c r="KMM1413" s="28"/>
      <c r="KMN1413" s="28"/>
      <c r="KMO1413" s="28"/>
      <c r="KMP1413" s="28"/>
      <c r="KMQ1413" s="28"/>
      <c r="KMR1413" s="28"/>
      <c r="KMS1413" s="28"/>
      <c r="KMT1413" s="28"/>
      <c r="KMU1413" s="28"/>
      <c r="KMV1413" s="28"/>
      <c r="KMW1413" s="28"/>
      <c r="KMX1413" s="28"/>
      <c r="KMY1413" s="28"/>
      <c r="KMZ1413" s="28"/>
      <c r="KNA1413" s="28"/>
      <c r="KNB1413" s="28"/>
      <c r="KNC1413" s="28"/>
      <c r="KND1413" s="28"/>
      <c r="KNE1413" s="28"/>
      <c r="KNF1413" s="28"/>
      <c r="KNG1413" s="28"/>
      <c r="KNH1413" s="28"/>
      <c r="KNI1413" s="28"/>
      <c r="KNJ1413" s="28"/>
      <c r="KNK1413" s="28"/>
      <c r="KNL1413" s="28"/>
      <c r="KNM1413" s="28"/>
      <c r="KNN1413" s="28"/>
      <c r="KNO1413" s="28"/>
      <c r="KNP1413" s="28"/>
      <c r="KNQ1413" s="28"/>
      <c r="KNR1413" s="28"/>
      <c r="KNS1413" s="28"/>
      <c r="KNT1413" s="28"/>
      <c r="KNU1413" s="28"/>
      <c r="KNV1413" s="28"/>
      <c r="KNW1413" s="28"/>
      <c r="KNX1413" s="28"/>
      <c r="KNY1413" s="28"/>
      <c r="KNZ1413" s="28"/>
      <c r="KOA1413" s="28"/>
      <c r="KOB1413" s="28"/>
      <c r="KOC1413" s="28"/>
      <c r="KOD1413" s="28"/>
      <c r="KOE1413" s="28"/>
      <c r="KOF1413" s="28"/>
      <c r="KOG1413" s="28"/>
      <c r="KOH1413" s="28"/>
      <c r="KOI1413" s="28"/>
      <c r="KOJ1413" s="28"/>
      <c r="KOK1413" s="28"/>
      <c r="KOL1413" s="28"/>
      <c r="KOM1413" s="28"/>
      <c r="KON1413" s="28"/>
      <c r="KOO1413" s="28"/>
      <c r="KOP1413" s="28"/>
      <c r="KOQ1413" s="28"/>
      <c r="KOR1413" s="28"/>
      <c r="KOS1413" s="28"/>
      <c r="KOT1413" s="28"/>
      <c r="KOU1413" s="28"/>
      <c r="KOV1413" s="28"/>
      <c r="KOW1413" s="28"/>
      <c r="KOX1413" s="28"/>
      <c r="KOY1413" s="28"/>
      <c r="KOZ1413" s="28"/>
      <c r="KPA1413" s="28"/>
      <c r="KPB1413" s="28"/>
      <c r="KPC1413" s="28"/>
      <c r="KPD1413" s="28"/>
      <c r="KPE1413" s="28"/>
      <c r="KPF1413" s="28"/>
      <c r="KPG1413" s="28"/>
      <c r="KPH1413" s="28"/>
      <c r="KPI1413" s="28"/>
      <c r="KPJ1413" s="28"/>
      <c r="KPK1413" s="28"/>
      <c r="KPL1413" s="28"/>
      <c r="KPM1413" s="28"/>
      <c r="KPN1413" s="28"/>
      <c r="KPO1413" s="28"/>
      <c r="KPP1413" s="28"/>
      <c r="KPQ1413" s="28"/>
      <c r="KPR1413" s="28"/>
      <c r="KPS1413" s="28"/>
      <c r="KPT1413" s="28"/>
      <c r="KPU1413" s="28"/>
      <c r="KPV1413" s="28"/>
      <c r="KPW1413" s="28"/>
      <c r="KPX1413" s="28"/>
      <c r="KPY1413" s="28"/>
      <c r="KPZ1413" s="28"/>
      <c r="KQA1413" s="28"/>
      <c r="KQB1413" s="28"/>
      <c r="KQC1413" s="28"/>
      <c r="KQD1413" s="28"/>
      <c r="KQE1413" s="28"/>
      <c r="KQF1413" s="28"/>
      <c r="KQG1413" s="28"/>
      <c r="KQH1413" s="28"/>
      <c r="KQI1413" s="28"/>
      <c r="KQJ1413" s="28"/>
      <c r="KQK1413" s="28"/>
      <c r="KQL1413" s="28"/>
      <c r="KQM1413" s="28"/>
      <c r="KQN1413" s="28"/>
      <c r="KQO1413" s="28"/>
      <c r="KQP1413" s="28"/>
      <c r="KQQ1413" s="28"/>
      <c r="KQR1413" s="28"/>
      <c r="KQS1413" s="28"/>
      <c r="KQT1413" s="28"/>
      <c r="KQU1413" s="28"/>
      <c r="KQV1413" s="28"/>
      <c r="KQW1413" s="28"/>
      <c r="KQX1413" s="28"/>
      <c r="KQY1413" s="28"/>
      <c r="KQZ1413" s="28"/>
      <c r="KRA1413" s="28"/>
      <c r="KRB1413" s="28"/>
      <c r="KRC1413" s="28"/>
      <c r="KRD1413" s="28"/>
      <c r="KRE1413" s="28"/>
      <c r="KRF1413" s="28"/>
      <c r="KRG1413" s="28"/>
      <c r="KRH1413" s="28"/>
      <c r="KRI1413" s="28"/>
      <c r="KRJ1413" s="28"/>
      <c r="KRK1413" s="28"/>
      <c r="KRL1413" s="28"/>
      <c r="KRM1413" s="28"/>
      <c r="KRN1413" s="28"/>
      <c r="KRO1413" s="28"/>
      <c r="KRP1413" s="28"/>
      <c r="KRQ1413" s="28"/>
      <c r="KRR1413" s="28"/>
      <c r="KRS1413" s="28"/>
      <c r="KRT1413" s="28"/>
      <c r="KRU1413" s="28"/>
      <c r="KRV1413" s="28"/>
      <c r="KRW1413" s="28"/>
      <c r="KRX1413" s="28"/>
      <c r="KRY1413" s="28"/>
      <c r="KRZ1413" s="28"/>
      <c r="KSA1413" s="28"/>
      <c r="KSB1413" s="28"/>
      <c r="KSC1413" s="28"/>
      <c r="KSD1413" s="28"/>
      <c r="KSE1413" s="28"/>
      <c r="KSF1413" s="28"/>
      <c r="KSG1413" s="28"/>
      <c r="KSH1413" s="28"/>
      <c r="KSI1413" s="28"/>
      <c r="KSJ1413" s="28"/>
      <c r="KSK1413" s="28"/>
      <c r="KSL1413" s="28"/>
      <c r="KSM1413" s="28"/>
      <c r="KSN1413" s="28"/>
      <c r="KSO1413" s="28"/>
      <c r="KSP1413" s="28"/>
      <c r="KSQ1413" s="28"/>
      <c r="KSR1413" s="28"/>
      <c r="KSS1413" s="28"/>
      <c r="KST1413" s="28"/>
      <c r="KSU1413" s="28"/>
      <c r="KSV1413" s="28"/>
      <c r="KSW1413" s="28"/>
      <c r="KSX1413" s="28"/>
      <c r="KSY1413" s="28"/>
      <c r="KSZ1413" s="28"/>
      <c r="KTA1413" s="28"/>
      <c r="KTB1413" s="28"/>
      <c r="KTC1413" s="28"/>
      <c r="KTD1413" s="28"/>
      <c r="KTE1413" s="28"/>
      <c r="KTF1413" s="28"/>
      <c r="KTG1413" s="28"/>
      <c r="KTH1413" s="28"/>
      <c r="KTI1413" s="28"/>
      <c r="KTJ1413" s="28"/>
      <c r="KTK1413" s="28"/>
      <c r="KTL1413" s="28"/>
      <c r="KTM1413" s="28"/>
      <c r="KTN1413" s="28"/>
      <c r="KTO1413" s="28"/>
      <c r="KTP1413" s="28"/>
      <c r="KTQ1413" s="28"/>
      <c r="KTR1413" s="28"/>
      <c r="KTS1413" s="28"/>
      <c r="KTT1413" s="28"/>
      <c r="KTU1413" s="28"/>
      <c r="KTV1413" s="28"/>
      <c r="KTW1413" s="28"/>
      <c r="KTX1413" s="28"/>
      <c r="KTY1413" s="28"/>
      <c r="KTZ1413" s="28"/>
      <c r="KUA1413" s="28"/>
      <c r="KUB1413" s="28"/>
      <c r="KUC1413" s="28"/>
      <c r="KUD1413" s="28"/>
      <c r="KUE1413" s="28"/>
      <c r="KUF1413" s="28"/>
      <c r="KUG1413" s="28"/>
      <c r="KUH1413" s="28"/>
      <c r="KUI1413" s="28"/>
      <c r="KUJ1413" s="28"/>
      <c r="KUK1413" s="28"/>
      <c r="KUL1413" s="28"/>
      <c r="KUM1413" s="28"/>
      <c r="KUN1413" s="28"/>
      <c r="KUO1413" s="28"/>
      <c r="KUP1413" s="28"/>
      <c r="KUQ1413" s="28"/>
      <c r="KUR1413" s="28"/>
      <c r="KUS1413" s="28"/>
      <c r="KUT1413" s="28"/>
      <c r="KUU1413" s="28"/>
      <c r="KUV1413" s="28"/>
      <c r="KUW1413" s="28"/>
      <c r="KUX1413" s="28"/>
      <c r="KUY1413" s="28"/>
      <c r="KUZ1413" s="28"/>
      <c r="KVA1413" s="28"/>
      <c r="KVB1413" s="28"/>
      <c r="KVC1413" s="28"/>
      <c r="KVD1413" s="28"/>
      <c r="KVE1413" s="28"/>
      <c r="KVF1413" s="28"/>
      <c r="KVG1413" s="28"/>
      <c r="KVH1413" s="28"/>
      <c r="KVI1413" s="28"/>
      <c r="KVJ1413" s="28"/>
      <c r="KVK1413" s="28"/>
      <c r="KVL1413" s="28"/>
      <c r="KVM1413" s="28"/>
      <c r="KVN1413" s="28"/>
      <c r="KVO1413" s="28"/>
      <c r="KVP1413" s="28"/>
      <c r="KVQ1413" s="28"/>
      <c r="KVR1413" s="28"/>
      <c r="KVS1413" s="28"/>
      <c r="KVT1413" s="28"/>
      <c r="KVU1413" s="28"/>
      <c r="KVV1413" s="28"/>
      <c r="KVW1413" s="28"/>
      <c r="KVX1413" s="28"/>
      <c r="KVY1413" s="28"/>
      <c r="KVZ1413" s="28"/>
      <c r="KWA1413" s="28"/>
      <c r="KWB1413" s="28"/>
      <c r="KWC1413" s="28"/>
      <c r="KWD1413" s="28"/>
      <c r="KWE1413" s="28"/>
      <c r="KWF1413" s="28"/>
      <c r="KWG1413" s="28"/>
      <c r="KWH1413" s="28"/>
      <c r="KWI1413" s="28"/>
      <c r="KWJ1413" s="28"/>
      <c r="KWK1413" s="28"/>
      <c r="KWL1413" s="28"/>
      <c r="KWM1413" s="28"/>
      <c r="KWN1413" s="28"/>
      <c r="KWO1413" s="28"/>
      <c r="KWP1413" s="28"/>
      <c r="KWQ1413" s="28"/>
      <c r="KWR1413" s="28"/>
      <c r="KWS1413" s="28"/>
      <c r="KWT1413" s="28"/>
      <c r="KWU1413" s="28"/>
      <c r="KWV1413" s="28"/>
      <c r="KWW1413" s="28"/>
      <c r="KWX1413" s="28"/>
      <c r="KWY1413" s="28"/>
      <c r="KWZ1413" s="28"/>
      <c r="KXA1413" s="28"/>
      <c r="KXB1413" s="28"/>
      <c r="KXC1413" s="28"/>
      <c r="KXD1413" s="28"/>
      <c r="KXE1413" s="28"/>
      <c r="KXF1413" s="28"/>
      <c r="KXG1413" s="28"/>
      <c r="KXH1413" s="28"/>
      <c r="KXI1413" s="28"/>
      <c r="KXJ1413" s="28"/>
      <c r="KXK1413" s="28"/>
      <c r="KXL1413" s="28"/>
      <c r="KXM1413" s="28"/>
      <c r="KXN1413" s="28"/>
      <c r="KXO1413" s="28"/>
      <c r="KXP1413" s="28"/>
      <c r="KXQ1413" s="28"/>
      <c r="KXR1413" s="28"/>
      <c r="KXS1413" s="28"/>
      <c r="KXT1413" s="28"/>
      <c r="KXU1413" s="28"/>
      <c r="KXV1413" s="28"/>
      <c r="KXW1413" s="28"/>
      <c r="KXX1413" s="28"/>
      <c r="KXY1413" s="28"/>
      <c r="KXZ1413" s="28"/>
      <c r="KYA1413" s="28"/>
      <c r="KYB1413" s="28"/>
      <c r="KYC1413" s="28"/>
      <c r="KYD1413" s="28"/>
      <c r="KYE1413" s="28"/>
      <c r="KYF1413" s="28"/>
      <c r="KYG1413" s="28"/>
      <c r="KYH1413" s="28"/>
      <c r="KYI1413" s="28"/>
      <c r="KYJ1413" s="28"/>
      <c r="KYK1413" s="28"/>
      <c r="KYL1413" s="28"/>
      <c r="KYM1413" s="28"/>
      <c r="KYN1413" s="28"/>
      <c r="KYO1413" s="28"/>
      <c r="KYP1413" s="28"/>
      <c r="KYQ1413" s="28"/>
      <c r="KYR1413" s="28"/>
      <c r="KYS1413" s="28"/>
      <c r="KYT1413" s="28"/>
      <c r="KYU1413" s="28"/>
      <c r="KYV1413" s="28"/>
      <c r="KYW1413" s="28"/>
      <c r="KYX1413" s="28"/>
      <c r="KYY1413" s="28"/>
      <c r="KYZ1413" s="28"/>
      <c r="KZA1413" s="28"/>
      <c r="KZB1413" s="28"/>
      <c r="KZC1413" s="28"/>
      <c r="KZD1413" s="28"/>
      <c r="KZE1413" s="28"/>
      <c r="KZF1413" s="28"/>
      <c r="KZG1413" s="28"/>
      <c r="KZH1413" s="28"/>
      <c r="KZI1413" s="28"/>
      <c r="KZJ1413" s="28"/>
      <c r="KZK1413" s="28"/>
      <c r="KZL1413" s="28"/>
      <c r="KZM1413" s="28"/>
      <c r="KZN1413" s="28"/>
      <c r="KZO1413" s="28"/>
      <c r="KZP1413" s="28"/>
      <c r="KZQ1413" s="28"/>
      <c r="KZR1413" s="28"/>
      <c r="KZS1413" s="28"/>
      <c r="KZT1413" s="28"/>
      <c r="KZU1413" s="28"/>
      <c r="KZV1413" s="28"/>
      <c r="KZW1413" s="28"/>
      <c r="KZX1413" s="28"/>
      <c r="KZY1413" s="28"/>
      <c r="KZZ1413" s="28"/>
      <c r="LAA1413" s="28"/>
      <c r="LAB1413" s="28"/>
      <c r="LAC1413" s="28"/>
      <c r="LAD1413" s="28"/>
      <c r="LAE1413" s="28"/>
      <c r="LAF1413" s="28"/>
      <c r="LAG1413" s="28"/>
      <c r="LAH1413" s="28"/>
      <c r="LAI1413" s="28"/>
      <c r="LAJ1413" s="28"/>
      <c r="LAK1413" s="28"/>
      <c r="LAL1413" s="28"/>
      <c r="LAM1413" s="28"/>
      <c r="LAN1413" s="28"/>
      <c r="LAO1413" s="28"/>
      <c r="LAP1413" s="28"/>
      <c r="LAQ1413" s="28"/>
      <c r="LAR1413" s="28"/>
      <c r="LAS1413" s="28"/>
      <c r="LAT1413" s="28"/>
      <c r="LAU1413" s="28"/>
      <c r="LAV1413" s="28"/>
      <c r="LAW1413" s="28"/>
      <c r="LAX1413" s="28"/>
      <c r="LAY1413" s="28"/>
      <c r="LAZ1413" s="28"/>
      <c r="LBA1413" s="28"/>
      <c r="LBB1413" s="28"/>
      <c r="LBC1413" s="28"/>
      <c r="LBD1413" s="28"/>
      <c r="LBE1413" s="28"/>
      <c r="LBF1413" s="28"/>
      <c r="LBG1413" s="28"/>
      <c r="LBH1413" s="28"/>
      <c r="LBI1413" s="28"/>
      <c r="LBJ1413" s="28"/>
      <c r="LBK1413" s="28"/>
      <c r="LBL1413" s="28"/>
      <c r="LBM1413" s="28"/>
      <c r="LBN1413" s="28"/>
      <c r="LBO1413" s="28"/>
      <c r="LBP1413" s="28"/>
      <c r="LBQ1413" s="28"/>
      <c r="LBR1413" s="28"/>
      <c r="LBS1413" s="28"/>
      <c r="LBT1413" s="28"/>
      <c r="LBU1413" s="28"/>
      <c r="LBV1413" s="28"/>
      <c r="LBW1413" s="28"/>
      <c r="LBX1413" s="28"/>
      <c r="LBY1413" s="28"/>
      <c r="LBZ1413" s="28"/>
      <c r="LCA1413" s="28"/>
      <c r="LCB1413" s="28"/>
      <c r="LCC1413" s="28"/>
      <c r="LCD1413" s="28"/>
      <c r="LCE1413" s="28"/>
      <c r="LCF1413" s="28"/>
      <c r="LCG1413" s="28"/>
      <c r="LCH1413" s="28"/>
      <c r="LCI1413" s="28"/>
      <c r="LCJ1413" s="28"/>
      <c r="LCK1413" s="28"/>
      <c r="LCL1413" s="28"/>
      <c r="LCM1413" s="28"/>
      <c r="LCN1413" s="28"/>
      <c r="LCO1413" s="28"/>
      <c r="LCP1413" s="28"/>
      <c r="LCQ1413" s="28"/>
      <c r="LCR1413" s="28"/>
      <c r="LCS1413" s="28"/>
      <c r="LCT1413" s="28"/>
      <c r="LCU1413" s="28"/>
      <c r="LCV1413" s="28"/>
      <c r="LCW1413" s="28"/>
      <c r="LCX1413" s="28"/>
      <c r="LCY1413" s="28"/>
      <c r="LCZ1413" s="28"/>
      <c r="LDA1413" s="28"/>
      <c r="LDB1413" s="28"/>
      <c r="LDC1413" s="28"/>
      <c r="LDD1413" s="28"/>
      <c r="LDE1413" s="28"/>
      <c r="LDF1413" s="28"/>
      <c r="LDG1413" s="28"/>
      <c r="LDH1413" s="28"/>
      <c r="LDI1413" s="28"/>
      <c r="LDJ1413" s="28"/>
      <c r="LDK1413" s="28"/>
      <c r="LDL1413" s="28"/>
      <c r="LDM1413" s="28"/>
      <c r="LDN1413" s="28"/>
      <c r="LDO1413" s="28"/>
      <c r="LDP1413" s="28"/>
      <c r="LDQ1413" s="28"/>
      <c r="LDR1413" s="28"/>
      <c r="LDS1413" s="28"/>
      <c r="LDT1413" s="28"/>
      <c r="LDU1413" s="28"/>
      <c r="LDV1413" s="28"/>
      <c r="LDW1413" s="28"/>
      <c r="LDX1413" s="28"/>
      <c r="LDY1413" s="28"/>
      <c r="LDZ1413" s="28"/>
      <c r="LEA1413" s="28"/>
      <c r="LEB1413" s="28"/>
      <c r="LEC1413" s="28"/>
      <c r="LED1413" s="28"/>
      <c r="LEE1413" s="28"/>
      <c r="LEF1413" s="28"/>
      <c r="LEG1413" s="28"/>
      <c r="LEH1413" s="28"/>
      <c r="LEI1413" s="28"/>
      <c r="LEJ1413" s="28"/>
      <c r="LEK1413" s="28"/>
      <c r="LEL1413" s="28"/>
      <c r="LEM1413" s="28"/>
      <c r="LEN1413" s="28"/>
      <c r="LEO1413" s="28"/>
      <c r="LEP1413" s="28"/>
      <c r="LEQ1413" s="28"/>
      <c r="LER1413" s="28"/>
      <c r="LES1413" s="28"/>
      <c r="LET1413" s="28"/>
      <c r="LEU1413" s="28"/>
      <c r="LEV1413" s="28"/>
      <c r="LEW1413" s="28"/>
      <c r="LEX1413" s="28"/>
      <c r="LEY1413" s="28"/>
      <c r="LEZ1413" s="28"/>
      <c r="LFA1413" s="28"/>
      <c r="LFB1413" s="28"/>
      <c r="LFC1413" s="28"/>
      <c r="LFD1413" s="28"/>
      <c r="LFE1413" s="28"/>
      <c r="LFF1413" s="28"/>
      <c r="LFG1413" s="28"/>
      <c r="LFH1413" s="28"/>
      <c r="LFI1413" s="28"/>
      <c r="LFJ1413" s="28"/>
      <c r="LFK1413" s="28"/>
      <c r="LFL1413" s="28"/>
      <c r="LFM1413" s="28"/>
      <c r="LFN1413" s="28"/>
      <c r="LFO1413" s="28"/>
      <c r="LFP1413" s="28"/>
      <c r="LFQ1413" s="28"/>
      <c r="LFR1413" s="28"/>
      <c r="LFS1413" s="28"/>
      <c r="LFT1413" s="28"/>
      <c r="LFU1413" s="28"/>
      <c r="LFV1413" s="28"/>
      <c r="LFW1413" s="28"/>
      <c r="LFX1413" s="28"/>
      <c r="LFY1413" s="28"/>
      <c r="LFZ1413" s="28"/>
      <c r="LGA1413" s="28"/>
      <c r="LGB1413" s="28"/>
      <c r="LGC1413" s="28"/>
      <c r="LGD1413" s="28"/>
      <c r="LGE1413" s="28"/>
      <c r="LGF1413" s="28"/>
      <c r="LGG1413" s="28"/>
      <c r="LGH1413" s="28"/>
      <c r="LGI1413" s="28"/>
      <c r="LGJ1413" s="28"/>
      <c r="LGK1413" s="28"/>
      <c r="LGL1413" s="28"/>
      <c r="LGM1413" s="28"/>
      <c r="LGN1413" s="28"/>
      <c r="LGO1413" s="28"/>
      <c r="LGP1413" s="28"/>
      <c r="LGQ1413" s="28"/>
      <c r="LGR1413" s="28"/>
      <c r="LGS1413" s="28"/>
      <c r="LGT1413" s="28"/>
      <c r="LGU1413" s="28"/>
      <c r="LGV1413" s="28"/>
      <c r="LGW1413" s="28"/>
      <c r="LGX1413" s="28"/>
      <c r="LGY1413" s="28"/>
      <c r="LGZ1413" s="28"/>
      <c r="LHA1413" s="28"/>
      <c r="LHB1413" s="28"/>
      <c r="LHC1413" s="28"/>
      <c r="LHD1413" s="28"/>
      <c r="LHE1413" s="28"/>
      <c r="LHF1413" s="28"/>
      <c r="LHG1413" s="28"/>
      <c r="LHH1413" s="28"/>
      <c r="LHI1413" s="28"/>
      <c r="LHJ1413" s="28"/>
      <c r="LHK1413" s="28"/>
      <c r="LHL1413" s="28"/>
      <c r="LHM1413" s="28"/>
      <c r="LHN1413" s="28"/>
      <c r="LHO1413" s="28"/>
      <c r="LHP1413" s="28"/>
      <c r="LHQ1413" s="28"/>
      <c r="LHR1413" s="28"/>
      <c r="LHS1413" s="28"/>
      <c r="LHT1413" s="28"/>
      <c r="LHU1413" s="28"/>
      <c r="LHV1413" s="28"/>
      <c r="LHW1413" s="28"/>
      <c r="LHX1413" s="28"/>
      <c r="LHY1413" s="28"/>
      <c r="LHZ1413" s="28"/>
      <c r="LIA1413" s="28"/>
      <c r="LIB1413" s="28"/>
      <c r="LIC1413" s="28"/>
      <c r="LID1413" s="28"/>
      <c r="LIE1413" s="28"/>
      <c r="LIF1413" s="28"/>
      <c r="LIG1413" s="28"/>
      <c r="LIH1413" s="28"/>
      <c r="LII1413" s="28"/>
      <c r="LIJ1413" s="28"/>
      <c r="LIK1413" s="28"/>
      <c r="LIL1413" s="28"/>
      <c r="LIM1413" s="28"/>
      <c r="LIN1413" s="28"/>
      <c r="LIO1413" s="28"/>
      <c r="LIP1413" s="28"/>
      <c r="LIQ1413" s="28"/>
      <c r="LIR1413" s="28"/>
      <c r="LIS1413" s="28"/>
      <c r="LIT1413" s="28"/>
      <c r="LIU1413" s="28"/>
      <c r="LIV1413" s="28"/>
      <c r="LIW1413" s="28"/>
      <c r="LIX1413" s="28"/>
      <c r="LIY1413" s="28"/>
      <c r="LIZ1413" s="28"/>
      <c r="LJA1413" s="28"/>
      <c r="LJB1413" s="28"/>
      <c r="LJC1413" s="28"/>
      <c r="LJD1413" s="28"/>
      <c r="LJE1413" s="28"/>
      <c r="LJF1413" s="28"/>
      <c r="LJG1413" s="28"/>
      <c r="LJH1413" s="28"/>
      <c r="LJI1413" s="28"/>
      <c r="LJJ1413" s="28"/>
      <c r="LJK1413" s="28"/>
      <c r="LJL1413" s="28"/>
      <c r="LJM1413" s="28"/>
      <c r="LJN1413" s="28"/>
      <c r="LJO1413" s="28"/>
      <c r="LJP1413" s="28"/>
      <c r="LJQ1413" s="28"/>
      <c r="LJR1413" s="28"/>
      <c r="LJS1413" s="28"/>
      <c r="LJT1413" s="28"/>
      <c r="LJU1413" s="28"/>
      <c r="LJV1413" s="28"/>
      <c r="LJW1413" s="28"/>
      <c r="LJX1413" s="28"/>
      <c r="LJY1413" s="28"/>
      <c r="LJZ1413" s="28"/>
      <c r="LKA1413" s="28"/>
      <c r="LKB1413" s="28"/>
      <c r="LKC1413" s="28"/>
      <c r="LKD1413" s="28"/>
      <c r="LKE1413" s="28"/>
      <c r="LKF1413" s="28"/>
      <c r="LKG1413" s="28"/>
      <c r="LKH1413" s="28"/>
      <c r="LKI1413" s="28"/>
      <c r="LKJ1413" s="28"/>
      <c r="LKK1413" s="28"/>
      <c r="LKL1413" s="28"/>
      <c r="LKM1413" s="28"/>
      <c r="LKN1413" s="28"/>
      <c r="LKO1413" s="28"/>
      <c r="LKP1413" s="28"/>
      <c r="LKQ1413" s="28"/>
      <c r="LKR1413" s="28"/>
      <c r="LKS1413" s="28"/>
      <c r="LKT1413" s="28"/>
      <c r="LKU1413" s="28"/>
      <c r="LKV1413" s="28"/>
      <c r="LKW1413" s="28"/>
      <c r="LKX1413" s="28"/>
      <c r="LKY1413" s="28"/>
      <c r="LKZ1413" s="28"/>
      <c r="LLA1413" s="28"/>
      <c r="LLB1413" s="28"/>
      <c r="LLC1413" s="28"/>
      <c r="LLD1413" s="28"/>
      <c r="LLE1413" s="28"/>
      <c r="LLF1413" s="28"/>
      <c r="LLG1413" s="28"/>
      <c r="LLH1413" s="28"/>
      <c r="LLI1413" s="28"/>
      <c r="LLJ1413" s="28"/>
      <c r="LLK1413" s="28"/>
      <c r="LLL1413" s="28"/>
      <c r="LLM1413" s="28"/>
      <c r="LLN1413" s="28"/>
      <c r="LLO1413" s="28"/>
      <c r="LLP1413" s="28"/>
      <c r="LLQ1413" s="28"/>
      <c r="LLR1413" s="28"/>
      <c r="LLS1413" s="28"/>
      <c r="LLT1413" s="28"/>
      <c r="LLU1413" s="28"/>
      <c r="LLV1413" s="28"/>
      <c r="LLW1413" s="28"/>
      <c r="LLX1413" s="28"/>
      <c r="LLY1413" s="28"/>
      <c r="LLZ1413" s="28"/>
      <c r="LMA1413" s="28"/>
      <c r="LMB1413" s="28"/>
      <c r="LMC1413" s="28"/>
      <c r="LMD1413" s="28"/>
      <c r="LME1413" s="28"/>
      <c r="LMF1413" s="28"/>
      <c r="LMG1413" s="28"/>
      <c r="LMH1413" s="28"/>
      <c r="LMI1413" s="28"/>
      <c r="LMJ1413" s="28"/>
      <c r="LMK1413" s="28"/>
      <c r="LML1413" s="28"/>
      <c r="LMM1413" s="28"/>
      <c r="LMN1413" s="28"/>
      <c r="LMO1413" s="28"/>
      <c r="LMP1413" s="28"/>
      <c r="LMQ1413" s="28"/>
      <c r="LMR1413" s="28"/>
      <c r="LMS1413" s="28"/>
      <c r="LMT1413" s="28"/>
      <c r="LMU1413" s="28"/>
      <c r="LMV1413" s="28"/>
      <c r="LMW1413" s="28"/>
      <c r="LMX1413" s="28"/>
      <c r="LMY1413" s="28"/>
      <c r="LMZ1413" s="28"/>
      <c r="LNA1413" s="28"/>
      <c r="LNB1413" s="28"/>
      <c r="LNC1413" s="28"/>
      <c r="LND1413" s="28"/>
      <c r="LNE1413" s="28"/>
      <c r="LNF1413" s="28"/>
      <c r="LNG1413" s="28"/>
      <c r="LNH1413" s="28"/>
      <c r="LNI1413" s="28"/>
      <c r="LNJ1413" s="28"/>
      <c r="LNK1413" s="28"/>
      <c r="LNL1413" s="28"/>
      <c r="LNM1413" s="28"/>
      <c r="LNN1413" s="28"/>
      <c r="LNO1413" s="28"/>
      <c r="LNP1413" s="28"/>
      <c r="LNQ1413" s="28"/>
      <c r="LNR1413" s="28"/>
      <c r="LNS1413" s="28"/>
      <c r="LNT1413" s="28"/>
      <c r="LNU1413" s="28"/>
      <c r="LNV1413" s="28"/>
      <c r="LNW1413" s="28"/>
      <c r="LNX1413" s="28"/>
      <c r="LNY1413" s="28"/>
      <c r="LNZ1413" s="28"/>
      <c r="LOA1413" s="28"/>
      <c r="LOB1413" s="28"/>
      <c r="LOC1413" s="28"/>
      <c r="LOD1413" s="28"/>
      <c r="LOE1413" s="28"/>
      <c r="LOF1413" s="28"/>
      <c r="LOG1413" s="28"/>
      <c r="LOH1413" s="28"/>
      <c r="LOI1413" s="28"/>
      <c r="LOJ1413" s="28"/>
      <c r="LOK1413" s="28"/>
      <c r="LOL1413" s="28"/>
      <c r="LOM1413" s="28"/>
      <c r="LON1413" s="28"/>
      <c r="LOO1413" s="28"/>
      <c r="LOP1413" s="28"/>
      <c r="LOQ1413" s="28"/>
      <c r="LOR1413" s="28"/>
      <c r="LOS1413" s="28"/>
      <c r="LOT1413" s="28"/>
      <c r="LOU1413" s="28"/>
      <c r="LOV1413" s="28"/>
      <c r="LOW1413" s="28"/>
      <c r="LOX1413" s="28"/>
      <c r="LOY1413" s="28"/>
      <c r="LOZ1413" s="28"/>
      <c r="LPA1413" s="28"/>
      <c r="LPB1413" s="28"/>
      <c r="LPC1413" s="28"/>
      <c r="LPD1413" s="28"/>
      <c r="LPE1413" s="28"/>
      <c r="LPF1413" s="28"/>
      <c r="LPG1413" s="28"/>
      <c r="LPH1413" s="28"/>
      <c r="LPI1413" s="28"/>
      <c r="LPJ1413" s="28"/>
      <c r="LPK1413" s="28"/>
      <c r="LPL1413" s="28"/>
      <c r="LPM1413" s="28"/>
      <c r="LPN1413" s="28"/>
      <c r="LPO1413" s="28"/>
      <c r="LPP1413" s="28"/>
      <c r="LPQ1413" s="28"/>
      <c r="LPR1413" s="28"/>
      <c r="LPS1413" s="28"/>
      <c r="LPT1413" s="28"/>
      <c r="LPU1413" s="28"/>
      <c r="LPV1413" s="28"/>
      <c r="LPW1413" s="28"/>
      <c r="LPX1413" s="28"/>
      <c r="LPY1413" s="28"/>
      <c r="LPZ1413" s="28"/>
      <c r="LQA1413" s="28"/>
      <c r="LQB1413" s="28"/>
      <c r="LQC1413" s="28"/>
      <c r="LQD1413" s="28"/>
      <c r="LQE1413" s="28"/>
      <c r="LQF1413" s="28"/>
      <c r="LQG1413" s="28"/>
      <c r="LQH1413" s="28"/>
      <c r="LQI1413" s="28"/>
      <c r="LQJ1413" s="28"/>
      <c r="LQK1413" s="28"/>
      <c r="LQL1413" s="28"/>
      <c r="LQM1413" s="28"/>
      <c r="LQN1413" s="28"/>
      <c r="LQO1413" s="28"/>
      <c r="LQP1413" s="28"/>
      <c r="LQQ1413" s="28"/>
      <c r="LQR1413" s="28"/>
      <c r="LQS1413" s="28"/>
      <c r="LQT1413" s="28"/>
      <c r="LQU1413" s="28"/>
      <c r="LQV1413" s="28"/>
      <c r="LQW1413" s="28"/>
      <c r="LQX1413" s="28"/>
      <c r="LQY1413" s="28"/>
      <c r="LQZ1413" s="28"/>
      <c r="LRA1413" s="28"/>
      <c r="LRB1413" s="28"/>
      <c r="LRC1413" s="28"/>
      <c r="LRD1413" s="28"/>
      <c r="LRE1413" s="28"/>
      <c r="LRF1413" s="28"/>
      <c r="LRG1413" s="28"/>
      <c r="LRH1413" s="28"/>
      <c r="LRI1413" s="28"/>
      <c r="LRJ1413" s="28"/>
      <c r="LRK1413" s="28"/>
      <c r="LRL1413" s="28"/>
      <c r="LRM1413" s="28"/>
      <c r="LRN1413" s="28"/>
      <c r="LRO1413" s="28"/>
      <c r="LRP1413" s="28"/>
      <c r="LRQ1413" s="28"/>
      <c r="LRR1413" s="28"/>
      <c r="LRS1413" s="28"/>
      <c r="LRT1413" s="28"/>
      <c r="LRU1413" s="28"/>
      <c r="LRV1413" s="28"/>
      <c r="LRW1413" s="28"/>
      <c r="LRX1413" s="28"/>
      <c r="LRY1413" s="28"/>
      <c r="LRZ1413" s="28"/>
      <c r="LSA1413" s="28"/>
      <c r="LSB1413" s="28"/>
      <c r="LSC1413" s="28"/>
      <c r="LSD1413" s="28"/>
      <c r="LSE1413" s="28"/>
      <c r="LSF1413" s="28"/>
      <c r="LSG1413" s="28"/>
      <c r="LSH1413" s="28"/>
      <c r="LSI1413" s="28"/>
      <c r="LSJ1413" s="28"/>
      <c r="LSK1413" s="28"/>
      <c r="LSL1413" s="28"/>
      <c r="LSM1413" s="28"/>
      <c r="LSN1413" s="28"/>
      <c r="LSO1413" s="28"/>
      <c r="LSP1413" s="28"/>
      <c r="LSQ1413" s="28"/>
      <c r="LSR1413" s="28"/>
      <c r="LSS1413" s="28"/>
      <c r="LST1413" s="28"/>
      <c r="LSU1413" s="28"/>
      <c r="LSV1413" s="28"/>
      <c r="LSW1413" s="28"/>
      <c r="LSX1413" s="28"/>
      <c r="LSY1413" s="28"/>
      <c r="LSZ1413" s="28"/>
      <c r="LTA1413" s="28"/>
      <c r="LTB1413" s="28"/>
      <c r="LTC1413" s="28"/>
      <c r="LTD1413" s="28"/>
      <c r="LTE1413" s="28"/>
      <c r="LTF1413" s="28"/>
      <c r="LTG1413" s="28"/>
      <c r="LTH1413" s="28"/>
      <c r="LTI1413" s="28"/>
      <c r="LTJ1413" s="28"/>
      <c r="LTK1413" s="28"/>
      <c r="LTL1413" s="28"/>
      <c r="LTM1413" s="28"/>
      <c r="LTN1413" s="28"/>
      <c r="LTO1413" s="28"/>
      <c r="LTP1413" s="28"/>
      <c r="LTQ1413" s="28"/>
      <c r="LTR1413" s="28"/>
      <c r="LTS1413" s="28"/>
      <c r="LTT1413" s="28"/>
      <c r="LTU1413" s="28"/>
      <c r="LTV1413" s="28"/>
      <c r="LTW1413" s="28"/>
      <c r="LTX1413" s="28"/>
      <c r="LTY1413" s="28"/>
      <c r="LTZ1413" s="28"/>
      <c r="LUA1413" s="28"/>
      <c r="LUB1413" s="28"/>
      <c r="LUC1413" s="28"/>
      <c r="LUD1413" s="28"/>
      <c r="LUE1413" s="28"/>
      <c r="LUF1413" s="28"/>
      <c r="LUG1413" s="28"/>
      <c r="LUH1413" s="28"/>
      <c r="LUI1413" s="28"/>
      <c r="LUJ1413" s="28"/>
      <c r="LUK1413" s="28"/>
      <c r="LUL1413" s="28"/>
      <c r="LUM1413" s="28"/>
      <c r="LUN1413" s="28"/>
      <c r="LUO1413" s="28"/>
      <c r="LUP1413" s="28"/>
      <c r="LUQ1413" s="28"/>
      <c r="LUR1413" s="28"/>
      <c r="LUS1413" s="28"/>
      <c r="LUT1413" s="28"/>
      <c r="LUU1413" s="28"/>
      <c r="LUV1413" s="28"/>
      <c r="LUW1413" s="28"/>
      <c r="LUX1413" s="28"/>
      <c r="LUY1413" s="28"/>
      <c r="LUZ1413" s="28"/>
      <c r="LVA1413" s="28"/>
      <c r="LVB1413" s="28"/>
      <c r="LVC1413" s="28"/>
      <c r="LVD1413" s="28"/>
      <c r="LVE1413" s="28"/>
      <c r="LVF1413" s="28"/>
      <c r="LVG1413" s="28"/>
      <c r="LVH1413" s="28"/>
      <c r="LVI1413" s="28"/>
      <c r="LVJ1413" s="28"/>
      <c r="LVK1413" s="28"/>
      <c r="LVL1413" s="28"/>
      <c r="LVM1413" s="28"/>
      <c r="LVN1413" s="28"/>
      <c r="LVO1413" s="28"/>
      <c r="LVP1413" s="28"/>
      <c r="LVQ1413" s="28"/>
      <c r="LVR1413" s="28"/>
      <c r="LVS1413" s="28"/>
      <c r="LVT1413" s="28"/>
      <c r="LVU1413" s="28"/>
      <c r="LVV1413" s="28"/>
      <c r="LVW1413" s="28"/>
      <c r="LVX1413" s="28"/>
      <c r="LVY1413" s="28"/>
      <c r="LVZ1413" s="28"/>
      <c r="LWA1413" s="28"/>
      <c r="LWB1413" s="28"/>
      <c r="LWC1413" s="28"/>
      <c r="LWD1413" s="28"/>
      <c r="LWE1413" s="28"/>
      <c r="LWF1413" s="28"/>
      <c r="LWG1413" s="28"/>
      <c r="LWH1413" s="28"/>
      <c r="LWI1413" s="28"/>
      <c r="LWJ1413" s="28"/>
      <c r="LWK1413" s="28"/>
      <c r="LWL1413" s="28"/>
      <c r="LWM1413" s="28"/>
      <c r="LWN1413" s="28"/>
      <c r="LWO1413" s="28"/>
      <c r="LWP1413" s="28"/>
      <c r="LWQ1413" s="28"/>
      <c r="LWR1413" s="28"/>
      <c r="LWS1413" s="28"/>
      <c r="LWT1413" s="28"/>
      <c r="LWU1413" s="28"/>
      <c r="LWV1413" s="28"/>
      <c r="LWW1413" s="28"/>
      <c r="LWX1413" s="28"/>
      <c r="LWY1413" s="28"/>
      <c r="LWZ1413" s="28"/>
      <c r="LXA1413" s="28"/>
      <c r="LXB1413" s="28"/>
      <c r="LXC1413" s="28"/>
      <c r="LXD1413" s="28"/>
      <c r="LXE1413" s="28"/>
      <c r="LXF1413" s="28"/>
      <c r="LXG1413" s="28"/>
      <c r="LXH1413" s="28"/>
      <c r="LXI1413" s="28"/>
      <c r="LXJ1413" s="28"/>
      <c r="LXK1413" s="28"/>
      <c r="LXL1413" s="28"/>
      <c r="LXM1413" s="28"/>
      <c r="LXN1413" s="28"/>
      <c r="LXO1413" s="28"/>
      <c r="LXP1413" s="28"/>
      <c r="LXQ1413" s="28"/>
      <c r="LXR1413" s="28"/>
      <c r="LXS1413" s="28"/>
      <c r="LXT1413" s="28"/>
      <c r="LXU1413" s="28"/>
      <c r="LXV1413" s="28"/>
      <c r="LXW1413" s="28"/>
      <c r="LXX1413" s="28"/>
      <c r="LXY1413" s="28"/>
      <c r="LXZ1413" s="28"/>
      <c r="LYA1413" s="28"/>
      <c r="LYB1413" s="28"/>
      <c r="LYC1413" s="28"/>
      <c r="LYD1413" s="28"/>
      <c r="LYE1413" s="28"/>
      <c r="LYF1413" s="28"/>
      <c r="LYG1413" s="28"/>
      <c r="LYH1413" s="28"/>
      <c r="LYI1413" s="28"/>
      <c r="LYJ1413" s="28"/>
      <c r="LYK1413" s="28"/>
      <c r="LYL1413" s="28"/>
      <c r="LYM1413" s="28"/>
      <c r="LYN1413" s="28"/>
      <c r="LYO1413" s="28"/>
      <c r="LYP1413" s="28"/>
      <c r="LYQ1413" s="28"/>
      <c r="LYR1413" s="28"/>
      <c r="LYS1413" s="28"/>
      <c r="LYT1413" s="28"/>
      <c r="LYU1413" s="28"/>
      <c r="LYV1413" s="28"/>
      <c r="LYW1413" s="28"/>
      <c r="LYX1413" s="28"/>
      <c r="LYY1413" s="28"/>
      <c r="LYZ1413" s="28"/>
      <c r="LZA1413" s="28"/>
      <c r="LZB1413" s="28"/>
      <c r="LZC1413" s="28"/>
      <c r="LZD1413" s="28"/>
      <c r="LZE1413" s="28"/>
      <c r="LZF1413" s="28"/>
      <c r="LZG1413" s="28"/>
      <c r="LZH1413" s="28"/>
      <c r="LZI1413" s="28"/>
      <c r="LZJ1413" s="28"/>
      <c r="LZK1413" s="28"/>
      <c r="LZL1413" s="28"/>
      <c r="LZM1413" s="28"/>
      <c r="LZN1413" s="28"/>
      <c r="LZO1413" s="28"/>
      <c r="LZP1413" s="28"/>
      <c r="LZQ1413" s="28"/>
      <c r="LZR1413" s="28"/>
      <c r="LZS1413" s="28"/>
      <c r="LZT1413" s="28"/>
      <c r="LZU1413" s="28"/>
      <c r="LZV1413" s="28"/>
      <c r="LZW1413" s="28"/>
      <c r="LZX1413" s="28"/>
      <c r="LZY1413" s="28"/>
      <c r="LZZ1413" s="28"/>
      <c r="MAA1413" s="28"/>
      <c r="MAB1413" s="28"/>
      <c r="MAC1413" s="28"/>
      <c r="MAD1413" s="28"/>
      <c r="MAE1413" s="28"/>
      <c r="MAF1413" s="28"/>
      <c r="MAG1413" s="28"/>
      <c r="MAH1413" s="28"/>
      <c r="MAI1413" s="28"/>
      <c r="MAJ1413" s="28"/>
      <c r="MAK1413" s="28"/>
      <c r="MAL1413" s="28"/>
      <c r="MAM1413" s="28"/>
      <c r="MAN1413" s="28"/>
      <c r="MAO1413" s="28"/>
      <c r="MAP1413" s="28"/>
      <c r="MAQ1413" s="28"/>
      <c r="MAR1413" s="28"/>
      <c r="MAS1413" s="28"/>
      <c r="MAT1413" s="28"/>
      <c r="MAU1413" s="28"/>
      <c r="MAV1413" s="28"/>
      <c r="MAW1413" s="28"/>
      <c r="MAX1413" s="28"/>
      <c r="MAY1413" s="28"/>
      <c r="MAZ1413" s="28"/>
      <c r="MBA1413" s="28"/>
      <c r="MBB1413" s="28"/>
      <c r="MBC1413" s="28"/>
      <c r="MBD1413" s="28"/>
      <c r="MBE1413" s="28"/>
      <c r="MBF1413" s="28"/>
      <c r="MBG1413" s="28"/>
      <c r="MBH1413" s="28"/>
      <c r="MBI1413" s="28"/>
      <c r="MBJ1413" s="28"/>
      <c r="MBK1413" s="28"/>
      <c r="MBL1413" s="28"/>
      <c r="MBM1413" s="28"/>
      <c r="MBN1413" s="28"/>
      <c r="MBO1413" s="28"/>
      <c r="MBP1413" s="28"/>
      <c r="MBQ1413" s="28"/>
      <c r="MBR1413" s="28"/>
      <c r="MBS1413" s="28"/>
      <c r="MBT1413" s="28"/>
      <c r="MBU1413" s="28"/>
      <c r="MBV1413" s="28"/>
      <c r="MBW1413" s="28"/>
      <c r="MBX1413" s="28"/>
      <c r="MBY1413" s="28"/>
      <c r="MBZ1413" s="28"/>
      <c r="MCA1413" s="28"/>
      <c r="MCB1413" s="28"/>
      <c r="MCC1413" s="28"/>
      <c r="MCD1413" s="28"/>
      <c r="MCE1413" s="28"/>
      <c r="MCF1413" s="28"/>
      <c r="MCG1413" s="28"/>
      <c r="MCH1413" s="28"/>
      <c r="MCI1413" s="28"/>
      <c r="MCJ1413" s="28"/>
      <c r="MCK1413" s="28"/>
      <c r="MCL1413" s="28"/>
      <c r="MCM1413" s="28"/>
      <c r="MCN1413" s="28"/>
      <c r="MCO1413" s="28"/>
      <c r="MCP1413" s="28"/>
      <c r="MCQ1413" s="28"/>
      <c r="MCR1413" s="28"/>
      <c r="MCS1413" s="28"/>
      <c r="MCT1413" s="28"/>
      <c r="MCU1413" s="28"/>
      <c r="MCV1413" s="28"/>
      <c r="MCW1413" s="28"/>
      <c r="MCX1413" s="28"/>
      <c r="MCY1413" s="28"/>
      <c r="MCZ1413" s="28"/>
      <c r="MDA1413" s="28"/>
      <c r="MDB1413" s="28"/>
      <c r="MDC1413" s="28"/>
      <c r="MDD1413" s="28"/>
      <c r="MDE1413" s="28"/>
      <c r="MDF1413" s="28"/>
      <c r="MDG1413" s="28"/>
      <c r="MDH1413" s="28"/>
      <c r="MDI1413" s="28"/>
      <c r="MDJ1413" s="28"/>
      <c r="MDK1413" s="28"/>
      <c r="MDL1413" s="28"/>
      <c r="MDM1413" s="28"/>
      <c r="MDN1413" s="28"/>
      <c r="MDO1413" s="28"/>
      <c r="MDP1413" s="28"/>
      <c r="MDQ1413" s="28"/>
      <c r="MDR1413" s="28"/>
      <c r="MDS1413" s="28"/>
      <c r="MDT1413" s="28"/>
      <c r="MDU1413" s="28"/>
      <c r="MDV1413" s="28"/>
      <c r="MDW1413" s="28"/>
      <c r="MDX1413" s="28"/>
      <c r="MDY1413" s="28"/>
      <c r="MDZ1413" s="28"/>
      <c r="MEA1413" s="28"/>
      <c r="MEB1413" s="28"/>
      <c r="MEC1413" s="28"/>
      <c r="MED1413" s="28"/>
      <c r="MEE1413" s="28"/>
      <c r="MEF1413" s="28"/>
      <c r="MEG1413" s="28"/>
      <c r="MEH1413" s="28"/>
      <c r="MEI1413" s="28"/>
      <c r="MEJ1413" s="28"/>
      <c r="MEK1413" s="28"/>
      <c r="MEL1413" s="28"/>
      <c r="MEM1413" s="28"/>
      <c r="MEN1413" s="28"/>
      <c r="MEO1413" s="28"/>
      <c r="MEP1413" s="28"/>
      <c r="MEQ1413" s="28"/>
      <c r="MER1413" s="28"/>
      <c r="MES1413" s="28"/>
      <c r="MET1413" s="28"/>
      <c r="MEU1413" s="28"/>
      <c r="MEV1413" s="28"/>
      <c r="MEW1413" s="28"/>
      <c r="MEX1413" s="28"/>
      <c r="MEY1413" s="28"/>
      <c r="MEZ1413" s="28"/>
      <c r="MFA1413" s="28"/>
      <c r="MFB1413" s="28"/>
      <c r="MFC1413" s="28"/>
      <c r="MFD1413" s="28"/>
      <c r="MFE1413" s="28"/>
      <c r="MFF1413" s="28"/>
      <c r="MFG1413" s="28"/>
      <c r="MFH1413" s="28"/>
      <c r="MFI1413" s="28"/>
      <c r="MFJ1413" s="28"/>
      <c r="MFK1413" s="28"/>
      <c r="MFL1413" s="28"/>
      <c r="MFM1413" s="28"/>
      <c r="MFN1413" s="28"/>
      <c r="MFO1413" s="28"/>
      <c r="MFP1413" s="28"/>
      <c r="MFQ1413" s="28"/>
      <c r="MFR1413" s="28"/>
      <c r="MFS1413" s="28"/>
      <c r="MFT1413" s="28"/>
      <c r="MFU1413" s="28"/>
      <c r="MFV1413" s="28"/>
      <c r="MFW1413" s="28"/>
      <c r="MFX1413" s="28"/>
      <c r="MFY1413" s="28"/>
      <c r="MFZ1413" s="28"/>
      <c r="MGA1413" s="28"/>
      <c r="MGB1413" s="28"/>
      <c r="MGC1413" s="28"/>
      <c r="MGD1413" s="28"/>
      <c r="MGE1413" s="28"/>
      <c r="MGF1413" s="28"/>
      <c r="MGG1413" s="28"/>
      <c r="MGH1413" s="28"/>
      <c r="MGI1413" s="28"/>
      <c r="MGJ1413" s="28"/>
      <c r="MGK1413" s="28"/>
      <c r="MGL1413" s="28"/>
      <c r="MGM1413" s="28"/>
      <c r="MGN1413" s="28"/>
      <c r="MGO1413" s="28"/>
      <c r="MGP1413" s="28"/>
      <c r="MGQ1413" s="28"/>
      <c r="MGR1413" s="28"/>
      <c r="MGS1413" s="28"/>
      <c r="MGT1413" s="28"/>
      <c r="MGU1413" s="28"/>
      <c r="MGV1413" s="28"/>
      <c r="MGW1413" s="28"/>
      <c r="MGX1413" s="28"/>
      <c r="MGY1413" s="28"/>
      <c r="MGZ1413" s="28"/>
      <c r="MHA1413" s="28"/>
      <c r="MHB1413" s="28"/>
      <c r="MHC1413" s="28"/>
      <c r="MHD1413" s="28"/>
      <c r="MHE1413" s="28"/>
      <c r="MHF1413" s="28"/>
      <c r="MHG1413" s="28"/>
      <c r="MHH1413" s="28"/>
      <c r="MHI1413" s="28"/>
      <c r="MHJ1413" s="28"/>
      <c r="MHK1413" s="28"/>
      <c r="MHL1413" s="28"/>
      <c r="MHM1413" s="28"/>
      <c r="MHN1413" s="28"/>
      <c r="MHO1413" s="28"/>
      <c r="MHP1413" s="28"/>
      <c r="MHQ1413" s="28"/>
      <c r="MHR1413" s="28"/>
      <c r="MHS1413" s="28"/>
      <c r="MHT1413" s="28"/>
      <c r="MHU1413" s="28"/>
      <c r="MHV1413" s="28"/>
      <c r="MHW1413" s="28"/>
      <c r="MHX1413" s="28"/>
      <c r="MHY1413" s="28"/>
      <c r="MHZ1413" s="28"/>
      <c r="MIA1413" s="28"/>
      <c r="MIB1413" s="28"/>
      <c r="MIC1413" s="28"/>
      <c r="MID1413" s="28"/>
      <c r="MIE1413" s="28"/>
      <c r="MIF1413" s="28"/>
      <c r="MIG1413" s="28"/>
      <c r="MIH1413" s="28"/>
      <c r="MII1413" s="28"/>
      <c r="MIJ1413" s="28"/>
      <c r="MIK1413" s="28"/>
      <c r="MIL1413" s="28"/>
      <c r="MIM1413" s="28"/>
      <c r="MIN1413" s="28"/>
      <c r="MIO1413" s="28"/>
      <c r="MIP1413" s="28"/>
      <c r="MIQ1413" s="28"/>
      <c r="MIR1413" s="28"/>
      <c r="MIS1413" s="28"/>
      <c r="MIT1413" s="28"/>
      <c r="MIU1413" s="28"/>
      <c r="MIV1413" s="28"/>
      <c r="MIW1413" s="28"/>
      <c r="MIX1413" s="28"/>
      <c r="MIY1413" s="28"/>
      <c r="MIZ1413" s="28"/>
      <c r="MJA1413" s="28"/>
      <c r="MJB1413" s="28"/>
      <c r="MJC1413" s="28"/>
      <c r="MJD1413" s="28"/>
      <c r="MJE1413" s="28"/>
      <c r="MJF1413" s="28"/>
      <c r="MJG1413" s="28"/>
      <c r="MJH1413" s="28"/>
      <c r="MJI1413" s="28"/>
      <c r="MJJ1413" s="28"/>
      <c r="MJK1413" s="28"/>
      <c r="MJL1413" s="28"/>
      <c r="MJM1413" s="28"/>
      <c r="MJN1413" s="28"/>
      <c r="MJO1413" s="28"/>
      <c r="MJP1413" s="28"/>
      <c r="MJQ1413" s="28"/>
      <c r="MJR1413" s="28"/>
      <c r="MJS1413" s="28"/>
      <c r="MJT1413" s="28"/>
      <c r="MJU1413" s="28"/>
      <c r="MJV1413" s="28"/>
      <c r="MJW1413" s="28"/>
      <c r="MJX1413" s="28"/>
      <c r="MJY1413" s="28"/>
      <c r="MJZ1413" s="28"/>
      <c r="MKA1413" s="28"/>
      <c r="MKB1413" s="28"/>
      <c r="MKC1413" s="28"/>
      <c r="MKD1413" s="28"/>
      <c r="MKE1413" s="28"/>
      <c r="MKF1413" s="28"/>
      <c r="MKG1413" s="28"/>
      <c r="MKH1413" s="28"/>
      <c r="MKI1413" s="28"/>
      <c r="MKJ1413" s="28"/>
      <c r="MKK1413" s="28"/>
      <c r="MKL1413" s="28"/>
      <c r="MKM1413" s="28"/>
      <c r="MKN1413" s="28"/>
      <c r="MKO1413" s="28"/>
      <c r="MKP1413" s="28"/>
      <c r="MKQ1413" s="28"/>
      <c r="MKR1413" s="28"/>
      <c r="MKS1413" s="28"/>
      <c r="MKT1413" s="28"/>
      <c r="MKU1413" s="28"/>
      <c r="MKV1413" s="28"/>
      <c r="MKW1413" s="28"/>
      <c r="MKX1413" s="28"/>
      <c r="MKY1413" s="28"/>
      <c r="MKZ1413" s="28"/>
      <c r="MLA1413" s="28"/>
      <c r="MLB1413" s="28"/>
      <c r="MLC1413" s="28"/>
      <c r="MLD1413" s="28"/>
      <c r="MLE1413" s="28"/>
      <c r="MLF1413" s="28"/>
      <c r="MLG1413" s="28"/>
      <c r="MLH1413" s="28"/>
      <c r="MLI1413" s="28"/>
      <c r="MLJ1413" s="28"/>
      <c r="MLK1413" s="28"/>
      <c r="MLL1413" s="28"/>
      <c r="MLM1413" s="28"/>
      <c r="MLN1413" s="28"/>
      <c r="MLO1413" s="28"/>
      <c r="MLP1413" s="28"/>
      <c r="MLQ1413" s="28"/>
      <c r="MLR1413" s="28"/>
      <c r="MLS1413" s="28"/>
      <c r="MLT1413" s="28"/>
      <c r="MLU1413" s="28"/>
      <c r="MLV1413" s="28"/>
      <c r="MLW1413" s="28"/>
      <c r="MLX1413" s="28"/>
      <c r="MLY1413" s="28"/>
      <c r="MLZ1413" s="28"/>
      <c r="MMA1413" s="28"/>
      <c r="MMB1413" s="28"/>
      <c r="MMC1413" s="28"/>
      <c r="MMD1413" s="28"/>
      <c r="MME1413" s="28"/>
      <c r="MMF1413" s="28"/>
      <c r="MMG1413" s="28"/>
      <c r="MMH1413" s="28"/>
      <c r="MMI1413" s="28"/>
      <c r="MMJ1413" s="28"/>
      <c r="MMK1413" s="28"/>
      <c r="MML1413" s="28"/>
      <c r="MMM1413" s="28"/>
      <c r="MMN1413" s="28"/>
      <c r="MMO1413" s="28"/>
      <c r="MMP1413" s="28"/>
      <c r="MMQ1413" s="28"/>
      <c r="MMR1413" s="28"/>
      <c r="MMS1413" s="28"/>
      <c r="MMT1413" s="28"/>
      <c r="MMU1413" s="28"/>
      <c r="MMV1413" s="28"/>
      <c r="MMW1413" s="28"/>
      <c r="MMX1413" s="28"/>
      <c r="MMY1413" s="28"/>
      <c r="MMZ1413" s="28"/>
      <c r="MNA1413" s="28"/>
      <c r="MNB1413" s="28"/>
      <c r="MNC1413" s="28"/>
      <c r="MND1413" s="28"/>
      <c r="MNE1413" s="28"/>
      <c r="MNF1413" s="28"/>
      <c r="MNG1413" s="28"/>
      <c r="MNH1413" s="28"/>
      <c r="MNI1413" s="28"/>
      <c r="MNJ1413" s="28"/>
      <c r="MNK1413" s="28"/>
      <c r="MNL1413" s="28"/>
      <c r="MNM1413" s="28"/>
      <c r="MNN1413" s="28"/>
      <c r="MNO1413" s="28"/>
      <c r="MNP1413" s="28"/>
      <c r="MNQ1413" s="28"/>
      <c r="MNR1413" s="28"/>
      <c r="MNS1413" s="28"/>
      <c r="MNT1413" s="28"/>
      <c r="MNU1413" s="28"/>
      <c r="MNV1413" s="28"/>
      <c r="MNW1413" s="28"/>
      <c r="MNX1413" s="28"/>
      <c r="MNY1413" s="28"/>
      <c r="MNZ1413" s="28"/>
      <c r="MOA1413" s="28"/>
      <c r="MOB1413" s="28"/>
      <c r="MOC1413" s="28"/>
      <c r="MOD1413" s="28"/>
      <c r="MOE1413" s="28"/>
      <c r="MOF1413" s="28"/>
      <c r="MOG1413" s="28"/>
      <c r="MOH1413" s="28"/>
      <c r="MOI1413" s="28"/>
      <c r="MOJ1413" s="28"/>
      <c r="MOK1413" s="28"/>
      <c r="MOL1413" s="28"/>
      <c r="MOM1413" s="28"/>
      <c r="MON1413" s="28"/>
      <c r="MOO1413" s="28"/>
      <c r="MOP1413" s="28"/>
      <c r="MOQ1413" s="28"/>
      <c r="MOR1413" s="28"/>
      <c r="MOS1413" s="28"/>
      <c r="MOT1413" s="28"/>
      <c r="MOU1413" s="28"/>
      <c r="MOV1413" s="28"/>
      <c r="MOW1413" s="28"/>
      <c r="MOX1413" s="28"/>
      <c r="MOY1413" s="28"/>
      <c r="MOZ1413" s="28"/>
      <c r="MPA1413" s="28"/>
      <c r="MPB1413" s="28"/>
      <c r="MPC1413" s="28"/>
      <c r="MPD1413" s="28"/>
      <c r="MPE1413" s="28"/>
      <c r="MPF1413" s="28"/>
      <c r="MPG1413" s="28"/>
      <c r="MPH1413" s="28"/>
      <c r="MPI1413" s="28"/>
      <c r="MPJ1413" s="28"/>
      <c r="MPK1413" s="28"/>
      <c r="MPL1413" s="28"/>
      <c r="MPM1413" s="28"/>
      <c r="MPN1413" s="28"/>
      <c r="MPO1413" s="28"/>
      <c r="MPP1413" s="28"/>
      <c r="MPQ1413" s="28"/>
      <c r="MPR1413" s="28"/>
      <c r="MPS1413" s="28"/>
      <c r="MPT1413" s="28"/>
      <c r="MPU1413" s="28"/>
      <c r="MPV1413" s="28"/>
      <c r="MPW1413" s="28"/>
      <c r="MPX1413" s="28"/>
      <c r="MPY1413" s="28"/>
      <c r="MPZ1413" s="28"/>
      <c r="MQA1413" s="28"/>
      <c r="MQB1413" s="28"/>
      <c r="MQC1413" s="28"/>
      <c r="MQD1413" s="28"/>
      <c r="MQE1413" s="28"/>
      <c r="MQF1413" s="28"/>
      <c r="MQG1413" s="28"/>
      <c r="MQH1413" s="28"/>
      <c r="MQI1413" s="28"/>
      <c r="MQJ1413" s="28"/>
      <c r="MQK1413" s="28"/>
      <c r="MQL1413" s="28"/>
      <c r="MQM1413" s="28"/>
      <c r="MQN1413" s="28"/>
      <c r="MQO1413" s="28"/>
      <c r="MQP1413" s="28"/>
      <c r="MQQ1413" s="28"/>
      <c r="MQR1413" s="28"/>
      <c r="MQS1413" s="28"/>
      <c r="MQT1413" s="28"/>
      <c r="MQU1413" s="28"/>
      <c r="MQV1413" s="28"/>
      <c r="MQW1413" s="28"/>
      <c r="MQX1413" s="28"/>
      <c r="MQY1413" s="28"/>
      <c r="MQZ1413" s="28"/>
      <c r="MRA1413" s="28"/>
      <c r="MRB1413" s="28"/>
      <c r="MRC1413" s="28"/>
      <c r="MRD1413" s="28"/>
      <c r="MRE1413" s="28"/>
      <c r="MRF1413" s="28"/>
      <c r="MRG1413" s="28"/>
      <c r="MRH1413" s="28"/>
      <c r="MRI1413" s="28"/>
      <c r="MRJ1413" s="28"/>
      <c r="MRK1413" s="28"/>
      <c r="MRL1413" s="28"/>
      <c r="MRM1413" s="28"/>
      <c r="MRN1413" s="28"/>
      <c r="MRO1413" s="28"/>
      <c r="MRP1413" s="28"/>
      <c r="MRQ1413" s="28"/>
      <c r="MRR1413" s="28"/>
      <c r="MRS1413" s="28"/>
      <c r="MRT1413" s="28"/>
      <c r="MRU1413" s="28"/>
      <c r="MRV1413" s="28"/>
      <c r="MRW1413" s="28"/>
      <c r="MRX1413" s="28"/>
      <c r="MRY1413" s="28"/>
      <c r="MRZ1413" s="28"/>
      <c r="MSA1413" s="28"/>
      <c r="MSB1413" s="28"/>
      <c r="MSC1413" s="28"/>
      <c r="MSD1413" s="28"/>
      <c r="MSE1413" s="28"/>
      <c r="MSF1413" s="28"/>
      <c r="MSG1413" s="28"/>
      <c r="MSH1413" s="28"/>
      <c r="MSI1413" s="28"/>
      <c r="MSJ1413" s="28"/>
      <c r="MSK1413" s="28"/>
      <c r="MSL1413" s="28"/>
      <c r="MSM1413" s="28"/>
      <c r="MSN1413" s="28"/>
      <c r="MSO1413" s="28"/>
      <c r="MSP1413" s="28"/>
      <c r="MSQ1413" s="28"/>
      <c r="MSR1413" s="28"/>
      <c r="MSS1413" s="28"/>
      <c r="MST1413" s="28"/>
      <c r="MSU1413" s="28"/>
      <c r="MSV1413" s="28"/>
      <c r="MSW1413" s="28"/>
      <c r="MSX1413" s="28"/>
      <c r="MSY1413" s="28"/>
      <c r="MSZ1413" s="28"/>
      <c r="MTA1413" s="28"/>
      <c r="MTB1413" s="28"/>
      <c r="MTC1413" s="28"/>
      <c r="MTD1413" s="28"/>
      <c r="MTE1413" s="28"/>
      <c r="MTF1413" s="28"/>
      <c r="MTG1413" s="28"/>
      <c r="MTH1413" s="28"/>
      <c r="MTI1413" s="28"/>
      <c r="MTJ1413" s="28"/>
      <c r="MTK1413" s="28"/>
      <c r="MTL1413" s="28"/>
      <c r="MTM1413" s="28"/>
      <c r="MTN1413" s="28"/>
      <c r="MTO1413" s="28"/>
      <c r="MTP1413" s="28"/>
      <c r="MTQ1413" s="28"/>
      <c r="MTR1413" s="28"/>
      <c r="MTS1413" s="28"/>
      <c r="MTT1413" s="28"/>
      <c r="MTU1413" s="28"/>
      <c r="MTV1413" s="28"/>
      <c r="MTW1413" s="28"/>
      <c r="MTX1413" s="28"/>
      <c r="MTY1413" s="28"/>
      <c r="MTZ1413" s="28"/>
      <c r="MUA1413" s="28"/>
      <c r="MUB1413" s="28"/>
      <c r="MUC1413" s="28"/>
      <c r="MUD1413" s="28"/>
      <c r="MUE1413" s="28"/>
      <c r="MUF1413" s="28"/>
      <c r="MUG1413" s="28"/>
      <c r="MUH1413" s="28"/>
      <c r="MUI1413" s="28"/>
      <c r="MUJ1413" s="28"/>
      <c r="MUK1413" s="28"/>
      <c r="MUL1413" s="28"/>
      <c r="MUM1413" s="28"/>
      <c r="MUN1413" s="28"/>
      <c r="MUO1413" s="28"/>
      <c r="MUP1413" s="28"/>
      <c r="MUQ1413" s="28"/>
      <c r="MUR1413" s="28"/>
      <c r="MUS1413" s="28"/>
      <c r="MUT1413" s="28"/>
      <c r="MUU1413" s="28"/>
      <c r="MUV1413" s="28"/>
      <c r="MUW1413" s="28"/>
      <c r="MUX1413" s="28"/>
      <c r="MUY1413" s="28"/>
      <c r="MUZ1413" s="28"/>
      <c r="MVA1413" s="28"/>
      <c r="MVB1413" s="28"/>
      <c r="MVC1413" s="28"/>
      <c r="MVD1413" s="28"/>
      <c r="MVE1413" s="28"/>
      <c r="MVF1413" s="28"/>
      <c r="MVG1413" s="28"/>
      <c r="MVH1413" s="28"/>
      <c r="MVI1413" s="28"/>
      <c r="MVJ1413" s="28"/>
      <c r="MVK1413" s="28"/>
      <c r="MVL1413" s="28"/>
      <c r="MVM1413" s="28"/>
      <c r="MVN1413" s="28"/>
      <c r="MVO1413" s="28"/>
      <c r="MVP1413" s="28"/>
      <c r="MVQ1413" s="28"/>
      <c r="MVR1413" s="28"/>
      <c r="MVS1413" s="28"/>
      <c r="MVT1413" s="28"/>
      <c r="MVU1413" s="28"/>
      <c r="MVV1413" s="28"/>
      <c r="MVW1413" s="28"/>
      <c r="MVX1413" s="28"/>
      <c r="MVY1413" s="28"/>
      <c r="MVZ1413" s="28"/>
      <c r="MWA1413" s="28"/>
      <c r="MWB1413" s="28"/>
      <c r="MWC1413" s="28"/>
      <c r="MWD1413" s="28"/>
      <c r="MWE1413" s="28"/>
      <c r="MWF1413" s="28"/>
      <c r="MWG1413" s="28"/>
      <c r="MWH1413" s="28"/>
      <c r="MWI1413" s="28"/>
      <c r="MWJ1413" s="28"/>
      <c r="MWK1413" s="28"/>
      <c r="MWL1413" s="28"/>
      <c r="MWM1413" s="28"/>
      <c r="MWN1413" s="28"/>
      <c r="MWO1413" s="28"/>
      <c r="MWP1413" s="28"/>
      <c r="MWQ1413" s="28"/>
      <c r="MWR1413" s="28"/>
      <c r="MWS1413" s="28"/>
      <c r="MWT1413" s="28"/>
      <c r="MWU1413" s="28"/>
      <c r="MWV1413" s="28"/>
      <c r="MWW1413" s="28"/>
      <c r="MWX1413" s="28"/>
      <c r="MWY1413" s="28"/>
      <c r="MWZ1413" s="28"/>
      <c r="MXA1413" s="28"/>
      <c r="MXB1413" s="28"/>
      <c r="MXC1413" s="28"/>
      <c r="MXD1413" s="28"/>
      <c r="MXE1413" s="28"/>
      <c r="MXF1413" s="28"/>
      <c r="MXG1413" s="28"/>
      <c r="MXH1413" s="28"/>
      <c r="MXI1413" s="28"/>
      <c r="MXJ1413" s="28"/>
      <c r="MXK1413" s="28"/>
      <c r="MXL1413" s="28"/>
      <c r="MXM1413" s="28"/>
      <c r="MXN1413" s="28"/>
      <c r="MXO1413" s="28"/>
      <c r="MXP1413" s="28"/>
      <c r="MXQ1413" s="28"/>
      <c r="MXR1413" s="28"/>
      <c r="MXS1413" s="28"/>
      <c r="MXT1413" s="28"/>
      <c r="MXU1413" s="28"/>
      <c r="MXV1413" s="28"/>
      <c r="MXW1413" s="28"/>
      <c r="MXX1413" s="28"/>
      <c r="MXY1413" s="28"/>
      <c r="MXZ1413" s="28"/>
      <c r="MYA1413" s="28"/>
      <c r="MYB1413" s="28"/>
      <c r="MYC1413" s="28"/>
      <c r="MYD1413" s="28"/>
      <c r="MYE1413" s="28"/>
      <c r="MYF1413" s="28"/>
      <c r="MYG1413" s="28"/>
      <c r="MYH1413" s="28"/>
      <c r="MYI1413" s="28"/>
      <c r="MYJ1413" s="28"/>
      <c r="MYK1413" s="28"/>
      <c r="MYL1413" s="28"/>
      <c r="MYM1413" s="28"/>
      <c r="MYN1413" s="28"/>
      <c r="MYO1413" s="28"/>
      <c r="MYP1413" s="28"/>
      <c r="MYQ1413" s="28"/>
      <c r="MYR1413" s="28"/>
      <c r="MYS1413" s="28"/>
      <c r="MYT1413" s="28"/>
      <c r="MYU1413" s="28"/>
      <c r="MYV1413" s="28"/>
      <c r="MYW1413" s="28"/>
      <c r="MYX1413" s="28"/>
      <c r="MYY1413" s="28"/>
      <c r="MYZ1413" s="28"/>
      <c r="MZA1413" s="28"/>
      <c r="MZB1413" s="28"/>
      <c r="MZC1413" s="28"/>
      <c r="MZD1413" s="28"/>
      <c r="MZE1413" s="28"/>
      <c r="MZF1413" s="28"/>
      <c r="MZG1413" s="28"/>
      <c r="MZH1413" s="28"/>
      <c r="MZI1413" s="28"/>
      <c r="MZJ1413" s="28"/>
      <c r="MZK1413" s="28"/>
      <c r="MZL1413" s="28"/>
      <c r="MZM1413" s="28"/>
      <c r="MZN1413" s="28"/>
      <c r="MZO1413" s="28"/>
      <c r="MZP1413" s="28"/>
      <c r="MZQ1413" s="28"/>
      <c r="MZR1413" s="28"/>
      <c r="MZS1413" s="28"/>
      <c r="MZT1413" s="28"/>
      <c r="MZU1413" s="28"/>
      <c r="MZV1413" s="28"/>
      <c r="MZW1413" s="28"/>
      <c r="MZX1413" s="28"/>
      <c r="MZY1413" s="28"/>
      <c r="MZZ1413" s="28"/>
      <c r="NAA1413" s="28"/>
      <c r="NAB1413" s="28"/>
      <c r="NAC1413" s="28"/>
      <c r="NAD1413" s="28"/>
      <c r="NAE1413" s="28"/>
      <c r="NAF1413" s="28"/>
      <c r="NAG1413" s="28"/>
      <c r="NAH1413" s="28"/>
      <c r="NAI1413" s="28"/>
      <c r="NAJ1413" s="28"/>
      <c r="NAK1413" s="28"/>
      <c r="NAL1413" s="28"/>
      <c r="NAM1413" s="28"/>
      <c r="NAN1413" s="28"/>
      <c r="NAO1413" s="28"/>
      <c r="NAP1413" s="28"/>
      <c r="NAQ1413" s="28"/>
      <c r="NAR1413" s="28"/>
      <c r="NAS1413" s="28"/>
      <c r="NAT1413" s="28"/>
      <c r="NAU1413" s="28"/>
      <c r="NAV1413" s="28"/>
      <c r="NAW1413" s="28"/>
      <c r="NAX1413" s="28"/>
      <c r="NAY1413" s="28"/>
      <c r="NAZ1413" s="28"/>
      <c r="NBA1413" s="28"/>
      <c r="NBB1413" s="28"/>
      <c r="NBC1413" s="28"/>
      <c r="NBD1413" s="28"/>
      <c r="NBE1413" s="28"/>
      <c r="NBF1413" s="28"/>
      <c r="NBG1413" s="28"/>
      <c r="NBH1413" s="28"/>
      <c r="NBI1413" s="28"/>
      <c r="NBJ1413" s="28"/>
      <c r="NBK1413" s="28"/>
      <c r="NBL1413" s="28"/>
      <c r="NBM1413" s="28"/>
      <c r="NBN1413" s="28"/>
      <c r="NBO1413" s="28"/>
      <c r="NBP1413" s="28"/>
      <c r="NBQ1413" s="28"/>
      <c r="NBR1413" s="28"/>
      <c r="NBS1413" s="28"/>
      <c r="NBT1413" s="28"/>
      <c r="NBU1413" s="28"/>
      <c r="NBV1413" s="28"/>
      <c r="NBW1413" s="28"/>
      <c r="NBX1413" s="28"/>
      <c r="NBY1413" s="28"/>
      <c r="NBZ1413" s="28"/>
      <c r="NCA1413" s="28"/>
      <c r="NCB1413" s="28"/>
      <c r="NCC1413" s="28"/>
      <c r="NCD1413" s="28"/>
      <c r="NCE1413" s="28"/>
      <c r="NCF1413" s="28"/>
      <c r="NCG1413" s="28"/>
      <c r="NCH1413" s="28"/>
      <c r="NCI1413" s="28"/>
      <c r="NCJ1413" s="28"/>
      <c r="NCK1413" s="28"/>
      <c r="NCL1413" s="28"/>
      <c r="NCM1413" s="28"/>
      <c r="NCN1413" s="28"/>
      <c r="NCO1413" s="28"/>
      <c r="NCP1413" s="28"/>
      <c r="NCQ1413" s="28"/>
      <c r="NCR1413" s="28"/>
      <c r="NCS1413" s="28"/>
      <c r="NCT1413" s="28"/>
      <c r="NCU1413" s="28"/>
      <c r="NCV1413" s="28"/>
      <c r="NCW1413" s="28"/>
      <c r="NCX1413" s="28"/>
      <c r="NCY1413" s="28"/>
      <c r="NCZ1413" s="28"/>
      <c r="NDA1413" s="28"/>
      <c r="NDB1413" s="28"/>
      <c r="NDC1413" s="28"/>
      <c r="NDD1413" s="28"/>
      <c r="NDE1413" s="28"/>
      <c r="NDF1413" s="28"/>
      <c r="NDG1413" s="28"/>
      <c r="NDH1413" s="28"/>
      <c r="NDI1413" s="28"/>
      <c r="NDJ1413" s="28"/>
      <c r="NDK1413" s="28"/>
      <c r="NDL1413" s="28"/>
      <c r="NDM1413" s="28"/>
      <c r="NDN1413" s="28"/>
      <c r="NDO1413" s="28"/>
      <c r="NDP1413" s="28"/>
      <c r="NDQ1413" s="28"/>
      <c r="NDR1413" s="28"/>
      <c r="NDS1413" s="28"/>
      <c r="NDT1413" s="28"/>
      <c r="NDU1413" s="28"/>
      <c r="NDV1413" s="28"/>
      <c r="NDW1413" s="28"/>
      <c r="NDX1413" s="28"/>
      <c r="NDY1413" s="28"/>
      <c r="NDZ1413" s="28"/>
      <c r="NEA1413" s="28"/>
      <c r="NEB1413" s="28"/>
      <c r="NEC1413" s="28"/>
      <c r="NED1413" s="28"/>
      <c r="NEE1413" s="28"/>
      <c r="NEF1413" s="28"/>
      <c r="NEG1413" s="28"/>
      <c r="NEH1413" s="28"/>
      <c r="NEI1413" s="28"/>
      <c r="NEJ1413" s="28"/>
      <c r="NEK1413" s="28"/>
      <c r="NEL1413" s="28"/>
      <c r="NEM1413" s="28"/>
      <c r="NEN1413" s="28"/>
      <c r="NEO1413" s="28"/>
      <c r="NEP1413" s="28"/>
      <c r="NEQ1413" s="28"/>
      <c r="NER1413" s="28"/>
      <c r="NES1413" s="28"/>
      <c r="NET1413" s="28"/>
      <c r="NEU1413" s="28"/>
      <c r="NEV1413" s="28"/>
      <c r="NEW1413" s="28"/>
      <c r="NEX1413" s="28"/>
      <c r="NEY1413" s="28"/>
      <c r="NEZ1413" s="28"/>
      <c r="NFA1413" s="28"/>
      <c r="NFB1413" s="28"/>
      <c r="NFC1413" s="28"/>
      <c r="NFD1413" s="28"/>
      <c r="NFE1413" s="28"/>
      <c r="NFF1413" s="28"/>
      <c r="NFG1413" s="28"/>
      <c r="NFH1413" s="28"/>
      <c r="NFI1413" s="28"/>
      <c r="NFJ1413" s="28"/>
      <c r="NFK1413" s="28"/>
      <c r="NFL1413" s="28"/>
      <c r="NFM1413" s="28"/>
      <c r="NFN1413" s="28"/>
      <c r="NFO1413" s="28"/>
      <c r="NFP1413" s="28"/>
      <c r="NFQ1413" s="28"/>
      <c r="NFR1413" s="28"/>
      <c r="NFS1413" s="28"/>
      <c r="NFT1413" s="28"/>
      <c r="NFU1413" s="28"/>
      <c r="NFV1413" s="28"/>
      <c r="NFW1413" s="28"/>
      <c r="NFX1413" s="28"/>
      <c r="NFY1413" s="28"/>
      <c r="NFZ1413" s="28"/>
      <c r="NGA1413" s="28"/>
      <c r="NGB1413" s="28"/>
      <c r="NGC1413" s="28"/>
      <c r="NGD1413" s="28"/>
      <c r="NGE1413" s="28"/>
      <c r="NGF1413" s="28"/>
      <c r="NGG1413" s="28"/>
      <c r="NGH1413" s="28"/>
      <c r="NGI1413" s="28"/>
      <c r="NGJ1413" s="28"/>
      <c r="NGK1413" s="28"/>
      <c r="NGL1413" s="28"/>
      <c r="NGM1413" s="28"/>
      <c r="NGN1413" s="28"/>
      <c r="NGO1413" s="28"/>
      <c r="NGP1413" s="28"/>
      <c r="NGQ1413" s="28"/>
      <c r="NGR1413" s="28"/>
      <c r="NGS1413" s="28"/>
      <c r="NGT1413" s="28"/>
      <c r="NGU1413" s="28"/>
      <c r="NGV1413" s="28"/>
      <c r="NGW1413" s="28"/>
      <c r="NGX1413" s="28"/>
      <c r="NGY1413" s="28"/>
      <c r="NGZ1413" s="28"/>
      <c r="NHA1413" s="28"/>
      <c r="NHB1413" s="28"/>
      <c r="NHC1413" s="28"/>
      <c r="NHD1413" s="28"/>
      <c r="NHE1413" s="28"/>
      <c r="NHF1413" s="28"/>
      <c r="NHG1413" s="28"/>
      <c r="NHH1413" s="28"/>
      <c r="NHI1413" s="28"/>
      <c r="NHJ1413" s="28"/>
      <c r="NHK1413" s="28"/>
      <c r="NHL1413" s="28"/>
      <c r="NHM1413" s="28"/>
      <c r="NHN1413" s="28"/>
      <c r="NHO1413" s="28"/>
      <c r="NHP1413" s="28"/>
      <c r="NHQ1413" s="28"/>
      <c r="NHR1413" s="28"/>
      <c r="NHS1413" s="28"/>
      <c r="NHT1413" s="28"/>
      <c r="NHU1413" s="28"/>
      <c r="NHV1413" s="28"/>
      <c r="NHW1413" s="28"/>
      <c r="NHX1413" s="28"/>
      <c r="NHY1413" s="28"/>
      <c r="NHZ1413" s="28"/>
      <c r="NIA1413" s="28"/>
      <c r="NIB1413" s="28"/>
      <c r="NIC1413" s="28"/>
      <c r="NID1413" s="28"/>
      <c r="NIE1413" s="28"/>
      <c r="NIF1413" s="28"/>
      <c r="NIG1413" s="28"/>
      <c r="NIH1413" s="28"/>
      <c r="NII1413" s="28"/>
      <c r="NIJ1413" s="28"/>
      <c r="NIK1413" s="28"/>
      <c r="NIL1413" s="28"/>
      <c r="NIM1413" s="28"/>
      <c r="NIN1413" s="28"/>
      <c r="NIO1413" s="28"/>
      <c r="NIP1413" s="28"/>
      <c r="NIQ1413" s="28"/>
      <c r="NIR1413" s="28"/>
      <c r="NIS1413" s="28"/>
      <c r="NIT1413" s="28"/>
      <c r="NIU1413" s="28"/>
      <c r="NIV1413" s="28"/>
      <c r="NIW1413" s="28"/>
      <c r="NIX1413" s="28"/>
      <c r="NIY1413" s="28"/>
      <c r="NIZ1413" s="28"/>
      <c r="NJA1413" s="28"/>
      <c r="NJB1413" s="28"/>
      <c r="NJC1413" s="28"/>
      <c r="NJD1413" s="28"/>
      <c r="NJE1413" s="28"/>
      <c r="NJF1413" s="28"/>
      <c r="NJG1413" s="28"/>
      <c r="NJH1413" s="28"/>
      <c r="NJI1413" s="28"/>
      <c r="NJJ1413" s="28"/>
      <c r="NJK1413" s="28"/>
      <c r="NJL1413" s="28"/>
      <c r="NJM1413" s="28"/>
      <c r="NJN1413" s="28"/>
      <c r="NJO1413" s="28"/>
      <c r="NJP1413" s="28"/>
      <c r="NJQ1413" s="28"/>
      <c r="NJR1413" s="28"/>
      <c r="NJS1413" s="28"/>
      <c r="NJT1413" s="28"/>
      <c r="NJU1413" s="28"/>
      <c r="NJV1413" s="28"/>
      <c r="NJW1413" s="28"/>
      <c r="NJX1413" s="28"/>
      <c r="NJY1413" s="28"/>
      <c r="NJZ1413" s="28"/>
      <c r="NKA1413" s="28"/>
      <c r="NKB1413" s="28"/>
      <c r="NKC1413" s="28"/>
      <c r="NKD1413" s="28"/>
      <c r="NKE1413" s="28"/>
      <c r="NKF1413" s="28"/>
      <c r="NKG1413" s="28"/>
      <c r="NKH1413" s="28"/>
      <c r="NKI1413" s="28"/>
      <c r="NKJ1413" s="28"/>
      <c r="NKK1413" s="28"/>
      <c r="NKL1413" s="28"/>
      <c r="NKM1413" s="28"/>
      <c r="NKN1413" s="28"/>
      <c r="NKO1413" s="28"/>
      <c r="NKP1413" s="28"/>
      <c r="NKQ1413" s="28"/>
      <c r="NKR1413" s="28"/>
      <c r="NKS1413" s="28"/>
      <c r="NKT1413" s="28"/>
      <c r="NKU1413" s="28"/>
      <c r="NKV1413" s="28"/>
      <c r="NKW1413" s="28"/>
      <c r="NKX1413" s="28"/>
      <c r="NKY1413" s="28"/>
      <c r="NKZ1413" s="28"/>
      <c r="NLA1413" s="28"/>
      <c r="NLB1413" s="28"/>
      <c r="NLC1413" s="28"/>
      <c r="NLD1413" s="28"/>
      <c r="NLE1413" s="28"/>
      <c r="NLF1413" s="28"/>
      <c r="NLG1413" s="28"/>
      <c r="NLH1413" s="28"/>
      <c r="NLI1413" s="28"/>
      <c r="NLJ1413" s="28"/>
      <c r="NLK1413" s="28"/>
      <c r="NLL1413" s="28"/>
      <c r="NLM1413" s="28"/>
      <c r="NLN1413" s="28"/>
      <c r="NLO1413" s="28"/>
      <c r="NLP1413" s="28"/>
      <c r="NLQ1413" s="28"/>
      <c r="NLR1413" s="28"/>
      <c r="NLS1413" s="28"/>
      <c r="NLT1413" s="28"/>
      <c r="NLU1413" s="28"/>
      <c r="NLV1413" s="28"/>
      <c r="NLW1413" s="28"/>
      <c r="NLX1413" s="28"/>
      <c r="NLY1413" s="28"/>
      <c r="NLZ1413" s="28"/>
      <c r="NMA1413" s="28"/>
      <c r="NMB1413" s="28"/>
      <c r="NMC1413" s="28"/>
      <c r="NMD1413" s="28"/>
      <c r="NME1413" s="28"/>
      <c r="NMF1413" s="28"/>
      <c r="NMG1413" s="28"/>
      <c r="NMH1413" s="28"/>
      <c r="NMI1413" s="28"/>
      <c r="NMJ1413" s="28"/>
      <c r="NMK1413" s="28"/>
      <c r="NML1413" s="28"/>
      <c r="NMM1413" s="28"/>
      <c r="NMN1413" s="28"/>
      <c r="NMO1413" s="28"/>
      <c r="NMP1413" s="28"/>
      <c r="NMQ1413" s="28"/>
      <c r="NMR1413" s="28"/>
      <c r="NMS1413" s="28"/>
      <c r="NMT1413" s="28"/>
      <c r="NMU1413" s="28"/>
      <c r="NMV1413" s="28"/>
      <c r="NMW1413" s="28"/>
      <c r="NMX1413" s="28"/>
      <c r="NMY1413" s="28"/>
      <c r="NMZ1413" s="28"/>
      <c r="NNA1413" s="28"/>
      <c r="NNB1413" s="28"/>
      <c r="NNC1413" s="28"/>
      <c r="NND1413" s="28"/>
      <c r="NNE1413" s="28"/>
      <c r="NNF1413" s="28"/>
      <c r="NNG1413" s="28"/>
      <c r="NNH1413" s="28"/>
      <c r="NNI1413" s="28"/>
      <c r="NNJ1413" s="28"/>
      <c r="NNK1413" s="28"/>
      <c r="NNL1413" s="28"/>
      <c r="NNM1413" s="28"/>
      <c r="NNN1413" s="28"/>
      <c r="NNO1413" s="28"/>
      <c r="NNP1413" s="28"/>
      <c r="NNQ1413" s="28"/>
      <c r="NNR1413" s="28"/>
      <c r="NNS1413" s="28"/>
      <c r="NNT1413" s="28"/>
      <c r="NNU1413" s="28"/>
      <c r="NNV1413" s="28"/>
      <c r="NNW1413" s="28"/>
      <c r="NNX1413" s="28"/>
      <c r="NNY1413" s="28"/>
      <c r="NNZ1413" s="28"/>
      <c r="NOA1413" s="28"/>
      <c r="NOB1413" s="28"/>
      <c r="NOC1413" s="28"/>
      <c r="NOD1413" s="28"/>
      <c r="NOE1413" s="28"/>
      <c r="NOF1413" s="28"/>
      <c r="NOG1413" s="28"/>
      <c r="NOH1413" s="28"/>
      <c r="NOI1413" s="28"/>
      <c r="NOJ1413" s="28"/>
      <c r="NOK1413" s="28"/>
      <c r="NOL1413" s="28"/>
      <c r="NOM1413" s="28"/>
      <c r="NON1413" s="28"/>
      <c r="NOO1413" s="28"/>
      <c r="NOP1413" s="28"/>
      <c r="NOQ1413" s="28"/>
      <c r="NOR1413" s="28"/>
      <c r="NOS1413" s="28"/>
      <c r="NOT1413" s="28"/>
      <c r="NOU1413" s="28"/>
      <c r="NOV1413" s="28"/>
      <c r="NOW1413" s="28"/>
      <c r="NOX1413" s="28"/>
      <c r="NOY1413" s="28"/>
      <c r="NOZ1413" s="28"/>
      <c r="NPA1413" s="28"/>
      <c r="NPB1413" s="28"/>
      <c r="NPC1413" s="28"/>
      <c r="NPD1413" s="28"/>
      <c r="NPE1413" s="28"/>
      <c r="NPF1413" s="28"/>
      <c r="NPG1413" s="28"/>
      <c r="NPH1413" s="28"/>
      <c r="NPI1413" s="28"/>
      <c r="NPJ1413" s="28"/>
      <c r="NPK1413" s="28"/>
      <c r="NPL1413" s="28"/>
      <c r="NPM1413" s="28"/>
      <c r="NPN1413" s="28"/>
      <c r="NPO1413" s="28"/>
      <c r="NPP1413" s="28"/>
      <c r="NPQ1413" s="28"/>
      <c r="NPR1413" s="28"/>
      <c r="NPS1413" s="28"/>
      <c r="NPT1413" s="28"/>
      <c r="NPU1413" s="28"/>
      <c r="NPV1413" s="28"/>
      <c r="NPW1413" s="28"/>
      <c r="NPX1413" s="28"/>
      <c r="NPY1413" s="28"/>
      <c r="NPZ1413" s="28"/>
      <c r="NQA1413" s="28"/>
      <c r="NQB1413" s="28"/>
      <c r="NQC1413" s="28"/>
      <c r="NQD1413" s="28"/>
      <c r="NQE1413" s="28"/>
      <c r="NQF1413" s="28"/>
      <c r="NQG1413" s="28"/>
      <c r="NQH1413" s="28"/>
      <c r="NQI1413" s="28"/>
      <c r="NQJ1413" s="28"/>
      <c r="NQK1413" s="28"/>
      <c r="NQL1413" s="28"/>
      <c r="NQM1413" s="28"/>
      <c r="NQN1413" s="28"/>
      <c r="NQO1413" s="28"/>
      <c r="NQP1413" s="28"/>
      <c r="NQQ1413" s="28"/>
      <c r="NQR1413" s="28"/>
      <c r="NQS1413" s="28"/>
      <c r="NQT1413" s="28"/>
      <c r="NQU1413" s="28"/>
      <c r="NQV1413" s="28"/>
      <c r="NQW1413" s="28"/>
      <c r="NQX1413" s="28"/>
      <c r="NQY1413" s="28"/>
      <c r="NQZ1413" s="28"/>
      <c r="NRA1413" s="28"/>
      <c r="NRB1413" s="28"/>
      <c r="NRC1413" s="28"/>
      <c r="NRD1413" s="28"/>
      <c r="NRE1413" s="28"/>
      <c r="NRF1413" s="28"/>
      <c r="NRG1413" s="28"/>
      <c r="NRH1413" s="28"/>
      <c r="NRI1413" s="28"/>
      <c r="NRJ1413" s="28"/>
      <c r="NRK1413" s="28"/>
      <c r="NRL1413" s="28"/>
      <c r="NRM1413" s="28"/>
      <c r="NRN1413" s="28"/>
      <c r="NRO1413" s="28"/>
      <c r="NRP1413" s="28"/>
      <c r="NRQ1413" s="28"/>
      <c r="NRR1413" s="28"/>
      <c r="NRS1413" s="28"/>
      <c r="NRT1413" s="28"/>
      <c r="NRU1413" s="28"/>
      <c r="NRV1413" s="28"/>
      <c r="NRW1413" s="28"/>
      <c r="NRX1413" s="28"/>
      <c r="NRY1413" s="28"/>
      <c r="NRZ1413" s="28"/>
      <c r="NSA1413" s="28"/>
      <c r="NSB1413" s="28"/>
      <c r="NSC1413" s="28"/>
      <c r="NSD1413" s="28"/>
      <c r="NSE1413" s="28"/>
      <c r="NSF1413" s="28"/>
      <c r="NSG1413" s="28"/>
      <c r="NSH1413" s="28"/>
      <c r="NSI1413" s="28"/>
      <c r="NSJ1413" s="28"/>
      <c r="NSK1413" s="28"/>
      <c r="NSL1413" s="28"/>
      <c r="NSM1413" s="28"/>
      <c r="NSN1413" s="28"/>
      <c r="NSO1413" s="28"/>
      <c r="NSP1413" s="28"/>
      <c r="NSQ1413" s="28"/>
      <c r="NSR1413" s="28"/>
      <c r="NSS1413" s="28"/>
      <c r="NST1413" s="28"/>
      <c r="NSU1413" s="28"/>
      <c r="NSV1413" s="28"/>
      <c r="NSW1413" s="28"/>
      <c r="NSX1413" s="28"/>
      <c r="NSY1413" s="28"/>
      <c r="NSZ1413" s="28"/>
      <c r="NTA1413" s="28"/>
      <c r="NTB1413" s="28"/>
      <c r="NTC1413" s="28"/>
      <c r="NTD1413" s="28"/>
      <c r="NTE1413" s="28"/>
      <c r="NTF1413" s="28"/>
      <c r="NTG1413" s="28"/>
      <c r="NTH1413" s="28"/>
      <c r="NTI1413" s="28"/>
      <c r="NTJ1413" s="28"/>
      <c r="NTK1413" s="28"/>
      <c r="NTL1413" s="28"/>
      <c r="NTM1413" s="28"/>
      <c r="NTN1413" s="28"/>
      <c r="NTO1413" s="28"/>
      <c r="NTP1413" s="28"/>
      <c r="NTQ1413" s="28"/>
      <c r="NTR1413" s="28"/>
      <c r="NTS1413" s="28"/>
      <c r="NTT1413" s="28"/>
      <c r="NTU1413" s="28"/>
      <c r="NTV1413" s="28"/>
      <c r="NTW1413" s="28"/>
      <c r="NTX1413" s="28"/>
      <c r="NTY1413" s="28"/>
      <c r="NTZ1413" s="28"/>
      <c r="NUA1413" s="28"/>
      <c r="NUB1413" s="28"/>
      <c r="NUC1413" s="28"/>
      <c r="NUD1413" s="28"/>
      <c r="NUE1413" s="28"/>
      <c r="NUF1413" s="28"/>
      <c r="NUG1413" s="28"/>
      <c r="NUH1413" s="28"/>
      <c r="NUI1413" s="28"/>
      <c r="NUJ1413" s="28"/>
      <c r="NUK1413" s="28"/>
      <c r="NUL1413" s="28"/>
      <c r="NUM1413" s="28"/>
      <c r="NUN1413" s="28"/>
      <c r="NUO1413" s="28"/>
      <c r="NUP1413" s="28"/>
      <c r="NUQ1413" s="28"/>
      <c r="NUR1413" s="28"/>
      <c r="NUS1413" s="28"/>
      <c r="NUT1413" s="28"/>
      <c r="NUU1413" s="28"/>
      <c r="NUV1413" s="28"/>
      <c r="NUW1413" s="28"/>
      <c r="NUX1413" s="28"/>
      <c r="NUY1413" s="28"/>
      <c r="NUZ1413" s="28"/>
      <c r="NVA1413" s="28"/>
      <c r="NVB1413" s="28"/>
      <c r="NVC1413" s="28"/>
      <c r="NVD1413" s="28"/>
      <c r="NVE1413" s="28"/>
      <c r="NVF1413" s="28"/>
      <c r="NVG1413" s="28"/>
      <c r="NVH1413" s="28"/>
      <c r="NVI1413" s="28"/>
      <c r="NVJ1413" s="28"/>
      <c r="NVK1413" s="28"/>
      <c r="NVL1413" s="28"/>
      <c r="NVM1413" s="28"/>
      <c r="NVN1413" s="28"/>
      <c r="NVO1413" s="28"/>
      <c r="NVP1413" s="28"/>
      <c r="NVQ1413" s="28"/>
      <c r="NVR1413" s="28"/>
      <c r="NVS1413" s="28"/>
      <c r="NVT1413" s="28"/>
      <c r="NVU1413" s="28"/>
      <c r="NVV1413" s="28"/>
      <c r="NVW1413" s="28"/>
      <c r="NVX1413" s="28"/>
      <c r="NVY1413" s="28"/>
      <c r="NVZ1413" s="28"/>
      <c r="NWA1413" s="28"/>
      <c r="NWB1413" s="28"/>
      <c r="NWC1413" s="28"/>
      <c r="NWD1413" s="28"/>
      <c r="NWE1413" s="28"/>
      <c r="NWF1413" s="28"/>
      <c r="NWG1413" s="28"/>
      <c r="NWH1413" s="28"/>
      <c r="NWI1413" s="28"/>
      <c r="NWJ1413" s="28"/>
      <c r="NWK1413" s="28"/>
      <c r="NWL1413" s="28"/>
      <c r="NWM1413" s="28"/>
      <c r="NWN1413" s="28"/>
      <c r="NWO1413" s="28"/>
      <c r="NWP1413" s="28"/>
      <c r="NWQ1413" s="28"/>
      <c r="NWR1413" s="28"/>
      <c r="NWS1413" s="28"/>
      <c r="NWT1413" s="28"/>
      <c r="NWU1413" s="28"/>
      <c r="NWV1413" s="28"/>
      <c r="NWW1413" s="28"/>
      <c r="NWX1413" s="28"/>
      <c r="NWY1413" s="28"/>
      <c r="NWZ1413" s="28"/>
      <c r="NXA1413" s="28"/>
      <c r="NXB1413" s="28"/>
      <c r="NXC1413" s="28"/>
      <c r="NXD1413" s="28"/>
      <c r="NXE1413" s="28"/>
      <c r="NXF1413" s="28"/>
      <c r="NXG1413" s="28"/>
      <c r="NXH1413" s="28"/>
      <c r="NXI1413" s="28"/>
      <c r="NXJ1413" s="28"/>
      <c r="NXK1413" s="28"/>
      <c r="NXL1413" s="28"/>
      <c r="NXM1413" s="28"/>
      <c r="NXN1413" s="28"/>
      <c r="NXO1413" s="28"/>
      <c r="NXP1413" s="28"/>
      <c r="NXQ1413" s="28"/>
      <c r="NXR1413" s="28"/>
      <c r="NXS1413" s="28"/>
      <c r="NXT1413" s="28"/>
      <c r="NXU1413" s="28"/>
      <c r="NXV1413" s="28"/>
      <c r="NXW1413" s="28"/>
      <c r="NXX1413" s="28"/>
      <c r="NXY1413" s="28"/>
      <c r="NXZ1413" s="28"/>
      <c r="NYA1413" s="28"/>
      <c r="NYB1413" s="28"/>
      <c r="NYC1413" s="28"/>
      <c r="NYD1413" s="28"/>
      <c r="NYE1413" s="28"/>
      <c r="NYF1413" s="28"/>
      <c r="NYG1413" s="28"/>
      <c r="NYH1413" s="28"/>
      <c r="NYI1413" s="28"/>
      <c r="NYJ1413" s="28"/>
      <c r="NYK1413" s="28"/>
      <c r="NYL1413" s="28"/>
      <c r="NYM1413" s="28"/>
      <c r="NYN1413" s="28"/>
      <c r="NYO1413" s="28"/>
      <c r="NYP1413" s="28"/>
      <c r="NYQ1413" s="28"/>
      <c r="NYR1413" s="28"/>
      <c r="NYS1413" s="28"/>
      <c r="NYT1413" s="28"/>
      <c r="NYU1413" s="28"/>
      <c r="NYV1413" s="28"/>
      <c r="NYW1413" s="28"/>
      <c r="NYX1413" s="28"/>
      <c r="NYY1413" s="28"/>
      <c r="NYZ1413" s="28"/>
      <c r="NZA1413" s="28"/>
      <c r="NZB1413" s="28"/>
      <c r="NZC1413" s="28"/>
      <c r="NZD1413" s="28"/>
      <c r="NZE1413" s="28"/>
      <c r="NZF1413" s="28"/>
      <c r="NZG1413" s="28"/>
      <c r="NZH1413" s="28"/>
      <c r="NZI1413" s="28"/>
      <c r="NZJ1413" s="28"/>
      <c r="NZK1413" s="28"/>
      <c r="NZL1413" s="28"/>
      <c r="NZM1413" s="28"/>
      <c r="NZN1413" s="28"/>
      <c r="NZO1413" s="28"/>
      <c r="NZP1413" s="28"/>
      <c r="NZQ1413" s="28"/>
      <c r="NZR1413" s="28"/>
      <c r="NZS1413" s="28"/>
      <c r="NZT1413" s="28"/>
      <c r="NZU1413" s="28"/>
      <c r="NZV1413" s="28"/>
      <c r="NZW1413" s="28"/>
      <c r="NZX1413" s="28"/>
      <c r="NZY1413" s="28"/>
      <c r="NZZ1413" s="28"/>
      <c r="OAA1413" s="28"/>
      <c r="OAB1413" s="28"/>
      <c r="OAC1413" s="28"/>
      <c r="OAD1413" s="28"/>
      <c r="OAE1413" s="28"/>
      <c r="OAF1413" s="28"/>
      <c r="OAG1413" s="28"/>
      <c r="OAH1413" s="28"/>
      <c r="OAI1413" s="28"/>
      <c r="OAJ1413" s="28"/>
      <c r="OAK1413" s="28"/>
      <c r="OAL1413" s="28"/>
      <c r="OAM1413" s="28"/>
      <c r="OAN1413" s="28"/>
      <c r="OAO1413" s="28"/>
      <c r="OAP1413" s="28"/>
      <c r="OAQ1413" s="28"/>
      <c r="OAR1413" s="28"/>
      <c r="OAS1413" s="28"/>
      <c r="OAT1413" s="28"/>
      <c r="OAU1413" s="28"/>
      <c r="OAV1413" s="28"/>
      <c r="OAW1413" s="28"/>
      <c r="OAX1413" s="28"/>
      <c r="OAY1413" s="28"/>
      <c r="OAZ1413" s="28"/>
      <c r="OBA1413" s="28"/>
      <c r="OBB1413" s="28"/>
      <c r="OBC1413" s="28"/>
      <c r="OBD1413" s="28"/>
      <c r="OBE1413" s="28"/>
      <c r="OBF1413" s="28"/>
      <c r="OBG1413" s="28"/>
      <c r="OBH1413" s="28"/>
      <c r="OBI1413" s="28"/>
      <c r="OBJ1413" s="28"/>
      <c r="OBK1413" s="28"/>
      <c r="OBL1413" s="28"/>
      <c r="OBM1413" s="28"/>
      <c r="OBN1413" s="28"/>
      <c r="OBO1413" s="28"/>
      <c r="OBP1413" s="28"/>
      <c r="OBQ1413" s="28"/>
      <c r="OBR1413" s="28"/>
      <c r="OBS1413" s="28"/>
      <c r="OBT1413" s="28"/>
      <c r="OBU1413" s="28"/>
      <c r="OBV1413" s="28"/>
      <c r="OBW1413" s="28"/>
      <c r="OBX1413" s="28"/>
      <c r="OBY1413" s="28"/>
      <c r="OBZ1413" s="28"/>
      <c r="OCA1413" s="28"/>
      <c r="OCB1413" s="28"/>
      <c r="OCC1413" s="28"/>
      <c r="OCD1413" s="28"/>
      <c r="OCE1413" s="28"/>
      <c r="OCF1413" s="28"/>
      <c r="OCG1413" s="28"/>
      <c r="OCH1413" s="28"/>
      <c r="OCI1413" s="28"/>
      <c r="OCJ1413" s="28"/>
      <c r="OCK1413" s="28"/>
      <c r="OCL1413" s="28"/>
      <c r="OCM1413" s="28"/>
      <c r="OCN1413" s="28"/>
      <c r="OCO1413" s="28"/>
      <c r="OCP1413" s="28"/>
      <c r="OCQ1413" s="28"/>
      <c r="OCR1413" s="28"/>
      <c r="OCS1413" s="28"/>
      <c r="OCT1413" s="28"/>
      <c r="OCU1413" s="28"/>
      <c r="OCV1413" s="28"/>
      <c r="OCW1413" s="28"/>
      <c r="OCX1413" s="28"/>
      <c r="OCY1413" s="28"/>
      <c r="OCZ1413" s="28"/>
      <c r="ODA1413" s="28"/>
      <c r="ODB1413" s="28"/>
      <c r="ODC1413" s="28"/>
      <c r="ODD1413" s="28"/>
      <c r="ODE1413" s="28"/>
      <c r="ODF1413" s="28"/>
      <c r="ODG1413" s="28"/>
      <c r="ODH1413" s="28"/>
      <c r="ODI1413" s="28"/>
      <c r="ODJ1413" s="28"/>
      <c r="ODK1413" s="28"/>
      <c r="ODL1413" s="28"/>
      <c r="ODM1413" s="28"/>
      <c r="ODN1413" s="28"/>
      <c r="ODO1413" s="28"/>
      <c r="ODP1413" s="28"/>
      <c r="ODQ1413" s="28"/>
      <c r="ODR1413" s="28"/>
      <c r="ODS1413" s="28"/>
      <c r="ODT1413" s="28"/>
      <c r="ODU1413" s="28"/>
      <c r="ODV1413" s="28"/>
      <c r="ODW1413" s="28"/>
      <c r="ODX1413" s="28"/>
      <c r="ODY1413" s="28"/>
      <c r="ODZ1413" s="28"/>
      <c r="OEA1413" s="28"/>
      <c r="OEB1413" s="28"/>
      <c r="OEC1413" s="28"/>
      <c r="OED1413" s="28"/>
      <c r="OEE1413" s="28"/>
      <c r="OEF1413" s="28"/>
      <c r="OEG1413" s="28"/>
      <c r="OEH1413" s="28"/>
      <c r="OEI1413" s="28"/>
      <c r="OEJ1413" s="28"/>
      <c r="OEK1413" s="28"/>
      <c r="OEL1413" s="28"/>
      <c r="OEM1413" s="28"/>
      <c r="OEN1413" s="28"/>
      <c r="OEO1413" s="28"/>
      <c r="OEP1413" s="28"/>
      <c r="OEQ1413" s="28"/>
      <c r="OER1413" s="28"/>
      <c r="OES1413" s="28"/>
      <c r="OET1413" s="28"/>
      <c r="OEU1413" s="28"/>
      <c r="OEV1413" s="28"/>
      <c r="OEW1413" s="28"/>
      <c r="OEX1413" s="28"/>
      <c r="OEY1413" s="28"/>
      <c r="OEZ1413" s="28"/>
      <c r="OFA1413" s="28"/>
      <c r="OFB1413" s="28"/>
      <c r="OFC1413" s="28"/>
      <c r="OFD1413" s="28"/>
      <c r="OFE1413" s="28"/>
      <c r="OFF1413" s="28"/>
      <c r="OFG1413" s="28"/>
      <c r="OFH1413" s="28"/>
      <c r="OFI1413" s="28"/>
      <c r="OFJ1413" s="28"/>
      <c r="OFK1413" s="28"/>
      <c r="OFL1413" s="28"/>
      <c r="OFM1413" s="28"/>
      <c r="OFN1413" s="28"/>
      <c r="OFO1413" s="28"/>
      <c r="OFP1413" s="28"/>
      <c r="OFQ1413" s="28"/>
      <c r="OFR1413" s="28"/>
      <c r="OFS1413" s="28"/>
      <c r="OFT1413" s="28"/>
      <c r="OFU1413" s="28"/>
      <c r="OFV1413" s="28"/>
      <c r="OFW1413" s="28"/>
      <c r="OFX1413" s="28"/>
      <c r="OFY1413" s="28"/>
      <c r="OFZ1413" s="28"/>
      <c r="OGA1413" s="28"/>
      <c r="OGB1413" s="28"/>
      <c r="OGC1413" s="28"/>
      <c r="OGD1413" s="28"/>
      <c r="OGE1413" s="28"/>
      <c r="OGF1413" s="28"/>
      <c r="OGG1413" s="28"/>
      <c r="OGH1413" s="28"/>
      <c r="OGI1413" s="28"/>
      <c r="OGJ1413" s="28"/>
      <c r="OGK1413" s="28"/>
      <c r="OGL1413" s="28"/>
      <c r="OGM1413" s="28"/>
      <c r="OGN1413" s="28"/>
      <c r="OGO1413" s="28"/>
      <c r="OGP1413" s="28"/>
      <c r="OGQ1413" s="28"/>
      <c r="OGR1413" s="28"/>
      <c r="OGS1413" s="28"/>
      <c r="OGT1413" s="28"/>
      <c r="OGU1413" s="28"/>
      <c r="OGV1413" s="28"/>
      <c r="OGW1413" s="28"/>
      <c r="OGX1413" s="28"/>
      <c r="OGY1413" s="28"/>
      <c r="OGZ1413" s="28"/>
      <c r="OHA1413" s="28"/>
      <c r="OHB1413" s="28"/>
      <c r="OHC1413" s="28"/>
      <c r="OHD1413" s="28"/>
      <c r="OHE1413" s="28"/>
      <c r="OHF1413" s="28"/>
      <c r="OHG1413" s="28"/>
      <c r="OHH1413" s="28"/>
      <c r="OHI1413" s="28"/>
      <c r="OHJ1413" s="28"/>
      <c r="OHK1413" s="28"/>
      <c r="OHL1413" s="28"/>
      <c r="OHM1413" s="28"/>
      <c r="OHN1413" s="28"/>
      <c r="OHO1413" s="28"/>
      <c r="OHP1413" s="28"/>
      <c r="OHQ1413" s="28"/>
      <c r="OHR1413" s="28"/>
      <c r="OHS1413" s="28"/>
      <c r="OHT1413" s="28"/>
      <c r="OHU1413" s="28"/>
      <c r="OHV1413" s="28"/>
      <c r="OHW1413" s="28"/>
      <c r="OHX1413" s="28"/>
      <c r="OHY1413" s="28"/>
      <c r="OHZ1413" s="28"/>
      <c r="OIA1413" s="28"/>
      <c r="OIB1413" s="28"/>
      <c r="OIC1413" s="28"/>
      <c r="OID1413" s="28"/>
      <c r="OIE1413" s="28"/>
      <c r="OIF1413" s="28"/>
      <c r="OIG1413" s="28"/>
      <c r="OIH1413" s="28"/>
      <c r="OII1413" s="28"/>
      <c r="OIJ1413" s="28"/>
      <c r="OIK1413" s="28"/>
      <c r="OIL1413" s="28"/>
      <c r="OIM1413" s="28"/>
      <c r="OIN1413" s="28"/>
      <c r="OIO1413" s="28"/>
      <c r="OIP1413" s="28"/>
      <c r="OIQ1413" s="28"/>
      <c r="OIR1413" s="28"/>
      <c r="OIS1413" s="28"/>
      <c r="OIT1413" s="28"/>
      <c r="OIU1413" s="28"/>
      <c r="OIV1413" s="28"/>
      <c r="OIW1413" s="28"/>
      <c r="OIX1413" s="28"/>
      <c r="OIY1413" s="28"/>
      <c r="OIZ1413" s="28"/>
      <c r="OJA1413" s="28"/>
      <c r="OJB1413" s="28"/>
      <c r="OJC1413" s="28"/>
      <c r="OJD1413" s="28"/>
      <c r="OJE1413" s="28"/>
      <c r="OJF1413" s="28"/>
      <c r="OJG1413" s="28"/>
      <c r="OJH1413" s="28"/>
      <c r="OJI1413" s="28"/>
      <c r="OJJ1413" s="28"/>
      <c r="OJK1413" s="28"/>
      <c r="OJL1413" s="28"/>
      <c r="OJM1413" s="28"/>
      <c r="OJN1413" s="28"/>
      <c r="OJO1413" s="28"/>
      <c r="OJP1413" s="28"/>
      <c r="OJQ1413" s="28"/>
      <c r="OJR1413" s="28"/>
      <c r="OJS1413" s="28"/>
      <c r="OJT1413" s="28"/>
      <c r="OJU1413" s="28"/>
      <c r="OJV1413" s="28"/>
      <c r="OJW1413" s="28"/>
      <c r="OJX1413" s="28"/>
      <c r="OJY1413" s="28"/>
      <c r="OJZ1413" s="28"/>
      <c r="OKA1413" s="28"/>
      <c r="OKB1413" s="28"/>
      <c r="OKC1413" s="28"/>
      <c r="OKD1413" s="28"/>
      <c r="OKE1413" s="28"/>
      <c r="OKF1413" s="28"/>
      <c r="OKG1413" s="28"/>
      <c r="OKH1413" s="28"/>
      <c r="OKI1413" s="28"/>
      <c r="OKJ1413" s="28"/>
      <c r="OKK1413" s="28"/>
      <c r="OKL1413" s="28"/>
      <c r="OKM1413" s="28"/>
      <c r="OKN1413" s="28"/>
      <c r="OKO1413" s="28"/>
      <c r="OKP1413" s="28"/>
      <c r="OKQ1413" s="28"/>
      <c r="OKR1413" s="28"/>
      <c r="OKS1413" s="28"/>
      <c r="OKT1413" s="28"/>
      <c r="OKU1413" s="28"/>
      <c r="OKV1413" s="28"/>
      <c r="OKW1413" s="28"/>
      <c r="OKX1413" s="28"/>
      <c r="OKY1413" s="28"/>
      <c r="OKZ1413" s="28"/>
      <c r="OLA1413" s="28"/>
      <c r="OLB1413" s="28"/>
      <c r="OLC1413" s="28"/>
      <c r="OLD1413" s="28"/>
      <c r="OLE1413" s="28"/>
      <c r="OLF1413" s="28"/>
      <c r="OLG1413" s="28"/>
      <c r="OLH1413" s="28"/>
      <c r="OLI1413" s="28"/>
      <c r="OLJ1413" s="28"/>
      <c r="OLK1413" s="28"/>
      <c r="OLL1413" s="28"/>
      <c r="OLM1413" s="28"/>
      <c r="OLN1413" s="28"/>
      <c r="OLO1413" s="28"/>
      <c r="OLP1413" s="28"/>
      <c r="OLQ1413" s="28"/>
      <c r="OLR1413" s="28"/>
      <c r="OLS1413" s="28"/>
      <c r="OLT1413" s="28"/>
      <c r="OLU1413" s="28"/>
      <c r="OLV1413" s="28"/>
      <c r="OLW1413" s="28"/>
      <c r="OLX1413" s="28"/>
      <c r="OLY1413" s="28"/>
      <c r="OLZ1413" s="28"/>
      <c r="OMA1413" s="28"/>
      <c r="OMB1413" s="28"/>
      <c r="OMC1413" s="28"/>
      <c r="OMD1413" s="28"/>
      <c r="OME1413" s="28"/>
      <c r="OMF1413" s="28"/>
      <c r="OMG1413" s="28"/>
      <c r="OMH1413" s="28"/>
      <c r="OMI1413" s="28"/>
      <c r="OMJ1413" s="28"/>
      <c r="OMK1413" s="28"/>
      <c r="OML1413" s="28"/>
      <c r="OMM1413" s="28"/>
      <c r="OMN1413" s="28"/>
      <c r="OMO1413" s="28"/>
      <c r="OMP1413" s="28"/>
      <c r="OMQ1413" s="28"/>
      <c r="OMR1413" s="28"/>
      <c r="OMS1413" s="28"/>
      <c r="OMT1413" s="28"/>
      <c r="OMU1413" s="28"/>
      <c r="OMV1413" s="28"/>
      <c r="OMW1413" s="28"/>
      <c r="OMX1413" s="28"/>
      <c r="OMY1413" s="28"/>
      <c r="OMZ1413" s="28"/>
      <c r="ONA1413" s="28"/>
      <c r="ONB1413" s="28"/>
      <c r="ONC1413" s="28"/>
      <c r="OND1413" s="28"/>
      <c r="ONE1413" s="28"/>
      <c r="ONF1413" s="28"/>
      <c r="ONG1413" s="28"/>
      <c r="ONH1413" s="28"/>
      <c r="ONI1413" s="28"/>
      <c r="ONJ1413" s="28"/>
      <c r="ONK1413" s="28"/>
      <c r="ONL1413" s="28"/>
      <c r="ONM1413" s="28"/>
      <c r="ONN1413" s="28"/>
      <c r="ONO1413" s="28"/>
      <c r="ONP1413" s="28"/>
      <c r="ONQ1413" s="28"/>
      <c r="ONR1413" s="28"/>
      <c r="ONS1413" s="28"/>
      <c r="ONT1413" s="28"/>
      <c r="ONU1413" s="28"/>
      <c r="ONV1413" s="28"/>
      <c r="ONW1413" s="28"/>
      <c r="ONX1413" s="28"/>
      <c r="ONY1413" s="28"/>
      <c r="ONZ1413" s="28"/>
      <c r="OOA1413" s="28"/>
      <c r="OOB1413" s="28"/>
      <c r="OOC1413" s="28"/>
      <c r="OOD1413" s="28"/>
      <c r="OOE1413" s="28"/>
      <c r="OOF1413" s="28"/>
      <c r="OOG1413" s="28"/>
      <c r="OOH1413" s="28"/>
      <c r="OOI1413" s="28"/>
      <c r="OOJ1413" s="28"/>
      <c r="OOK1413" s="28"/>
      <c r="OOL1413" s="28"/>
      <c r="OOM1413" s="28"/>
      <c r="OON1413" s="28"/>
      <c r="OOO1413" s="28"/>
      <c r="OOP1413" s="28"/>
      <c r="OOQ1413" s="28"/>
      <c r="OOR1413" s="28"/>
      <c r="OOS1413" s="28"/>
      <c r="OOT1413" s="28"/>
      <c r="OOU1413" s="28"/>
      <c r="OOV1413" s="28"/>
      <c r="OOW1413" s="28"/>
      <c r="OOX1413" s="28"/>
      <c r="OOY1413" s="28"/>
      <c r="OOZ1413" s="28"/>
      <c r="OPA1413" s="28"/>
      <c r="OPB1413" s="28"/>
      <c r="OPC1413" s="28"/>
      <c r="OPD1413" s="28"/>
      <c r="OPE1413" s="28"/>
      <c r="OPF1413" s="28"/>
      <c r="OPG1413" s="28"/>
      <c r="OPH1413" s="28"/>
      <c r="OPI1413" s="28"/>
      <c r="OPJ1413" s="28"/>
      <c r="OPK1413" s="28"/>
      <c r="OPL1413" s="28"/>
      <c r="OPM1413" s="28"/>
      <c r="OPN1413" s="28"/>
      <c r="OPO1413" s="28"/>
      <c r="OPP1413" s="28"/>
      <c r="OPQ1413" s="28"/>
      <c r="OPR1413" s="28"/>
      <c r="OPS1413" s="28"/>
      <c r="OPT1413" s="28"/>
      <c r="OPU1413" s="28"/>
      <c r="OPV1413" s="28"/>
      <c r="OPW1413" s="28"/>
      <c r="OPX1413" s="28"/>
      <c r="OPY1413" s="28"/>
      <c r="OPZ1413" s="28"/>
      <c r="OQA1413" s="28"/>
      <c r="OQB1413" s="28"/>
      <c r="OQC1413" s="28"/>
      <c r="OQD1413" s="28"/>
      <c r="OQE1413" s="28"/>
      <c r="OQF1413" s="28"/>
      <c r="OQG1413" s="28"/>
      <c r="OQH1413" s="28"/>
      <c r="OQI1413" s="28"/>
      <c r="OQJ1413" s="28"/>
      <c r="OQK1413" s="28"/>
      <c r="OQL1413" s="28"/>
      <c r="OQM1413" s="28"/>
      <c r="OQN1413" s="28"/>
      <c r="OQO1413" s="28"/>
      <c r="OQP1413" s="28"/>
      <c r="OQQ1413" s="28"/>
      <c r="OQR1413" s="28"/>
      <c r="OQS1413" s="28"/>
      <c r="OQT1413" s="28"/>
      <c r="OQU1413" s="28"/>
      <c r="OQV1413" s="28"/>
      <c r="OQW1413" s="28"/>
      <c r="OQX1413" s="28"/>
      <c r="OQY1413" s="28"/>
      <c r="OQZ1413" s="28"/>
      <c r="ORA1413" s="28"/>
      <c r="ORB1413" s="28"/>
      <c r="ORC1413" s="28"/>
      <c r="ORD1413" s="28"/>
      <c r="ORE1413" s="28"/>
      <c r="ORF1413" s="28"/>
      <c r="ORG1413" s="28"/>
      <c r="ORH1413" s="28"/>
      <c r="ORI1413" s="28"/>
      <c r="ORJ1413" s="28"/>
      <c r="ORK1413" s="28"/>
      <c r="ORL1413" s="28"/>
      <c r="ORM1413" s="28"/>
      <c r="ORN1413" s="28"/>
      <c r="ORO1413" s="28"/>
      <c r="ORP1413" s="28"/>
      <c r="ORQ1413" s="28"/>
      <c r="ORR1413" s="28"/>
      <c r="ORS1413" s="28"/>
      <c r="ORT1413" s="28"/>
      <c r="ORU1413" s="28"/>
      <c r="ORV1413" s="28"/>
      <c r="ORW1413" s="28"/>
      <c r="ORX1413" s="28"/>
      <c r="ORY1413" s="28"/>
      <c r="ORZ1413" s="28"/>
      <c r="OSA1413" s="28"/>
      <c r="OSB1413" s="28"/>
      <c r="OSC1413" s="28"/>
      <c r="OSD1413" s="28"/>
      <c r="OSE1413" s="28"/>
      <c r="OSF1413" s="28"/>
      <c r="OSG1413" s="28"/>
      <c r="OSH1413" s="28"/>
      <c r="OSI1413" s="28"/>
      <c r="OSJ1413" s="28"/>
      <c r="OSK1413" s="28"/>
      <c r="OSL1413" s="28"/>
      <c r="OSM1413" s="28"/>
      <c r="OSN1413" s="28"/>
      <c r="OSO1413" s="28"/>
      <c r="OSP1413" s="28"/>
      <c r="OSQ1413" s="28"/>
      <c r="OSR1413" s="28"/>
      <c r="OSS1413" s="28"/>
      <c r="OST1413" s="28"/>
      <c r="OSU1413" s="28"/>
      <c r="OSV1413" s="28"/>
      <c r="OSW1413" s="28"/>
      <c r="OSX1413" s="28"/>
      <c r="OSY1413" s="28"/>
      <c r="OSZ1413" s="28"/>
      <c r="OTA1413" s="28"/>
      <c r="OTB1413" s="28"/>
      <c r="OTC1413" s="28"/>
      <c r="OTD1413" s="28"/>
      <c r="OTE1413" s="28"/>
      <c r="OTF1413" s="28"/>
      <c r="OTG1413" s="28"/>
      <c r="OTH1413" s="28"/>
      <c r="OTI1413" s="28"/>
      <c r="OTJ1413" s="28"/>
      <c r="OTK1413" s="28"/>
      <c r="OTL1413" s="28"/>
      <c r="OTM1413" s="28"/>
      <c r="OTN1413" s="28"/>
      <c r="OTO1413" s="28"/>
      <c r="OTP1413" s="28"/>
      <c r="OTQ1413" s="28"/>
      <c r="OTR1413" s="28"/>
      <c r="OTS1413" s="28"/>
      <c r="OTT1413" s="28"/>
      <c r="OTU1413" s="28"/>
      <c r="OTV1413" s="28"/>
      <c r="OTW1413" s="28"/>
      <c r="OTX1413" s="28"/>
      <c r="OTY1413" s="28"/>
      <c r="OTZ1413" s="28"/>
      <c r="OUA1413" s="28"/>
      <c r="OUB1413" s="28"/>
      <c r="OUC1413" s="28"/>
      <c r="OUD1413" s="28"/>
      <c r="OUE1413" s="28"/>
      <c r="OUF1413" s="28"/>
      <c r="OUG1413" s="28"/>
      <c r="OUH1413" s="28"/>
      <c r="OUI1413" s="28"/>
      <c r="OUJ1413" s="28"/>
      <c r="OUK1413" s="28"/>
      <c r="OUL1413" s="28"/>
      <c r="OUM1413" s="28"/>
      <c r="OUN1413" s="28"/>
      <c r="OUO1413" s="28"/>
      <c r="OUP1413" s="28"/>
      <c r="OUQ1413" s="28"/>
      <c r="OUR1413" s="28"/>
      <c r="OUS1413" s="28"/>
      <c r="OUT1413" s="28"/>
      <c r="OUU1413" s="28"/>
      <c r="OUV1413" s="28"/>
      <c r="OUW1413" s="28"/>
      <c r="OUX1413" s="28"/>
      <c r="OUY1413" s="28"/>
      <c r="OUZ1413" s="28"/>
      <c r="OVA1413" s="28"/>
      <c r="OVB1413" s="28"/>
      <c r="OVC1413" s="28"/>
      <c r="OVD1413" s="28"/>
      <c r="OVE1413" s="28"/>
      <c r="OVF1413" s="28"/>
      <c r="OVG1413" s="28"/>
      <c r="OVH1413" s="28"/>
      <c r="OVI1413" s="28"/>
      <c r="OVJ1413" s="28"/>
      <c r="OVK1413" s="28"/>
      <c r="OVL1413" s="28"/>
      <c r="OVM1413" s="28"/>
      <c r="OVN1413" s="28"/>
      <c r="OVO1413" s="28"/>
      <c r="OVP1413" s="28"/>
      <c r="OVQ1413" s="28"/>
      <c r="OVR1413" s="28"/>
      <c r="OVS1413" s="28"/>
      <c r="OVT1413" s="28"/>
      <c r="OVU1413" s="28"/>
      <c r="OVV1413" s="28"/>
      <c r="OVW1413" s="28"/>
      <c r="OVX1413" s="28"/>
      <c r="OVY1413" s="28"/>
      <c r="OVZ1413" s="28"/>
      <c r="OWA1413" s="28"/>
      <c r="OWB1413" s="28"/>
      <c r="OWC1413" s="28"/>
      <c r="OWD1413" s="28"/>
      <c r="OWE1413" s="28"/>
      <c r="OWF1413" s="28"/>
      <c r="OWG1413" s="28"/>
      <c r="OWH1413" s="28"/>
      <c r="OWI1413" s="28"/>
      <c r="OWJ1413" s="28"/>
      <c r="OWK1413" s="28"/>
      <c r="OWL1413" s="28"/>
      <c r="OWM1413" s="28"/>
      <c r="OWN1413" s="28"/>
      <c r="OWO1413" s="28"/>
      <c r="OWP1413" s="28"/>
      <c r="OWQ1413" s="28"/>
      <c r="OWR1413" s="28"/>
      <c r="OWS1413" s="28"/>
      <c r="OWT1413" s="28"/>
      <c r="OWU1413" s="28"/>
      <c r="OWV1413" s="28"/>
      <c r="OWW1413" s="28"/>
      <c r="OWX1413" s="28"/>
      <c r="OWY1413" s="28"/>
      <c r="OWZ1413" s="28"/>
      <c r="OXA1413" s="28"/>
      <c r="OXB1413" s="28"/>
      <c r="OXC1413" s="28"/>
      <c r="OXD1413" s="28"/>
      <c r="OXE1413" s="28"/>
      <c r="OXF1413" s="28"/>
      <c r="OXG1413" s="28"/>
      <c r="OXH1413" s="28"/>
      <c r="OXI1413" s="28"/>
      <c r="OXJ1413" s="28"/>
      <c r="OXK1413" s="28"/>
      <c r="OXL1413" s="28"/>
      <c r="OXM1413" s="28"/>
      <c r="OXN1413" s="28"/>
      <c r="OXO1413" s="28"/>
      <c r="OXP1413" s="28"/>
      <c r="OXQ1413" s="28"/>
      <c r="OXR1413" s="28"/>
      <c r="OXS1413" s="28"/>
      <c r="OXT1413" s="28"/>
      <c r="OXU1413" s="28"/>
      <c r="OXV1413" s="28"/>
      <c r="OXW1413" s="28"/>
      <c r="OXX1413" s="28"/>
      <c r="OXY1413" s="28"/>
      <c r="OXZ1413" s="28"/>
      <c r="OYA1413" s="28"/>
      <c r="OYB1413" s="28"/>
      <c r="OYC1413" s="28"/>
      <c r="OYD1413" s="28"/>
      <c r="OYE1413" s="28"/>
      <c r="OYF1413" s="28"/>
      <c r="OYG1413" s="28"/>
      <c r="OYH1413" s="28"/>
      <c r="OYI1413" s="28"/>
      <c r="OYJ1413" s="28"/>
      <c r="OYK1413" s="28"/>
      <c r="OYL1413" s="28"/>
      <c r="OYM1413" s="28"/>
      <c r="OYN1413" s="28"/>
      <c r="OYO1413" s="28"/>
      <c r="OYP1413" s="28"/>
      <c r="OYQ1413" s="28"/>
      <c r="OYR1413" s="28"/>
      <c r="OYS1413" s="28"/>
      <c r="OYT1413" s="28"/>
      <c r="OYU1413" s="28"/>
      <c r="OYV1413" s="28"/>
      <c r="OYW1413" s="28"/>
      <c r="OYX1413" s="28"/>
      <c r="OYY1413" s="28"/>
      <c r="OYZ1413" s="28"/>
      <c r="OZA1413" s="28"/>
      <c r="OZB1413" s="28"/>
      <c r="OZC1413" s="28"/>
      <c r="OZD1413" s="28"/>
      <c r="OZE1413" s="28"/>
      <c r="OZF1413" s="28"/>
      <c r="OZG1413" s="28"/>
      <c r="OZH1413" s="28"/>
      <c r="OZI1413" s="28"/>
      <c r="OZJ1413" s="28"/>
      <c r="OZK1413" s="28"/>
      <c r="OZL1413" s="28"/>
      <c r="OZM1413" s="28"/>
      <c r="OZN1413" s="28"/>
      <c r="OZO1413" s="28"/>
      <c r="OZP1413" s="28"/>
      <c r="OZQ1413" s="28"/>
      <c r="OZR1413" s="28"/>
      <c r="OZS1413" s="28"/>
      <c r="OZT1413" s="28"/>
      <c r="OZU1413" s="28"/>
      <c r="OZV1413" s="28"/>
      <c r="OZW1413" s="28"/>
      <c r="OZX1413" s="28"/>
      <c r="OZY1413" s="28"/>
      <c r="OZZ1413" s="28"/>
      <c r="PAA1413" s="28"/>
      <c r="PAB1413" s="28"/>
      <c r="PAC1413" s="28"/>
      <c r="PAD1413" s="28"/>
      <c r="PAE1413" s="28"/>
      <c r="PAF1413" s="28"/>
      <c r="PAG1413" s="28"/>
      <c r="PAH1413" s="28"/>
      <c r="PAI1413" s="28"/>
      <c r="PAJ1413" s="28"/>
      <c r="PAK1413" s="28"/>
      <c r="PAL1413" s="28"/>
      <c r="PAM1413" s="28"/>
      <c r="PAN1413" s="28"/>
      <c r="PAO1413" s="28"/>
      <c r="PAP1413" s="28"/>
      <c r="PAQ1413" s="28"/>
      <c r="PAR1413" s="28"/>
      <c r="PAS1413" s="28"/>
      <c r="PAT1413" s="28"/>
      <c r="PAU1413" s="28"/>
      <c r="PAV1413" s="28"/>
      <c r="PAW1413" s="28"/>
      <c r="PAX1413" s="28"/>
      <c r="PAY1413" s="28"/>
      <c r="PAZ1413" s="28"/>
      <c r="PBA1413" s="28"/>
      <c r="PBB1413" s="28"/>
      <c r="PBC1413" s="28"/>
      <c r="PBD1413" s="28"/>
      <c r="PBE1413" s="28"/>
      <c r="PBF1413" s="28"/>
      <c r="PBG1413" s="28"/>
      <c r="PBH1413" s="28"/>
      <c r="PBI1413" s="28"/>
      <c r="PBJ1413" s="28"/>
      <c r="PBK1413" s="28"/>
      <c r="PBL1413" s="28"/>
      <c r="PBM1413" s="28"/>
      <c r="PBN1413" s="28"/>
      <c r="PBO1413" s="28"/>
      <c r="PBP1413" s="28"/>
      <c r="PBQ1413" s="28"/>
      <c r="PBR1413" s="28"/>
      <c r="PBS1413" s="28"/>
      <c r="PBT1413" s="28"/>
      <c r="PBU1413" s="28"/>
      <c r="PBV1413" s="28"/>
      <c r="PBW1413" s="28"/>
      <c r="PBX1413" s="28"/>
      <c r="PBY1413" s="28"/>
      <c r="PBZ1413" s="28"/>
      <c r="PCA1413" s="28"/>
      <c r="PCB1413" s="28"/>
      <c r="PCC1413" s="28"/>
      <c r="PCD1413" s="28"/>
      <c r="PCE1413" s="28"/>
      <c r="PCF1413" s="28"/>
      <c r="PCG1413" s="28"/>
      <c r="PCH1413" s="28"/>
      <c r="PCI1413" s="28"/>
      <c r="PCJ1413" s="28"/>
      <c r="PCK1413" s="28"/>
      <c r="PCL1413" s="28"/>
      <c r="PCM1413" s="28"/>
      <c r="PCN1413" s="28"/>
      <c r="PCO1413" s="28"/>
      <c r="PCP1413" s="28"/>
      <c r="PCQ1413" s="28"/>
      <c r="PCR1413" s="28"/>
      <c r="PCS1413" s="28"/>
      <c r="PCT1413" s="28"/>
      <c r="PCU1413" s="28"/>
      <c r="PCV1413" s="28"/>
      <c r="PCW1413" s="28"/>
      <c r="PCX1413" s="28"/>
      <c r="PCY1413" s="28"/>
      <c r="PCZ1413" s="28"/>
      <c r="PDA1413" s="28"/>
      <c r="PDB1413" s="28"/>
      <c r="PDC1413" s="28"/>
      <c r="PDD1413" s="28"/>
      <c r="PDE1413" s="28"/>
      <c r="PDF1413" s="28"/>
      <c r="PDG1413" s="28"/>
      <c r="PDH1413" s="28"/>
      <c r="PDI1413" s="28"/>
      <c r="PDJ1413" s="28"/>
      <c r="PDK1413" s="28"/>
      <c r="PDL1413" s="28"/>
      <c r="PDM1413" s="28"/>
      <c r="PDN1413" s="28"/>
      <c r="PDO1413" s="28"/>
      <c r="PDP1413" s="28"/>
      <c r="PDQ1413" s="28"/>
      <c r="PDR1413" s="28"/>
      <c r="PDS1413" s="28"/>
      <c r="PDT1413" s="28"/>
      <c r="PDU1413" s="28"/>
      <c r="PDV1413" s="28"/>
      <c r="PDW1413" s="28"/>
      <c r="PDX1413" s="28"/>
      <c r="PDY1413" s="28"/>
      <c r="PDZ1413" s="28"/>
      <c r="PEA1413" s="28"/>
      <c r="PEB1413" s="28"/>
      <c r="PEC1413" s="28"/>
      <c r="PED1413" s="28"/>
      <c r="PEE1413" s="28"/>
      <c r="PEF1413" s="28"/>
      <c r="PEG1413" s="28"/>
      <c r="PEH1413" s="28"/>
      <c r="PEI1413" s="28"/>
      <c r="PEJ1413" s="28"/>
      <c r="PEK1413" s="28"/>
      <c r="PEL1413" s="28"/>
      <c r="PEM1413" s="28"/>
      <c r="PEN1413" s="28"/>
      <c r="PEO1413" s="28"/>
      <c r="PEP1413" s="28"/>
      <c r="PEQ1413" s="28"/>
      <c r="PER1413" s="28"/>
      <c r="PES1413" s="28"/>
      <c r="PET1413" s="28"/>
      <c r="PEU1413" s="28"/>
      <c r="PEV1413" s="28"/>
      <c r="PEW1413" s="28"/>
      <c r="PEX1413" s="28"/>
      <c r="PEY1413" s="28"/>
      <c r="PEZ1413" s="28"/>
      <c r="PFA1413" s="28"/>
      <c r="PFB1413" s="28"/>
      <c r="PFC1413" s="28"/>
      <c r="PFD1413" s="28"/>
      <c r="PFE1413" s="28"/>
      <c r="PFF1413" s="28"/>
      <c r="PFG1413" s="28"/>
      <c r="PFH1413" s="28"/>
      <c r="PFI1413" s="28"/>
      <c r="PFJ1413" s="28"/>
      <c r="PFK1413" s="28"/>
      <c r="PFL1413" s="28"/>
      <c r="PFM1413" s="28"/>
      <c r="PFN1413" s="28"/>
      <c r="PFO1413" s="28"/>
      <c r="PFP1413" s="28"/>
      <c r="PFQ1413" s="28"/>
      <c r="PFR1413" s="28"/>
      <c r="PFS1413" s="28"/>
      <c r="PFT1413" s="28"/>
      <c r="PFU1413" s="28"/>
      <c r="PFV1413" s="28"/>
      <c r="PFW1413" s="28"/>
      <c r="PFX1413" s="28"/>
      <c r="PFY1413" s="28"/>
      <c r="PFZ1413" s="28"/>
      <c r="PGA1413" s="28"/>
      <c r="PGB1413" s="28"/>
      <c r="PGC1413" s="28"/>
      <c r="PGD1413" s="28"/>
      <c r="PGE1413" s="28"/>
      <c r="PGF1413" s="28"/>
      <c r="PGG1413" s="28"/>
      <c r="PGH1413" s="28"/>
      <c r="PGI1413" s="28"/>
      <c r="PGJ1413" s="28"/>
      <c r="PGK1413" s="28"/>
      <c r="PGL1413" s="28"/>
      <c r="PGM1413" s="28"/>
      <c r="PGN1413" s="28"/>
      <c r="PGO1413" s="28"/>
      <c r="PGP1413" s="28"/>
      <c r="PGQ1413" s="28"/>
      <c r="PGR1413" s="28"/>
      <c r="PGS1413" s="28"/>
      <c r="PGT1413" s="28"/>
      <c r="PGU1413" s="28"/>
      <c r="PGV1413" s="28"/>
      <c r="PGW1413" s="28"/>
      <c r="PGX1413" s="28"/>
      <c r="PGY1413" s="28"/>
      <c r="PGZ1413" s="28"/>
      <c r="PHA1413" s="28"/>
      <c r="PHB1413" s="28"/>
      <c r="PHC1413" s="28"/>
      <c r="PHD1413" s="28"/>
      <c r="PHE1413" s="28"/>
      <c r="PHF1413" s="28"/>
      <c r="PHG1413" s="28"/>
      <c r="PHH1413" s="28"/>
      <c r="PHI1413" s="28"/>
      <c r="PHJ1413" s="28"/>
      <c r="PHK1413" s="28"/>
      <c r="PHL1413" s="28"/>
      <c r="PHM1413" s="28"/>
      <c r="PHN1413" s="28"/>
      <c r="PHO1413" s="28"/>
      <c r="PHP1413" s="28"/>
      <c r="PHQ1413" s="28"/>
      <c r="PHR1413" s="28"/>
      <c r="PHS1413" s="28"/>
      <c r="PHT1413" s="28"/>
      <c r="PHU1413" s="28"/>
      <c r="PHV1413" s="28"/>
      <c r="PHW1413" s="28"/>
      <c r="PHX1413" s="28"/>
      <c r="PHY1413" s="28"/>
      <c r="PHZ1413" s="28"/>
      <c r="PIA1413" s="28"/>
      <c r="PIB1413" s="28"/>
      <c r="PIC1413" s="28"/>
      <c r="PID1413" s="28"/>
      <c r="PIE1413" s="28"/>
      <c r="PIF1413" s="28"/>
      <c r="PIG1413" s="28"/>
      <c r="PIH1413" s="28"/>
      <c r="PII1413" s="28"/>
      <c r="PIJ1413" s="28"/>
      <c r="PIK1413" s="28"/>
      <c r="PIL1413" s="28"/>
      <c r="PIM1413" s="28"/>
      <c r="PIN1413" s="28"/>
      <c r="PIO1413" s="28"/>
      <c r="PIP1413" s="28"/>
      <c r="PIQ1413" s="28"/>
      <c r="PIR1413" s="28"/>
      <c r="PIS1413" s="28"/>
      <c r="PIT1413" s="28"/>
      <c r="PIU1413" s="28"/>
      <c r="PIV1413" s="28"/>
      <c r="PIW1413" s="28"/>
      <c r="PIX1413" s="28"/>
      <c r="PIY1413" s="28"/>
      <c r="PIZ1413" s="28"/>
      <c r="PJA1413" s="28"/>
      <c r="PJB1413" s="28"/>
      <c r="PJC1413" s="28"/>
      <c r="PJD1413" s="28"/>
      <c r="PJE1413" s="28"/>
      <c r="PJF1413" s="28"/>
      <c r="PJG1413" s="28"/>
      <c r="PJH1413" s="28"/>
      <c r="PJI1413" s="28"/>
      <c r="PJJ1413" s="28"/>
      <c r="PJK1413" s="28"/>
      <c r="PJL1413" s="28"/>
      <c r="PJM1413" s="28"/>
      <c r="PJN1413" s="28"/>
      <c r="PJO1413" s="28"/>
      <c r="PJP1413" s="28"/>
      <c r="PJQ1413" s="28"/>
      <c r="PJR1413" s="28"/>
      <c r="PJS1413" s="28"/>
      <c r="PJT1413" s="28"/>
      <c r="PJU1413" s="28"/>
      <c r="PJV1413" s="28"/>
      <c r="PJW1413" s="28"/>
      <c r="PJX1413" s="28"/>
      <c r="PJY1413" s="28"/>
      <c r="PJZ1413" s="28"/>
      <c r="PKA1413" s="28"/>
      <c r="PKB1413" s="28"/>
      <c r="PKC1413" s="28"/>
      <c r="PKD1413" s="28"/>
      <c r="PKE1413" s="28"/>
      <c r="PKF1413" s="28"/>
      <c r="PKG1413" s="28"/>
      <c r="PKH1413" s="28"/>
      <c r="PKI1413" s="28"/>
      <c r="PKJ1413" s="28"/>
      <c r="PKK1413" s="28"/>
      <c r="PKL1413" s="28"/>
      <c r="PKM1413" s="28"/>
      <c r="PKN1413" s="28"/>
      <c r="PKO1413" s="28"/>
      <c r="PKP1413" s="28"/>
      <c r="PKQ1413" s="28"/>
      <c r="PKR1413" s="28"/>
      <c r="PKS1413" s="28"/>
      <c r="PKT1413" s="28"/>
      <c r="PKU1413" s="28"/>
      <c r="PKV1413" s="28"/>
      <c r="PKW1413" s="28"/>
      <c r="PKX1413" s="28"/>
      <c r="PKY1413" s="28"/>
      <c r="PKZ1413" s="28"/>
      <c r="PLA1413" s="28"/>
      <c r="PLB1413" s="28"/>
      <c r="PLC1413" s="28"/>
      <c r="PLD1413" s="28"/>
      <c r="PLE1413" s="28"/>
      <c r="PLF1413" s="28"/>
      <c r="PLG1413" s="28"/>
      <c r="PLH1413" s="28"/>
      <c r="PLI1413" s="28"/>
      <c r="PLJ1413" s="28"/>
      <c r="PLK1413" s="28"/>
      <c r="PLL1413" s="28"/>
      <c r="PLM1413" s="28"/>
      <c r="PLN1413" s="28"/>
      <c r="PLO1413" s="28"/>
      <c r="PLP1413" s="28"/>
      <c r="PLQ1413" s="28"/>
      <c r="PLR1413" s="28"/>
      <c r="PLS1413" s="28"/>
      <c r="PLT1413" s="28"/>
      <c r="PLU1413" s="28"/>
      <c r="PLV1413" s="28"/>
      <c r="PLW1413" s="28"/>
      <c r="PLX1413" s="28"/>
      <c r="PLY1413" s="28"/>
      <c r="PLZ1413" s="28"/>
      <c r="PMA1413" s="28"/>
      <c r="PMB1413" s="28"/>
      <c r="PMC1413" s="28"/>
      <c r="PMD1413" s="28"/>
      <c r="PME1413" s="28"/>
      <c r="PMF1413" s="28"/>
      <c r="PMG1413" s="28"/>
      <c r="PMH1413" s="28"/>
      <c r="PMI1413" s="28"/>
      <c r="PMJ1413" s="28"/>
      <c r="PMK1413" s="28"/>
      <c r="PML1413" s="28"/>
      <c r="PMM1413" s="28"/>
      <c r="PMN1413" s="28"/>
      <c r="PMO1413" s="28"/>
      <c r="PMP1413" s="28"/>
      <c r="PMQ1413" s="28"/>
      <c r="PMR1413" s="28"/>
      <c r="PMS1413" s="28"/>
      <c r="PMT1413" s="28"/>
      <c r="PMU1413" s="28"/>
      <c r="PMV1413" s="28"/>
      <c r="PMW1413" s="28"/>
      <c r="PMX1413" s="28"/>
      <c r="PMY1413" s="28"/>
      <c r="PMZ1413" s="28"/>
      <c r="PNA1413" s="28"/>
      <c r="PNB1413" s="28"/>
      <c r="PNC1413" s="28"/>
      <c r="PND1413" s="28"/>
      <c r="PNE1413" s="28"/>
      <c r="PNF1413" s="28"/>
      <c r="PNG1413" s="28"/>
      <c r="PNH1413" s="28"/>
      <c r="PNI1413" s="28"/>
      <c r="PNJ1413" s="28"/>
      <c r="PNK1413" s="28"/>
      <c r="PNL1413" s="28"/>
      <c r="PNM1413" s="28"/>
      <c r="PNN1413" s="28"/>
      <c r="PNO1413" s="28"/>
      <c r="PNP1413" s="28"/>
      <c r="PNQ1413" s="28"/>
      <c r="PNR1413" s="28"/>
      <c r="PNS1413" s="28"/>
      <c r="PNT1413" s="28"/>
      <c r="PNU1413" s="28"/>
      <c r="PNV1413" s="28"/>
      <c r="PNW1413" s="28"/>
      <c r="PNX1413" s="28"/>
      <c r="PNY1413" s="28"/>
      <c r="PNZ1413" s="28"/>
      <c r="POA1413" s="28"/>
      <c r="POB1413" s="28"/>
      <c r="POC1413" s="28"/>
      <c r="POD1413" s="28"/>
      <c r="POE1413" s="28"/>
      <c r="POF1413" s="28"/>
      <c r="POG1413" s="28"/>
      <c r="POH1413" s="28"/>
      <c r="POI1413" s="28"/>
      <c r="POJ1413" s="28"/>
      <c r="POK1413" s="28"/>
      <c r="POL1413" s="28"/>
      <c r="POM1413" s="28"/>
      <c r="PON1413" s="28"/>
      <c r="POO1413" s="28"/>
      <c r="POP1413" s="28"/>
      <c r="POQ1413" s="28"/>
      <c r="POR1413" s="28"/>
      <c r="POS1413" s="28"/>
      <c r="POT1413" s="28"/>
      <c r="POU1413" s="28"/>
      <c r="POV1413" s="28"/>
      <c r="POW1413" s="28"/>
      <c r="POX1413" s="28"/>
      <c r="POY1413" s="28"/>
      <c r="POZ1413" s="28"/>
      <c r="PPA1413" s="28"/>
      <c r="PPB1413" s="28"/>
      <c r="PPC1413" s="28"/>
      <c r="PPD1413" s="28"/>
      <c r="PPE1413" s="28"/>
      <c r="PPF1413" s="28"/>
      <c r="PPG1413" s="28"/>
      <c r="PPH1413" s="28"/>
      <c r="PPI1413" s="28"/>
      <c r="PPJ1413" s="28"/>
      <c r="PPK1413" s="28"/>
      <c r="PPL1413" s="28"/>
      <c r="PPM1413" s="28"/>
      <c r="PPN1413" s="28"/>
      <c r="PPO1413" s="28"/>
      <c r="PPP1413" s="28"/>
      <c r="PPQ1413" s="28"/>
      <c r="PPR1413" s="28"/>
      <c r="PPS1413" s="28"/>
      <c r="PPT1413" s="28"/>
      <c r="PPU1413" s="28"/>
      <c r="PPV1413" s="28"/>
      <c r="PPW1413" s="28"/>
      <c r="PPX1413" s="28"/>
      <c r="PPY1413" s="28"/>
      <c r="PPZ1413" s="28"/>
      <c r="PQA1413" s="28"/>
      <c r="PQB1413" s="28"/>
      <c r="PQC1413" s="28"/>
      <c r="PQD1413" s="28"/>
      <c r="PQE1413" s="28"/>
      <c r="PQF1413" s="28"/>
      <c r="PQG1413" s="28"/>
      <c r="PQH1413" s="28"/>
      <c r="PQI1413" s="28"/>
      <c r="PQJ1413" s="28"/>
      <c r="PQK1413" s="28"/>
      <c r="PQL1413" s="28"/>
      <c r="PQM1413" s="28"/>
      <c r="PQN1413" s="28"/>
      <c r="PQO1413" s="28"/>
      <c r="PQP1413" s="28"/>
      <c r="PQQ1413" s="28"/>
      <c r="PQR1413" s="28"/>
      <c r="PQS1413" s="28"/>
      <c r="PQT1413" s="28"/>
      <c r="PQU1413" s="28"/>
      <c r="PQV1413" s="28"/>
      <c r="PQW1413" s="28"/>
      <c r="PQX1413" s="28"/>
      <c r="PQY1413" s="28"/>
      <c r="PQZ1413" s="28"/>
      <c r="PRA1413" s="28"/>
      <c r="PRB1413" s="28"/>
      <c r="PRC1413" s="28"/>
      <c r="PRD1413" s="28"/>
      <c r="PRE1413" s="28"/>
      <c r="PRF1413" s="28"/>
      <c r="PRG1413" s="28"/>
      <c r="PRH1413" s="28"/>
      <c r="PRI1413" s="28"/>
      <c r="PRJ1413" s="28"/>
      <c r="PRK1413" s="28"/>
      <c r="PRL1413" s="28"/>
      <c r="PRM1413" s="28"/>
      <c r="PRN1413" s="28"/>
      <c r="PRO1413" s="28"/>
      <c r="PRP1413" s="28"/>
      <c r="PRQ1413" s="28"/>
      <c r="PRR1413" s="28"/>
      <c r="PRS1413" s="28"/>
      <c r="PRT1413" s="28"/>
      <c r="PRU1413" s="28"/>
      <c r="PRV1413" s="28"/>
      <c r="PRW1413" s="28"/>
      <c r="PRX1413" s="28"/>
      <c r="PRY1413" s="28"/>
      <c r="PRZ1413" s="28"/>
      <c r="PSA1413" s="28"/>
      <c r="PSB1413" s="28"/>
      <c r="PSC1413" s="28"/>
      <c r="PSD1413" s="28"/>
      <c r="PSE1413" s="28"/>
      <c r="PSF1413" s="28"/>
      <c r="PSG1413" s="28"/>
      <c r="PSH1413" s="28"/>
      <c r="PSI1413" s="28"/>
      <c r="PSJ1413" s="28"/>
      <c r="PSK1413" s="28"/>
      <c r="PSL1413" s="28"/>
      <c r="PSM1413" s="28"/>
      <c r="PSN1413" s="28"/>
      <c r="PSO1413" s="28"/>
      <c r="PSP1413" s="28"/>
      <c r="PSQ1413" s="28"/>
      <c r="PSR1413" s="28"/>
      <c r="PSS1413" s="28"/>
      <c r="PST1413" s="28"/>
      <c r="PSU1413" s="28"/>
      <c r="PSV1413" s="28"/>
      <c r="PSW1413" s="28"/>
      <c r="PSX1413" s="28"/>
      <c r="PSY1413" s="28"/>
      <c r="PSZ1413" s="28"/>
      <c r="PTA1413" s="28"/>
      <c r="PTB1413" s="28"/>
      <c r="PTC1413" s="28"/>
      <c r="PTD1413" s="28"/>
      <c r="PTE1413" s="28"/>
      <c r="PTF1413" s="28"/>
      <c r="PTG1413" s="28"/>
      <c r="PTH1413" s="28"/>
      <c r="PTI1413" s="28"/>
      <c r="PTJ1413" s="28"/>
      <c r="PTK1413" s="28"/>
      <c r="PTL1413" s="28"/>
      <c r="PTM1413" s="28"/>
      <c r="PTN1413" s="28"/>
      <c r="PTO1413" s="28"/>
      <c r="PTP1413" s="28"/>
      <c r="PTQ1413" s="28"/>
      <c r="PTR1413" s="28"/>
      <c r="PTS1413" s="28"/>
      <c r="PTT1413" s="28"/>
      <c r="PTU1413" s="28"/>
      <c r="PTV1413" s="28"/>
      <c r="PTW1413" s="28"/>
      <c r="PTX1413" s="28"/>
      <c r="PTY1413" s="28"/>
      <c r="PTZ1413" s="28"/>
      <c r="PUA1413" s="28"/>
      <c r="PUB1413" s="28"/>
      <c r="PUC1413" s="28"/>
      <c r="PUD1413" s="28"/>
      <c r="PUE1413" s="28"/>
      <c r="PUF1413" s="28"/>
      <c r="PUG1413" s="28"/>
      <c r="PUH1413" s="28"/>
      <c r="PUI1413" s="28"/>
      <c r="PUJ1413" s="28"/>
      <c r="PUK1413" s="28"/>
      <c r="PUL1413" s="28"/>
      <c r="PUM1413" s="28"/>
      <c r="PUN1413" s="28"/>
      <c r="PUO1413" s="28"/>
      <c r="PUP1413" s="28"/>
      <c r="PUQ1413" s="28"/>
      <c r="PUR1413" s="28"/>
      <c r="PUS1413" s="28"/>
      <c r="PUT1413" s="28"/>
      <c r="PUU1413" s="28"/>
      <c r="PUV1413" s="28"/>
      <c r="PUW1413" s="28"/>
      <c r="PUX1413" s="28"/>
      <c r="PUY1413" s="28"/>
      <c r="PUZ1413" s="28"/>
      <c r="PVA1413" s="28"/>
      <c r="PVB1413" s="28"/>
      <c r="PVC1413" s="28"/>
      <c r="PVD1413" s="28"/>
      <c r="PVE1413" s="28"/>
      <c r="PVF1413" s="28"/>
      <c r="PVG1413" s="28"/>
      <c r="PVH1413" s="28"/>
      <c r="PVI1413" s="28"/>
      <c r="PVJ1413" s="28"/>
      <c r="PVK1413" s="28"/>
      <c r="PVL1413" s="28"/>
      <c r="PVM1413" s="28"/>
      <c r="PVN1413" s="28"/>
      <c r="PVO1413" s="28"/>
      <c r="PVP1413" s="28"/>
      <c r="PVQ1413" s="28"/>
      <c r="PVR1413" s="28"/>
      <c r="PVS1413" s="28"/>
      <c r="PVT1413" s="28"/>
      <c r="PVU1413" s="28"/>
      <c r="PVV1413" s="28"/>
      <c r="PVW1413" s="28"/>
      <c r="PVX1413" s="28"/>
      <c r="PVY1413" s="28"/>
      <c r="PVZ1413" s="28"/>
      <c r="PWA1413" s="28"/>
      <c r="PWB1413" s="28"/>
      <c r="PWC1413" s="28"/>
      <c r="PWD1413" s="28"/>
      <c r="PWE1413" s="28"/>
      <c r="PWF1413" s="28"/>
      <c r="PWG1413" s="28"/>
      <c r="PWH1413" s="28"/>
      <c r="PWI1413" s="28"/>
      <c r="PWJ1413" s="28"/>
      <c r="PWK1413" s="28"/>
      <c r="PWL1413" s="28"/>
      <c r="PWM1413" s="28"/>
      <c r="PWN1413" s="28"/>
      <c r="PWO1413" s="28"/>
      <c r="PWP1413" s="28"/>
      <c r="PWQ1413" s="28"/>
      <c r="PWR1413" s="28"/>
      <c r="PWS1413" s="28"/>
      <c r="PWT1413" s="28"/>
      <c r="PWU1413" s="28"/>
      <c r="PWV1413" s="28"/>
      <c r="PWW1413" s="28"/>
      <c r="PWX1413" s="28"/>
      <c r="PWY1413" s="28"/>
      <c r="PWZ1413" s="28"/>
      <c r="PXA1413" s="28"/>
      <c r="PXB1413" s="28"/>
      <c r="PXC1413" s="28"/>
      <c r="PXD1413" s="28"/>
      <c r="PXE1413" s="28"/>
      <c r="PXF1413" s="28"/>
      <c r="PXG1413" s="28"/>
      <c r="PXH1413" s="28"/>
      <c r="PXI1413" s="28"/>
      <c r="PXJ1413" s="28"/>
      <c r="PXK1413" s="28"/>
      <c r="PXL1413" s="28"/>
      <c r="PXM1413" s="28"/>
      <c r="PXN1413" s="28"/>
      <c r="PXO1413" s="28"/>
      <c r="PXP1413" s="28"/>
      <c r="PXQ1413" s="28"/>
      <c r="PXR1413" s="28"/>
      <c r="PXS1413" s="28"/>
      <c r="PXT1413" s="28"/>
      <c r="PXU1413" s="28"/>
      <c r="PXV1413" s="28"/>
      <c r="PXW1413" s="28"/>
      <c r="PXX1413" s="28"/>
      <c r="PXY1413" s="28"/>
      <c r="PXZ1413" s="28"/>
      <c r="PYA1413" s="28"/>
      <c r="PYB1413" s="28"/>
      <c r="PYC1413" s="28"/>
      <c r="PYD1413" s="28"/>
      <c r="PYE1413" s="28"/>
      <c r="PYF1413" s="28"/>
      <c r="PYG1413" s="28"/>
      <c r="PYH1413" s="28"/>
      <c r="PYI1413" s="28"/>
      <c r="PYJ1413" s="28"/>
      <c r="PYK1413" s="28"/>
      <c r="PYL1413" s="28"/>
      <c r="PYM1413" s="28"/>
      <c r="PYN1413" s="28"/>
      <c r="PYO1413" s="28"/>
      <c r="PYP1413" s="28"/>
      <c r="PYQ1413" s="28"/>
      <c r="PYR1413" s="28"/>
      <c r="PYS1413" s="28"/>
      <c r="PYT1413" s="28"/>
      <c r="PYU1413" s="28"/>
      <c r="PYV1413" s="28"/>
      <c r="PYW1413" s="28"/>
      <c r="PYX1413" s="28"/>
      <c r="PYY1413" s="28"/>
      <c r="PYZ1413" s="28"/>
      <c r="PZA1413" s="28"/>
      <c r="PZB1413" s="28"/>
      <c r="PZC1413" s="28"/>
      <c r="PZD1413" s="28"/>
      <c r="PZE1413" s="28"/>
      <c r="PZF1413" s="28"/>
      <c r="PZG1413" s="28"/>
      <c r="PZH1413" s="28"/>
      <c r="PZI1413" s="28"/>
      <c r="PZJ1413" s="28"/>
      <c r="PZK1413" s="28"/>
      <c r="PZL1413" s="28"/>
      <c r="PZM1413" s="28"/>
      <c r="PZN1413" s="28"/>
      <c r="PZO1413" s="28"/>
      <c r="PZP1413" s="28"/>
      <c r="PZQ1413" s="28"/>
      <c r="PZR1413" s="28"/>
      <c r="PZS1413" s="28"/>
      <c r="PZT1413" s="28"/>
      <c r="PZU1413" s="28"/>
      <c r="PZV1413" s="28"/>
      <c r="PZW1413" s="28"/>
      <c r="PZX1413" s="28"/>
      <c r="PZY1413" s="28"/>
      <c r="PZZ1413" s="28"/>
      <c r="QAA1413" s="28"/>
      <c r="QAB1413" s="28"/>
      <c r="QAC1413" s="28"/>
      <c r="QAD1413" s="28"/>
      <c r="QAE1413" s="28"/>
      <c r="QAF1413" s="28"/>
      <c r="QAG1413" s="28"/>
      <c r="QAH1413" s="28"/>
      <c r="QAI1413" s="28"/>
      <c r="QAJ1413" s="28"/>
      <c r="QAK1413" s="28"/>
      <c r="QAL1413" s="28"/>
      <c r="QAM1413" s="28"/>
      <c r="QAN1413" s="28"/>
      <c r="QAO1413" s="28"/>
      <c r="QAP1413" s="28"/>
      <c r="QAQ1413" s="28"/>
      <c r="QAR1413" s="28"/>
      <c r="QAS1413" s="28"/>
      <c r="QAT1413" s="28"/>
      <c r="QAU1413" s="28"/>
      <c r="QAV1413" s="28"/>
      <c r="QAW1413" s="28"/>
      <c r="QAX1413" s="28"/>
      <c r="QAY1413" s="28"/>
      <c r="QAZ1413" s="28"/>
      <c r="QBA1413" s="28"/>
      <c r="QBB1413" s="28"/>
      <c r="QBC1413" s="28"/>
      <c r="QBD1413" s="28"/>
      <c r="QBE1413" s="28"/>
      <c r="QBF1413" s="28"/>
      <c r="QBG1413" s="28"/>
      <c r="QBH1413" s="28"/>
      <c r="QBI1413" s="28"/>
      <c r="QBJ1413" s="28"/>
      <c r="QBK1413" s="28"/>
      <c r="QBL1413" s="28"/>
      <c r="QBM1413" s="28"/>
      <c r="QBN1413" s="28"/>
      <c r="QBO1413" s="28"/>
      <c r="QBP1413" s="28"/>
      <c r="QBQ1413" s="28"/>
      <c r="QBR1413" s="28"/>
      <c r="QBS1413" s="28"/>
      <c r="QBT1413" s="28"/>
      <c r="QBU1413" s="28"/>
      <c r="QBV1413" s="28"/>
      <c r="QBW1413" s="28"/>
      <c r="QBX1413" s="28"/>
      <c r="QBY1413" s="28"/>
      <c r="QBZ1413" s="28"/>
      <c r="QCA1413" s="28"/>
      <c r="QCB1413" s="28"/>
      <c r="QCC1413" s="28"/>
      <c r="QCD1413" s="28"/>
      <c r="QCE1413" s="28"/>
      <c r="QCF1413" s="28"/>
      <c r="QCG1413" s="28"/>
      <c r="QCH1413" s="28"/>
      <c r="QCI1413" s="28"/>
      <c r="QCJ1413" s="28"/>
      <c r="QCK1413" s="28"/>
      <c r="QCL1413" s="28"/>
      <c r="QCM1413" s="28"/>
      <c r="QCN1413" s="28"/>
      <c r="QCO1413" s="28"/>
      <c r="QCP1413" s="28"/>
      <c r="QCQ1413" s="28"/>
      <c r="QCR1413" s="28"/>
      <c r="QCS1413" s="28"/>
      <c r="QCT1413" s="28"/>
      <c r="QCU1413" s="28"/>
      <c r="QCV1413" s="28"/>
      <c r="QCW1413" s="28"/>
      <c r="QCX1413" s="28"/>
      <c r="QCY1413" s="28"/>
      <c r="QCZ1413" s="28"/>
      <c r="QDA1413" s="28"/>
      <c r="QDB1413" s="28"/>
      <c r="QDC1413" s="28"/>
      <c r="QDD1413" s="28"/>
      <c r="QDE1413" s="28"/>
      <c r="QDF1413" s="28"/>
      <c r="QDG1413" s="28"/>
      <c r="QDH1413" s="28"/>
      <c r="QDI1413" s="28"/>
      <c r="QDJ1413" s="28"/>
      <c r="QDK1413" s="28"/>
      <c r="QDL1413" s="28"/>
      <c r="QDM1413" s="28"/>
      <c r="QDN1413" s="28"/>
      <c r="QDO1413" s="28"/>
      <c r="QDP1413" s="28"/>
      <c r="QDQ1413" s="28"/>
      <c r="QDR1413" s="28"/>
      <c r="QDS1413" s="28"/>
      <c r="QDT1413" s="28"/>
      <c r="QDU1413" s="28"/>
      <c r="QDV1413" s="28"/>
      <c r="QDW1413" s="28"/>
      <c r="QDX1413" s="28"/>
      <c r="QDY1413" s="28"/>
      <c r="QDZ1413" s="28"/>
      <c r="QEA1413" s="28"/>
      <c r="QEB1413" s="28"/>
      <c r="QEC1413" s="28"/>
      <c r="QED1413" s="28"/>
      <c r="QEE1413" s="28"/>
      <c r="QEF1413" s="28"/>
      <c r="QEG1413" s="28"/>
      <c r="QEH1413" s="28"/>
      <c r="QEI1413" s="28"/>
      <c r="QEJ1413" s="28"/>
      <c r="QEK1413" s="28"/>
      <c r="QEL1413" s="28"/>
      <c r="QEM1413" s="28"/>
      <c r="QEN1413" s="28"/>
      <c r="QEO1413" s="28"/>
      <c r="QEP1413" s="28"/>
      <c r="QEQ1413" s="28"/>
      <c r="QER1413" s="28"/>
      <c r="QES1413" s="28"/>
      <c r="QET1413" s="28"/>
      <c r="QEU1413" s="28"/>
      <c r="QEV1413" s="28"/>
      <c r="QEW1413" s="28"/>
      <c r="QEX1413" s="28"/>
      <c r="QEY1413" s="28"/>
      <c r="QEZ1413" s="28"/>
      <c r="QFA1413" s="28"/>
      <c r="QFB1413" s="28"/>
      <c r="QFC1413" s="28"/>
      <c r="QFD1413" s="28"/>
      <c r="QFE1413" s="28"/>
      <c r="QFF1413" s="28"/>
      <c r="QFG1413" s="28"/>
      <c r="QFH1413" s="28"/>
      <c r="QFI1413" s="28"/>
      <c r="QFJ1413" s="28"/>
      <c r="QFK1413" s="28"/>
      <c r="QFL1413" s="28"/>
      <c r="QFM1413" s="28"/>
      <c r="QFN1413" s="28"/>
      <c r="QFO1413" s="28"/>
      <c r="QFP1413" s="28"/>
      <c r="QFQ1413" s="28"/>
      <c r="QFR1413" s="28"/>
      <c r="QFS1413" s="28"/>
      <c r="QFT1413" s="28"/>
      <c r="QFU1413" s="28"/>
      <c r="QFV1413" s="28"/>
      <c r="QFW1413" s="28"/>
      <c r="QFX1413" s="28"/>
      <c r="QFY1413" s="28"/>
      <c r="QFZ1413" s="28"/>
      <c r="QGA1413" s="28"/>
      <c r="QGB1413" s="28"/>
      <c r="QGC1413" s="28"/>
      <c r="QGD1413" s="28"/>
      <c r="QGE1413" s="28"/>
      <c r="QGF1413" s="28"/>
      <c r="QGG1413" s="28"/>
      <c r="QGH1413" s="28"/>
      <c r="QGI1413" s="28"/>
      <c r="QGJ1413" s="28"/>
      <c r="QGK1413" s="28"/>
      <c r="QGL1413" s="28"/>
      <c r="QGM1413" s="28"/>
      <c r="QGN1413" s="28"/>
      <c r="QGO1413" s="28"/>
      <c r="QGP1413" s="28"/>
      <c r="QGQ1413" s="28"/>
      <c r="QGR1413" s="28"/>
      <c r="QGS1413" s="28"/>
      <c r="QGT1413" s="28"/>
      <c r="QGU1413" s="28"/>
      <c r="QGV1413" s="28"/>
      <c r="QGW1413" s="28"/>
      <c r="QGX1413" s="28"/>
      <c r="QGY1413" s="28"/>
      <c r="QGZ1413" s="28"/>
      <c r="QHA1413" s="28"/>
      <c r="QHB1413" s="28"/>
      <c r="QHC1413" s="28"/>
      <c r="QHD1413" s="28"/>
      <c r="QHE1413" s="28"/>
      <c r="QHF1413" s="28"/>
      <c r="QHG1413" s="28"/>
      <c r="QHH1413" s="28"/>
      <c r="QHI1413" s="28"/>
      <c r="QHJ1413" s="28"/>
      <c r="QHK1413" s="28"/>
      <c r="QHL1413" s="28"/>
      <c r="QHM1413" s="28"/>
      <c r="QHN1413" s="28"/>
      <c r="QHO1413" s="28"/>
      <c r="QHP1413" s="28"/>
      <c r="QHQ1413" s="28"/>
      <c r="QHR1413" s="28"/>
      <c r="QHS1413" s="28"/>
      <c r="QHT1413" s="28"/>
      <c r="QHU1413" s="28"/>
      <c r="QHV1413" s="28"/>
      <c r="QHW1413" s="28"/>
      <c r="QHX1413" s="28"/>
      <c r="QHY1413" s="28"/>
      <c r="QHZ1413" s="28"/>
      <c r="QIA1413" s="28"/>
      <c r="QIB1413" s="28"/>
      <c r="QIC1413" s="28"/>
      <c r="QID1413" s="28"/>
      <c r="QIE1413" s="28"/>
      <c r="QIF1413" s="28"/>
      <c r="QIG1413" s="28"/>
      <c r="QIH1413" s="28"/>
      <c r="QII1413" s="28"/>
      <c r="QIJ1413" s="28"/>
      <c r="QIK1413" s="28"/>
      <c r="QIL1413" s="28"/>
      <c r="QIM1413" s="28"/>
      <c r="QIN1413" s="28"/>
      <c r="QIO1413" s="28"/>
      <c r="QIP1413" s="28"/>
      <c r="QIQ1413" s="28"/>
      <c r="QIR1413" s="28"/>
      <c r="QIS1413" s="28"/>
      <c r="QIT1413" s="28"/>
      <c r="QIU1413" s="28"/>
      <c r="QIV1413" s="28"/>
      <c r="QIW1413" s="28"/>
      <c r="QIX1413" s="28"/>
      <c r="QIY1413" s="28"/>
      <c r="QIZ1413" s="28"/>
      <c r="QJA1413" s="28"/>
      <c r="QJB1413" s="28"/>
      <c r="QJC1413" s="28"/>
      <c r="QJD1413" s="28"/>
      <c r="QJE1413" s="28"/>
      <c r="QJF1413" s="28"/>
      <c r="QJG1413" s="28"/>
      <c r="QJH1413" s="28"/>
      <c r="QJI1413" s="28"/>
      <c r="QJJ1413" s="28"/>
      <c r="QJK1413" s="28"/>
      <c r="QJL1413" s="28"/>
      <c r="QJM1413" s="28"/>
      <c r="QJN1413" s="28"/>
      <c r="QJO1413" s="28"/>
      <c r="QJP1413" s="28"/>
      <c r="QJQ1413" s="28"/>
      <c r="QJR1413" s="28"/>
      <c r="QJS1413" s="28"/>
      <c r="QJT1413" s="28"/>
      <c r="QJU1413" s="28"/>
      <c r="QJV1413" s="28"/>
      <c r="QJW1413" s="28"/>
      <c r="QJX1413" s="28"/>
      <c r="QJY1413" s="28"/>
      <c r="QJZ1413" s="28"/>
      <c r="QKA1413" s="28"/>
      <c r="QKB1413" s="28"/>
      <c r="QKC1413" s="28"/>
      <c r="QKD1413" s="28"/>
      <c r="QKE1413" s="28"/>
      <c r="QKF1413" s="28"/>
      <c r="QKG1413" s="28"/>
      <c r="QKH1413" s="28"/>
      <c r="QKI1413" s="28"/>
      <c r="QKJ1413" s="28"/>
      <c r="QKK1413" s="28"/>
      <c r="QKL1413" s="28"/>
      <c r="QKM1413" s="28"/>
      <c r="QKN1413" s="28"/>
      <c r="QKO1413" s="28"/>
      <c r="QKP1413" s="28"/>
      <c r="QKQ1413" s="28"/>
      <c r="QKR1413" s="28"/>
      <c r="QKS1413" s="28"/>
      <c r="QKT1413" s="28"/>
      <c r="QKU1413" s="28"/>
      <c r="QKV1413" s="28"/>
      <c r="QKW1413" s="28"/>
      <c r="QKX1413" s="28"/>
      <c r="QKY1413" s="28"/>
      <c r="QKZ1413" s="28"/>
      <c r="QLA1413" s="28"/>
      <c r="QLB1413" s="28"/>
      <c r="QLC1413" s="28"/>
      <c r="QLD1413" s="28"/>
      <c r="QLE1413" s="28"/>
      <c r="QLF1413" s="28"/>
      <c r="QLG1413" s="28"/>
      <c r="QLH1413" s="28"/>
      <c r="QLI1413" s="28"/>
      <c r="QLJ1413" s="28"/>
      <c r="QLK1413" s="28"/>
      <c r="QLL1413" s="28"/>
      <c r="QLM1413" s="28"/>
      <c r="QLN1413" s="28"/>
      <c r="QLO1413" s="28"/>
      <c r="QLP1413" s="28"/>
      <c r="QLQ1413" s="28"/>
      <c r="QLR1413" s="28"/>
      <c r="QLS1413" s="28"/>
      <c r="QLT1413" s="28"/>
      <c r="QLU1413" s="28"/>
      <c r="QLV1413" s="28"/>
      <c r="QLW1413" s="28"/>
      <c r="QLX1413" s="28"/>
      <c r="QLY1413" s="28"/>
      <c r="QLZ1413" s="28"/>
      <c r="QMA1413" s="28"/>
      <c r="QMB1413" s="28"/>
      <c r="QMC1413" s="28"/>
      <c r="QMD1413" s="28"/>
      <c r="QME1413" s="28"/>
      <c r="QMF1413" s="28"/>
      <c r="QMG1413" s="28"/>
      <c r="QMH1413" s="28"/>
      <c r="QMI1413" s="28"/>
      <c r="QMJ1413" s="28"/>
      <c r="QMK1413" s="28"/>
      <c r="QML1413" s="28"/>
      <c r="QMM1413" s="28"/>
      <c r="QMN1413" s="28"/>
      <c r="QMO1413" s="28"/>
      <c r="QMP1413" s="28"/>
      <c r="QMQ1413" s="28"/>
      <c r="QMR1413" s="28"/>
      <c r="QMS1413" s="28"/>
      <c r="QMT1413" s="28"/>
      <c r="QMU1413" s="28"/>
      <c r="QMV1413" s="28"/>
      <c r="QMW1413" s="28"/>
      <c r="QMX1413" s="28"/>
      <c r="QMY1413" s="28"/>
      <c r="QMZ1413" s="28"/>
      <c r="QNA1413" s="28"/>
      <c r="QNB1413" s="28"/>
      <c r="QNC1413" s="28"/>
      <c r="QND1413" s="28"/>
      <c r="QNE1413" s="28"/>
      <c r="QNF1413" s="28"/>
      <c r="QNG1413" s="28"/>
      <c r="QNH1413" s="28"/>
      <c r="QNI1413" s="28"/>
      <c r="QNJ1413" s="28"/>
      <c r="QNK1413" s="28"/>
      <c r="QNL1413" s="28"/>
      <c r="QNM1413" s="28"/>
      <c r="QNN1413" s="28"/>
      <c r="QNO1413" s="28"/>
      <c r="QNP1413" s="28"/>
      <c r="QNQ1413" s="28"/>
      <c r="QNR1413" s="28"/>
      <c r="QNS1413" s="28"/>
      <c r="QNT1413" s="28"/>
      <c r="QNU1413" s="28"/>
      <c r="QNV1413" s="28"/>
      <c r="QNW1413" s="28"/>
      <c r="QNX1413" s="28"/>
      <c r="QNY1413" s="28"/>
      <c r="QNZ1413" s="28"/>
      <c r="QOA1413" s="28"/>
      <c r="QOB1413" s="28"/>
      <c r="QOC1413" s="28"/>
      <c r="QOD1413" s="28"/>
      <c r="QOE1413" s="28"/>
      <c r="QOF1413" s="28"/>
      <c r="QOG1413" s="28"/>
      <c r="QOH1413" s="28"/>
      <c r="QOI1413" s="28"/>
      <c r="QOJ1413" s="28"/>
      <c r="QOK1413" s="28"/>
      <c r="QOL1413" s="28"/>
      <c r="QOM1413" s="28"/>
      <c r="QON1413" s="28"/>
      <c r="QOO1413" s="28"/>
      <c r="QOP1413" s="28"/>
      <c r="QOQ1413" s="28"/>
      <c r="QOR1413" s="28"/>
      <c r="QOS1413" s="28"/>
      <c r="QOT1413" s="28"/>
      <c r="QOU1413" s="28"/>
      <c r="QOV1413" s="28"/>
      <c r="QOW1413" s="28"/>
      <c r="QOX1413" s="28"/>
      <c r="QOY1413" s="28"/>
      <c r="QOZ1413" s="28"/>
      <c r="QPA1413" s="28"/>
      <c r="QPB1413" s="28"/>
      <c r="QPC1413" s="28"/>
      <c r="QPD1413" s="28"/>
      <c r="QPE1413" s="28"/>
      <c r="QPF1413" s="28"/>
      <c r="QPG1413" s="28"/>
      <c r="QPH1413" s="28"/>
      <c r="QPI1413" s="28"/>
      <c r="QPJ1413" s="28"/>
      <c r="QPK1413" s="28"/>
      <c r="QPL1413" s="28"/>
      <c r="QPM1413" s="28"/>
      <c r="QPN1413" s="28"/>
      <c r="QPO1413" s="28"/>
      <c r="QPP1413" s="28"/>
      <c r="QPQ1413" s="28"/>
      <c r="QPR1413" s="28"/>
      <c r="QPS1413" s="28"/>
      <c r="QPT1413" s="28"/>
      <c r="QPU1413" s="28"/>
      <c r="QPV1413" s="28"/>
      <c r="QPW1413" s="28"/>
      <c r="QPX1413" s="28"/>
      <c r="QPY1413" s="28"/>
      <c r="QPZ1413" s="28"/>
      <c r="QQA1413" s="28"/>
      <c r="QQB1413" s="28"/>
      <c r="QQC1413" s="28"/>
      <c r="QQD1413" s="28"/>
      <c r="QQE1413" s="28"/>
      <c r="QQF1413" s="28"/>
      <c r="QQG1413" s="28"/>
      <c r="QQH1413" s="28"/>
      <c r="QQI1413" s="28"/>
      <c r="QQJ1413" s="28"/>
      <c r="QQK1413" s="28"/>
      <c r="QQL1413" s="28"/>
      <c r="QQM1413" s="28"/>
      <c r="QQN1413" s="28"/>
      <c r="QQO1413" s="28"/>
      <c r="QQP1413" s="28"/>
      <c r="QQQ1413" s="28"/>
      <c r="QQR1413" s="28"/>
      <c r="QQS1413" s="28"/>
      <c r="QQT1413" s="28"/>
      <c r="QQU1413" s="28"/>
      <c r="QQV1413" s="28"/>
      <c r="QQW1413" s="28"/>
      <c r="QQX1413" s="28"/>
      <c r="QQY1413" s="28"/>
      <c r="QQZ1413" s="28"/>
      <c r="QRA1413" s="28"/>
      <c r="QRB1413" s="28"/>
      <c r="QRC1413" s="28"/>
      <c r="QRD1413" s="28"/>
      <c r="QRE1413" s="28"/>
      <c r="QRF1413" s="28"/>
      <c r="QRG1413" s="28"/>
      <c r="QRH1413" s="28"/>
      <c r="QRI1413" s="28"/>
      <c r="QRJ1413" s="28"/>
      <c r="QRK1413" s="28"/>
      <c r="QRL1413" s="28"/>
      <c r="QRM1413" s="28"/>
      <c r="QRN1413" s="28"/>
      <c r="QRO1413" s="28"/>
      <c r="QRP1413" s="28"/>
      <c r="QRQ1413" s="28"/>
      <c r="QRR1413" s="28"/>
      <c r="QRS1413" s="28"/>
      <c r="QRT1413" s="28"/>
      <c r="QRU1413" s="28"/>
      <c r="QRV1413" s="28"/>
      <c r="QRW1413" s="28"/>
      <c r="QRX1413" s="28"/>
      <c r="QRY1413" s="28"/>
      <c r="QRZ1413" s="28"/>
      <c r="QSA1413" s="28"/>
      <c r="QSB1413" s="28"/>
      <c r="QSC1413" s="28"/>
      <c r="QSD1413" s="28"/>
      <c r="QSE1413" s="28"/>
      <c r="QSF1413" s="28"/>
      <c r="QSG1413" s="28"/>
      <c r="QSH1413" s="28"/>
      <c r="QSI1413" s="28"/>
      <c r="QSJ1413" s="28"/>
      <c r="QSK1413" s="28"/>
      <c r="QSL1413" s="28"/>
      <c r="QSM1413" s="28"/>
      <c r="QSN1413" s="28"/>
      <c r="QSO1413" s="28"/>
      <c r="QSP1413" s="28"/>
      <c r="QSQ1413" s="28"/>
      <c r="QSR1413" s="28"/>
      <c r="QSS1413" s="28"/>
      <c r="QST1413" s="28"/>
      <c r="QSU1413" s="28"/>
      <c r="QSV1413" s="28"/>
      <c r="QSW1413" s="28"/>
      <c r="QSX1413" s="28"/>
      <c r="QSY1413" s="28"/>
      <c r="QSZ1413" s="28"/>
      <c r="QTA1413" s="28"/>
      <c r="QTB1413" s="28"/>
      <c r="QTC1413" s="28"/>
      <c r="QTD1413" s="28"/>
      <c r="QTE1413" s="28"/>
      <c r="QTF1413" s="28"/>
      <c r="QTG1413" s="28"/>
      <c r="QTH1413" s="28"/>
      <c r="QTI1413" s="28"/>
      <c r="QTJ1413" s="28"/>
      <c r="QTK1413" s="28"/>
      <c r="QTL1413" s="28"/>
      <c r="QTM1413" s="28"/>
      <c r="QTN1413" s="28"/>
      <c r="QTO1413" s="28"/>
      <c r="QTP1413" s="28"/>
      <c r="QTQ1413" s="28"/>
      <c r="QTR1413" s="28"/>
      <c r="QTS1413" s="28"/>
      <c r="QTT1413" s="28"/>
      <c r="QTU1413" s="28"/>
      <c r="QTV1413" s="28"/>
      <c r="QTW1413" s="28"/>
      <c r="QTX1413" s="28"/>
      <c r="QTY1413" s="28"/>
      <c r="QTZ1413" s="28"/>
      <c r="QUA1413" s="28"/>
      <c r="QUB1413" s="28"/>
      <c r="QUC1413" s="28"/>
      <c r="QUD1413" s="28"/>
      <c r="QUE1413" s="28"/>
      <c r="QUF1413" s="28"/>
      <c r="QUG1413" s="28"/>
      <c r="QUH1413" s="28"/>
      <c r="QUI1413" s="28"/>
      <c r="QUJ1413" s="28"/>
      <c r="QUK1413" s="28"/>
      <c r="QUL1413" s="28"/>
      <c r="QUM1413" s="28"/>
      <c r="QUN1413" s="28"/>
      <c r="QUO1413" s="28"/>
      <c r="QUP1413" s="28"/>
      <c r="QUQ1413" s="28"/>
      <c r="QUR1413" s="28"/>
      <c r="QUS1413" s="28"/>
      <c r="QUT1413" s="28"/>
      <c r="QUU1413" s="28"/>
      <c r="QUV1413" s="28"/>
      <c r="QUW1413" s="28"/>
      <c r="QUX1413" s="28"/>
      <c r="QUY1413" s="28"/>
      <c r="QUZ1413" s="28"/>
      <c r="QVA1413" s="28"/>
      <c r="QVB1413" s="28"/>
      <c r="QVC1413" s="28"/>
      <c r="QVD1413" s="28"/>
      <c r="QVE1413" s="28"/>
      <c r="QVF1413" s="28"/>
      <c r="QVG1413" s="28"/>
      <c r="QVH1413" s="28"/>
      <c r="QVI1413" s="28"/>
      <c r="QVJ1413" s="28"/>
      <c r="QVK1413" s="28"/>
      <c r="QVL1413" s="28"/>
      <c r="QVM1413" s="28"/>
      <c r="QVN1413" s="28"/>
      <c r="QVO1413" s="28"/>
      <c r="QVP1413" s="28"/>
      <c r="QVQ1413" s="28"/>
      <c r="QVR1413" s="28"/>
      <c r="QVS1413" s="28"/>
      <c r="QVT1413" s="28"/>
      <c r="QVU1413" s="28"/>
      <c r="QVV1413" s="28"/>
      <c r="QVW1413" s="28"/>
      <c r="QVX1413" s="28"/>
      <c r="QVY1413" s="28"/>
      <c r="QVZ1413" s="28"/>
      <c r="QWA1413" s="28"/>
      <c r="QWB1413" s="28"/>
      <c r="QWC1413" s="28"/>
      <c r="QWD1413" s="28"/>
      <c r="QWE1413" s="28"/>
      <c r="QWF1413" s="28"/>
      <c r="QWG1413" s="28"/>
      <c r="QWH1413" s="28"/>
      <c r="QWI1413" s="28"/>
      <c r="QWJ1413" s="28"/>
      <c r="QWK1413" s="28"/>
      <c r="QWL1413" s="28"/>
      <c r="QWM1413" s="28"/>
      <c r="QWN1413" s="28"/>
      <c r="QWO1413" s="28"/>
      <c r="QWP1413" s="28"/>
      <c r="QWQ1413" s="28"/>
      <c r="QWR1413" s="28"/>
      <c r="QWS1413" s="28"/>
      <c r="QWT1413" s="28"/>
      <c r="QWU1413" s="28"/>
      <c r="QWV1413" s="28"/>
      <c r="QWW1413" s="28"/>
      <c r="QWX1413" s="28"/>
      <c r="QWY1413" s="28"/>
      <c r="QWZ1413" s="28"/>
      <c r="QXA1413" s="28"/>
      <c r="QXB1413" s="28"/>
      <c r="QXC1413" s="28"/>
      <c r="QXD1413" s="28"/>
      <c r="QXE1413" s="28"/>
      <c r="QXF1413" s="28"/>
      <c r="QXG1413" s="28"/>
      <c r="QXH1413" s="28"/>
      <c r="QXI1413" s="28"/>
      <c r="QXJ1413" s="28"/>
      <c r="QXK1413" s="28"/>
      <c r="QXL1413" s="28"/>
      <c r="QXM1413" s="28"/>
      <c r="QXN1413" s="28"/>
      <c r="QXO1413" s="28"/>
      <c r="QXP1413" s="28"/>
      <c r="QXQ1413" s="28"/>
      <c r="QXR1413" s="28"/>
      <c r="QXS1413" s="28"/>
      <c r="QXT1413" s="28"/>
      <c r="QXU1413" s="28"/>
      <c r="QXV1413" s="28"/>
      <c r="QXW1413" s="28"/>
      <c r="QXX1413" s="28"/>
      <c r="QXY1413" s="28"/>
      <c r="QXZ1413" s="28"/>
      <c r="QYA1413" s="28"/>
      <c r="QYB1413" s="28"/>
      <c r="QYC1413" s="28"/>
      <c r="QYD1413" s="28"/>
      <c r="QYE1413" s="28"/>
      <c r="QYF1413" s="28"/>
      <c r="QYG1413" s="28"/>
      <c r="QYH1413" s="28"/>
      <c r="QYI1413" s="28"/>
      <c r="QYJ1413" s="28"/>
      <c r="QYK1413" s="28"/>
      <c r="QYL1413" s="28"/>
      <c r="QYM1413" s="28"/>
      <c r="QYN1413" s="28"/>
      <c r="QYO1413" s="28"/>
      <c r="QYP1413" s="28"/>
      <c r="QYQ1413" s="28"/>
      <c r="QYR1413" s="28"/>
      <c r="QYS1413" s="28"/>
      <c r="QYT1413" s="28"/>
      <c r="QYU1413" s="28"/>
      <c r="QYV1413" s="28"/>
      <c r="QYW1413" s="28"/>
      <c r="QYX1413" s="28"/>
      <c r="QYY1413" s="28"/>
      <c r="QYZ1413" s="28"/>
      <c r="QZA1413" s="28"/>
      <c r="QZB1413" s="28"/>
      <c r="QZC1413" s="28"/>
      <c r="QZD1413" s="28"/>
      <c r="QZE1413" s="28"/>
      <c r="QZF1413" s="28"/>
      <c r="QZG1413" s="28"/>
      <c r="QZH1413" s="28"/>
      <c r="QZI1413" s="28"/>
      <c r="QZJ1413" s="28"/>
      <c r="QZK1413" s="28"/>
      <c r="QZL1413" s="28"/>
      <c r="QZM1413" s="28"/>
      <c r="QZN1413" s="28"/>
      <c r="QZO1413" s="28"/>
      <c r="QZP1413" s="28"/>
      <c r="QZQ1413" s="28"/>
      <c r="QZR1413" s="28"/>
      <c r="QZS1413" s="28"/>
      <c r="QZT1413" s="28"/>
      <c r="QZU1413" s="28"/>
      <c r="QZV1413" s="28"/>
      <c r="QZW1413" s="28"/>
      <c r="QZX1413" s="28"/>
      <c r="QZY1413" s="28"/>
      <c r="QZZ1413" s="28"/>
      <c r="RAA1413" s="28"/>
      <c r="RAB1413" s="28"/>
      <c r="RAC1413" s="28"/>
      <c r="RAD1413" s="28"/>
      <c r="RAE1413" s="28"/>
      <c r="RAF1413" s="28"/>
      <c r="RAG1413" s="28"/>
      <c r="RAH1413" s="28"/>
      <c r="RAI1413" s="28"/>
      <c r="RAJ1413" s="28"/>
      <c r="RAK1413" s="28"/>
      <c r="RAL1413" s="28"/>
      <c r="RAM1413" s="28"/>
      <c r="RAN1413" s="28"/>
      <c r="RAO1413" s="28"/>
      <c r="RAP1413" s="28"/>
      <c r="RAQ1413" s="28"/>
      <c r="RAR1413" s="28"/>
      <c r="RAS1413" s="28"/>
      <c r="RAT1413" s="28"/>
      <c r="RAU1413" s="28"/>
      <c r="RAV1413" s="28"/>
      <c r="RAW1413" s="28"/>
      <c r="RAX1413" s="28"/>
      <c r="RAY1413" s="28"/>
      <c r="RAZ1413" s="28"/>
      <c r="RBA1413" s="28"/>
      <c r="RBB1413" s="28"/>
      <c r="RBC1413" s="28"/>
      <c r="RBD1413" s="28"/>
      <c r="RBE1413" s="28"/>
      <c r="RBF1413" s="28"/>
      <c r="RBG1413" s="28"/>
      <c r="RBH1413" s="28"/>
      <c r="RBI1413" s="28"/>
      <c r="RBJ1413" s="28"/>
      <c r="RBK1413" s="28"/>
      <c r="RBL1413" s="28"/>
      <c r="RBM1413" s="28"/>
      <c r="RBN1413" s="28"/>
      <c r="RBO1413" s="28"/>
      <c r="RBP1413" s="28"/>
      <c r="RBQ1413" s="28"/>
      <c r="RBR1413" s="28"/>
      <c r="RBS1413" s="28"/>
      <c r="RBT1413" s="28"/>
      <c r="RBU1413" s="28"/>
      <c r="RBV1413" s="28"/>
      <c r="RBW1413" s="28"/>
      <c r="RBX1413" s="28"/>
      <c r="RBY1413" s="28"/>
      <c r="RBZ1413" s="28"/>
      <c r="RCA1413" s="28"/>
      <c r="RCB1413" s="28"/>
      <c r="RCC1413" s="28"/>
      <c r="RCD1413" s="28"/>
      <c r="RCE1413" s="28"/>
      <c r="RCF1413" s="28"/>
      <c r="RCG1413" s="28"/>
      <c r="RCH1413" s="28"/>
      <c r="RCI1413" s="28"/>
      <c r="RCJ1413" s="28"/>
      <c r="RCK1413" s="28"/>
      <c r="RCL1413" s="28"/>
      <c r="RCM1413" s="28"/>
      <c r="RCN1413" s="28"/>
      <c r="RCO1413" s="28"/>
      <c r="RCP1413" s="28"/>
      <c r="RCQ1413" s="28"/>
      <c r="RCR1413" s="28"/>
      <c r="RCS1413" s="28"/>
      <c r="RCT1413" s="28"/>
      <c r="RCU1413" s="28"/>
      <c r="RCV1413" s="28"/>
      <c r="RCW1413" s="28"/>
      <c r="RCX1413" s="28"/>
      <c r="RCY1413" s="28"/>
      <c r="RCZ1413" s="28"/>
      <c r="RDA1413" s="28"/>
      <c r="RDB1413" s="28"/>
      <c r="RDC1413" s="28"/>
      <c r="RDD1413" s="28"/>
      <c r="RDE1413" s="28"/>
      <c r="RDF1413" s="28"/>
      <c r="RDG1413" s="28"/>
      <c r="RDH1413" s="28"/>
      <c r="RDI1413" s="28"/>
      <c r="RDJ1413" s="28"/>
      <c r="RDK1413" s="28"/>
      <c r="RDL1413" s="28"/>
      <c r="RDM1413" s="28"/>
      <c r="RDN1413" s="28"/>
      <c r="RDO1413" s="28"/>
      <c r="RDP1413" s="28"/>
      <c r="RDQ1413" s="28"/>
      <c r="RDR1413" s="28"/>
      <c r="RDS1413" s="28"/>
      <c r="RDT1413" s="28"/>
      <c r="RDU1413" s="28"/>
      <c r="RDV1413" s="28"/>
      <c r="RDW1413" s="28"/>
      <c r="RDX1413" s="28"/>
      <c r="RDY1413" s="28"/>
      <c r="RDZ1413" s="28"/>
      <c r="REA1413" s="28"/>
      <c r="REB1413" s="28"/>
      <c r="REC1413" s="28"/>
      <c r="RED1413" s="28"/>
      <c r="REE1413" s="28"/>
      <c r="REF1413" s="28"/>
      <c r="REG1413" s="28"/>
      <c r="REH1413" s="28"/>
      <c r="REI1413" s="28"/>
      <c r="REJ1413" s="28"/>
      <c r="REK1413" s="28"/>
      <c r="REL1413" s="28"/>
      <c r="REM1413" s="28"/>
      <c r="REN1413" s="28"/>
      <c r="REO1413" s="28"/>
      <c r="REP1413" s="28"/>
      <c r="REQ1413" s="28"/>
      <c r="RER1413" s="28"/>
      <c r="RES1413" s="28"/>
      <c r="RET1413" s="28"/>
      <c r="REU1413" s="28"/>
      <c r="REV1413" s="28"/>
      <c r="REW1413" s="28"/>
      <c r="REX1413" s="28"/>
      <c r="REY1413" s="28"/>
      <c r="REZ1413" s="28"/>
      <c r="RFA1413" s="28"/>
      <c r="RFB1413" s="28"/>
      <c r="RFC1413" s="28"/>
      <c r="RFD1413" s="28"/>
      <c r="RFE1413" s="28"/>
      <c r="RFF1413" s="28"/>
      <c r="RFG1413" s="28"/>
      <c r="RFH1413" s="28"/>
      <c r="RFI1413" s="28"/>
      <c r="RFJ1413" s="28"/>
      <c r="RFK1413" s="28"/>
      <c r="RFL1413" s="28"/>
      <c r="RFM1413" s="28"/>
      <c r="RFN1413" s="28"/>
      <c r="RFO1413" s="28"/>
      <c r="RFP1413" s="28"/>
      <c r="RFQ1413" s="28"/>
      <c r="RFR1413" s="28"/>
      <c r="RFS1413" s="28"/>
      <c r="RFT1413" s="28"/>
      <c r="RFU1413" s="28"/>
      <c r="RFV1413" s="28"/>
      <c r="RFW1413" s="28"/>
      <c r="RFX1413" s="28"/>
      <c r="RFY1413" s="28"/>
      <c r="RFZ1413" s="28"/>
      <c r="RGA1413" s="28"/>
      <c r="RGB1413" s="28"/>
      <c r="RGC1413" s="28"/>
      <c r="RGD1413" s="28"/>
      <c r="RGE1413" s="28"/>
      <c r="RGF1413" s="28"/>
      <c r="RGG1413" s="28"/>
      <c r="RGH1413" s="28"/>
      <c r="RGI1413" s="28"/>
      <c r="RGJ1413" s="28"/>
      <c r="RGK1413" s="28"/>
      <c r="RGL1413" s="28"/>
      <c r="RGM1413" s="28"/>
      <c r="RGN1413" s="28"/>
      <c r="RGO1413" s="28"/>
      <c r="RGP1413" s="28"/>
      <c r="RGQ1413" s="28"/>
      <c r="RGR1413" s="28"/>
      <c r="RGS1413" s="28"/>
      <c r="RGT1413" s="28"/>
      <c r="RGU1413" s="28"/>
      <c r="RGV1413" s="28"/>
      <c r="RGW1413" s="28"/>
      <c r="RGX1413" s="28"/>
      <c r="RGY1413" s="28"/>
      <c r="RGZ1413" s="28"/>
      <c r="RHA1413" s="28"/>
      <c r="RHB1413" s="28"/>
      <c r="RHC1413" s="28"/>
      <c r="RHD1413" s="28"/>
      <c r="RHE1413" s="28"/>
      <c r="RHF1413" s="28"/>
      <c r="RHG1413" s="28"/>
      <c r="RHH1413" s="28"/>
      <c r="RHI1413" s="28"/>
      <c r="RHJ1413" s="28"/>
      <c r="RHK1413" s="28"/>
      <c r="RHL1413" s="28"/>
      <c r="RHM1413" s="28"/>
      <c r="RHN1413" s="28"/>
      <c r="RHO1413" s="28"/>
      <c r="RHP1413" s="28"/>
      <c r="RHQ1413" s="28"/>
      <c r="RHR1413" s="28"/>
      <c r="RHS1413" s="28"/>
      <c r="RHT1413" s="28"/>
      <c r="RHU1413" s="28"/>
      <c r="RHV1413" s="28"/>
      <c r="RHW1413" s="28"/>
      <c r="RHX1413" s="28"/>
      <c r="RHY1413" s="28"/>
      <c r="RHZ1413" s="28"/>
      <c r="RIA1413" s="28"/>
      <c r="RIB1413" s="28"/>
      <c r="RIC1413" s="28"/>
      <c r="RID1413" s="28"/>
      <c r="RIE1413" s="28"/>
      <c r="RIF1413" s="28"/>
      <c r="RIG1413" s="28"/>
      <c r="RIH1413" s="28"/>
      <c r="RII1413" s="28"/>
      <c r="RIJ1413" s="28"/>
      <c r="RIK1413" s="28"/>
      <c r="RIL1413" s="28"/>
      <c r="RIM1413" s="28"/>
      <c r="RIN1413" s="28"/>
      <c r="RIO1413" s="28"/>
      <c r="RIP1413" s="28"/>
      <c r="RIQ1413" s="28"/>
      <c r="RIR1413" s="28"/>
      <c r="RIS1413" s="28"/>
      <c r="RIT1413" s="28"/>
      <c r="RIU1413" s="28"/>
      <c r="RIV1413" s="28"/>
      <c r="RIW1413" s="28"/>
      <c r="RIX1413" s="28"/>
      <c r="RIY1413" s="28"/>
      <c r="RIZ1413" s="28"/>
      <c r="RJA1413" s="28"/>
      <c r="RJB1413" s="28"/>
      <c r="RJC1413" s="28"/>
      <c r="RJD1413" s="28"/>
      <c r="RJE1413" s="28"/>
      <c r="RJF1413" s="28"/>
      <c r="RJG1413" s="28"/>
      <c r="RJH1413" s="28"/>
      <c r="RJI1413" s="28"/>
      <c r="RJJ1413" s="28"/>
      <c r="RJK1413" s="28"/>
      <c r="RJL1413" s="28"/>
      <c r="RJM1413" s="28"/>
      <c r="RJN1413" s="28"/>
      <c r="RJO1413" s="28"/>
      <c r="RJP1413" s="28"/>
      <c r="RJQ1413" s="28"/>
      <c r="RJR1413" s="28"/>
      <c r="RJS1413" s="28"/>
      <c r="RJT1413" s="28"/>
      <c r="RJU1413" s="28"/>
      <c r="RJV1413" s="28"/>
      <c r="RJW1413" s="28"/>
      <c r="RJX1413" s="28"/>
      <c r="RJY1413" s="28"/>
      <c r="RJZ1413" s="28"/>
      <c r="RKA1413" s="28"/>
      <c r="RKB1413" s="28"/>
      <c r="RKC1413" s="28"/>
      <c r="RKD1413" s="28"/>
      <c r="RKE1413" s="28"/>
      <c r="RKF1413" s="28"/>
      <c r="RKG1413" s="28"/>
      <c r="RKH1413" s="28"/>
      <c r="RKI1413" s="28"/>
      <c r="RKJ1413" s="28"/>
      <c r="RKK1413" s="28"/>
      <c r="RKL1413" s="28"/>
      <c r="RKM1413" s="28"/>
      <c r="RKN1413" s="28"/>
      <c r="RKO1413" s="28"/>
      <c r="RKP1413" s="28"/>
      <c r="RKQ1413" s="28"/>
      <c r="RKR1413" s="28"/>
      <c r="RKS1413" s="28"/>
      <c r="RKT1413" s="28"/>
      <c r="RKU1413" s="28"/>
      <c r="RKV1413" s="28"/>
      <c r="RKW1413" s="28"/>
      <c r="RKX1413" s="28"/>
      <c r="RKY1413" s="28"/>
      <c r="RKZ1413" s="28"/>
      <c r="RLA1413" s="28"/>
      <c r="RLB1413" s="28"/>
      <c r="RLC1413" s="28"/>
      <c r="RLD1413" s="28"/>
      <c r="RLE1413" s="28"/>
      <c r="RLF1413" s="28"/>
      <c r="RLG1413" s="28"/>
      <c r="RLH1413" s="28"/>
      <c r="RLI1413" s="28"/>
      <c r="RLJ1413" s="28"/>
      <c r="RLK1413" s="28"/>
      <c r="RLL1413" s="28"/>
      <c r="RLM1413" s="28"/>
      <c r="RLN1413" s="28"/>
      <c r="RLO1413" s="28"/>
      <c r="RLP1413" s="28"/>
      <c r="RLQ1413" s="28"/>
      <c r="RLR1413" s="28"/>
      <c r="RLS1413" s="28"/>
      <c r="RLT1413" s="28"/>
      <c r="RLU1413" s="28"/>
      <c r="RLV1413" s="28"/>
      <c r="RLW1413" s="28"/>
      <c r="RLX1413" s="28"/>
      <c r="RLY1413" s="28"/>
      <c r="RLZ1413" s="28"/>
      <c r="RMA1413" s="28"/>
      <c r="RMB1413" s="28"/>
      <c r="RMC1413" s="28"/>
      <c r="RMD1413" s="28"/>
      <c r="RME1413" s="28"/>
      <c r="RMF1413" s="28"/>
      <c r="RMG1413" s="28"/>
      <c r="RMH1413" s="28"/>
      <c r="RMI1413" s="28"/>
      <c r="RMJ1413" s="28"/>
      <c r="RMK1413" s="28"/>
      <c r="RML1413" s="28"/>
      <c r="RMM1413" s="28"/>
      <c r="RMN1413" s="28"/>
      <c r="RMO1413" s="28"/>
      <c r="RMP1413" s="28"/>
      <c r="RMQ1413" s="28"/>
      <c r="RMR1413" s="28"/>
      <c r="RMS1413" s="28"/>
      <c r="RMT1413" s="28"/>
      <c r="RMU1413" s="28"/>
      <c r="RMV1413" s="28"/>
      <c r="RMW1413" s="28"/>
      <c r="RMX1413" s="28"/>
      <c r="RMY1413" s="28"/>
      <c r="RMZ1413" s="28"/>
      <c r="RNA1413" s="28"/>
      <c r="RNB1413" s="28"/>
      <c r="RNC1413" s="28"/>
      <c r="RND1413" s="28"/>
      <c r="RNE1413" s="28"/>
      <c r="RNF1413" s="28"/>
      <c r="RNG1413" s="28"/>
      <c r="RNH1413" s="28"/>
      <c r="RNI1413" s="28"/>
      <c r="RNJ1413" s="28"/>
      <c r="RNK1413" s="28"/>
      <c r="RNL1413" s="28"/>
      <c r="RNM1413" s="28"/>
      <c r="RNN1413" s="28"/>
      <c r="RNO1413" s="28"/>
      <c r="RNP1413" s="28"/>
      <c r="RNQ1413" s="28"/>
      <c r="RNR1413" s="28"/>
      <c r="RNS1413" s="28"/>
      <c r="RNT1413" s="28"/>
      <c r="RNU1413" s="28"/>
      <c r="RNV1413" s="28"/>
      <c r="RNW1413" s="28"/>
      <c r="RNX1413" s="28"/>
      <c r="RNY1413" s="28"/>
      <c r="RNZ1413" s="28"/>
      <c r="ROA1413" s="28"/>
      <c r="ROB1413" s="28"/>
      <c r="ROC1413" s="28"/>
      <c r="ROD1413" s="28"/>
      <c r="ROE1413" s="28"/>
      <c r="ROF1413" s="28"/>
      <c r="ROG1413" s="28"/>
      <c r="ROH1413" s="28"/>
      <c r="ROI1413" s="28"/>
      <c r="ROJ1413" s="28"/>
      <c r="ROK1413" s="28"/>
      <c r="ROL1413" s="28"/>
      <c r="ROM1413" s="28"/>
      <c r="RON1413" s="28"/>
      <c r="ROO1413" s="28"/>
      <c r="ROP1413" s="28"/>
      <c r="ROQ1413" s="28"/>
      <c r="ROR1413" s="28"/>
      <c r="ROS1413" s="28"/>
      <c r="ROT1413" s="28"/>
      <c r="ROU1413" s="28"/>
      <c r="ROV1413" s="28"/>
      <c r="ROW1413" s="28"/>
      <c r="ROX1413" s="28"/>
      <c r="ROY1413" s="28"/>
      <c r="ROZ1413" s="28"/>
      <c r="RPA1413" s="28"/>
      <c r="RPB1413" s="28"/>
      <c r="RPC1413" s="28"/>
      <c r="RPD1413" s="28"/>
      <c r="RPE1413" s="28"/>
      <c r="RPF1413" s="28"/>
      <c r="RPG1413" s="28"/>
      <c r="RPH1413" s="28"/>
      <c r="RPI1413" s="28"/>
      <c r="RPJ1413" s="28"/>
      <c r="RPK1413" s="28"/>
      <c r="RPL1413" s="28"/>
      <c r="RPM1413" s="28"/>
      <c r="RPN1413" s="28"/>
      <c r="RPO1413" s="28"/>
      <c r="RPP1413" s="28"/>
      <c r="RPQ1413" s="28"/>
      <c r="RPR1413" s="28"/>
      <c r="RPS1413" s="28"/>
      <c r="RPT1413" s="28"/>
      <c r="RPU1413" s="28"/>
      <c r="RPV1413" s="28"/>
      <c r="RPW1413" s="28"/>
      <c r="RPX1413" s="28"/>
      <c r="RPY1413" s="28"/>
      <c r="RPZ1413" s="28"/>
      <c r="RQA1413" s="28"/>
      <c r="RQB1413" s="28"/>
      <c r="RQC1413" s="28"/>
      <c r="RQD1413" s="28"/>
      <c r="RQE1413" s="28"/>
      <c r="RQF1413" s="28"/>
      <c r="RQG1413" s="28"/>
      <c r="RQH1413" s="28"/>
      <c r="RQI1413" s="28"/>
      <c r="RQJ1413" s="28"/>
      <c r="RQK1413" s="28"/>
      <c r="RQL1413" s="28"/>
      <c r="RQM1413" s="28"/>
      <c r="RQN1413" s="28"/>
      <c r="RQO1413" s="28"/>
      <c r="RQP1413" s="28"/>
      <c r="RQQ1413" s="28"/>
      <c r="RQR1413" s="28"/>
      <c r="RQS1413" s="28"/>
      <c r="RQT1413" s="28"/>
      <c r="RQU1413" s="28"/>
      <c r="RQV1413" s="28"/>
      <c r="RQW1413" s="28"/>
      <c r="RQX1413" s="28"/>
      <c r="RQY1413" s="28"/>
      <c r="RQZ1413" s="28"/>
      <c r="RRA1413" s="28"/>
      <c r="RRB1413" s="28"/>
      <c r="RRC1413" s="28"/>
      <c r="RRD1413" s="28"/>
      <c r="RRE1413" s="28"/>
      <c r="RRF1413" s="28"/>
      <c r="RRG1413" s="28"/>
      <c r="RRH1413" s="28"/>
      <c r="RRI1413" s="28"/>
      <c r="RRJ1413" s="28"/>
      <c r="RRK1413" s="28"/>
      <c r="RRL1413" s="28"/>
      <c r="RRM1413" s="28"/>
      <c r="RRN1413" s="28"/>
      <c r="RRO1413" s="28"/>
      <c r="RRP1413" s="28"/>
      <c r="RRQ1413" s="28"/>
      <c r="RRR1413" s="28"/>
      <c r="RRS1413" s="28"/>
      <c r="RRT1413" s="28"/>
      <c r="RRU1413" s="28"/>
      <c r="RRV1413" s="28"/>
      <c r="RRW1413" s="28"/>
      <c r="RRX1413" s="28"/>
      <c r="RRY1413" s="28"/>
      <c r="RRZ1413" s="28"/>
      <c r="RSA1413" s="28"/>
      <c r="RSB1413" s="28"/>
      <c r="RSC1413" s="28"/>
      <c r="RSD1413" s="28"/>
      <c r="RSE1413" s="28"/>
      <c r="RSF1413" s="28"/>
      <c r="RSG1413" s="28"/>
      <c r="RSH1413" s="28"/>
      <c r="RSI1413" s="28"/>
      <c r="RSJ1413" s="28"/>
      <c r="RSK1413" s="28"/>
      <c r="RSL1413" s="28"/>
      <c r="RSM1413" s="28"/>
      <c r="RSN1413" s="28"/>
      <c r="RSO1413" s="28"/>
      <c r="RSP1413" s="28"/>
      <c r="RSQ1413" s="28"/>
      <c r="RSR1413" s="28"/>
      <c r="RSS1413" s="28"/>
      <c r="RST1413" s="28"/>
      <c r="RSU1413" s="28"/>
      <c r="RSV1413" s="28"/>
      <c r="RSW1413" s="28"/>
      <c r="RSX1413" s="28"/>
      <c r="RSY1413" s="28"/>
      <c r="RSZ1413" s="28"/>
      <c r="RTA1413" s="28"/>
      <c r="RTB1413" s="28"/>
      <c r="RTC1413" s="28"/>
      <c r="RTD1413" s="28"/>
      <c r="RTE1413" s="28"/>
      <c r="RTF1413" s="28"/>
      <c r="RTG1413" s="28"/>
      <c r="RTH1413" s="28"/>
      <c r="RTI1413" s="28"/>
      <c r="RTJ1413" s="28"/>
      <c r="RTK1413" s="28"/>
      <c r="RTL1413" s="28"/>
      <c r="RTM1413" s="28"/>
      <c r="RTN1413" s="28"/>
      <c r="RTO1413" s="28"/>
      <c r="RTP1413" s="28"/>
      <c r="RTQ1413" s="28"/>
      <c r="RTR1413" s="28"/>
      <c r="RTS1413" s="28"/>
      <c r="RTT1413" s="28"/>
      <c r="RTU1413" s="28"/>
      <c r="RTV1413" s="28"/>
      <c r="RTW1413" s="28"/>
      <c r="RTX1413" s="28"/>
      <c r="RTY1413" s="28"/>
      <c r="RTZ1413" s="28"/>
      <c r="RUA1413" s="28"/>
      <c r="RUB1413" s="28"/>
      <c r="RUC1413" s="28"/>
      <c r="RUD1413" s="28"/>
      <c r="RUE1413" s="28"/>
      <c r="RUF1413" s="28"/>
      <c r="RUG1413" s="28"/>
      <c r="RUH1413" s="28"/>
      <c r="RUI1413" s="28"/>
      <c r="RUJ1413" s="28"/>
      <c r="RUK1413" s="28"/>
      <c r="RUL1413" s="28"/>
      <c r="RUM1413" s="28"/>
      <c r="RUN1413" s="28"/>
      <c r="RUO1413" s="28"/>
      <c r="RUP1413" s="28"/>
      <c r="RUQ1413" s="28"/>
      <c r="RUR1413" s="28"/>
      <c r="RUS1413" s="28"/>
      <c r="RUT1413" s="28"/>
      <c r="RUU1413" s="28"/>
      <c r="RUV1413" s="28"/>
      <c r="RUW1413" s="28"/>
      <c r="RUX1413" s="28"/>
      <c r="RUY1413" s="28"/>
      <c r="RUZ1413" s="28"/>
      <c r="RVA1413" s="28"/>
      <c r="RVB1413" s="28"/>
      <c r="RVC1413" s="28"/>
      <c r="RVD1413" s="28"/>
      <c r="RVE1413" s="28"/>
      <c r="RVF1413" s="28"/>
      <c r="RVG1413" s="28"/>
      <c r="RVH1413" s="28"/>
      <c r="RVI1413" s="28"/>
      <c r="RVJ1413" s="28"/>
      <c r="RVK1413" s="28"/>
      <c r="RVL1413" s="28"/>
      <c r="RVM1413" s="28"/>
      <c r="RVN1413" s="28"/>
      <c r="RVO1413" s="28"/>
      <c r="RVP1413" s="28"/>
      <c r="RVQ1413" s="28"/>
      <c r="RVR1413" s="28"/>
      <c r="RVS1413" s="28"/>
      <c r="RVT1413" s="28"/>
      <c r="RVU1413" s="28"/>
      <c r="RVV1413" s="28"/>
      <c r="RVW1413" s="28"/>
      <c r="RVX1413" s="28"/>
      <c r="RVY1413" s="28"/>
      <c r="RVZ1413" s="28"/>
      <c r="RWA1413" s="28"/>
      <c r="RWB1413" s="28"/>
      <c r="RWC1413" s="28"/>
      <c r="RWD1413" s="28"/>
      <c r="RWE1413" s="28"/>
      <c r="RWF1413" s="28"/>
      <c r="RWG1413" s="28"/>
      <c r="RWH1413" s="28"/>
      <c r="RWI1413" s="28"/>
      <c r="RWJ1413" s="28"/>
      <c r="RWK1413" s="28"/>
      <c r="RWL1413" s="28"/>
      <c r="RWM1413" s="28"/>
      <c r="RWN1413" s="28"/>
      <c r="RWO1413" s="28"/>
      <c r="RWP1413" s="28"/>
      <c r="RWQ1413" s="28"/>
      <c r="RWR1413" s="28"/>
      <c r="RWS1413" s="28"/>
      <c r="RWT1413" s="28"/>
      <c r="RWU1413" s="28"/>
      <c r="RWV1413" s="28"/>
      <c r="RWW1413" s="28"/>
      <c r="RWX1413" s="28"/>
      <c r="RWY1413" s="28"/>
      <c r="RWZ1413" s="28"/>
      <c r="RXA1413" s="28"/>
      <c r="RXB1413" s="28"/>
      <c r="RXC1413" s="28"/>
      <c r="RXD1413" s="28"/>
      <c r="RXE1413" s="28"/>
      <c r="RXF1413" s="28"/>
      <c r="RXG1413" s="28"/>
      <c r="RXH1413" s="28"/>
      <c r="RXI1413" s="28"/>
      <c r="RXJ1413" s="28"/>
      <c r="RXK1413" s="28"/>
      <c r="RXL1413" s="28"/>
      <c r="RXM1413" s="28"/>
      <c r="RXN1413" s="28"/>
      <c r="RXO1413" s="28"/>
      <c r="RXP1413" s="28"/>
      <c r="RXQ1413" s="28"/>
      <c r="RXR1413" s="28"/>
      <c r="RXS1413" s="28"/>
      <c r="RXT1413" s="28"/>
      <c r="RXU1413" s="28"/>
      <c r="RXV1413" s="28"/>
      <c r="RXW1413" s="28"/>
      <c r="RXX1413" s="28"/>
      <c r="RXY1413" s="28"/>
      <c r="RXZ1413" s="28"/>
      <c r="RYA1413" s="28"/>
      <c r="RYB1413" s="28"/>
      <c r="RYC1413" s="28"/>
      <c r="RYD1413" s="28"/>
      <c r="RYE1413" s="28"/>
      <c r="RYF1413" s="28"/>
      <c r="RYG1413" s="28"/>
      <c r="RYH1413" s="28"/>
      <c r="RYI1413" s="28"/>
      <c r="RYJ1413" s="28"/>
      <c r="RYK1413" s="28"/>
      <c r="RYL1413" s="28"/>
      <c r="RYM1413" s="28"/>
      <c r="RYN1413" s="28"/>
      <c r="RYO1413" s="28"/>
      <c r="RYP1413" s="28"/>
      <c r="RYQ1413" s="28"/>
      <c r="RYR1413" s="28"/>
      <c r="RYS1413" s="28"/>
      <c r="RYT1413" s="28"/>
      <c r="RYU1413" s="28"/>
      <c r="RYV1413" s="28"/>
      <c r="RYW1413" s="28"/>
      <c r="RYX1413" s="28"/>
      <c r="RYY1413" s="28"/>
      <c r="RYZ1413" s="28"/>
      <c r="RZA1413" s="28"/>
      <c r="RZB1413" s="28"/>
      <c r="RZC1413" s="28"/>
      <c r="RZD1413" s="28"/>
      <c r="RZE1413" s="28"/>
      <c r="RZF1413" s="28"/>
      <c r="RZG1413" s="28"/>
      <c r="RZH1413" s="28"/>
      <c r="RZI1413" s="28"/>
      <c r="RZJ1413" s="28"/>
      <c r="RZK1413" s="28"/>
      <c r="RZL1413" s="28"/>
      <c r="RZM1413" s="28"/>
      <c r="RZN1413" s="28"/>
      <c r="RZO1413" s="28"/>
      <c r="RZP1413" s="28"/>
      <c r="RZQ1413" s="28"/>
      <c r="RZR1413" s="28"/>
      <c r="RZS1413" s="28"/>
      <c r="RZT1413" s="28"/>
      <c r="RZU1413" s="28"/>
      <c r="RZV1413" s="28"/>
      <c r="RZW1413" s="28"/>
      <c r="RZX1413" s="28"/>
      <c r="RZY1413" s="28"/>
      <c r="RZZ1413" s="28"/>
      <c r="SAA1413" s="28"/>
      <c r="SAB1413" s="28"/>
      <c r="SAC1413" s="28"/>
      <c r="SAD1413" s="28"/>
      <c r="SAE1413" s="28"/>
      <c r="SAF1413" s="28"/>
      <c r="SAG1413" s="28"/>
      <c r="SAH1413" s="28"/>
      <c r="SAI1413" s="28"/>
      <c r="SAJ1413" s="28"/>
      <c r="SAK1413" s="28"/>
      <c r="SAL1413" s="28"/>
      <c r="SAM1413" s="28"/>
      <c r="SAN1413" s="28"/>
      <c r="SAO1413" s="28"/>
      <c r="SAP1413" s="28"/>
      <c r="SAQ1413" s="28"/>
      <c r="SAR1413" s="28"/>
      <c r="SAS1413" s="28"/>
      <c r="SAT1413" s="28"/>
      <c r="SAU1413" s="28"/>
      <c r="SAV1413" s="28"/>
      <c r="SAW1413" s="28"/>
      <c r="SAX1413" s="28"/>
      <c r="SAY1413" s="28"/>
      <c r="SAZ1413" s="28"/>
      <c r="SBA1413" s="28"/>
      <c r="SBB1413" s="28"/>
      <c r="SBC1413" s="28"/>
      <c r="SBD1413" s="28"/>
      <c r="SBE1413" s="28"/>
      <c r="SBF1413" s="28"/>
      <c r="SBG1413" s="28"/>
      <c r="SBH1413" s="28"/>
      <c r="SBI1413" s="28"/>
      <c r="SBJ1413" s="28"/>
      <c r="SBK1413" s="28"/>
      <c r="SBL1413" s="28"/>
      <c r="SBM1413" s="28"/>
      <c r="SBN1413" s="28"/>
      <c r="SBO1413" s="28"/>
      <c r="SBP1413" s="28"/>
      <c r="SBQ1413" s="28"/>
      <c r="SBR1413" s="28"/>
      <c r="SBS1413" s="28"/>
      <c r="SBT1413" s="28"/>
      <c r="SBU1413" s="28"/>
      <c r="SBV1413" s="28"/>
      <c r="SBW1413" s="28"/>
      <c r="SBX1413" s="28"/>
      <c r="SBY1413" s="28"/>
      <c r="SBZ1413" s="28"/>
      <c r="SCA1413" s="28"/>
      <c r="SCB1413" s="28"/>
      <c r="SCC1413" s="28"/>
      <c r="SCD1413" s="28"/>
      <c r="SCE1413" s="28"/>
      <c r="SCF1413" s="28"/>
      <c r="SCG1413" s="28"/>
      <c r="SCH1413" s="28"/>
      <c r="SCI1413" s="28"/>
      <c r="SCJ1413" s="28"/>
      <c r="SCK1413" s="28"/>
      <c r="SCL1413" s="28"/>
      <c r="SCM1413" s="28"/>
      <c r="SCN1413" s="28"/>
      <c r="SCO1413" s="28"/>
      <c r="SCP1413" s="28"/>
      <c r="SCQ1413" s="28"/>
      <c r="SCR1413" s="28"/>
      <c r="SCS1413" s="28"/>
      <c r="SCT1413" s="28"/>
      <c r="SCU1413" s="28"/>
      <c r="SCV1413" s="28"/>
      <c r="SCW1413" s="28"/>
      <c r="SCX1413" s="28"/>
      <c r="SCY1413" s="28"/>
      <c r="SCZ1413" s="28"/>
      <c r="SDA1413" s="28"/>
      <c r="SDB1413" s="28"/>
      <c r="SDC1413" s="28"/>
      <c r="SDD1413" s="28"/>
      <c r="SDE1413" s="28"/>
      <c r="SDF1413" s="28"/>
      <c r="SDG1413" s="28"/>
      <c r="SDH1413" s="28"/>
      <c r="SDI1413" s="28"/>
      <c r="SDJ1413" s="28"/>
      <c r="SDK1413" s="28"/>
      <c r="SDL1413" s="28"/>
      <c r="SDM1413" s="28"/>
      <c r="SDN1413" s="28"/>
      <c r="SDO1413" s="28"/>
      <c r="SDP1413" s="28"/>
      <c r="SDQ1413" s="28"/>
      <c r="SDR1413" s="28"/>
      <c r="SDS1413" s="28"/>
      <c r="SDT1413" s="28"/>
      <c r="SDU1413" s="28"/>
      <c r="SDV1413" s="28"/>
      <c r="SDW1413" s="28"/>
      <c r="SDX1413" s="28"/>
      <c r="SDY1413" s="28"/>
      <c r="SDZ1413" s="28"/>
      <c r="SEA1413" s="28"/>
      <c r="SEB1413" s="28"/>
      <c r="SEC1413" s="28"/>
      <c r="SED1413" s="28"/>
      <c r="SEE1413" s="28"/>
      <c r="SEF1413" s="28"/>
      <c r="SEG1413" s="28"/>
      <c r="SEH1413" s="28"/>
      <c r="SEI1413" s="28"/>
      <c r="SEJ1413" s="28"/>
      <c r="SEK1413" s="28"/>
      <c r="SEL1413" s="28"/>
      <c r="SEM1413" s="28"/>
      <c r="SEN1413" s="28"/>
      <c r="SEO1413" s="28"/>
      <c r="SEP1413" s="28"/>
      <c r="SEQ1413" s="28"/>
      <c r="SER1413" s="28"/>
      <c r="SES1413" s="28"/>
      <c r="SET1413" s="28"/>
      <c r="SEU1413" s="28"/>
      <c r="SEV1413" s="28"/>
      <c r="SEW1413" s="28"/>
      <c r="SEX1413" s="28"/>
      <c r="SEY1413" s="28"/>
      <c r="SEZ1413" s="28"/>
      <c r="SFA1413" s="28"/>
      <c r="SFB1413" s="28"/>
      <c r="SFC1413" s="28"/>
      <c r="SFD1413" s="28"/>
      <c r="SFE1413" s="28"/>
      <c r="SFF1413" s="28"/>
      <c r="SFG1413" s="28"/>
      <c r="SFH1413" s="28"/>
      <c r="SFI1413" s="28"/>
      <c r="SFJ1413" s="28"/>
      <c r="SFK1413" s="28"/>
      <c r="SFL1413" s="28"/>
      <c r="SFM1413" s="28"/>
      <c r="SFN1413" s="28"/>
      <c r="SFO1413" s="28"/>
      <c r="SFP1413" s="28"/>
      <c r="SFQ1413" s="28"/>
      <c r="SFR1413" s="28"/>
      <c r="SFS1413" s="28"/>
      <c r="SFT1413" s="28"/>
      <c r="SFU1413" s="28"/>
      <c r="SFV1413" s="28"/>
      <c r="SFW1413" s="28"/>
      <c r="SFX1413" s="28"/>
      <c r="SFY1413" s="28"/>
      <c r="SFZ1413" s="28"/>
      <c r="SGA1413" s="28"/>
      <c r="SGB1413" s="28"/>
      <c r="SGC1413" s="28"/>
      <c r="SGD1413" s="28"/>
      <c r="SGE1413" s="28"/>
      <c r="SGF1413" s="28"/>
      <c r="SGG1413" s="28"/>
      <c r="SGH1413" s="28"/>
      <c r="SGI1413" s="28"/>
      <c r="SGJ1413" s="28"/>
      <c r="SGK1413" s="28"/>
      <c r="SGL1413" s="28"/>
      <c r="SGM1413" s="28"/>
      <c r="SGN1413" s="28"/>
      <c r="SGO1413" s="28"/>
      <c r="SGP1413" s="28"/>
      <c r="SGQ1413" s="28"/>
      <c r="SGR1413" s="28"/>
      <c r="SGS1413" s="28"/>
      <c r="SGT1413" s="28"/>
      <c r="SGU1413" s="28"/>
      <c r="SGV1413" s="28"/>
      <c r="SGW1413" s="28"/>
      <c r="SGX1413" s="28"/>
      <c r="SGY1413" s="28"/>
      <c r="SGZ1413" s="28"/>
      <c r="SHA1413" s="28"/>
      <c r="SHB1413" s="28"/>
      <c r="SHC1413" s="28"/>
      <c r="SHD1413" s="28"/>
      <c r="SHE1413" s="28"/>
      <c r="SHF1413" s="28"/>
      <c r="SHG1413" s="28"/>
      <c r="SHH1413" s="28"/>
      <c r="SHI1413" s="28"/>
      <c r="SHJ1413" s="28"/>
      <c r="SHK1413" s="28"/>
      <c r="SHL1413" s="28"/>
      <c r="SHM1413" s="28"/>
      <c r="SHN1413" s="28"/>
      <c r="SHO1413" s="28"/>
      <c r="SHP1413" s="28"/>
      <c r="SHQ1413" s="28"/>
      <c r="SHR1413" s="28"/>
      <c r="SHS1413" s="28"/>
      <c r="SHT1413" s="28"/>
      <c r="SHU1413" s="28"/>
      <c r="SHV1413" s="28"/>
      <c r="SHW1413" s="28"/>
      <c r="SHX1413" s="28"/>
      <c r="SHY1413" s="28"/>
      <c r="SHZ1413" s="28"/>
      <c r="SIA1413" s="28"/>
      <c r="SIB1413" s="28"/>
      <c r="SIC1413" s="28"/>
      <c r="SID1413" s="28"/>
      <c r="SIE1413" s="28"/>
      <c r="SIF1413" s="28"/>
      <c r="SIG1413" s="28"/>
      <c r="SIH1413" s="28"/>
      <c r="SII1413" s="28"/>
      <c r="SIJ1413" s="28"/>
      <c r="SIK1413" s="28"/>
      <c r="SIL1413" s="28"/>
      <c r="SIM1413" s="28"/>
      <c r="SIN1413" s="28"/>
      <c r="SIO1413" s="28"/>
      <c r="SIP1413" s="28"/>
      <c r="SIQ1413" s="28"/>
      <c r="SIR1413" s="28"/>
      <c r="SIS1413" s="28"/>
      <c r="SIT1413" s="28"/>
      <c r="SIU1413" s="28"/>
      <c r="SIV1413" s="28"/>
      <c r="SIW1413" s="28"/>
      <c r="SIX1413" s="28"/>
      <c r="SIY1413" s="28"/>
      <c r="SIZ1413" s="28"/>
      <c r="SJA1413" s="28"/>
      <c r="SJB1413" s="28"/>
      <c r="SJC1413" s="28"/>
      <c r="SJD1413" s="28"/>
      <c r="SJE1413" s="28"/>
      <c r="SJF1413" s="28"/>
      <c r="SJG1413" s="28"/>
      <c r="SJH1413" s="28"/>
      <c r="SJI1413" s="28"/>
      <c r="SJJ1413" s="28"/>
      <c r="SJK1413" s="28"/>
      <c r="SJL1413" s="28"/>
      <c r="SJM1413" s="28"/>
      <c r="SJN1413" s="28"/>
      <c r="SJO1413" s="28"/>
      <c r="SJP1413" s="28"/>
      <c r="SJQ1413" s="28"/>
      <c r="SJR1413" s="28"/>
      <c r="SJS1413" s="28"/>
      <c r="SJT1413" s="28"/>
      <c r="SJU1413" s="28"/>
      <c r="SJV1413" s="28"/>
      <c r="SJW1413" s="28"/>
      <c r="SJX1413" s="28"/>
      <c r="SJY1413" s="28"/>
      <c r="SJZ1413" s="28"/>
      <c r="SKA1413" s="28"/>
      <c r="SKB1413" s="28"/>
      <c r="SKC1413" s="28"/>
      <c r="SKD1413" s="28"/>
      <c r="SKE1413" s="28"/>
      <c r="SKF1413" s="28"/>
      <c r="SKG1413" s="28"/>
      <c r="SKH1413" s="28"/>
      <c r="SKI1413" s="28"/>
      <c r="SKJ1413" s="28"/>
      <c r="SKK1413" s="28"/>
      <c r="SKL1413" s="28"/>
      <c r="SKM1413" s="28"/>
      <c r="SKN1413" s="28"/>
      <c r="SKO1413" s="28"/>
      <c r="SKP1413" s="28"/>
      <c r="SKQ1413" s="28"/>
      <c r="SKR1413" s="28"/>
      <c r="SKS1413" s="28"/>
      <c r="SKT1413" s="28"/>
      <c r="SKU1413" s="28"/>
      <c r="SKV1413" s="28"/>
      <c r="SKW1413" s="28"/>
      <c r="SKX1413" s="28"/>
      <c r="SKY1413" s="28"/>
      <c r="SKZ1413" s="28"/>
      <c r="SLA1413" s="28"/>
      <c r="SLB1413" s="28"/>
      <c r="SLC1413" s="28"/>
      <c r="SLD1413" s="28"/>
      <c r="SLE1413" s="28"/>
      <c r="SLF1413" s="28"/>
      <c r="SLG1413" s="28"/>
      <c r="SLH1413" s="28"/>
      <c r="SLI1413" s="28"/>
      <c r="SLJ1413" s="28"/>
      <c r="SLK1413" s="28"/>
      <c r="SLL1413" s="28"/>
      <c r="SLM1413" s="28"/>
      <c r="SLN1413" s="28"/>
      <c r="SLO1413" s="28"/>
      <c r="SLP1413" s="28"/>
      <c r="SLQ1413" s="28"/>
      <c r="SLR1413" s="28"/>
      <c r="SLS1413" s="28"/>
      <c r="SLT1413" s="28"/>
      <c r="SLU1413" s="28"/>
      <c r="SLV1413" s="28"/>
      <c r="SLW1413" s="28"/>
      <c r="SLX1413" s="28"/>
      <c r="SLY1413" s="28"/>
      <c r="SLZ1413" s="28"/>
      <c r="SMA1413" s="28"/>
      <c r="SMB1413" s="28"/>
      <c r="SMC1413" s="28"/>
      <c r="SMD1413" s="28"/>
      <c r="SME1413" s="28"/>
      <c r="SMF1413" s="28"/>
      <c r="SMG1413" s="28"/>
      <c r="SMH1413" s="28"/>
      <c r="SMI1413" s="28"/>
      <c r="SMJ1413" s="28"/>
      <c r="SMK1413" s="28"/>
      <c r="SML1413" s="28"/>
      <c r="SMM1413" s="28"/>
      <c r="SMN1413" s="28"/>
      <c r="SMO1413" s="28"/>
      <c r="SMP1413" s="28"/>
      <c r="SMQ1413" s="28"/>
      <c r="SMR1413" s="28"/>
      <c r="SMS1413" s="28"/>
      <c r="SMT1413" s="28"/>
      <c r="SMU1413" s="28"/>
      <c r="SMV1413" s="28"/>
      <c r="SMW1413" s="28"/>
      <c r="SMX1413" s="28"/>
      <c r="SMY1413" s="28"/>
      <c r="SMZ1413" s="28"/>
      <c r="SNA1413" s="28"/>
      <c r="SNB1413" s="28"/>
      <c r="SNC1413" s="28"/>
      <c r="SND1413" s="28"/>
      <c r="SNE1413" s="28"/>
      <c r="SNF1413" s="28"/>
      <c r="SNG1413" s="28"/>
      <c r="SNH1413" s="28"/>
      <c r="SNI1413" s="28"/>
      <c r="SNJ1413" s="28"/>
      <c r="SNK1413" s="28"/>
      <c r="SNL1413" s="28"/>
      <c r="SNM1413" s="28"/>
      <c r="SNN1413" s="28"/>
      <c r="SNO1413" s="28"/>
      <c r="SNP1413" s="28"/>
      <c r="SNQ1413" s="28"/>
      <c r="SNR1413" s="28"/>
      <c r="SNS1413" s="28"/>
      <c r="SNT1413" s="28"/>
      <c r="SNU1413" s="28"/>
      <c r="SNV1413" s="28"/>
      <c r="SNW1413" s="28"/>
      <c r="SNX1413" s="28"/>
      <c r="SNY1413" s="28"/>
      <c r="SNZ1413" s="28"/>
      <c r="SOA1413" s="28"/>
      <c r="SOB1413" s="28"/>
      <c r="SOC1413" s="28"/>
      <c r="SOD1413" s="28"/>
      <c r="SOE1413" s="28"/>
      <c r="SOF1413" s="28"/>
      <c r="SOG1413" s="28"/>
      <c r="SOH1413" s="28"/>
      <c r="SOI1413" s="28"/>
      <c r="SOJ1413" s="28"/>
      <c r="SOK1413" s="28"/>
      <c r="SOL1413" s="28"/>
      <c r="SOM1413" s="28"/>
      <c r="SON1413" s="28"/>
      <c r="SOO1413" s="28"/>
      <c r="SOP1413" s="28"/>
      <c r="SOQ1413" s="28"/>
      <c r="SOR1413" s="28"/>
      <c r="SOS1413" s="28"/>
      <c r="SOT1413" s="28"/>
      <c r="SOU1413" s="28"/>
      <c r="SOV1413" s="28"/>
      <c r="SOW1413" s="28"/>
      <c r="SOX1413" s="28"/>
      <c r="SOY1413" s="28"/>
      <c r="SOZ1413" s="28"/>
      <c r="SPA1413" s="28"/>
      <c r="SPB1413" s="28"/>
      <c r="SPC1413" s="28"/>
      <c r="SPD1413" s="28"/>
      <c r="SPE1413" s="28"/>
      <c r="SPF1413" s="28"/>
      <c r="SPG1413" s="28"/>
      <c r="SPH1413" s="28"/>
      <c r="SPI1413" s="28"/>
      <c r="SPJ1413" s="28"/>
      <c r="SPK1413" s="28"/>
      <c r="SPL1413" s="28"/>
      <c r="SPM1413" s="28"/>
      <c r="SPN1413" s="28"/>
      <c r="SPO1413" s="28"/>
      <c r="SPP1413" s="28"/>
      <c r="SPQ1413" s="28"/>
      <c r="SPR1413" s="28"/>
      <c r="SPS1413" s="28"/>
      <c r="SPT1413" s="28"/>
      <c r="SPU1413" s="28"/>
      <c r="SPV1413" s="28"/>
      <c r="SPW1413" s="28"/>
      <c r="SPX1413" s="28"/>
      <c r="SPY1413" s="28"/>
      <c r="SPZ1413" s="28"/>
      <c r="SQA1413" s="28"/>
      <c r="SQB1413" s="28"/>
      <c r="SQC1413" s="28"/>
      <c r="SQD1413" s="28"/>
      <c r="SQE1413" s="28"/>
      <c r="SQF1413" s="28"/>
      <c r="SQG1413" s="28"/>
      <c r="SQH1413" s="28"/>
      <c r="SQI1413" s="28"/>
      <c r="SQJ1413" s="28"/>
      <c r="SQK1413" s="28"/>
      <c r="SQL1413" s="28"/>
      <c r="SQM1413" s="28"/>
      <c r="SQN1413" s="28"/>
      <c r="SQO1413" s="28"/>
      <c r="SQP1413" s="28"/>
      <c r="SQQ1413" s="28"/>
      <c r="SQR1413" s="28"/>
      <c r="SQS1413" s="28"/>
      <c r="SQT1413" s="28"/>
      <c r="SQU1413" s="28"/>
      <c r="SQV1413" s="28"/>
      <c r="SQW1413" s="28"/>
      <c r="SQX1413" s="28"/>
      <c r="SQY1413" s="28"/>
      <c r="SQZ1413" s="28"/>
      <c r="SRA1413" s="28"/>
      <c r="SRB1413" s="28"/>
      <c r="SRC1413" s="28"/>
      <c r="SRD1413" s="28"/>
      <c r="SRE1413" s="28"/>
      <c r="SRF1413" s="28"/>
      <c r="SRG1413" s="28"/>
      <c r="SRH1413" s="28"/>
      <c r="SRI1413" s="28"/>
      <c r="SRJ1413" s="28"/>
      <c r="SRK1413" s="28"/>
      <c r="SRL1413" s="28"/>
      <c r="SRM1413" s="28"/>
      <c r="SRN1413" s="28"/>
      <c r="SRO1413" s="28"/>
      <c r="SRP1413" s="28"/>
      <c r="SRQ1413" s="28"/>
      <c r="SRR1413" s="28"/>
      <c r="SRS1413" s="28"/>
      <c r="SRT1413" s="28"/>
      <c r="SRU1413" s="28"/>
      <c r="SRV1413" s="28"/>
      <c r="SRW1413" s="28"/>
      <c r="SRX1413" s="28"/>
      <c r="SRY1413" s="28"/>
      <c r="SRZ1413" s="28"/>
      <c r="SSA1413" s="28"/>
      <c r="SSB1413" s="28"/>
      <c r="SSC1413" s="28"/>
      <c r="SSD1413" s="28"/>
      <c r="SSE1413" s="28"/>
      <c r="SSF1413" s="28"/>
      <c r="SSG1413" s="28"/>
      <c r="SSH1413" s="28"/>
      <c r="SSI1413" s="28"/>
      <c r="SSJ1413" s="28"/>
      <c r="SSK1413" s="28"/>
      <c r="SSL1413" s="28"/>
      <c r="SSM1413" s="28"/>
      <c r="SSN1413" s="28"/>
      <c r="SSO1413" s="28"/>
      <c r="SSP1413" s="28"/>
      <c r="SSQ1413" s="28"/>
      <c r="SSR1413" s="28"/>
      <c r="SSS1413" s="28"/>
      <c r="SST1413" s="28"/>
      <c r="SSU1413" s="28"/>
      <c r="SSV1413" s="28"/>
      <c r="SSW1413" s="28"/>
      <c r="SSX1413" s="28"/>
      <c r="SSY1413" s="28"/>
      <c r="SSZ1413" s="28"/>
      <c r="STA1413" s="28"/>
      <c r="STB1413" s="28"/>
      <c r="STC1413" s="28"/>
      <c r="STD1413" s="28"/>
      <c r="STE1413" s="28"/>
      <c r="STF1413" s="28"/>
      <c r="STG1413" s="28"/>
      <c r="STH1413" s="28"/>
      <c r="STI1413" s="28"/>
      <c r="STJ1413" s="28"/>
      <c r="STK1413" s="28"/>
      <c r="STL1413" s="28"/>
      <c r="STM1413" s="28"/>
      <c r="STN1413" s="28"/>
      <c r="STO1413" s="28"/>
      <c r="STP1413" s="28"/>
      <c r="STQ1413" s="28"/>
      <c r="STR1413" s="28"/>
      <c r="STS1413" s="28"/>
      <c r="STT1413" s="28"/>
      <c r="STU1413" s="28"/>
      <c r="STV1413" s="28"/>
      <c r="STW1413" s="28"/>
      <c r="STX1413" s="28"/>
      <c r="STY1413" s="28"/>
      <c r="STZ1413" s="28"/>
      <c r="SUA1413" s="28"/>
      <c r="SUB1413" s="28"/>
      <c r="SUC1413" s="28"/>
      <c r="SUD1413" s="28"/>
      <c r="SUE1413" s="28"/>
      <c r="SUF1413" s="28"/>
      <c r="SUG1413" s="28"/>
      <c r="SUH1413" s="28"/>
      <c r="SUI1413" s="28"/>
      <c r="SUJ1413" s="28"/>
      <c r="SUK1413" s="28"/>
      <c r="SUL1413" s="28"/>
      <c r="SUM1413" s="28"/>
      <c r="SUN1413" s="28"/>
      <c r="SUO1413" s="28"/>
      <c r="SUP1413" s="28"/>
      <c r="SUQ1413" s="28"/>
      <c r="SUR1413" s="28"/>
      <c r="SUS1413" s="28"/>
      <c r="SUT1413" s="28"/>
      <c r="SUU1413" s="28"/>
      <c r="SUV1413" s="28"/>
      <c r="SUW1413" s="28"/>
      <c r="SUX1413" s="28"/>
      <c r="SUY1413" s="28"/>
      <c r="SUZ1413" s="28"/>
      <c r="SVA1413" s="28"/>
      <c r="SVB1413" s="28"/>
      <c r="SVC1413" s="28"/>
      <c r="SVD1413" s="28"/>
      <c r="SVE1413" s="28"/>
      <c r="SVF1413" s="28"/>
      <c r="SVG1413" s="28"/>
      <c r="SVH1413" s="28"/>
      <c r="SVI1413" s="28"/>
      <c r="SVJ1413" s="28"/>
      <c r="SVK1413" s="28"/>
      <c r="SVL1413" s="28"/>
      <c r="SVM1413" s="28"/>
      <c r="SVN1413" s="28"/>
      <c r="SVO1413" s="28"/>
      <c r="SVP1413" s="28"/>
      <c r="SVQ1413" s="28"/>
      <c r="SVR1413" s="28"/>
      <c r="SVS1413" s="28"/>
      <c r="SVT1413" s="28"/>
      <c r="SVU1413" s="28"/>
      <c r="SVV1413" s="28"/>
      <c r="SVW1413" s="28"/>
      <c r="SVX1413" s="28"/>
      <c r="SVY1413" s="28"/>
      <c r="SVZ1413" s="28"/>
      <c r="SWA1413" s="28"/>
      <c r="SWB1413" s="28"/>
      <c r="SWC1413" s="28"/>
      <c r="SWD1413" s="28"/>
      <c r="SWE1413" s="28"/>
      <c r="SWF1413" s="28"/>
      <c r="SWG1413" s="28"/>
      <c r="SWH1413" s="28"/>
      <c r="SWI1413" s="28"/>
      <c r="SWJ1413" s="28"/>
      <c r="SWK1413" s="28"/>
      <c r="SWL1413" s="28"/>
      <c r="SWM1413" s="28"/>
      <c r="SWN1413" s="28"/>
      <c r="SWO1413" s="28"/>
      <c r="SWP1413" s="28"/>
      <c r="SWQ1413" s="28"/>
      <c r="SWR1413" s="28"/>
      <c r="SWS1413" s="28"/>
      <c r="SWT1413" s="28"/>
      <c r="SWU1413" s="28"/>
      <c r="SWV1413" s="28"/>
      <c r="SWW1413" s="28"/>
      <c r="SWX1413" s="28"/>
      <c r="SWY1413" s="28"/>
      <c r="SWZ1413" s="28"/>
      <c r="SXA1413" s="28"/>
      <c r="SXB1413" s="28"/>
      <c r="SXC1413" s="28"/>
      <c r="SXD1413" s="28"/>
      <c r="SXE1413" s="28"/>
      <c r="SXF1413" s="28"/>
      <c r="SXG1413" s="28"/>
      <c r="SXH1413" s="28"/>
      <c r="SXI1413" s="28"/>
      <c r="SXJ1413" s="28"/>
      <c r="SXK1413" s="28"/>
      <c r="SXL1413" s="28"/>
      <c r="SXM1413" s="28"/>
      <c r="SXN1413" s="28"/>
      <c r="SXO1413" s="28"/>
      <c r="SXP1413" s="28"/>
      <c r="SXQ1413" s="28"/>
      <c r="SXR1413" s="28"/>
      <c r="SXS1413" s="28"/>
      <c r="SXT1413" s="28"/>
      <c r="SXU1413" s="28"/>
      <c r="SXV1413" s="28"/>
      <c r="SXW1413" s="28"/>
      <c r="SXX1413" s="28"/>
      <c r="SXY1413" s="28"/>
      <c r="SXZ1413" s="28"/>
      <c r="SYA1413" s="28"/>
      <c r="SYB1413" s="28"/>
      <c r="SYC1413" s="28"/>
      <c r="SYD1413" s="28"/>
      <c r="SYE1413" s="28"/>
      <c r="SYF1413" s="28"/>
      <c r="SYG1413" s="28"/>
      <c r="SYH1413" s="28"/>
      <c r="SYI1413" s="28"/>
      <c r="SYJ1413" s="28"/>
      <c r="SYK1413" s="28"/>
      <c r="SYL1413" s="28"/>
      <c r="SYM1413" s="28"/>
      <c r="SYN1413" s="28"/>
      <c r="SYO1413" s="28"/>
      <c r="SYP1413" s="28"/>
      <c r="SYQ1413" s="28"/>
      <c r="SYR1413" s="28"/>
      <c r="SYS1413" s="28"/>
      <c r="SYT1413" s="28"/>
      <c r="SYU1413" s="28"/>
      <c r="SYV1413" s="28"/>
      <c r="SYW1413" s="28"/>
      <c r="SYX1413" s="28"/>
      <c r="SYY1413" s="28"/>
      <c r="SYZ1413" s="28"/>
      <c r="SZA1413" s="28"/>
      <c r="SZB1413" s="28"/>
      <c r="SZC1413" s="28"/>
      <c r="SZD1413" s="28"/>
      <c r="SZE1413" s="28"/>
      <c r="SZF1413" s="28"/>
      <c r="SZG1413" s="28"/>
      <c r="SZH1413" s="28"/>
      <c r="SZI1413" s="28"/>
      <c r="SZJ1413" s="28"/>
      <c r="SZK1413" s="28"/>
      <c r="SZL1413" s="28"/>
      <c r="SZM1413" s="28"/>
      <c r="SZN1413" s="28"/>
      <c r="SZO1413" s="28"/>
      <c r="SZP1413" s="28"/>
      <c r="SZQ1413" s="28"/>
      <c r="SZR1413" s="28"/>
      <c r="SZS1413" s="28"/>
      <c r="SZT1413" s="28"/>
      <c r="SZU1413" s="28"/>
      <c r="SZV1413" s="28"/>
      <c r="SZW1413" s="28"/>
      <c r="SZX1413" s="28"/>
      <c r="SZY1413" s="28"/>
      <c r="SZZ1413" s="28"/>
      <c r="TAA1413" s="28"/>
      <c r="TAB1413" s="28"/>
      <c r="TAC1413" s="28"/>
      <c r="TAD1413" s="28"/>
      <c r="TAE1413" s="28"/>
      <c r="TAF1413" s="28"/>
      <c r="TAG1413" s="28"/>
      <c r="TAH1413" s="28"/>
      <c r="TAI1413" s="28"/>
      <c r="TAJ1413" s="28"/>
      <c r="TAK1413" s="28"/>
      <c r="TAL1413" s="28"/>
      <c r="TAM1413" s="28"/>
      <c r="TAN1413" s="28"/>
      <c r="TAO1413" s="28"/>
      <c r="TAP1413" s="28"/>
      <c r="TAQ1413" s="28"/>
      <c r="TAR1413" s="28"/>
      <c r="TAS1413" s="28"/>
      <c r="TAT1413" s="28"/>
      <c r="TAU1413" s="28"/>
      <c r="TAV1413" s="28"/>
      <c r="TAW1413" s="28"/>
      <c r="TAX1413" s="28"/>
      <c r="TAY1413" s="28"/>
      <c r="TAZ1413" s="28"/>
      <c r="TBA1413" s="28"/>
      <c r="TBB1413" s="28"/>
      <c r="TBC1413" s="28"/>
      <c r="TBD1413" s="28"/>
      <c r="TBE1413" s="28"/>
      <c r="TBF1413" s="28"/>
      <c r="TBG1413" s="28"/>
      <c r="TBH1413" s="28"/>
      <c r="TBI1413" s="28"/>
      <c r="TBJ1413" s="28"/>
      <c r="TBK1413" s="28"/>
      <c r="TBL1413" s="28"/>
      <c r="TBM1413" s="28"/>
      <c r="TBN1413" s="28"/>
      <c r="TBO1413" s="28"/>
      <c r="TBP1413" s="28"/>
      <c r="TBQ1413" s="28"/>
      <c r="TBR1413" s="28"/>
      <c r="TBS1413" s="28"/>
      <c r="TBT1413" s="28"/>
      <c r="TBU1413" s="28"/>
      <c r="TBV1413" s="28"/>
      <c r="TBW1413" s="28"/>
      <c r="TBX1413" s="28"/>
      <c r="TBY1413" s="28"/>
      <c r="TBZ1413" s="28"/>
      <c r="TCA1413" s="28"/>
      <c r="TCB1413" s="28"/>
      <c r="TCC1413" s="28"/>
      <c r="TCD1413" s="28"/>
      <c r="TCE1413" s="28"/>
      <c r="TCF1413" s="28"/>
      <c r="TCG1413" s="28"/>
      <c r="TCH1413" s="28"/>
      <c r="TCI1413" s="28"/>
      <c r="TCJ1413" s="28"/>
      <c r="TCK1413" s="28"/>
      <c r="TCL1413" s="28"/>
      <c r="TCM1413" s="28"/>
      <c r="TCN1413" s="28"/>
      <c r="TCO1413" s="28"/>
      <c r="TCP1413" s="28"/>
      <c r="TCQ1413" s="28"/>
      <c r="TCR1413" s="28"/>
      <c r="TCS1413" s="28"/>
      <c r="TCT1413" s="28"/>
      <c r="TCU1413" s="28"/>
      <c r="TCV1413" s="28"/>
      <c r="TCW1413" s="28"/>
      <c r="TCX1413" s="28"/>
      <c r="TCY1413" s="28"/>
      <c r="TCZ1413" s="28"/>
      <c r="TDA1413" s="28"/>
      <c r="TDB1413" s="28"/>
      <c r="TDC1413" s="28"/>
      <c r="TDD1413" s="28"/>
      <c r="TDE1413" s="28"/>
      <c r="TDF1413" s="28"/>
      <c r="TDG1413" s="28"/>
      <c r="TDH1413" s="28"/>
      <c r="TDI1413" s="28"/>
      <c r="TDJ1413" s="28"/>
      <c r="TDK1413" s="28"/>
      <c r="TDL1413" s="28"/>
      <c r="TDM1413" s="28"/>
      <c r="TDN1413" s="28"/>
      <c r="TDO1413" s="28"/>
      <c r="TDP1413" s="28"/>
      <c r="TDQ1413" s="28"/>
      <c r="TDR1413" s="28"/>
      <c r="TDS1413" s="28"/>
      <c r="TDT1413" s="28"/>
      <c r="TDU1413" s="28"/>
      <c r="TDV1413" s="28"/>
      <c r="TDW1413" s="28"/>
      <c r="TDX1413" s="28"/>
      <c r="TDY1413" s="28"/>
      <c r="TDZ1413" s="28"/>
      <c r="TEA1413" s="28"/>
      <c r="TEB1413" s="28"/>
      <c r="TEC1413" s="28"/>
      <c r="TED1413" s="28"/>
      <c r="TEE1413" s="28"/>
      <c r="TEF1413" s="28"/>
      <c r="TEG1413" s="28"/>
      <c r="TEH1413" s="28"/>
      <c r="TEI1413" s="28"/>
      <c r="TEJ1413" s="28"/>
      <c r="TEK1413" s="28"/>
      <c r="TEL1413" s="28"/>
      <c r="TEM1413" s="28"/>
      <c r="TEN1413" s="28"/>
      <c r="TEO1413" s="28"/>
      <c r="TEP1413" s="28"/>
      <c r="TEQ1413" s="28"/>
      <c r="TER1413" s="28"/>
      <c r="TES1413" s="28"/>
      <c r="TET1413" s="28"/>
      <c r="TEU1413" s="28"/>
      <c r="TEV1413" s="28"/>
      <c r="TEW1413" s="28"/>
      <c r="TEX1413" s="28"/>
      <c r="TEY1413" s="28"/>
      <c r="TEZ1413" s="28"/>
      <c r="TFA1413" s="28"/>
      <c r="TFB1413" s="28"/>
      <c r="TFC1413" s="28"/>
      <c r="TFD1413" s="28"/>
      <c r="TFE1413" s="28"/>
      <c r="TFF1413" s="28"/>
      <c r="TFG1413" s="28"/>
      <c r="TFH1413" s="28"/>
      <c r="TFI1413" s="28"/>
      <c r="TFJ1413" s="28"/>
      <c r="TFK1413" s="28"/>
      <c r="TFL1413" s="28"/>
      <c r="TFM1413" s="28"/>
      <c r="TFN1413" s="28"/>
      <c r="TFO1413" s="28"/>
      <c r="TFP1413" s="28"/>
      <c r="TFQ1413" s="28"/>
      <c r="TFR1413" s="28"/>
      <c r="TFS1413" s="28"/>
      <c r="TFT1413" s="28"/>
      <c r="TFU1413" s="28"/>
      <c r="TFV1413" s="28"/>
      <c r="TFW1413" s="28"/>
      <c r="TFX1413" s="28"/>
      <c r="TFY1413" s="28"/>
      <c r="TFZ1413" s="28"/>
      <c r="TGA1413" s="28"/>
      <c r="TGB1413" s="28"/>
      <c r="TGC1413" s="28"/>
      <c r="TGD1413" s="28"/>
      <c r="TGE1413" s="28"/>
      <c r="TGF1413" s="28"/>
      <c r="TGG1413" s="28"/>
      <c r="TGH1413" s="28"/>
      <c r="TGI1413" s="28"/>
      <c r="TGJ1413" s="28"/>
      <c r="TGK1413" s="28"/>
      <c r="TGL1413" s="28"/>
      <c r="TGM1413" s="28"/>
      <c r="TGN1413" s="28"/>
      <c r="TGO1413" s="28"/>
      <c r="TGP1413" s="28"/>
      <c r="TGQ1413" s="28"/>
      <c r="TGR1413" s="28"/>
      <c r="TGS1413" s="28"/>
      <c r="TGT1413" s="28"/>
      <c r="TGU1413" s="28"/>
      <c r="TGV1413" s="28"/>
      <c r="TGW1413" s="28"/>
      <c r="TGX1413" s="28"/>
      <c r="TGY1413" s="28"/>
      <c r="TGZ1413" s="28"/>
      <c r="THA1413" s="28"/>
      <c r="THB1413" s="28"/>
      <c r="THC1413" s="28"/>
      <c r="THD1413" s="28"/>
      <c r="THE1413" s="28"/>
      <c r="THF1413" s="28"/>
      <c r="THG1413" s="28"/>
      <c r="THH1413" s="28"/>
      <c r="THI1413" s="28"/>
      <c r="THJ1413" s="28"/>
      <c r="THK1413" s="28"/>
      <c r="THL1413" s="28"/>
      <c r="THM1413" s="28"/>
      <c r="THN1413" s="28"/>
      <c r="THO1413" s="28"/>
      <c r="THP1413" s="28"/>
      <c r="THQ1413" s="28"/>
      <c r="THR1413" s="28"/>
      <c r="THS1413" s="28"/>
      <c r="THT1413" s="28"/>
      <c r="THU1413" s="28"/>
      <c r="THV1413" s="28"/>
      <c r="THW1413" s="28"/>
      <c r="THX1413" s="28"/>
      <c r="THY1413" s="28"/>
      <c r="THZ1413" s="28"/>
      <c r="TIA1413" s="28"/>
      <c r="TIB1413" s="28"/>
      <c r="TIC1413" s="28"/>
      <c r="TID1413" s="28"/>
      <c r="TIE1413" s="28"/>
      <c r="TIF1413" s="28"/>
      <c r="TIG1413" s="28"/>
      <c r="TIH1413" s="28"/>
      <c r="TII1413" s="28"/>
      <c r="TIJ1413" s="28"/>
      <c r="TIK1413" s="28"/>
      <c r="TIL1413" s="28"/>
      <c r="TIM1413" s="28"/>
      <c r="TIN1413" s="28"/>
      <c r="TIO1413" s="28"/>
      <c r="TIP1413" s="28"/>
      <c r="TIQ1413" s="28"/>
      <c r="TIR1413" s="28"/>
      <c r="TIS1413" s="28"/>
      <c r="TIT1413" s="28"/>
      <c r="TIU1413" s="28"/>
      <c r="TIV1413" s="28"/>
      <c r="TIW1413" s="28"/>
      <c r="TIX1413" s="28"/>
      <c r="TIY1413" s="28"/>
      <c r="TIZ1413" s="28"/>
      <c r="TJA1413" s="28"/>
      <c r="TJB1413" s="28"/>
      <c r="TJC1413" s="28"/>
      <c r="TJD1413" s="28"/>
      <c r="TJE1413" s="28"/>
      <c r="TJF1413" s="28"/>
      <c r="TJG1413" s="28"/>
      <c r="TJH1413" s="28"/>
      <c r="TJI1413" s="28"/>
      <c r="TJJ1413" s="28"/>
      <c r="TJK1413" s="28"/>
      <c r="TJL1413" s="28"/>
      <c r="TJM1413" s="28"/>
      <c r="TJN1413" s="28"/>
      <c r="TJO1413" s="28"/>
      <c r="TJP1413" s="28"/>
      <c r="TJQ1413" s="28"/>
      <c r="TJR1413" s="28"/>
      <c r="TJS1413" s="28"/>
      <c r="TJT1413" s="28"/>
      <c r="TJU1413" s="28"/>
      <c r="TJV1413" s="28"/>
      <c r="TJW1413" s="28"/>
      <c r="TJX1413" s="28"/>
      <c r="TJY1413" s="28"/>
      <c r="TJZ1413" s="28"/>
      <c r="TKA1413" s="28"/>
      <c r="TKB1413" s="28"/>
      <c r="TKC1413" s="28"/>
      <c r="TKD1413" s="28"/>
      <c r="TKE1413" s="28"/>
      <c r="TKF1413" s="28"/>
      <c r="TKG1413" s="28"/>
      <c r="TKH1413" s="28"/>
      <c r="TKI1413" s="28"/>
      <c r="TKJ1413" s="28"/>
      <c r="TKK1413" s="28"/>
      <c r="TKL1413" s="28"/>
      <c r="TKM1413" s="28"/>
      <c r="TKN1413" s="28"/>
      <c r="TKO1413" s="28"/>
      <c r="TKP1413" s="28"/>
      <c r="TKQ1413" s="28"/>
      <c r="TKR1413" s="28"/>
      <c r="TKS1413" s="28"/>
      <c r="TKT1413" s="28"/>
      <c r="TKU1413" s="28"/>
      <c r="TKV1413" s="28"/>
      <c r="TKW1413" s="28"/>
      <c r="TKX1413" s="28"/>
      <c r="TKY1413" s="28"/>
      <c r="TKZ1413" s="28"/>
      <c r="TLA1413" s="28"/>
      <c r="TLB1413" s="28"/>
      <c r="TLC1413" s="28"/>
      <c r="TLD1413" s="28"/>
      <c r="TLE1413" s="28"/>
      <c r="TLF1413" s="28"/>
      <c r="TLG1413" s="28"/>
      <c r="TLH1413" s="28"/>
      <c r="TLI1413" s="28"/>
      <c r="TLJ1413" s="28"/>
      <c r="TLK1413" s="28"/>
      <c r="TLL1413" s="28"/>
      <c r="TLM1413" s="28"/>
      <c r="TLN1413" s="28"/>
      <c r="TLO1413" s="28"/>
      <c r="TLP1413" s="28"/>
      <c r="TLQ1413" s="28"/>
      <c r="TLR1413" s="28"/>
      <c r="TLS1413" s="28"/>
      <c r="TLT1413" s="28"/>
      <c r="TLU1413" s="28"/>
      <c r="TLV1413" s="28"/>
      <c r="TLW1413" s="28"/>
      <c r="TLX1413" s="28"/>
      <c r="TLY1413" s="28"/>
      <c r="TLZ1413" s="28"/>
      <c r="TMA1413" s="28"/>
      <c r="TMB1413" s="28"/>
      <c r="TMC1413" s="28"/>
      <c r="TMD1413" s="28"/>
      <c r="TME1413" s="28"/>
      <c r="TMF1413" s="28"/>
      <c r="TMG1413" s="28"/>
      <c r="TMH1413" s="28"/>
      <c r="TMI1413" s="28"/>
      <c r="TMJ1413" s="28"/>
      <c r="TMK1413" s="28"/>
      <c r="TML1413" s="28"/>
      <c r="TMM1413" s="28"/>
      <c r="TMN1413" s="28"/>
      <c r="TMO1413" s="28"/>
      <c r="TMP1413" s="28"/>
      <c r="TMQ1413" s="28"/>
      <c r="TMR1413" s="28"/>
      <c r="TMS1413" s="28"/>
      <c r="TMT1413" s="28"/>
      <c r="TMU1413" s="28"/>
      <c r="TMV1413" s="28"/>
      <c r="TMW1413" s="28"/>
      <c r="TMX1413" s="28"/>
      <c r="TMY1413" s="28"/>
      <c r="TMZ1413" s="28"/>
      <c r="TNA1413" s="28"/>
      <c r="TNB1413" s="28"/>
      <c r="TNC1413" s="28"/>
      <c r="TND1413" s="28"/>
      <c r="TNE1413" s="28"/>
      <c r="TNF1413" s="28"/>
      <c r="TNG1413" s="28"/>
      <c r="TNH1413" s="28"/>
      <c r="TNI1413" s="28"/>
      <c r="TNJ1413" s="28"/>
      <c r="TNK1413" s="28"/>
      <c r="TNL1413" s="28"/>
      <c r="TNM1413" s="28"/>
      <c r="TNN1413" s="28"/>
      <c r="TNO1413" s="28"/>
      <c r="TNP1413" s="28"/>
      <c r="TNQ1413" s="28"/>
      <c r="TNR1413" s="28"/>
      <c r="TNS1413" s="28"/>
      <c r="TNT1413" s="28"/>
      <c r="TNU1413" s="28"/>
      <c r="TNV1413" s="28"/>
      <c r="TNW1413" s="28"/>
      <c r="TNX1413" s="28"/>
      <c r="TNY1413" s="28"/>
      <c r="TNZ1413" s="28"/>
      <c r="TOA1413" s="28"/>
      <c r="TOB1413" s="28"/>
      <c r="TOC1413" s="28"/>
      <c r="TOD1413" s="28"/>
      <c r="TOE1413" s="28"/>
      <c r="TOF1413" s="28"/>
      <c r="TOG1413" s="28"/>
      <c r="TOH1413" s="28"/>
      <c r="TOI1413" s="28"/>
      <c r="TOJ1413" s="28"/>
      <c r="TOK1413" s="28"/>
      <c r="TOL1413" s="28"/>
      <c r="TOM1413" s="28"/>
      <c r="TON1413" s="28"/>
      <c r="TOO1413" s="28"/>
      <c r="TOP1413" s="28"/>
      <c r="TOQ1413" s="28"/>
      <c r="TOR1413" s="28"/>
      <c r="TOS1413" s="28"/>
      <c r="TOT1413" s="28"/>
      <c r="TOU1413" s="28"/>
      <c r="TOV1413" s="28"/>
      <c r="TOW1413" s="28"/>
      <c r="TOX1413" s="28"/>
      <c r="TOY1413" s="28"/>
      <c r="TOZ1413" s="28"/>
      <c r="TPA1413" s="28"/>
      <c r="TPB1413" s="28"/>
      <c r="TPC1413" s="28"/>
      <c r="TPD1413" s="28"/>
      <c r="TPE1413" s="28"/>
      <c r="TPF1413" s="28"/>
      <c r="TPG1413" s="28"/>
      <c r="TPH1413" s="28"/>
      <c r="TPI1413" s="28"/>
      <c r="TPJ1413" s="28"/>
      <c r="TPK1413" s="28"/>
      <c r="TPL1413" s="28"/>
      <c r="TPM1413" s="28"/>
      <c r="TPN1413" s="28"/>
      <c r="TPO1413" s="28"/>
      <c r="TPP1413" s="28"/>
      <c r="TPQ1413" s="28"/>
      <c r="TPR1413" s="28"/>
      <c r="TPS1413" s="28"/>
      <c r="TPT1413" s="28"/>
      <c r="TPU1413" s="28"/>
      <c r="TPV1413" s="28"/>
      <c r="TPW1413" s="28"/>
      <c r="TPX1413" s="28"/>
      <c r="TPY1413" s="28"/>
      <c r="TPZ1413" s="28"/>
      <c r="TQA1413" s="28"/>
      <c r="TQB1413" s="28"/>
      <c r="TQC1413" s="28"/>
      <c r="TQD1413" s="28"/>
      <c r="TQE1413" s="28"/>
      <c r="TQF1413" s="28"/>
      <c r="TQG1413" s="28"/>
      <c r="TQH1413" s="28"/>
      <c r="TQI1413" s="28"/>
      <c r="TQJ1413" s="28"/>
      <c r="TQK1413" s="28"/>
      <c r="TQL1413" s="28"/>
      <c r="TQM1413" s="28"/>
      <c r="TQN1413" s="28"/>
      <c r="TQO1413" s="28"/>
      <c r="TQP1413" s="28"/>
      <c r="TQQ1413" s="28"/>
      <c r="TQR1413" s="28"/>
      <c r="TQS1413" s="28"/>
      <c r="TQT1413" s="28"/>
      <c r="TQU1413" s="28"/>
      <c r="TQV1413" s="28"/>
      <c r="TQW1413" s="28"/>
      <c r="TQX1413" s="28"/>
      <c r="TQY1413" s="28"/>
      <c r="TQZ1413" s="28"/>
      <c r="TRA1413" s="28"/>
      <c r="TRB1413" s="28"/>
      <c r="TRC1413" s="28"/>
      <c r="TRD1413" s="28"/>
      <c r="TRE1413" s="28"/>
      <c r="TRF1413" s="28"/>
      <c r="TRG1413" s="28"/>
      <c r="TRH1413" s="28"/>
      <c r="TRI1413" s="28"/>
      <c r="TRJ1413" s="28"/>
      <c r="TRK1413" s="28"/>
      <c r="TRL1413" s="28"/>
      <c r="TRM1413" s="28"/>
      <c r="TRN1413" s="28"/>
      <c r="TRO1413" s="28"/>
      <c r="TRP1413" s="28"/>
      <c r="TRQ1413" s="28"/>
      <c r="TRR1413" s="28"/>
      <c r="TRS1413" s="28"/>
      <c r="TRT1413" s="28"/>
      <c r="TRU1413" s="28"/>
      <c r="TRV1413" s="28"/>
      <c r="TRW1413" s="28"/>
      <c r="TRX1413" s="28"/>
      <c r="TRY1413" s="28"/>
      <c r="TRZ1413" s="28"/>
      <c r="TSA1413" s="28"/>
      <c r="TSB1413" s="28"/>
      <c r="TSC1413" s="28"/>
      <c r="TSD1413" s="28"/>
      <c r="TSE1413" s="28"/>
      <c r="TSF1413" s="28"/>
      <c r="TSG1413" s="28"/>
      <c r="TSH1413" s="28"/>
      <c r="TSI1413" s="28"/>
      <c r="TSJ1413" s="28"/>
      <c r="TSK1413" s="28"/>
      <c r="TSL1413" s="28"/>
      <c r="TSM1413" s="28"/>
      <c r="TSN1413" s="28"/>
      <c r="TSO1413" s="28"/>
      <c r="TSP1413" s="28"/>
      <c r="TSQ1413" s="28"/>
      <c r="TSR1413" s="28"/>
      <c r="TSS1413" s="28"/>
      <c r="TST1413" s="28"/>
      <c r="TSU1413" s="28"/>
      <c r="TSV1413" s="28"/>
      <c r="TSW1413" s="28"/>
      <c r="TSX1413" s="28"/>
      <c r="TSY1413" s="28"/>
      <c r="TSZ1413" s="28"/>
      <c r="TTA1413" s="28"/>
      <c r="TTB1413" s="28"/>
      <c r="TTC1413" s="28"/>
      <c r="TTD1413" s="28"/>
      <c r="TTE1413" s="28"/>
      <c r="TTF1413" s="28"/>
      <c r="TTG1413" s="28"/>
      <c r="TTH1413" s="28"/>
      <c r="TTI1413" s="28"/>
      <c r="TTJ1413" s="28"/>
      <c r="TTK1413" s="28"/>
      <c r="TTL1413" s="28"/>
      <c r="TTM1413" s="28"/>
      <c r="TTN1413" s="28"/>
      <c r="TTO1413" s="28"/>
      <c r="TTP1413" s="28"/>
      <c r="TTQ1413" s="28"/>
      <c r="TTR1413" s="28"/>
      <c r="TTS1413" s="28"/>
      <c r="TTT1413" s="28"/>
      <c r="TTU1413" s="28"/>
      <c r="TTV1413" s="28"/>
      <c r="TTW1413" s="28"/>
      <c r="TTX1413" s="28"/>
      <c r="TTY1413" s="28"/>
      <c r="TTZ1413" s="28"/>
      <c r="TUA1413" s="28"/>
      <c r="TUB1413" s="28"/>
      <c r="TUC1413" s="28"/>
      <c r="TUD1413" s="28"/>
      <c r="TUE1413" s="28"/>
      <c r="TUF1413" s="28"/>
      <c r="TUG1413" s="28"/>
      <c r="TUH1413" s="28"/>
      <c r="TUI1413" s="28"/>
      <c r="TUJ1413" s="28"/>
      <c r="TUK1413" s="28"/>
      <c r="TUL1413" s="28"/>
      <c r="TUM1413" s="28"/>
      <c r="TUN1413" s="28"/>
      <c r="TUO1413" s="28"/>
      <c r="TUP1413" s="28"/>
      <c r="TUQ1413" s="28"/>
      <c r="TUR1413" s="28"/>
      <c r="TUS1413" s="28"/>
      <c r="TUT1413" s="28"/>
      <c r="TUU1413" s="28"/>
      <c r="TUV1413" s="28"/>
      <c r="TUW1413" s="28"/>
      <c r="TUX1413" s="28"/>
      <c r="TUY1413" s="28"/>
      <c r="TUZ1413" s="28"/>
      <c r="TVA1413" s="28"/>
      <c r="TVB1413" s="28"/>
      <c r="TVC1413" s="28"/>
      <c r="TVD1413" s="28"/>
      <c r="TVE1413" s="28"/>
      <c r="TVF1413" s="28"/>
      <c r="TVG1413" s="28"/>
      <c r="TVH1413" s="28"/>
      <c r="TVI1413" s="28"/>
      <c r="TVJ1413" s="28"/>
      <c r="TVK1413" s="28"/>
      <c r="TVL1413" s="28"/>
      <c r="TVM1413" s="28"/>
      <c r="TVN1413" s="28"/>
      <c r="TVO1413" s="28"/>
      <c r="TVP1413" s="28"/>
      <c r="TVQ1413" s="28"/>
      <c r="TVR1413" s="28"/>
      <c r="TVS1413" s="28"/>
      <c r="TVT1413" s="28"/>
      <c r="TVU1413" s="28"/>
      <c r="TVV1413" s="28"/>
      <c r="TVW1413" s="28"/>
      <c r="TVX1413" s="28"/>
      <c r="TVY1413" s="28"/>
      <c r="TVZ1413" s="28"/>
      <c r="TWA1413" s="28"/>
      <c r="TWB1413" s="28"/>
      <c r="TWC1413" s="28"/>
      <c r="TWD1413" s="28"/>
      <c r="TWE1413" s="28"/>
      <c r="TWF1413" s="28"/>
      <c r="TWG1413" s="28"/>
      <c r="TWH1413" s="28"/>
      <c r="TWI1413" s="28"/>
      <c r="TWJ1413" s="28"/>
      <c r="TWK1413" s="28"/>
      <c r="TWL1413" s="28"/>
      <c r="TWM1413" s="28"/>
      <c r="TWN1413" s="28"/>
      <c r="TWO1413" s="28"/>
      <c r="TWP1413" s="28"/>
      <c r="TWQ1413" s="28"/>
      <c r="TWR1413" s="28"/>
      <c r="TWS1413" s="28"/>
      <c r="TWT1413" s="28"/>
      <c r="TWU1413" s="28"/>
      <c r="TWV1413" s="28"/>
      <c r="TWW1413" s="28"/>
      <c r="TWX1413" s="28"/>
      <c r="TWY1413" s="28"/>
      <c r="TWZ1413" s="28"/>
      <c r="TXA1413" s="28"/>
      <c r="TXB1413" s="28"/>
      <c r="TXC1413" s="28"/>
      <c r="TXD1413" s="28"/>
      <c r="TXE1413" s="28"/>
      <c r="TXF1413" s="28"/>
      <c r="TXG1413" s="28"/>
      <c r="TXH1413" s="28"/>
      <c r="TXI1413" s="28"/>
      <c r="TXJ1413" s="28"/>
      <c r="TXK1413" s="28"/>
      <c r="TXL1413" s="28"/>
      <c r="TXM1413" s="28"/>
      <c r="TXN1413" s="28"/>
      <c r="TXO1413" s="28"/>
      <c r="TXP1413" s="28"/>
      <c r="TXQ1413" s="28"/>
      <c r="TXR1413" s="28"/>
      <c r="TXS1413" s="28"/>
      <c r="TXT1413" s="28"/>
      <c r="TXU1413" s="28"/>
      <c r="TXV1413" s="28"/>
      <c r="TXW1413" s="28"/>
      <c r="TXX1413" s="28"/>
      <c r="TXY1413" s="28"/>
      <c r="TXZ1413" s="28"/>
      <c r="TYA1413" s="28"/>
      <c r="TYB1413" s="28"/>
      <c r="TYC1413" s="28"/>
      <c r="TYD1413" s="28"/>
      <c r="TYE1413" s="28"/>
      <c r="TYF1413" s="28"/>
      <c r="TYG1413" s="28"/>
      <c r="TYH1413" s="28"/>
      <c r="TYI1413" s="28"/>
      <c r="TYJ1413" s="28"/>
      <c r="TYK1413" s="28"/>
      <c r="TYL1413" s="28"/>
      <c r="TYM1413" s="28"/>
      <c r="TYN1413" s="28"/>
      <c r="TYO1413" s="28"/>
      <c r="TYP1413" s="28"/>
      <c r="TYQ1413" s="28"/>
      <c r="TYR1413" s="28"/>
      <c r="TYS1413" s="28"/>
      <c r="TYT1413" s="28"/>
      <c r="TYU1413" s="28"/>
      <c r="TYV1413" s="28"/>
      <c r="TYW1413" s="28"/>
      <c r="TYX1413" s="28"/>
      <c r="TYY1413" s="28"/>
      <c r="TYZ1413" s="28"/>
      <c r="TZA1413" s="28"/>
      <c r="TZB1413" s="28"/>
      <c r="TZC1413" s="28"/>
      <c r="TZD1413" s="28"/>
      <c r="TZE1413" s="28"/>
      <c r="TZF1413" s="28"/>
      <c r="TZG1413" s="28"/>
      <c r="TZH1413" s="28"/>
      <c r="TZI1413" s="28"/>
      <c r="TZJ1413" s="28"/>
      <c r="TZK1413" s="28"/>
      <c r="TZL1413" s="28"/>
      <c r="TZM1413" s="28"/>
      <c r="TZN1413" s="28"/>
      <c r="TZO1413" s="28"/>
      <c r="TZP1413" s="28"/>
      <c r="TZQ1413" s="28"/>
      <c r="TZR1413" s="28"/>
      <c r="TZS1413" s="28"/>
      <c r="TZT1413" s="28"/>
      <c r="TZU1413" s="28"/>
      <c r="TZV1413" s="28"/>
      <c r="TZW1413" s="28"/>
      <c r="TZX1413" s="28"/>
      <c r="TZY1413" s="28"/>
      <c r="TZZ1413" s="28"/>
      <c r="UAA1413" s="28"/>
      <c r="UAB1413" s="28"/>
      <c r="UAC1413" s="28"/>
      <c r="UAD1413" s="28"/>
      <c r="UAE1413" s="28"/>
      <c r="UAF1413" s="28"/>
      <c r="UAG1413" s="28"/>
      <c r="UAH1413" s="28"/>
      <c r="UAI1413" s="28"/>
      <c r="UAJ1413" s="28"/>
      <c r="UAK1413" s="28"/>
      <c r="UAL1413" s="28"/>
      <c r="UAM1413" s="28"/>
      <c r="UAN1413" s="28"/>
      <c r="UAO1413" s="28"/>
      <c r="UAP1413" s="28"/>
      <c r="UAQ1413" s="28"/>
      <c r="UAR1413" s="28"/>
      <c r="UAS1413" s="28"/>
      <c r="UAT1413" s="28"/>
      <c r="UAU1413" s="28"/>
      <c r="UAV1413" s="28"/>
      <c r="UAW1413" s="28"/>
      <c r="UAX1413" s="28"/>
      <c r="UAY1413" s="28"/>
      <c r="UAZ1413" s="28"/>
      <c r="UBA1413" s="28"/>
      <c r="UBB1413" s="28"/>
      <c r="UBC1413" s="28"/>
      <c r="UBD1413" s="28"/>
      <c r="UBE1413" s="28"/>
      <c r="UBF1413" s="28"/>
      <c r="UBG1413" s="28"/>
      <c r="UBH1413" s="28"/>
      <c r="UBI1413" s="28"/>
      <c r="UBJ1413" s="28"/>
      <c r="UBK1413" s="28"/>
      <c r="UBL1413" s="28"/>
      <c r="UBM1413" s="28"/>
      <c r="UBN1413" s="28"/>
      <c r="UBO1413" s="28"/>
      <c r="UBP1413" s="28"/>
      <c r="UBQ1413" s="28"/>
      <c r="UBR1413" s="28"/>
      <c r="UBS1413" s="28"/>
      <c r="UBT1413" s="28"/>
      <c r="UBU1413" s="28"/>
      <c r="UBV1413" s="28"/>
      <c r="UBW1413" s="28"/>
      <c r="UBX1413" s="28"/>
      <c r="UBY1413" s="28"/>
      <c r="UBZ1413" s="28"/>
      <c r="UCA1413" s="28"/>
      <c r="UCB1413" s="28"/>
      <c r="UCC1413" s="28"/>
      <c r="UCD1413" s="28"/>
      <c r="UCE1413" s="28"/>
      <c r="UCF1413" s="28"/>
      <c r="UCG1413" s="28"/>
      <c r="UCH1413" s="28"/>
      <c r="UCI1413" s="28"/>
      <c r="UCJ1413" s="28"/>
      <c r="UCK1413" s="28"/>
      <c r="UCL1413" s="28"/>
      <c r="UCM1413" s="28"/>
      <c r="UCN1413" s="28"/>
      <c r="UCO1413" s="28"/>
      <c r="UCP1413" s="28"/>
      <c r="UCQ1413" s="28"/>
      <c r="UCR1413" s="28"/>
      <c r="UCS1413" s="28"/>
      <c r="UCT1413" s="28"/>
      <c r="UCU1413" s="28"/>
      <c r="UCV1413" s="28"/>
      <c r="UCW1413" s="28"/>
      <c r="UCX1413" s="28"/>
      <c r="UCY1413" s="28"/>
      <c r="UCZ1413" s="28"/>
      <c r="UDA1413" s="28"/>
      <c r="UDB1413" s="28"/>
      <c r="UDC1413" s="28"/>
      <c r="UDD1413" s="28"/>
      <c r="UDE1413" s="28"/>
      <c r="UDF1413" s="28"/>
      <c r="UDG1413" s="28"/>
      <c r="UDH1413" s="28"/>
      <c r="UDI1413" s="28"/>
      <c r="UDJ1413" s="28"/>
      <c r="UDK1413" s="28"/>
      <c r="UDL1413" s="28"/>
      <c r="UDM1413" s="28"/>
      <c r="UDN1413" s="28"/>
      <c r="UDO1413" s="28"/>
      <c r="UDP1413" s="28"/>
      <c r="UDQ1413" s="28"/>
      <c r="UDR1413" s="28"/>
      <c r="UDS1413" s="28"/>
      <c r="UDT1413" s="28"/>
      <c r="UDU1413" s="28"/>
      <c r="UDV1413" s="28"/>
      <c r="UDW1413" s="28"/>
      <c r="UDX1413" s="28"/>
      <c r="UDY1413" s="28"/>
      <c r="UDZ1413" s="28"/>
      <c r="UEA1413" s="28"/>
      <c r="UEB1413" s="28"/>
      <c r="UEC1413" s="28"/>
      <c r="UED1413" s="28"/>
      <c r="UEE1413" s="28"/>
      <c r="UEF1413" s="28"/>
      <c r="UEG1413" s="28"/>
      <c r="UEH1413" s="28"/>
      <c r="UEI1413" s="28"/>
      <c r="UEJ1413" s="28"/>
      <c r="UEK1413" s="28"/>
      <c r="UEL1413" s="28"/>
      <c r="UEM1413" s="28"/>
      <c r="UEN1413" s="28"/>
      <c r="UEO1413" s="28"/>
      <c r="UEP1413" s="28"/>
      <c r="UEQ1413" s="28"/>
      <c r="UER1413" s="28"/>
      <c r="UES1413" s="28"/>
      <c r="UET1413" s="28"/>
      <c r="UEU1413" s="28"/>
      <c r="UEV1413" s="28"/>
      <c r="UEW1413" s="28"/>
      <c r="UEX1413" s="28"/>
      <c r="UEY1413" s="28"/>
      <c r="UEZ1413" s="28"/>
      <c r="UFA1413" s="28"/>
      <c r="UFB1413" s="28"/>
      <c r="UFC1413" s="28"/>
      <c r="UFD1413" s="28"/>
      <c r="UFE1413" s="28"/>
      <c r="UFF1413" s="28"/>
      <c r="UFG1413" s="28"/>
      <c r="UFH1413" s="28"/>
      <c r="UFI1413" s="28"/>
      <c r="UFJ1413" s="28"/>
      <c r="UFK1413" s="28"/>
      <c r="UFL1413" s="28"/>
      <c r="UFM1413" s="28"/>
      <c r="UFN1413" s="28"/>
      <c r="UFO1413" s="28"/>
      <c r="UFP1413" s="28"/>
      <c r="UFQ1413" s="28"/>
      <c r="UFR1413" s="28"/>
      <c r="UFS1413" s="28"/>
      <c r="UFT1413" s="28"/>
      <c r="UFU1413" s="28"/>
      <c r="UFV1413" s="28"/>
      <c r="UFW1413" s="28"/>
      <c r="UFX1413" s="28"/>
      <c r="UFY1413" s="28"/>
      <c r="UFZ1413" s="28"/>
      <c r="UGA1413" s="28"/>
      <c r="UGB1413" s="28"/>
      <c r="UGC1413" s="28"/>
      <c r="UGD1413" s="28"/>
      <c r="UGE1413" s="28"/>
      <c r="UGF1413" s="28"/>
      <c r="UGG1413" s="28"/>
      <c r="UGH1413" s="28"/>
      <c r="UGI1413" s="28"/>
      <c r="UGJ1413" s="28"/>
      <c r="UGK1413" s="28"/>
      <c r="UGL1413" s="28"/>
      <c r="UGM1413" s="28"/>
      <c r="UGN1413" s="28"/>
      <c r="UGO1413" s="28"/>
      <c r="UGP1413" s="28"/>
      <c r="UGQ1413" s="28"/>
      <c r="UGR1413" s="28"/>
      <c r="UGS1413" s="28"/>
      <c r="UGT1413" s="28"/>
      <c r="UGU1413" s="28"/>
      <c r="UGV1413" s="28"/>
      <c r="UGW1413" s="28"/>
      <c r="UGX1413" s="28"/>
      <c r="UGY1413" s="28"/>
      <c r="UGZ1413" s="28"/>
      <c r="UHA1413" s="28"/>
      <c r="UHB1413" s="28"/>
      <c r="UHC1413" s="28"/>
      <c r="UHD1413" s="28"/>
      <c r="UHE1413" s="28"/>
      <c r="UHF1413" s="28"/>
      <c r="UHG1413" s="28"/>
      <c r="UHH1413" s="28"/>
      <c r="UHI1413" s="28"/>
      <c r="UHJ1413" s="28"/>
      <c r="UHK1413" s="28"/>
      <c r="UHL1413" s="28"/>
      <c r="UHM1413" s="28"/>
      <c r="UHN1413" s="28"/>
      <c r="UHO1413" s="28"/>
      <c r="UHP1413" s="28"/>
      <c r="UHQ1413" s="28"/>
      <c r="UHR1413" s="28"/>
      <c r="UHS1413" s="28"/>
      <c r="UHT1413" s="28"/>
      <c r="UHU1413" s="28"/>
      <c r="UHV1413" s="28"/>
      <c r="UHW1413" s="28"/>
      <c r="UHX1413" s="28"/>
      <c r="UHY1413" s="28"/>
      <c r="UHZ1413" s="28"/>
      <c r="UIA1413" s="28"/>
      <c r="UIB1413" s="28"/>
      <c r="UIC1413" s="28"/>
      <c r="UID1413" s="28"/>
      <c r="UIE1413" s="28"/>
      <c r="UIF1413" s="28"/>
      <c r="UIG1413" s="28"/>
      <c r="UIH1413" s="28"/>
      <c r="UII1413" s="28"/>
      <c r="UIJ1413" s="28"/>
      <c r="UIK1413" s="28"/>
      <c r="UIL1413" s="28"/>
      <c r="UIM1413" s="28"/>
      <c r="UIN1413" s="28"/>
      <c r="UIO1413" s="28"/>
      <c r="UIP1413" s="28"/>
      <c r="UIQ1413" s="28"/>
      <c r="UIR1413" s="28"/>
      <c r="UIS1413" s="28"/>
      <c r="UIT1413" s="28"/>
      <c r="UIU1413" s="28"/>
      <c r="UIV1413" s="28"/>
      <c r="UIW1413" s="28"/>
      <c r="UIX1413" s="28"/>
      <c r="UIY1413" s="28"/>
      <c r="UIZ1413" s="28"/>
      <c r="UJA1413" s="28"/>
      <c r="UJB1413" s="28"/>
      <c r="UJC1413" s="28"/>
      <c r="UJD1413" s="28"/>
      <c r="UJE1413" s="28"/>
      <c r="UJF1413" s="28"/>
      <c r="UJG1413" s="28"/>
      <c r="UJH1413" s="28"/>
      <c r="UJI1413" s="28"/>
      <c r="UJJ1413" s="28"/>
      <c r="UJK1413" s="28"/>
      <c r="UJL1413" s="28"/>
      <c r="UJM1413" s="28"/>
      <c r="UJN1413" s="28"/>
      <c r="UJO1413" s="28"/>
      <c r="UJP1413" s="28"/>
      <c r="UJQ1413" s="28"/>
      <c r="UJR1413" s="28"/>
      <c r="UJS1413" s="28"/>
      <c r="UJT1413" s="28"/>
      <c r="UJU1413" s="28"/>
      <c r="UJV1413" s="28"/>
      <c r="UJW1413" s="28"/>
      <c r="UJX1413" s="28"/>
      <c r="UJY1413" s="28"/>
      <c r="UJZ1413" s="28"/>
      <c r="UKA1413" s="28"/>
      <c r="UKB1413" s="28"/>
      <c r="UKC1413" s="28"/>
      <c r="UKD1413" s="28"/>
      <c r="UKE1413" s="28"/>
      <c r="UKF1413" s="28"/>
      <c r="UKG1413" s="28"/>
      <c r="UKH1413" s="28"/>
      <c r="UKI1413" s="28"/>
      <c r="UKJ1413" s="28"/>
      <c r="UKK1413" s="28"/>
      <c r="UKL1413" s="28"/>
      <c r="UKM1413" s="28"/>
      <c r="UKN1413" s="28"/>
      <c r="UKO1413" s="28"/>
      <c r="UKP1413" s="28"/>
      <c r="UKQ1413" s="28"/>
      <c r="UKR1413" s="28"/>
      <c r="UKS1413" s="28"/>
      <c r="UKT1413" s="28"/>
      <c r="UKU1413" s="28"/>
      <c r="UKV1413" s="28"/>
      <c r="UKW1413" s="28"/>
      <c r="UKX1413" s="28"/>
      <c r="UKY1413" s="28"/>
      <c r="UKZ1413" s="28"/>
      <c r="ULA1413" s="28"/>
      <c r="ULB1413" s="28"/>
      <c r="ULC1413" s="28"/>
      <c r="ULD1413" s="28"/>
      <c r="ULE1413" s="28"/>
      <c r="ULF1413" s="28"/>
      <c r="ULG1413" s="28"/>
      <c r="ULH1413" s="28"/>
      <c r="ULI1413" s="28"/>
      <c r="ULJ1413" s="28"/>
      <c r="ULK1413" s="28"/>
      <c r="ULL1413" s="28"/>
      <c r="ULM1413" s="28"/>
      <c r="ULN1413" s="28"/>
      <c r="ULO1413" s="28"/>
      <c r="ULP1413" s="28"/>
      <c r="ULQ1413" s="28"/>
      <c r="ULR1413" s="28"/>
      <c r="ULS1413" s="28"/>
      <c r="ULT1413" s="28"/>
      <c r="ULU1413" s="28"/>
      <c r="ULV1413" s="28"/>
      <c r="ULW1413" s="28"/>
      <c r="ULX1413" s="28"/>
      <c r="ULY1413" s="28"/>
      <c r="ULZ1413" s="28"/>
      <c r="UMA1413" s="28"/>
      <c r="UMB1413" s="28"/>
      <c r="UMC1413" s="28"/>
      <c r="UMD1413" s="28"/>
      <c r="UME1413" s="28"/>
      <c r="UMF1413" s="28"/>
      <c r="UMG1413" s="28"/>
      <c r="UMH1413" s="28"/>
      <c r="UMI1413" s="28"/>
      <c r="UMJ1413" s="28"/>
      <c r="UMK1413" s="28"/>
      <c r="UML1413" s="28"/>
      <c r="UMM1413" s="28"/>
      <c r="UMN1413" s="28"/>
      <c r="UMO1413" s="28"/>
      <c r="UMP1413" s="28"/>
      <c r="UMQ1413" s="28"/>
      <c r="UMR1413" s="28"/>
      <c r="UMS1413" s="28"/>
      <c r="UMT1413" s="28"/>
      <c r="UMU1413" s="28"/>
      <c r="UMV1413" s="28"/>
      <c r="UMW1413" s="28"/>
      <c r="UMX1413" s="28"/>
      <c r="UMY1413" s="28"/>
      <c r="UMZ1413" s="28"/>
      <c r="UNA1413" s="28"/>
      <c r="UNB1413" s="28"/>
      <c r="UNC1413" s="28"/>
      <c r="UND1413" s="28"/>
      <c r="UNE1413" s="28"/>
      <c r="UNF1413" s="28"/>
      <c r="UNG1413" s="28"/>
      <c r="UNH1413" s="28"/>
      <c r="UNI1413" s="28"/>
      <c r="UNJ1413" s="28"/>
      <c r="UNK1413" s="28"/>
      <c r="UNL1413" s="28"/>
      <c r="UNM1413" s="28"/>
      <c r="UNN1413" s="28"/>
      <c r="UNO1413" s="28"/>
      <c r="UNP1413" s="28"/>
      <c r="UNQ1413" s="28"/>
      <c r="UNR1413" s="28"/>
      <c r="UNS1413" s="28"/>
      <c r="UNT1413" s="28"/>
      <c r="UNU1413" s="28"/>
      <c r="UNV1413" s="28"/>
      <c r="UNW1413" s="28"/>
      <c r="UNX1413" s="28"/>
      <c r="UNY1413" s="28"/>
      <c r="UNZ1413" s="28"/>
      <c r="UOA1413" s="28"/>
      <c r="UOB1413" s="28"/>
      <c r="UOC1413" s="28"/>
      <c r="UOD1413" s="28"/>
      <c r="UOE1413" s="28"/>
      <c r="UOF1413" s="28"/>
      <c r="UOG1413" s="28"/>
      <c r="UOH1413" s="28"/>
      <c r="UOI1413" s="28"/>
      <c r="UOJ1413" s="28"/>
      <c r="UOK1413" s="28"/>
      <c r="UOL1413" s="28"/>
      <c r="UOM1413" s="28"/>
      <c r="UON1413" s="28"/>
      <c r="UOO1413" s="28"/>
      <c r="UOP1413" s="28"/>
      <c r="UOQ1413" s="28"/>
      <c r="UOR1413" s="28"/>
      <c r="UOS1413" s="28"/>
      <c r="UOT1413" s="28"/>
      <c r="UOU1413" s="28"/>
      <c r="UOV1413" s="28"/>
      <c r="UOW1413" s="28"/>
      <c r="UOX1413" s="28"/>
      <c r="UOY1413" s="28"/>
      <c r="UOZ1413" s="28"/>
      <c r="UPA1413" s="28"/>
      <c r="UPB1413" s="28"/>
      <c r="UPC1413" s="28"/>
      <c r="UPD1413" s="28"/>
      <c r="UPE1413" s="28"/>
      <c r="UPF1413" s="28"/>
      <c r="UPG1413" s="28"/>
      <c r="UPH1413" s="28"/>
      <c r="UPI1413" s="28"/>
      <c r="UPJ1413" s="28"/>
      <c r="UPK1413" s="28"/>
      <c r="UPL1413" s="28"/>
      <c r="UPM1413" s="28"/>
      <c r="UPN1413" s="28"/>
      <c r="UPO1413" s="28"/>
      <c r="UPP1413" s="28"/>
      <c r="UPQ1413" s="28"/>
      <c r="UPR1413" s="28"/>
      <c r="UPS1413" s="28"/>
      <c r="UPT1413" s="28"/>
      <c r="UPU1413" s="28"/>
      <c r="UPV1413" s="28"/>
      <c r="UPW1413" s="28"/>
      <c r="UPX1413" s="28"/>
      <c r="UPY1413" s="28"/>
      <c r="UPZ1413" s="28"/>
      <c r="UQA1413" s="28"/>
      <c r="UQB1413" s="28"/>
      <c r="UQC1413" s="28"/>
      <c r="UQD1413" s="28"/>
      <c r="UQE1413" s="28"/>
      <c r="UQF1413" s="28"/>
      <c r="UQG1413" s="28"/>
      <c r="UQH1413" s="28"/>
      <c r="UQI1413" s="28"/>
      <c r="UQJ1413" s="28"/>
      <c r="UQK1413" s="28"/>
      <c r="UQL1413" s="28"/>
      <c r="UQM1413" s="28"/>
      <c r="UQN1413" s="28"/>
      <c r="UQO1413" s="28"/>
      <c r="UQP1413" s="28"/>
      <c r="UQQ1413" s="28"/>
      <c r="UQR1413" s="28"/>
      <c r="UQS1413" s="28"/>
      <c r="UQT1413" s="28"/>
      <c r="UQU1413" s="28"/>
      <c r="UQV1413" s="28"/>
      <c r="UQW1413" s="28"/>
      <c r="UQX1413" s="28"/>
      <c r="UQY1413" s="28"/>
      <c r="UQZ1413" s="28"/>
      <c r="URA1413" s="28"/>
      <c r="URB1413" s="28"/>
      <c r="URC1413" s="28"/>
      <c r="URD1413" s="28"/>
      <c r="URE1413" s="28"/>
      <c r="URF1413" s="28"/>
      <c r="URG1413" s="28"/>
      <c r="URH1413" s="28"/>
      <c r="URI1413" s="28"/>
      <c r="URJ1413" s="28"/>
      <c r="URK1413" s="28"/>
      <c r="URL1413" s="28"/>
      <c r="URM1413" s="28"/>
      <c r="URN1413" s="28"/>
      <c r="URO1413" s="28"/>
      <c r="URP1413" s="28"/>
      <c r="URQ1413" s="28"/>
      <c r="URR1413" s="28"/>
      <c r="URS1413" s="28"/>
      <c r="URT1413" s="28"/>
      <c r="URU1413" s="28"/>
      <c r="URV1413" s="28"/>
      <c r="URW1413" s="28"/>
      <c r="URX1413" s="28"/>
      <c r="URY1413" s="28"/>
      <c r="URZ1413" s="28"/>
      <c r="USA1413" s="28"/>
      <c r="USB1413" s="28"/>
      <c r="USC1413" s="28"/>
      <c r="USD1413" s="28"/>
      <c r="USE1413" s="28"/>
      <c r="USF1413" s="28"/>
      <c r="USG1413" s="28"/>
      <c r="USH1413" s="28"/>
      <c r="USI1413" s="28"/>
      <c r="USJ1413" s="28"/>
      <c r="USK1413" s="28"/>
      <c r="USL1413" s="28"/>
      <c r="USM1413" s="28"/>
      <c r="USN1413" s="28"/>
      <c r="USO1413" s="28"/>
      <c r="USP1413" s="28"/>
      <c r="USQ1413" s="28"/>
      <c r="USR1413" s="28"/>
      <c r="USS1413" s="28"/>
      <c r="UST1413" s="28"/>
      <c r="USU1413" s="28"/>
      <c r="USV1413" s="28"/>
      <c r="USW1413" s="28"/>
      <c r="USX1413" s="28"/>
      <c r="USY1413" s="28"/>
      <c r="USZ1413" s="28"/>
      <c r="UTA1413" s="28"/>
      <c r="UTB1413" s="28"/>
      <c r="UTC1413" s="28"/>
      <c r="UTD1413" s="28"/>
      <c r="UTE1413" s="28"/>
      <c r="UTF1413" s="28"/>
      <c r="UTG1413" s="28"/>
      <c r="UTH1413" s="28"/>
      <c r="UTI1413" s="28"/>
      <c r="UTJ1413" s="28"/>
      <c r="UTK1413" s="28"/>
      <c r="UTL1413" s="28"/>
      <c r="UTM1413" s="28"/>
      <c r="UTN1413" s="28"/>
      <c r="UTO1413" s="28"/>
      <c r="UTP1413" s="28"/>
      <c r="UTQ1413" s="28"/>
      <c r="UTR1413" s="28"/>
      <c r="UTS1413" s="28"/>
      <c r="UTT1413" s="28"/>
      <c r="UTU1413" s="28"/>
      <c r="UTV1413" s="28"/>
      <c r="UTW1413" s="28"/>
      <c r="UTX1413" s="28"/>
      <c r="UTY1413" s="28"/>
      <c r="UTZ1413" s="28"/>
      <c r="UUA1413" s="28"/>
      <c r="UUB1413" s="28"/>
      <c r="UUC1413" s="28"/>
      <c r="UUD1413" s="28"/>
      <c r="UUE1413" s="28"/>
      <c r="UUF1413" s="28"/>
      <c r="UUG1413" s="28"/>
      <c r="UUH1413" s="28"/>
      <c r="UUI1413" s="28"/>
      <c r="UUJ1413" s="28"/>
      <c r="UUK1413" s="28"/>
      <c r="UUL1413" s="28"/>
      <c r="UUM1413" s="28"/>
      <c r="UUN1413" s="28"/>
      <c r="UUO1413" s="28"/>
      <c r="UUP1413" s="28"/>
      <c r="UUQ1413" s="28"/>
      <c r="UUR1413" s="28"/>
      <c r="UUS1413" s="28"/>
      <c r="UUT1413" s="28"/>
      <c r="UUU1413" s="28"/>
      <c r="UUV1413" s="28"/>
      <c r="UUW1413" s="28"/>
      <c r="UUX1413" s="28"/>
      <c r="UUY1413" s="28"/>
      <c r="UUZ1413" s="28"/>
      <c r="UVA1413" s="28"/>
      <c r="UVB1413" s="28"/>
      <c r="UVC1413" s="28"/>
      <c r="UVD1413" s="28"/>
      <c r="UVE1413" s="28"/>
      <c r="UVF1413" s="28"/>
      <c r="UVG1413" s="28"/>
      <c r="UVH1413" s="28"/>
      <c r="UVI1413" s="28"/>
      <c r="UVJ1413" s="28"/>
      <c r="UVK1413" s="28"/>
      <c r="UVL1413" s="28"/>
      <c r="UVM1413" s="28"/>
      <c r="UVN1413" s="28"/>
      <c r="UVO1413" s="28"/>
      <c r="UVP1413" s="28"/>
      <c r="UVQ1413" s="28"/>
      <c r="UVR1413" s="28"/>
      <c r="UVS1413" s="28"/>
      <c r="UVT1413" s="28"/>
      <c r="UVU1413" s="28"/>
      <c r="UVV1413" s="28"/>
      <c r="UVW1413" s="28"/>
      <c r="UVX1413" s="28"/>
      <c r="UVY1413" s="28"/>
      <c r="UVZ1413" s="28"/>
      <c r="UWA1413" s="28"/>
      <c r="UWB1413" s="28"/>
      <c r="UWC1413" s="28"/>
      <c r="UWD1413" s="28"/>
      <c r="UWE1413" s="28"/>
      <c r="UWF1413" s="28"/>
      <c r="UWG1413" s="28"/>
      <c r="UWH1413" s="28"/>
      <c r="UWI1413" s="28"/>
      <c r="UWJ1413" s="28"/>
      <c r="UWK1413" s="28"/>
      <c r="UWL1413" s="28"/>
      <c r="UWM1413" s="28"/>
      <c r="UWN1413" s="28"/>
      <c r="UWO1413" s="28"/>
      <c r="UWP1413" s="28"/>
      <c r="UWQ1413" s="28"/>
      <c r="UWR1413" s="28"/>
      <c r="UWS1413" s="28"/>
      <c r="UWT1413" s="28"/>
      <c r="UWU1413" s="28"/>
      <c r="UWV1413" s="28"/>
      <c r="UWW1413" s="28"/>
      <c r="UWX1413" s="28"/>
      <c r="UWY1413" s="28"/>
      <c r="UWZ1413" s="28"/>
      <c r="UXA1413" s="28"/>
      <c r="UXB1413" s="28"/>
      <c r="UXC1413" s="28"/>
      <c r="UXD1413" s="28"/>
      <c r="UXE1413" s="28"/>
      <c r="UXF1413" s="28"/>
      <c r="UXG1413" s="28"/>
      <c r="UXH1413" s="28"/>
      <c r="UXI1413" s="28"/>
      <c r="UXJ1413" s="28"/>
      <c r="UXK1413" s="28"/>
      <c r="UXL1413" s="28"/>
      <c r="UXM1413" s="28"/>
      <c r="UXN1413" s="28"/>
      <c r="UXO1413" s="28"/>
      <c r="UXP1413" s="28"/>
      <c r="UXQ1413" s="28"/>
      <c r="UXR1413" s="28"/>
      <c r="UXS1413" s="28"/>
      <c r="UXT1413" s="28"/>
      <c r="UXU1413" s="28"/>
      <c r="UXV1413" s="28"/>
      <c r="UXW1413" s="28"/>
      <c r="UXX1413" s="28"/>
      <c r="UXY1413" s="28"/>
      <c r="UXZ1413" s="28"/>
      <c r="UYA1413" s="28"/>
      <c r="UYB1413" s="28"/>
      <c r="UYC1413" s="28"/>
      <c r="UYD1413" s="28"/>
      <c r="UYE1413" s="28"/>
      <c r="UYF1413" s="28"/>
      <c r="UYG1413" s="28"/>
      <c r="UYH1413" s="28"/>
      <c r="UYI1413" s="28"/>
      <c r="UYJ1413" s="28"/>
      <c r="UYK1413" s="28"/>
      <c r="UYL1413" s="28"/>
      <c r="UYM1413" s="28"/>
      <c r="UYN1413" s="28"/>
      <c r="UYO1413" s="28"/>
      <c r="UYP1413" s="28"/>
      <c r="UYQ1413" s="28"/>
      <c r="UYR1413" s="28"/>
      <c r="UYS1413" s="28"/>
      <c r="UYT1413" s="28"/>
      <c r="UYU1413" s="28"/>
      <c r="UYV1413" s="28"/>
      <c r="UYW1413" s="28"/>
      <c r="UYX1413" s="28"/>
      <c r="UYY1413" s="28"/>
      <c r="UYZ1413" s="28"/>
      <c r="UZA1413" s="28"/>
      <c r="UZB1413" s="28"/>
      <c r="UZC1413" s="28"/>
      <c r="UZD1413" s="28"/>
      <c r="UZE1413" s="28"/>
      <c r="UZF1413" s="28"/>
      <c r="UZG1413" s="28"/>
      <c r="UZH1413" s="28"/>
      <c r="UZI1413" s="28"/>
      <c r="UZJ1413" s="28"/>
      <c r="UZK1413" s="28"/>
      <c r="UZL1413" s="28"/>
      <c r="UZM1413" s="28"/>
      <c r="UZN1413" s="28"/>
      <c r="UZO1413" s="28"/>
      <c r="UZP1413" s="28"/>
      <c r="UZQ1413" s="28"/>
      <c r="UZR1413" s="28"/>
      <c r="UZS1413" s="28"/>
      <c r="UZT1413" s="28"/>
      <c r="UZU1413" s="28"/>
      <c r="UZV1413" s="28"/>
      <c r="UZW1413" s="28"/>
      <c r="UZX1413" s="28"/>
      <c r="UZY1413" s="28"/>
      <c r="UZZ1413" s="28"/>
      <c r="VAA1413" s="28"/>
      <c r="VAB1413" s="28"/>
      <c r="VAC1413" s="28"/>
      <c r="VAD1413" s="28"/>
      <c r="VAE1413" s="28"/>
      <c r="VAF1413" s="28"/>
      <c r="VAG1413" s="28"/>
      <c r="VAH1413" s="28"/>
      <c r="VAI1413" s="28"/>
      <c r="VAJ1413" s="28"/>
      <c r="VAK1413" s="28"/>
      <c r="VAL1413" s="28"/>
      <c r="VAM1413" s="28"/>
      <c r="VAN1413" s="28"/>
      <c r="VAO1413" s="28"/>
      <c r="VAP1413" s="28"/>
      <c r="VAQ1413" s="28"/>
      <c r="VAR1413" s="28"/>
      <c r="VAS1413" s="28"/>
      <c r="VAT1413" s="28"/>
      <c r="VAU1413" s="28"/>
      <c r="VAV1413" s="28"/>
      <c r="VAW1413" s="28"/>
      <c r="VAX1413" s="28"/>
      <c r="VAY1413" s="28"/>
      <c r="VAZ1413" s="28"/>
      <c r="VBA1413" s="28"/>
      <c r="VBB1413" s="28"/>
      <c r="VBC1413" s="28"/>
      <c r="VBD1413" s="28"/>
      <c r="VBE1413" s="28"/>
      <c r="VBF1413" s="28"/>
      <c r="VBG1413" s="28"/>
      <c r="VBH1413" s="28"/>
      <c r="VBI1413" s="28"/>
      <c r="VBJ1413" s="28"/>
      <c r="VBK1413" s="28"/>
      <c r="VBL1413" s="28"/>
      <c r="VBM1413" s="28"/>
      <c r="VBN1413" s="28"/>
      <c r="VBO1413" s="28"/>
      <c r="VBP1413" s="28"/>
      <c r="VBQ1413" s="28"/>
      <c r="VBR1413" s="28"/>
      <c r="VBS1413" s="28"/>
      <c r="VBT1413" s="28"/>
      <c r="VBU1413" s="28"/>
      <c r="VBV1413" s="28"/>
      <c r="VBW1413" s="28"/>
      <c r="VBX1413" s="28"/>
      <c r="VBY1413" s="28"/>
      <c r="VBZ1413" s="28"/>
      <c r="VCA1413" s="28"/>
      <c r="VCB1413" s="28"/>
      <c r="VCC1413" s="28"/>
      <c r="VCD1413" s="28"/>
      <c r="VCE1413" s="28"/>
      <c r="VCF1413" s="28"/>
      <c r="VCG1413" s="28"/>
      <c r="VCH1413" s="28"/>
      <c r="VCI1413" s="28"/>
      <c r="VCJ1413" s="28"/>
      <c r="VCK1413" s="28"/>
      <c r="VCL1413" s="28"/>
      <c r="VCM1413" s="28"/>
      <c r="VCN1413" s="28"/>
      <c r="VCO1413" s="28"/>
      <c r="VCP1413" s="28"/>
      <c r="VCQ1413" s="28"/>
      <c r="VCR1413" s="28"/>
      <c r="VCS1413" s="28"/>
      <c r="VCT1413" s="28"/>
      <c r="VCU1413" s="28"/>
      <c r="VCV1413" s="28"/>
      <c r="VCW1413" s="28"/>
      <c r="VCX1413" s="28"/>
      <c r="VCY1413" s="28"/>
      <c r="VCZ1413" s="28"/>
      <c r="VDA1413" s="28"/>
      <c r="VDB1413" s="28"/>
      <c r="VDC1413" s="28"/>
      <c r="VDD1413" s="28"/>
      <c r="VDE1413" s="28"/>
      <c r="VDF1413" s="28"/>
      <c r="VDG1413" s="28"/>
      <c r="VDH1413" s="28"/>
      <c r="VDI1413" s="28"/>
      <c r="VDJ1413" s="28"/>
      <c r="VDK1413" s="28"/>
      <c r="VDL1413" s="28"/>
      <c r="VDM1413" s="28"/>
      <c r="VDN1413" s="28"/>
      <c r="VDO1413" s="28"/>
      <c r="VDP1413" s="28"/>
      <c r="VDQ1413" s="28"/>
      <c r="VDR1413" s="28"/>
      <c r="VDS1413" s="28"/>
      <c r="VDT1413" s="28"/>
      <c r="VDU1413" s="28"/>
      <c r="VDV1413" s="28"/>
      <c r="VDW1413" s="28"/>
      <c r="VDX1413" s="28"/>
      <c r="VDY1413" s="28"/>
      <c r="VDZ1413" s="28"/>
      <c r="VEA1413" s="28"/>
      <c r="VEB1413" s="28"/>
      <c r="VEC1413" s="28"/>
      <c r="VED1413" s="28"/>
      <c r="VEE1413" s="28"/>
      <c r="VEF1413" s="28"/>
      <c r="VEG1413" s="28"/>
      <c r="VEH1413" s="28"/>
      <c r="VEI1413" s="28"/>
      <c r="VEJ1413" s="28"/>
      <c r="VEK1413" s="28"/>
      <c r="VEL1413" s="28"/>
      <c r="VEM1413" s="28"/>
      <c r="VEN1413" s="28"/>
      <c r="VEO1413" s="28"/>
      <c r="VEP1413" s="28"/>
      <c r="VEQ1413" s="28"/>
      <c r="VER1413" s="28"/>
      <c r="VES1413" s="28"/>
      <c r="VET1413" s="28"/>
      <c r="VEU1413" s="28"/>
      <c r="VEV1413" s="28"/>
      <c r="VEW1413" s="28"/>
      <c r="VEX1413" s="28"/>
      <c r="VEY1413" s="28"/>
      <c r="VEZ1413" s="28"/>
      <c r="VFA1413" s="28"/>
      <c r="VFB1413" s="28"/>
      <c r="VFC1413" s="28"/>
      <c r="VFD1413" s="28"/>
      <c r="VFE1413" s="28"/>
      <c r="VFF1413" s="28"/>
      <c r="VFG1413" s="28"/>
      <c r="VFH1413" s="28"/>
      <c r="VFI1413" s="28"/>
      <c r="VFJ1413" s="28"/>
      <c r="VFK1413" s="28"/>
      <c r="VFL1413" s="28"/>
      <c r="VFM1413" s="28"/>
      <c r="VFN1413" s="28"/>
      <c r="VFO1413" s="28"/>
      <c r="VFP1413" s="28"/>
      <c r="VFQ1413" s="28"/>
      <c r="VFR1413" s="28"/>
      <c r="VFS1413" s="28"/>
      <c r="VFT1413" s="28"/>
      <c r="VFU1413" s="28"/>
      <c r="VFV1413" s="28"/>
      <c r="VFW1413" s="28"/>
      <c r="VFX1413" s="28"/>
      <c r="VFY1413" s="28"/>
      <c r="VFZ1413" s="28"/>
      <c r="VGA1413" s="28"/>
      <c r="VGB1413" s="28"/>
      <c r="VGC1413" s="28"/>
      <c r="VGD1413" s="28"/>
      <c r="VGE1413" s="28"/>
      <c r="VGF1413" s="28"/>
      <c r="VGG1413" s="28"/>
      <c r="VGH1413" s="28"/>
      <c r="VGI1413" s="28"/>
      <c r="VGJ1413" s="28"/>
      <c r="VGK1413" s="28"/>
      <c r="VGL1413" s="28"/>
      <c r="VGM1413" s="28"/>
      <c r="VGN1413" s="28"/>
      <c r="VGO1413" s="28"/>
      <c r="VGP1413" s="28"/>
      <c r="VGQ1413" s="28"/>
      <c r="VGR1413" s="28"/>
      <c r="VGS1413" s="28"/>
      <c r="VGT1413" s="28"/>
      <c r="VGU1413" s="28"/>
      <c r="VGV1413" s="28"/>
      <c r="VGW1413" s="28"/>
      <c r="VGX1413" s="28"/>
      <c r="VGY1413" s="28"/>
      <c r="VGZ1413" s="28"/>
      <c r="VHA1413" s="28"/>
      <c r="VHB1413" s="28"/>
      <c r="VHC1413" s="28"/>
      <c r="VHD1413" s="28"/>
      <c r="VHE1413" s="28"/>
      <c r="VHF1413" s="28"/>
      <c r="VHG1413" s="28"/>
      <c r="VHH1413" s="28"/>
      <c r="VHI1413" s="28"/>
      <c r="VHJ1413" s="28"/>
      <c r="VHK1413" s="28"/>
      <c r="VHL1413" s="28"/>
      <c r="VHM1413" s="28"/>
      <c r="VHN1413" s="28"/>
      <c r="VHO1413" s="28"/>
      <c r="VHP1413" s="28"/>
      <c r="VHQ1413" s="28"/>
      <c r="VHR1413" s="28"/>
      <c r="VHS1413" s="28"/>
      <c r="VHT1413" s="28"/>
      <c r="VHU1413" s="28"/>
      <c r="VHV1413" s="28"/>
      <c r="VHW1413" s="28"/>
      <c r="VHX1413" s="28"/>
      <c r="VHY1413" s="28"/>
      <c r="VHZ1413" s="28"/>
      <c r="VIA1413" s="28"/>
      <c r="VIB1413" s="28"/>
      <c r="VIC1413" s="28"/>
      <c r="VID1413" s="28"/>
      <c r="VIE1413" s="28"/>
      <c r="VIF1413" s="28"/>
      <c r="VIG1413" s="28"/>
      <c r="VIH1413" s="28"/>
      <c r="VII1413" s="28"/>
      <c r="VIJ1413" s="28"/>
      <c r="VIK1413" s="28"/>
      <c r="VIL1413" s="28"/>
      <c r="VIM1413" s="28"/>
      <c r="VIN1413" s="28"/>
      <c r="VIO1413" s="28"/>
      <c r="VIP1413" s="28"/>
      <c r="VIQ1413" s="28"/>
      <c r="VIR1413" s="28"/>
      <c r="VIS1413" s="28"/>
      <c r="VIT1413" s="28"/>
      <c r="VIU1413" s="28"/>
      <c r="VIV1413" s="28"/>
      <c r="VIW1413" s="28"/>
      <c r="VIX1413" s="28"/>
      <c r="VIY1413" s="28"/>
      <c r="VIZ1413" s="28"/>
      <c r="VJA1413" s="28"/>
      <c r="VJB1413" s="28"/>
      <c r="VJC1413" s="28"/>
      <c r="VJD1413" s="28"/>
      <c r="VJE1413" s="28"/>
      <c r="VJF1413" s="28"/>
      <c r="VJG1413" s="28"/>
      <c r="VJH1413" s="28"/>
      <c r="VJI1413" s="28"/>
      <c r="VJJ1413" s="28"/>
      <c r="VJK1413" s="28"/>
      <c r="VJL1413" s="28"/>
      <c r="VJM1413" s="28"/>
      <c r="VJN1413" s="28"/>
      <c r="VJO1413" s="28"/>
      <c r="VJP1413" s="28"/>
      <c r="VJQ1413" s="28"/>
      <c r="VJR1413" s="28"/>
      <c r="VJS1413" s="28"/>
      <c r="VJT1413" s="28"/>
      <c r="VJU1413" s="28"/>
      <c r="VJV1413" s="28"/>
      <c r="VJW1413" s="28"/>
      <c r="VJX1413" s="28"/>
      <c r="VJY1413" s="28"/>
      <c r="VJZ1413" s="28"/>
      <c r="VKA1413" s="28"/>
      <c r="VKB1413" s="28"/>
      <c r="VKC1413" s="28"/>
      <c r="VKD1413" s="28"/>
      <c r="VKE1413" s="28"/>
      <c r="VKF1413" s="28"/>
      <c r="VKG1413" s="28"/>
      <c r="VKH1413" s="28"/>
      <c r="VKI1413" s="28"/>
      <c r="VKJ1413" s="28"/>
      <c r="VKK1413" s="28"/>
      <c r="VKL1413" s="28"/>
      <c r="VKM1413" s="28"/>
      <c r="VKN1413" s="28"/>
      <c r="VKO1413" s="28"/>
      <c r="VKP1413" s="28"/>
      <c r="VKQ1413" s="28"/>
      <c r="VKR1413" s="28"/>
      <c r="VKS1413" s="28"/>
      <c r="VKT1413" s="28"/>
      <c r="VKU1413" s="28"/>
      <c r="VKV1413" s="28"/>
      <c r="VKW1413" s="28"/>
      <c r="VKX1413" s="28"/>
      <c r="VKY1413" s="28"/>
      <c r="VKZ1413" s="28"/>
      <c r="VLA1413" s="28"/>
      <c r="VLB1413" s="28"/>
      <c r="VLC1413" s="28"/>
      <c r="VLD1413" s="28"/>
      <c r="VLE1413" s="28"/>
      <c r="VLF1413" s="28"/>
      <c r="VLG1413" s="28"/>
      <c r="VLH1413" s="28"/>
      <c r="VLI1413" s="28"/>
      <c r="VLJ1413" s="28"/>
      <c r="VLK1413" s="28"/>
      <c r="VLL1413" s="28"/>
      <c r="VLM1413" s="28"/>
      <c r="VLN1413" s="28"/>
      <c r="VLO1413" s="28"/>
      <c r="VLP1413" s="28"/>
      <c r="VLQ1413" s="28"/>
      <c r="VLR1413" s="28"/>
      <c r="VLS1413" s="28"/>
      <c r="VLT1413" s="28"/>
      <c r="VLU1413" s="28"/>
      <c r="VLV1413" s="28"/>
      <c r="VLW1413" s="28"/>
      <c r="VLX1413" s="28"/>
      <c r="VLY1413" s="28"/>
      <c r="VLZ1413" s="28"/>
      <c r="VMA1413" s="28"/>
      <c r="VMB1413" s="28"/>
      <c r="VMC1413" s="28"/>
      <c r="VMD1413" s="28"/>
      <c r="VME1413" s="28"/>
      <c r="VMF1413" s="28"/>
      <c r="VMG1413" s="28"/>
      <c r="VMH1413" s="28"/>
      <c r="VMI1413" s="28"/>
      <c r="VMJ1413" s="28"/>
      <c r="VMK1413" s="28"/>
      <c r="VML1413" s="28"/>
      <c r="VMM1413" s="28"/>
      <c r="VMN1413" s="28"/>
      <c r="VMO1413" s="28"/>
      <c r="VMP1413" s="28"/>
      <c r="VMQ1413" s="28"/>
      <c r="VMR1413" s="28"/>
      <c r="VMS1413" s="28"/>
      <c r="VMT1413" s="28"/>
      <c r="VMU1413" s="28"/>
      <c r="VMV1413" s="28"/>
      <c r="VMW1413" s="28"/>
      <c r="VMX1413" s="28"/>
      <c r="VMY1413" s="28"/>
      <c r="VMZ1413" s="28"/>
      <c r="VNA1413" s="28"/>
      <c r="VNB1413" s="28"/>
      <c r="VNC1413" s="28"/>
      <c r="VND1413" s="28"/>
      <c r="VNE1413" s="28"/>
      <c r="VNF1413" s="28"/>
      <c r="VNG1413" s="28"/>
      <c r="VNH1413" s="28"/>
      <c r="VNI1413" s="28"/>
      <c r="VNJ1413" s="28"/>
      <c r="VNK1413" s="28"/>
      <c r="VNL1413" s="28"/>
      <c r="VNM1413" s="28"/>
      <c r="VNN1413" s="28"/>
      <c r="VNO1413" s="28"/>
      <c r="VNP1413" s="28"/>
      <c r="VNQ1413" s="28"/>
      <c r="VNR1413" s="28"/>
      <c r="VNS1413" s="28"/>
      <c r="VNT1413" s="28"/>
      <c r="VNU1413" s="28"/>
      <c r="VNV1413" s="28"/>
      <c r="VNW1413" s="28"/>
      <c r="VNX1413" s="28"/>
      <c r="VNY1413" s="28"/>
      <c r="VNZ1413" s="28"/>
      <c r="VOA1413" s="28"/>
      <c r="VOB1413" s="28"/>
      <c r="VOC1413" s="28"/>
      <c r="VOD1413" s="28"/>
      <c r="VOE1413" s="28"/>
      <c r="VOF1413" s="28"/>
      <c r="VOG1413" s="28"/>
      <c r="VOH1413" s="28"/>
      <c r="VOI1413" s="28"/>
      <c r="VOJ1413" s="28"/>
      <c r="VOK1413" s="28"/>
      <c r="VOL1413" s="28"/>
      <c r="VOM1413" s="28"/>
      <c r="VON1413" s="28"/>
      <c r="VOO1413" s="28"/>
      <c r="VOP1413" s="28"/>
      <c r="VOQ1413" s="28"/>
      <c r="VOR1413" s="28"/>
      <c r="VOS1413" s="28"/>
      <c r="VOT1413" s="28"/>
      <c r="VOU1413" s="28"/>
      <c r="VOV1413" s="28"/>
      <c r="VOW1413" s="28"/>
      <c r="VOX1413" s="28"/>
      <c r="VOY1413" s="28"/>
      <c r="VOZ1413" s="28"/>
      <c r="VPA1413" s="28"/>
      <c r="VPB1413" s="28"/>
      <c r="VPC1413" s="28"/>
      <c r="VPD1413" s="28"/>
      <c r="VPE1413" s="28"/>
      <c r="VPF1413" s="28"/>
      <c r="VPG1413" s="28"/>
      <c r="VPH1413" s="28"/>
      <c r="VPI1413" s="28"/>
      <c r="VPJ1413" s="28"/>
      <c r="VPK1413" s="28"/>
      <c r="VPL1413" s="28"/>
      <c r="VPM1413" s="28"/>
      <c r="VPN1413" s="28"/>
      <c r="VPO1413" s="28"/>
      <c r="VPP1413" s="28"/>
      <c r="VPQ1413" s="28"/>
      <c r="VPR1413" s="28"/>
      <c r="VPS1413" s="28"/>
      <c r="VPT1413" s="28"/>
      <c r="VPU1413" s="28"/>
      <c r="VPV1413" s="28"/>
      <c r="VPW1413" s="28"/>
      <c r="VPX1413" s="28"/>
      <c r="VPY1413" s="28"/>
      <c r="VPZ1413" s="28"/>
      <c r="VQA1413" s="28"/>
      <c r="VQB1413" s="28"/>
      <c r="VQC1413" s="28"/>
      <c r="VQD1413" s="28"/>
      <c r="VQE1413" s="28"/>
      <c r="VQF1413" s="28"/>
      <c r="VQG1413" s="28"/>
      <c r="VQH1413" s="28"/>
      <c r="VQI1413" s="28"/>
      <c r="VQJ1413" s="28"/>
      <c r="VQK1413" s="28"/>
      <c r="VQL1413" s="28"/>
      <c r="VQM1413" s="28"/>
      <c r="VQN1413" s="28"/>
      <c r="VQO1413" s="28"/>
      <c r="VQP1413" s="28"/>
      <c r="VQQ1413" s="28"/>
      <c r="VQR1413" s="28"/>
      <c r="VQS1413" s="28"/>
      <c r="VQT1413" s="28"/>
      <c r="VQU1413" s="28"/>
      <c r="VQV1413" s="28"/>
      <c r="VQW1413" s="28"/>
      <c r="VQX1413" s="28"/>
      <c r="VQY1413" s="28"/>
      <c r="VQZ1413" s="28"/>
      <c r="VRA1413" s="28"/>
      <c r="VRB1413" s="28"/>
      <c r="VRC1413" s="28"/>
      <c r="VRD1413" s="28"/>
      <c r="VRE1413" s="28"/>
      <c r="VRF1413" s="28"/>
      <c r="VRG1413" s="28"/>
      <c r="VRH1413" s="28"/>
      <c r="VRI1413" s="28"/>
      <c r="VRJ1413" s="28"/>
      <c r="VRK1413" s="28"/>
      <c r="VRL1413" s="28"/>
      <c r="VRM1413" s="28"/>
      <c r="VRN1413" s="28"/>
      <c r="VRO1413" s="28"/>
      <c r="VRP1413" s="28"/>
      <c r="VRQ1413" s="28"/>
      <c r="VRR1413" s="28"/>
      <c r="VRS1413" s="28"/>
      <c r="VRT1413" s="28"/>
      <c r="VRU1413" s="28"/>
      <c r="VRV1413" s="28"/>
      <c r="VRW1413" s="28"/>
      <c r="VRX1413" s="28"/>
      <c r="VRY1413" s="28"/>
      <c r="VRZ1413" s="28"/>
      <c r="VSA1413" s="28"/>
      <c r="VSB1413" s="28"/>
      <c r="VSC1413" s="28"/>
      <c r="VSD1413" s="28"/>
      <c r="VSE1413" s="28"/>
      <c r="VSF1413" s="28"/>
      <c r="VSG1413" s="28"/>
      <c r="VSH1413" s="28"/>
      <c r="VSI1413" s="28"/>
      <c r="VSJ1413" s="28"/>
      <c r="VSK1413" s="28"/>
      <c r="VSL1413" s="28"/>
      <c r="VSM1413" s="28"/>
      <c r="VSN1413" s="28"/>
      <c r="VSO1413" s="28"/>
      <c r="VSP1413" s="28"/>
      <c r="VSQ1413" s="28"/>
      <c r="VSR1413" s="28"/>
      <c r="VSS1413" s="28"/>
      <c r="VST1413" s="28"/>
      <c r="VSU1413" s="28"/>
      <c r="VSV1413" s="28"/>
      <c r="VSW1413" s="28"/>
      <c r="VSX1413" s="28"/>
      <c r="VSY1413" s="28"/>
      <c r="VSZ1413" s="28"/>
      <c r="VTA1413" s="28"/>
      <c r="VTB1413" s="28"/>
      <c r="VTC1413" s="28"/>
      <c r="VTD1413" s="28"/>
      <c r="VTE1413" s="28"/>
      <c r="VTF1413" s="28"/>
      <c r="VTG1413" s="28"/>
      <c r="VTH1413" s="28"/>
      <c r="VTI1413" s="28"/>
      <c r="VTJ1413" s="28"/>
      <c r="VTK1413" s="28"/>
      <c r="VTL1413" s="28"/>
      <c r="VTM1413" s="28"/>
      <c r="VTN1413" s="28"/>
      <c r="VTO1413" s="28"/>
      <c r="VTP1413" s="28"/>
      <c r="VTQ1413" s="28"/>
      <c r="VTR1413" s="28"/>
      <c r="VTS1413" s="28"/>
      <c r="VTT1413" s="28"/>
      <c r="VTU1413" s="28"/>
      <c r="VTV1413" s="28"/>
      <c r="VTW1413" s="28"/>
      <c r="VTX1413" s="28"/>
      <c r="VTY1413" s="28"/>
      <c r="VTZ1413" s="28"/>
      <c r="VUA1413" s="28"/>
      <c r="VUB1413" s="28"/>
      <c r="VUC1413" s="28"/>
      <c r="VUD1413" s="28"/>
      <c r="VUE1413" s="28"/>
      <c r="VUF1413" s="28"/>
      <c r="VUG1413" s="28"/>
      <c r="VUH1413" s="28"/>
      <c r="VUI1413" s="28"/>
      <c r="VUJ1413" s="28"/>
      <c r="VUK1413" s="28"/>
      <c r="VUL1413" s="28"/>
      <c r="VUM1413" s="28"/>
      <c r="VUN1413" s="28"/>
      <c r="VUO1413" s="28"/>
      <c r="VUP1413" s="28"/>
      <c r="VUQ1413" s="28"/>
      <c r="VUR1413" s="28"/>
      <c r="VUS1413" s="28"/>
      <c r="VUT1413" s="28"/>
      <c r="VUU1413" s="28"/>
      <c r="VUV1413" s="28"/>
      <c r="VUW1413" s="28"/>
      <c r="VUX1413" s="28"/>
      <c r="VUY1413" s="28"/>
      <c r="VUZ1413" s="28"/>
      <c r="VVA1413" s="28"/>
      <c r="VVB1413" s="28"/>
      <c r="VVC1413" s="28"/>
      <c r="VVD1413" s="28"/>
      <c r="VVE1413" s="28"/>
      <c r="VVF1413" s="28"/>
      <c r="VVG1413" s="28"/>
      <c r="VVH1413" s="28"/>
      <c r="VVI1413" s="28"/>
      <c r="VVJ1413" s="28"/>
      <c r="VVK1413" s="28"/>
      <c r="VVL1413" s="28"/>
      <c r="VVM1413" s="28"/>
      <c r="VVN1413" s="28"/>
      <c r="VVO1413" s="28"/>
      <c r="VVP1413" s="28"/>
      <c r="VVQ1413" s="28"/>
      <c r="VVR1413" s="28"/>
      <c r="VVS1413" s="28"/>
      <c r="VVT1413" s="28"/>
      <c r="VVU1413" s="28"/>
      <c r="VVV1413" s="28"/>
      <c r="VVW1413" s="28"/>
      <c r="VVX1413" s="28"/>
      <c r="VVY1413" s="28"/>
      <c r="VVZ1413" s="28"/>
      <c r="VWA1413" s="28"/>
      <c r="VWB1413" s="28"/>
      <c r="VWC1413" s="28"/>
      <c r="VWD1413" s="28"/>
      <c r="VWE1413" s="28"/>
      <c r="VWF1413" s="28"/>
      <c r="VWG1413" s="28"/>
      <c r="VWH1413" s="28"/>
      <c r="VWI1413" s="28"/>
      <c r="VWJ1413" s="28"/>
      <c r="VWK1413" s="28"/>
      <c r="VWL1413" s="28"/>
      <c r="VWM1413" s="28"/>
      <c r="VWN1413" s="28"/>
      <c r="VWO1413" s="28"/>
      <c r="VWP1413" s="28"/>
      <c r="VWQ1413" s="28"/>
      <c r="VWR1413" s="28"/>
      <c r="VWS1413" s="28"/>
      <c r="VWT1413" s="28"/>
      <c r="VWU1413" s="28"/>
      <c r="VWV1413" s="28"/>
      <c r="VWW1413" s="28"/>
      <c r="VWX1413" s="28"/>
      <c r="VWY1413" s="28"/>
      <c r="VWZ1413" s="28"/>
      <c r="VXA1413" s="28"/>
      <c r="VXB1413" s="28"/>
      <c r="VXC1413" s="28"/>
      <c r="VXD1413" s="28"/>
      <c r="VXE1413" s="28"/>
      <c r="VXF1413" s="28"/>
      <c r="VXG1413" s="28"/>
      <c r="VXH1413" s="28"/>
      <c r="VXI1413" s="28"/>
      <c r="VXJ1413" s="28"/>
      <c r="VXK1413" s="28"/>
      <c r="VXL1413" s="28"/>
      <c r="VXM1413" s="28"/>
      <c r="VXN1413" s="28"/>
      <c r="VXO1413" s="28"/>
      <c r="VXP1413" s="28"/>
      <c r="VXQ1413" s="28"/>
      <c r="VXR1413" s="28"/>
      <c r="VXS1413" s="28"/>
      <c r="VXT1413" s="28"/>
      <c r="VXU1413" s="28"/>
      <c r="VXV1413" s="28"/>
      <c r="VXW1413" s="28"/>
      <c r="VXX1413" s="28"/>
      <c r="VXY1413" s="28"/>
      <c r="VXZ1413" s="28"/>
      <c r="VYA1413" s="28"/>
      <c r="VYB1413" s="28"/>
      <c r="VYC1413" s="28"/>
      <c r="VYD1413" s="28"/>
      <c r="VYE1413" s="28"/>
      <c r="VYF1413" s="28"/>
      <c r="VYG1413" s="28"/>
      <c r="VYH1413" s="28"/>
      <c r="VYI1413" s="28"/>
      <c r="VYJ1413" s="28"/>
      <c r="VYK1413" s="28"/>
      <c r="VYL1413" s="28"/>
      <c r="VYM1413" s="28"/>
      <c r="VYN1413" s="28"/>
      <c r="VYO1413" s="28"/>
      <c r="VYP1413" s="28"/>
      <c r="VYQ1413" s="28"/>
      <c r="VYR1413" s="28"/>
      <c r="VYS1413" s="28"/>
      <c r="VYT1413" s="28"/>
      <c r="VYU1413" s="28"/>
      <c r="VYV1413" s="28"/>
      <c r="VYW1413" s="28"/>
      <c r="VYX1413" s="28"/>
      <c r="VYY1413" s="28"/>
      <c r="VYZ1413" s="28"/>
      <c r="VZA1413" s="28"/>
      <c r="VZB1413" s="28"/>
      <c r="VZC1413" s="28"/>
      <c r="VZD1413" s="28"/>
      <c r="VZE1413" s="28"/>
      <c r="VZF1413" s="28"/>
      <c r="VZG1413" s="28"/>
      <c r="VZH1413" s="28"/>
      <c r="VZI1413" s="28"/>
      <c r="VZJ1413" s="28"/>
      <c r="VZK1413" s="28"/>
      <c r="VZL1413" s="28"/>
      <c r="VZM1413" s="28"/>
      <c r="VZN1413" s="28"/>
      <c r="VZO1413" s="28"/>
      <c r="VZP1413" s="28"/>
      <c r="VZQ1413" s="28"/>
      <c r="VZR1413" s="28"/>
      <c r="VZS1413" s="28"/>
      <c r="VZT1413" s="28"/>
      <c r="VZU1413" s="28"/>
      <c r="VZV1413" s="28"/>
      <c r="VZW1413" s="28"/>
      <c r="VZX1413" s="28"/>
      <c r="VZY1413" s="28"/>
      <c r="VZZ1413" s="28"/>
      <c r="WAA1413" s="28"/>
      <c r="WAB1413" s="28"/>
      <c r="WAC1413" s="28"/>
      <c r="WAD1413" s="28"/>
      <c r="WAE1413" s="28"/>
      <c r="WAF1413" s="28"/>
      <c r="WAG1413" s="28"/>
      <c r="WAH1413" s="28"/>
      <c r="WAI1413" s="28"/>
      <c r="WAJ1413" s="28"/>
      <c r="WAK1413" s="28"/>
      <c r="WAL1413" s="28"/>
      <c r="WAM1413" s="28"/>
      <c r="WAN1413" s="28"/>
      <c r="WAO1413" s="28"/>
      <c r="WAP1413" s="28"/>
      <c r="WAQ1413" s="28"/>
      <c r="WAR1413" s="28"/>
      <c r="WAS1413" s="28"/>
      <c r="WAT1413" s="28"/>
      <c r="WAU1413" s="28"/>
      <c r="WAV1413" s="28"/>
      <c r="WAW1413" s="28"/>
      <c r="WAX1413" s="28"/>
      <c r="WAY1413" s="28"/>
      <c r="WAZ1413" s="28"/>
      <c r="WBA1413" s="28"/>
      <c r="WBB1413" s="28"/>
      <c r="WBC1413" s="28"/>
      <c r="WBD1413" s="28"/>
      <c r="WBE1413" s="28"/>
      <c r="WBF1413" s="28"/>
      <c r="WBG1413" s="28"/>
      <c r="WBH1413" s="28"/>
      <c r="WBI1413" s="28"/>
      <c r="WBJ1413" s="28"/>
      <c r="WBK1413" s="28"/>
      <c r="WBL1413" s="28"/>
      <c r="WBM1413" s="28"/>
      <c r="WBN1413" s="28"/>
      <c r="WBO1413" s="28"/>
      <c r="WBP1413" s="28"/>
      <c r="WBQ1413" s="28"/>
      <c r="WBR1413" s="28"/>
      <c r="WBS1413" s="28"/>
      <c r="WBT1413" s="28"/>
      <c r="WBU1413" s="28"/>
      <c r="WBV1413" s="28"/>
      <c r="WBW1413" s="28"/>
      <c r="WBX1413" s="28"/>
      <c r="WBY1413" s="28"/>
      <c r="WBZ1413" s="28"/>
      <c r="WCA1413" s="28"/>
      <c r="WCB1413" s="28"/>
      <c r="WCC1413" s="28"/>
      <c r="WCD1413" s="28"/>
      <c r="WCE1413" s="28"/>
      <c r="WCF1413" s="28"/>
      <c r="WCG1413" s="28"/>
      <c r="WCH1413" s="28"/>
      <c r="WCI1413" s="28"/>
      <c r="WCJ1413" s="28"/>
      <c r="WCK1413" s="28"/>
      <c r="WCL1413" s="28"/>
      <c r="WCM1413" s="28"/>
      <c r="WCN1413" s="28"/>
      <c r="WCO1413" s="28"/>
      <c r="WCP1413" s="28"/>
      <c r="WCQ1413" s="28"/>
      <c r="WCR1413" s="28"/>
      <c r="WCS1413" s="28"/>
      <c r="WCT1413" s="28"/>
      <c r="WCU1413" s="28"/>
      <c r="WCV1413" s="28"/>
      <c r="WCW1413" s="28"/>
      <c r="WCX1413" s="28"/>
      <c r="WCY1413" s="28"/>
      <c r="WCZ1413" s="28"/>
      <c r="WDA1413" s="28"/>
      <c r="WDB1413" s="28"/>
      <c r="WDC1413" s="28"/>
      <c r="WDD1413" s="28"/>
      <c r="WDE1413" s="28"/>
      <c r="WDF1413" s="28"/>
      <c r="WDG1413" s="28"/>
      <c r="WDH1413" s="28"/>
      <c r="WDI1413" s="28"/>
      <c r="WDJ1413" s="28"/>
      <c r="WDK1413" s="28"/>
      <c r="WDL1413" s="28"/>
      <c r="WDM1413" s="28"/>
      <c r="WDN1413" s="28"/>
      <c r="WDO1413" s="28"/>
      <c r="WDP1413" s="28"/>
      <c r="WDQ1413" s="28"/>
      <c r="WDR1413" s="28"/>
      <c r="WDS1413" s="28"/>
      <c r="WDT1413" s="28"/>
      <c r="WDU1413" s="28"/>
      <c r="WDV1413" s="28"/>
      <c r="WDW1413" s="28"/>
      <c r="WDX1413" s="28"/>
      <c r="WDY1413" s="28"/>
      <c r="WDZ1413" s="28"/>
      <c r="WEA1413" s="28"/>
      <c r="WEB1413" s="28"/>
      <c r="WEC1413" s="28"/>
      <c r="WED1413" s="28"/>
      <c r="WEE1413" s="28"/>
      <c r="WEF1413" s="28"/>
      <c r="WEG1413" s="28"/>
      <c r="WEH1413" s="28"/>
      <c r="WEI1413" s="28"/>
      <c r="WEJ1413" s="28"/>
      <c r="WEK1413" s="28"/>
      <c r="WEL1413" s="28"/>
      <c r="WEM1413" s="28"/>
      <c r="WEN1413" s="28"/>
      <c r="WEO1413" s="28"/>
      <c r="WEP1413" s="28"/>
      <c r="WEQ1413" s="28"/>
      <c r="WER1413" s="28"/>
      <c r="WES1413" s="28"/>
      <c r="WET1413" s="28"/>
      <c r="WEU1413" s="28"/>
      <c r="WEV1413" s="28"/>
      <c r="WEW1413" s="28"/>
      <c r="WEX1413" s="28"/>
      <c r="WEY1413" s="28"/>
      <c r="WEZ1413" s="28"/>
      <c r="WFA1413" s="28"/>
      <c r="WFB1413" s="28"/>
      <c r="WFC1413" s="28"/>
      <c r="WFD1413" s="28"/>
      <c r="WFE1413" s="28"/>
      <c r="WFF1413" s="28"/>
      <c r="WFG1413" s="28"/>
      <c r="WFH1413" s="28"/>
      <c r="WFI1413" s="28"/>
      <c r="WFJ1413" s="28"/>
      <c r="WFK1413" s="28"/>
      <c r="WFL1413" s="28"/>
      <c r="WFM1413" s="28"/>
      <c r="WFN1413" s="28"/>
      <c r="WFO1413" s="28"/>
      <c r="WFP1413" s="28"/>
      <c r="WFQ1413" s="28"/>
      <c r="WFR1413" s="28"/>
      <c r="WFS1413" s="28"/>
      <c r="WFT1413" s="28"/>
      <c r="WFU1413" s="28"/>
      <c r="WFV1413" s="28"/>
      <c r="WFW1413" s="28"/>
      <c r="WFX1413" s="28"/>
      <c r="WFY1413" s="28"/>
      <c r="WFZ1413" s="28"/>
      <c r="WGA1413" s="28"/>
      <c r="WGB1413" s="28"/>
      <c r="WGC1413" s="28"/>
      <c r="WGD1413" s="28"/>
      <c r="WGE1413" s="28"/>
      <c r="WGF1413" s="28"/>
      <c r="WGG1413" s="28"/>
      <c r="WGH1413" s="28"/>
      <c r="WGI1413" s="28"/>
      <c r="WGJ1413" s="28"/>
      <c r="WGK1413" s="28"/>
      <c r="WGL1413" s="28"/>
      <c r="WGM1413" s="28"/>
      <c r="WGN1413" s="28"/>
      <c r="WGO1413" s="28"/>
      <c r="WGP1413" s="28"/>
      <c r="WGQ1413" s="28"/>
      <c r="WGR1413" s="28"/>
      <c r="WGS1413" s="28"/>
      <c r="WGT1413" s="28"/>
      <c r="WGU1413" s="28"/>
      <c r="WGV1413" s="28"/>
      <c r="WGW1413" s="28"/>
      <c r="WGX1413" s="28"/>
      <c r="WGY1413" s="28"/>
      <c r="WGZ1413" s="28"/>
      <c r="WHA1413" s="28"/>
      <c r="WHB1413" s="28"/>
      <c r="WHC1413" s="28"/>
      <c r="WHD1413" s="28"/>
      <c r="WHE1413" s="28"/>
      <c r="WHF1413" s="28"/>
      <c r="WHG1413" s="28"/>
      <c r="WHH1413" s="28"/>
      <c r="WHI1413" s="28"/>
      <c r="WHJ1413" s="28"/>
      <c r="WHK1413" s="28"/>
      <c r="WHL1413" s="28"/>
      <c r="WHM1413" s="28"/>
      <c r="WHN1413" s="28"/>
      <c r="WHO1413" s="28"/>
      <c r="WHP1413" s="28"/>
      <c r="WHQ1413" s="28"/>
      <c r="WHR1413" s="28"/>
      <c r="WHS1413" s="28"/>
      <c r="WHT1413" s="28"/>
      <c r="WHU1413" s="28"/>
      <c r="WHV1413" s="28"/>
      <c r="WHW1413" s="28"/>
      <c r="WHX1413" s="28"/>
      <c r="WHY1413" s="28"/>
      <c r="WHZ1413" s="28"/>
      <c r="WIA1413" s="28"/>
      <c r="WIB1413" s="28"/>
      <c r="WIC1413" s="28"/>
      <c r="WID1413" s="28"/>
      <c r="WIE1413" s="28"/>
      <c r="WIF1413" s="28"/>
      <c r="WIG1413" s="28"/>
      <c r="WIH1413" s="28"/>
      <c r="WII1413" s="28"/>
      <c r="WIJ1413" s="28"/>
      <c r="WIK1413" s="28"/>
      <c r="WIL1413" s="28"/>
      <c r="WIM1413" s="28"/>
      <c r="WIN1413" s="28"/>
      <c r="WIO1413" s="28"/>
      <c r="WIP1413" s="28"/>
      <c r="WIQ1413" s="28"/>
      <c r="WIR1413" s="28"/>
      <c r="WIS1413" s="28"/>
      <c r="WIT1413" s="28"/>
      <c r="WIU1413" s="28"/>
      <c r="WIV1413" s="28"/>
      <c r="WIW1413" s="28"/>
      <c r="WIX1413" s="28"/>
      <c r="WIY1413" s="28"/>
      <c r="WIZ1413" s="28"/>
      <c r="WJA1413" s="28"/>
      <c r="WJB1413" s="28"/>
      <c r="WJC1413" s="28"/>
      <c r="WJD1413" s="28"/>
      <c r="WJE1413" s="28"/>
      <c r="WJF1413" s="28"/>
      <c r="WJG1413" s="28"/>
      <c r="WJH1413" s="28"/>
      <c r="WJI1413" s="28"/>
      <c r="WJJ1413" s="28"/>
      <c r="WJK1413" s="28"/>
      <c r="WJL1413" s="28"/>
      <c r="WJM1413" s="28"/>
      <c r="WJN1413" s="28"/>
      <c r="WJO1413" s="28"/>
      <c r="WJP1413" s="28"/>
      <c r="WJQ1413" s="28"/>
      <c r="WJR1413" s="28"/>
      <c r="WJS1413" s="28"/>
      <c r="WJT1413" s="28"/>
      <c r="WJU1413" s="28"/>
      <c r="WJV1413" s="28"/>
      <c r="WJW1413" s="28"/>
      <c r="WJX1413" s="28"/>
      <c r="WJY1413" s="28"/>
      <c r="WJZ1413" s="28"/>
      <c r="WKA1413" s="28"/>
      <c r="WKB1413" s="28"/>
      <c r="WKC1413" s="28"/>
      <c r="WKD1413" s="28"/>
      <c r="WKE1413" s="28"/>
      <c r="WKF1413" s="28"/>
      <c r="WKG1413" s="28"/>
      <c r="WKH1413" s="28"/>
      <c r="WKI1413" s="28"/>
      <c r="WKJ1413" s="28"/>
      <c r="WKK1413" s="28"/>
      <c r="WKL1413" s="28"/>
      <c r="WKM1413" s="28"/>
      <c r="WKN1413" s="28"/>
      <c r="WKO1413" s="28"/>
      <c r="WKP1413" s="28"/>
      <c r="WKQ1413" s="28"/>
      <c r="WKR1413" s="28"/>
      <c r="WKS1413" s="28"/>
      <c r="WKT1413" s="28"/>
      <c r="WKU1413" s="28"/>
      <c r="WKV1413" s="28"/>
      <c r="WKW1413" s="28"/>
      <c r="WKX1413" s="28"/>
      <c r="WKY1413" s="28"/>
      <c r="WKZ1413" s="28"/>
      <c r="WLA1413" s="28"/>
      <c r="WLB1413" s="28"/>
      <c r="WLC1413" s="28"/>
      <c r="WLD1413" s="28"/>
      <c r="WLE1413" s="28"/>
      <c r="WLF1413" s="28"/>
      <c r="WLG1413" s="28"/>
      <c r="WLH1413" s="28"/>
      <c r="WLI1413" s="28"/>
      <c r="WLJ1413" s="28"/>
      <c r="WLK1413" s="28"/>
      <c r="WLL1413" s="28"/>
      <c r="WLM1413" s="28"/>
      <c r="WLN1413" s="28"/>
      <c r="WLO1413" s="28"/>
      <c r="WLP1413" s="28"/>
      <c r="WLQ1413" s="28"/>
      <c r="WLR1413" s="28"/>
      <c r="WLS1413" s="28"/>
      <c r="WLT1413" s="28"/>
      <c r="WLU1413" s="28"/>
      <c r="WLV1413" s="28"/>
      <c r="WLW1413" s="28"/>
      <c r="WLX1413" s="28"/>
      <c r="WLY1413" s="28"/>
      <c r="WLZ1413" s="28"/>
      <c r="WMA1413" s="28"/>
      <c r="WMB1413" s="28"/>
      <c r="WMC1413" s="28"/>
      <c r="WMD1413" s="28"/>
      <c r="WME1413" s="28"/>
      <c r="WMF1413" s="28"/>
      <c r="WMG1413" s="28"/>
      <c r="WMH1413" s="28"/>
      <c r="WMI1413" s="28"/>
      <c r="WMJ1413" s="28"/>
      <c r="WMK1413" s="28"/>
      <c r="WML1413" s="28"/>
      <c r="WMM1413" s="28"/>
      <c r="WMN1413" s="28"/>
      <c r="WMO1413" s="28"/>
      <c r="WMP1413" s="28"/>
      <c r="WMQ1413" s="28"/>
      <c r="WMR1413" s="28"/>
      <c r="WMS1413" s="28"/>
      <c r="WMT1413" s="28"/>
      <c r="WMU1413" s="28"/>
      <c r="WMV1413" s="28"/>
      <c r="WMW1413" s="28"/>
      <c r="WMX1413" s="28"/>
      <c r="WMY1413" s="28"/>
      <c r="WMZ1413" s="28"/>
      <c r="WNA1413" s="28"/>
      <c r="WNB1413" s="28"/>
      <c r="WNC1413" s="28"/>
      <c r="WND1413" s="28"/>
      <c r="WNE1413" s="28"/>
      <c r="WNF1413" s="28"/>
      <c r="WNG1413" s="28"/>
      <c r="WNH1413" s="28"/>
      <c r="WNI1413" s="28"/>
      <c r="WNJ1413" s="28"/>
      <c r="WNK1413" s="28"/>
      <c r="WNL1413" s="28"/>
      <c r="WNM1413" s="28"/>
      <c r="WNN1413" s="28"/>
      <c r="WNO1413" s="28"/>
      <c r="WNP1413" s="28"/>
      <c r="WNQ1413" s="28"/>
      <c r="WNR1413" s="28"/>
      <c r="WNS1413" s="28"/>
      <c r="WNT1413" s="28"/>
      <c r="WNU1413" s="28"/>
      <c r="WNV1413" s="28"/>
      <c r="WNW1413" s="28"/>
      <c r="WNX1413" s="28"/>
      <c r="WNY1413" s="28"/>
      <c r="WNZ1413" s="28"/>
      <c r="WOA1413" s="28"/>
      <c r="WOB1413" s="28"/>
      <c r="WOC1413" s="28"/>
      <c r="WOD1413" s="28"/>
      <c r="WOE1413" s="28"/>
      <c r="WOF1413" s="28"/>
      <c r="WOG1413" s="28"/>
      <c r="WOH1413" s="28"/>
      <c r="WOI1413" s="28"/>
      <c r="WOJ1413" s="28"/>
      <c r="WOK1413" s="28"/>
      <c r="WOL1413" s="28"/>
      <c r="WOM1413" s="28"/>
      <c r="WON1413" s="28"/>
      <c r="WOO1413" s="28"/>
      <c r="WOP1413" s="28"/>
      <c r="WOQ1413" s="28"/>
      <c r="WOR1413" s="28"/>
      <c r="WOS1413" s="28"/>
      <c r="WOT1413" s="28"/>
      <c r="WOU1413" s="28"/>
      <c r="WOV1413" s="28"/>
      <c r="WOW1413" s="28"/>
      <c r="WOX1413" s="28"/>
      <c r="WOY1413" s="28"/>
      <c r="WOZ1413" s="28"/>
      <c r="WPA1413" s="28"/>
      <c r="WPB1413" s="28"/>
      <c r="WPC1413" s="28"/>
      <c r="WPD1413" s="28"/>
      <c r="WPE1413" s="28"/>
      <c r="WPF1413" s="28"/>
      <c r="WPG1413" s="28"/>
      <c r="WPH1413" s="28"/>
      <c r="WPI1413" s="28"/>
      <c r="WPJ1413" s="28"/>
      <c r="WPK1413" s="28"/>
      <c r="WPL1413" s="28"/>
      <c r="WPM1413" s="28"/>
      <c r="WPN1413" s="28"/>
      <c r="WPO1413" s="28"/>
      <c r="WPP1413" s="28"/>
      <c r="WPQ1413" s="28"/>
      <c r="WPR1413" s="28"/>
      <c r="WPS1413" s="28"/>
      <c r="WPT1413" s="28"/>
      <c r="WPU1413" s="28"/>
      <c r="WPV1413" s="28"/>
      <c r="WPW1413" s="28"/>
      <c r="WPX1413" s="28"/>
      <c r="WPY1413" s="28"/>
      <c r="WPZ1413" s="28"/>
      <c r="WQA1413" s="28"/>
      <c r="WQB1413" s="28"/>
      <c r="WQC1413" s="28"/>
      <c r="WQD1413" s="28"/>
      <c r="WQE1413" s="28"/>
      <c r="WQF1413" s="28"/>
      <c r="WQG1413" s="28"/>
      <c r="WQH1413" s="28"/>
      <c r="WQI1413" s="28"/>
      <c r="WQJ1413" s="28"/>
      <c r="WQK1413" s="28"/>
      <c r="WQL1413" s="28"/>
      <c r="WQM1413" s="28"/>
      <c r="WQN1413" s="28"/>
      <c r="WQO1413" s="28"/>
      <c r="WQP1413" s="28"/>
      <c r="WQQ1413" s="28"/>
      <c r="WQR1413" s="28"/>
      <c r="WQS1413" s="28"/>
      <c r="WQT1413" s="28"/>
      <c r="WQU1413" s="28"/>
      <c r="WQV1413" s="28"/>
      <c r="WQW1413" s="28"/>
      <c r="WQX1413" s="28"/>
      <c r="WQY1413" s="28"/>
      <c r="WQZ1413" s="28"/>
      <c r="WRA1413" s="28"/>
      <c r="WRB1413" s="28"/>
      <c r="WRC1413" s="28"/>
      <c r="WRD1413" s="28"/>
      <c r="WRE1413" s="28"/>
      <c r="WRF1413" s="28"/>
      <c r="WRG1413" s="28"/>
      <c r="WRH1413" s="28"/>
      <c r="WRI1413" s="28"/>
      <c r="WRJ1413" s="28"/>
      <c r="WRK1413" s="28"/>
      <c r="WRL1413" s="28"/>
      <c r="WRM1413" s="28"/>
      <c r="WRN1413" s="28"/>
      <c r="WRO1413" s="28"/>
      <c r="WRP1413" s="28"/>
      <c r="WRQ1413" s="28"/>
      <c r="WRR1413" s="28"/>
      <c r="WRS1413" s="28"/>
      <c r="WRT1413" s="28"/>
      <c r="WRU1413" s="28"/>
      <c r="WRV1413" s="28"/>
      <c r="WRW1413" s="28"/>
      <c r="WRX1413" s="28"/>
      <c r="WRY1413" s="28"/>
      <c r="WRZ1413" s="28"/>
      <c r="WSA1413" s="28"/>
      <c r="WSB1413" s="28"/>
      <c r="WSC1413" s="28"/>
      <c r="WSD1413" s="28"/>
      <c r="WSE1413" s="28"/>
      <c r="WSF1413" s="28"/>
      <c r="WSG1413" s="28"/>
      <c r="WSH1413" s="28"/>
      <c r="WSI1413" s="28"/>
      <c r="WSJ1413" s="28"/>
      <c r="WSK1413" s="28"/>
      <c r="WSL1413" s="28"/>
      <c r="WSM1413" s="28"/>
      <c r="WSN1413" s="28"/>
      <c r="WSO1413" s="28"/>
      <c r="WSP1413" s="28"/>
      <c r="WSQ1413" s="28"/>
      <c r="WSR1413" s="28"/>
      <c r="WSS1413" s="28"/>
      <c r="WST1413" s="28"/>
      <c r="WSU1413" s="28"/>
      <c r="WSV1413" s="28"/>
      <c r="WSW1413" s="28"/>
      <c r="WSX1413" s="28"/>
      <c r="WSY1413" s="28"/>
      <c r="WSZ1413" s="28"/>
      <c r="WTA1413" s="28"/>
      <c r="WTB1413" s="28"/>
      <c r="WTC1413" s="28"/>
      <c r="WTD1413" s="28"/>
      <c r="WTE1413" s="28"/>
      <c r="WTF1413" s="28"/>
      <c r="WTG1413" s="28"/>
      <c r="WTH1413" s="28"/>
      <c r="WTI1413" s="28"/>
      <c r="WTJ1413" s="28"/>
      <c r="WTK1413" s="28"/>
      <c r="WTL1413" s="28"/>
      <c r="WTM1413" s="28"/>
      <c r="WTN1413" s="28"/>
      <c r="WTO1413" s="28"/>
      <c r="WTP1413" s="28"/>
      <c r="WTQ1413" s="28"/>
      <c r="WTR1413" s="28"/>
      <c r="WTS1413" s="28"/>
      <c r="WTT1413" s="28"/>
      <c r="WTU1413" s="28"/>
      <c r="WTV1413" s="28"/>
      <c r="WTW1413" s="28"/>
      <c r="WTX1413" s="28"/>
      <c r="WTY1413" s="28"/>
      <c r="WTZ1413" s="28"/>
      <c r="WUA1413" s="28"/>
      <c r="WUB1413" s="28"/>
      <c r="WUC1413" s="28"/>
      <c r="WUD1413" s="28"/>
      <c r="WUE1413" s="28"/>
      <c r="WUF1413" s="28"/>
      <c r="WUG1413" s="28"/>
      <c r="WUH1413" s="28"/>
      <c r="WUI1413" s="28"/>
      <c r="WUJ1413" s="28"/>
      <c r="WUK1413" s="28"/>
      <c r="WUL1413" s="28"/>
      <c r="WUM1413" s="28"/>
      <c r="WUN1413" s="28"/>
      <c r="WUO1413" s="28"/>
      <c r="WUP1413" s="28"/>
      <c r="WUQ1413" s="28"/>
      <c r="WUR1413" s="28"/>
      <c r="WUS1413" s="28"/>
      <c r="WUT1413" s="28"/>
      <c r="WUU1413" s="28"/>
      <c r="WUV1413" s="28"/>
      <c r="WUW1413" s="28"/>
      <c r="WUX1413" s="28"/>
      <c r="WUY1413" s="28"/>
      <c r="WUZ1413" s="28"/>
      <c r="WVA1413" s="28"/>
      <c r="WVB1413" s="28"/>
      <c r="WVC1413" s="28"/>
      <c r="WVD1413" s="28"/>
      <c r="WVE1413" s="28"/>
      <c r="WVF1413" s="28"/>
      <c r="WVG1413" s="28"/>
      <c r="WVH1413" s="28"/>
      <c r="WVI1413" s="28"/>
      <c r="WVJ1413" s="28"/>
      <c r="WVK1413" s="28"/>
      <c r="WVL1413" s="28"/>
      <c r="WVM1413" s="28"/>
      <c r="WVN1413" s="28"/>
      <c r="WVO1413" s="28"/>
      <c r="WVP1413" s="28"/>
      <c r="WVQ1413" s="28"/>
      <c r="WVR1413" s="28"/>
      <c r="WVS1413" s="28"/>
      <c r="WVT1413" s="28"/>
      <c r="WVU1413" s="28"/>
      <c r="WVV1413" s="28"/>
      <c r="WVW1413" s="28"/>
      <c r="WVX1413" s="28"/>
      <c r="WVY1413" s="28"/>
      <c r="WVZ1413" s="28"/>
      <c r="WWA1413" s="28"/>
      <c r="WWB1413" s="28"/>
      <c r="WWC1413" s="28"/>
      <c r="WWD1413" s="28"/>
      <c r="WWE1413" s="28"/>
      <c r="WWF1413" s="28"/>
      <c r="WWG1413" s="28"/>
      <c r="WWH1413" s="28"/>
      <c r="WWI1413" s="28"/>
      <c r="WWJ1413" s="28"/>
      <c r="WWK1413" s="28"/>
      <c r="WWL1413" s="28"/>
      <c r="WWM1413" s="28"/>
      <c r="WWN1413" s="28"/>
      <c r="WWO1413" s="28"/>
      <c r="WWP1413" s="28"/>
      <c r="WWQ1413" s="28"/>
      <c r="WWR1413" s="28"/>
      <c r="WWS1413" s="28"/>
      <c r="WWT1413" s="28"/>
      <c r="WWU1413" s="28"/>
      <c r="WWV1413" s="28"/>
      <c r="WWW1413" s="28"/>
      <c r="WWX1413" s="28"/>
      <c r="WWY1413" s="28"/>
      <c r="WWZ1413" s="28"/>
      <c r="WXA1413" s="28"/>
      <c r="WXB1413" s="28"/>
      <c r="WXC1413" s="28"/>
      <c r="WXD1413" s="28"/>
      <c r="WXE1413" s="28"/>
      <c r="WXF1413" s="28"/>
      <c r="WXG1413" s="28"/>
      <c r="WXH1413" s="28"/>
      <c r="WXI1413" s="28"/>
      <c r="WXJ1413" s="28"/>
      <c r="WXK1413" s="28"/>
      <c r="WXL1413" s="28"/>
      <c r="WXM1413" s="28"/>
      <c r="WXN1413" s="28"/>
      <c r="WXO1413" s="28"/>
      <c r="WXP1413" s="28"/>
      <c r="WXQ1413" s="28"/>
      <c r="WXR1413" s="28"/>
      <c r="WXS1413" s="28"/>
      <c r="WXT1413" s="28"/>
      <c r="WXU1413" s="28"/>
      <c r="WXV1413" s="28"/>
      <c r="WXW1413" s="28"/>
      <c r="WXX1413" s="28"/>
      <c r="WXY1413" s="28"/>
      <c r="WXZ1413" s="28"/>
      <c r="WYA1413" s="28"/>
      <c r="WYB1413" s="28"/>
      <c r="WYC1413" s="28"/>
      <c r="WYD1413" s="28"/>
      <c r="WYE1413" s="28"/>
      <c r="WYF1413" s="28"/>
      <c r="WYG1413" s="28"/>
      <c r="WYH1413" s="28"/>
      <c r="WYI1413" s="28"/>
      <c r="WYJ1413" s="28"/>
      <c r="WYK1413" s="28"/>
      <c r="WYL1413" s="28"/>
      <c r="WYM1413" s="28"/>
      <c r="WYN1413" s="28"/>
      <c r="WYO1413" s="28"/>
      <c r="WYP1413" s="28"/>
      <c r="WYQ1413" s="28"/>
      <c r="WYR1413" s="28"/>
      <c r="WYS1413" s="28"/>
      <c r="WYT1413" s="28"/>
      <c r="WYU1413" s="28"/>
      <c r="WYV1413" s="28"/>
      <c r="WYW1413" s="28"/>
      <c r="WYX1413" s="28"/>
      <c r="WYY1413" s="28"/>
      <c r="WYZ1413" s="28"/>
      <c r="WZA1413" s="28"/>
      <c r="WZB1413" s="28"/>
      <c r="WZC1413" s="28"/>
      <c r="WZD1413" s="28"/>
      <c r="WZE1413" s="28"/>
      <c r="WZF1413" s="28"/>
      <c r="WZG1413" s="28"/>
      <c r="WZH1413" s="28"/>
      <c r="WZI1413" s="28"/>
      <c r="WZJ1413" s="28"/>
      <c r="WZK1413" s="28"/>
      <c r="WZL1413" s="28"/>
      <c r="WZM1413" s="28"/>
      <c r="WZN1413" s="28"/>
      <c r="WZO1413" s="28"/>
      <c r="WZP1413" s="28"/>
      <c r="WZQ1413" s="28"/>
      <c r="WZR1413" s="28"/>
      <c r="WZS1413" s="28"/>
      <c r="WZT1413" s="28"/>
      <c r="WZU1413" s="28"/>
      <c r="WZV1413" s="28"/>
      <c r="WZW1413" s="28"/>
      <c r="WZX1413" s="28"/>
      <c r="WZY1413" s="28"/>
      <c r="WZZ1413" s="28"/>
      <c r="XAA1413" s="28"/>
      <c r="XAB1413" s="28"/>
      <c r="XAC1413" s="28"/>
      <c r="XAD1413" s="28"/>
      <c r="XAE1413" s="28"/>
      <c r="XAF1413" s="28"/>
      <c r="XAG1413" s="28"/>
      <c r="XAH1413" s="28"/>
      <c r="XAI1413" s="28"/>
      <c r="XAJ1413" s="28"/>
      <c r="XAK1413" s="28"/>
      <c r="XAL1413" s="28"/>
      <c r="XAM1413" s="28"/>
      <c r="XAN1413" s="28"/>
      <c r="XAO1413" s="28"/>
      <c r="XAP1413" s="28"/>
      <c r="XAQ1413" s="28"/>
      <c r="XAR1413" s="28"/>
      <c r="XAS1413" s="28"/>
      <c r="XAT1413" s="28"/>
      <c r="XAU1413" s="28"/>
      <c r="XAV1413" s="28"/>
      <c r="XAW1413" s="28"/>
      <c r="XAX1413" s="28"/>
      <c r="XAY1413" s="28"/>
      <c r="XAZ1413" s="28"/>
      <c r="XBA1413" s="28"/>
      <c r="XBB1413" s="28"/>
      <c r="XBC1413" s="28"/>
      <c r="XBD1413" s="28"/>
      <c r="XBE1413" s="28"/>
      <c r="XBF1413" s="28"/>
      <c r="XBG1413" s="28"/>
      <c r="XBH1413" s="28"/>
      <c r="XBI1413" s="28"/>
      <c r="XBJ1413" s="28"/>
      <c r="XBK1413" s="28"/>
      <c r="XBL1413" s="28"/>
      <c r="XBM1413" s="28"/>
      <c r="XBN1413" s="28"/>
      <c r="XBO1413" s="28"/>
      <c r="XBP1413" s="28"/>
      <c r="XBQ1413" s="28"/>
      <c r="XBR1413" s="28"/>
      <c r="XBS1413" s="28"/>
      <c r="XBT1413" s="28"/>
      <c r="XBU1413" s="28"/>
      <c r="XBV1413" s="28"/>
      <c r="XBW1413" s="28"/>
      <c r="XBX1413" s="28"/>
      <c r="XBY1413" s="28"/>
      <c r="XBZ1413" s="28"/>
      <c r="XCA1413" s="28"/>
      <c r="XCB1413" s="28"/>
      <c r="XCC1413" s="28"/>
      <c r="XCD1413" s="28"/>
      <c r="XCE1413" s="28"/>
      <c r="XCF1413" s="28"/>
      <c r="XCG1413" s="28"/>
      <c r="XCH1413" s="28"/>
      <c r="XCI1413" s="28"/>
      <c r="XCJ1413" s="28"/>
      <c r="XCK1413" s="28"/>
      <c r="XCL1413" s="28"/>
      <c r="XCM1413" s="28"/>
      <c r="XCN1413" s="28"/>
      <c r="XCO1413" s="28"/>
      <c r="XCP1413" s="28"/>
      <c r="XCQ1413" s="28"/>
      <c r="XCR1413" s="28"/>
      <c r="XCS1413" s="28"/>
      <c r="XCT1413" s="28"/>
      <c r="XCU1413" s="28"/>
      <c r="XCV1413" s="28"/>
      <c r="XCW1413" s="28"/>
      <c r="XCX1413" s="28"/>
      <c r="XCY1413" s="28"/>
      <c r="XCZ1413" s="28"/>
      <c r="XDA1413" s="28"/>
      <c r="XDB1413" s="28"/>
      <c r="XDC1413" s="28"/>
      <c r="XDD1413" s="28"/>
      <c r="XDE1413" s="28"/>
      <c r="XDF1413" s="28"/>
      <c r="XDG1413" s="28"/>
      <c r="XDH1413" s="28"/>
      <c r="XDI1413" s="28"/>
      <c r="XDJ1413" s="28"/>
      <c r="XDK1413" s="28"/>
      <c r="XDL1413" s="28"/>
      <c r="XDM1413" s="28"/>
      <c r="XDN1413" s="28"/>
      <c r="XDO1413" s="28"/>
    </row>
    <row r="1414" spans="2:16343" ht="18">
      <c r="B1414" s="111"/>
      <c r="C1414" s="110"/>
      <c r="D1414" s="104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  <c r="BN1414" s="28"/>
      <c r="BO1414" s="28"/>
      <c r="BP1414" s="28"/>
      <c r="BQ1414" s="28"/>
      <c r="BR1414" s="28"/>
      <c r="BS1414" s="28"/>
      <c r="BT1414" s="28"/>
      <c r="BU1414" s="28"/>
      <c r="BV1414" s="28"/>
      <c r="BW1414" s="28"/>
      <c r="BX1414" s="28"/>
      <c r="BY1414" s="28"/>
      <c r="BZ1414" s="28"/>
      <c r="CA1414" s="28"/>
      <c r="CB1414" s="28"/>
      <c r="CC1414" s="28"/>
      <c r="CD1414" s="28"/>
      <c r="CE1414" s="28"/>
      <c r="CF1414" s="28"/>
      <c r="CG1414" s="28"/>
      <c r="CH1414" s="28"/>
      <c r="CI1414" s="28"/>
      <c r="CJ1414" s="28"/>
      <c r="CK1414" s="28"/>
      <c r="CL1414" s="28"/>
      <c r="CM1414" s="28"/>
      <c r="CN1414" s="28"/>
      <c r="CO1414" s="28"/>
      <c r="CP1414" s="28"/>
      <c r="CQ1414" s="28"/>
      <c r="CR1414" s="28"/>
      <c r="CS1414" s="28"/>
      <c r="CT1414" s="28"/>
      <c r="CU1414" s="28"/>
      <c r="CV1414" s="28"/>
      <c r="CW1414" s="28"/>
      <c r="CX1414" s="28"/>
      <c r="CY1414" s="28"/>
      <c r="CZ1414" s="28"/>
      <c r="DA1414" s="28"/>
      <c r="DB1414" s="28"/>
      <c r="DC1414" s="28"/>
      <c r="DD1414" s="28"/>
      <c r="DE1414" s="28"/>
      <c r="DF1414" s="28"/>
      <c r="DG1414" s="28"/>
      <c r="DH1414" s="28"/>
      <c r="DI1414" s="28"/>
      <c r="DJ1414" s="28"/>
      <c r="DK1414" s="28"/>
      <c r="DL1414" s="28"/>
      <c r="DM1414" s="28"/>
      <c r="DN1414" s="28"/>
      <c r="DO1414" s="28"/>
      <c r="DP1414" s="28"/>
      <c r="DQ1414" s="28"/>
      <c r="DR1414" s="28"/>
      <c r="DS1414" s="28"/>
      <c r="DT1414" s="28"/>
      <c r="DU1414" s="28"/>
      <c r="DV1414" s="28"/>
      <c r="DW1414" s="28"/>
      <c r="DX1414" s="28"/>
      <c r="DY1414" s="28"/>
      <c r="DZ1414" s="28"/>
      <c r="EA1414" s="28"/>
      <c r="EB1414" s="28"/>
      <c r="EC1414" s="28"/>
      <c r="ED1414" s="28"/>
      <c r="EE1414" s="28"/>
      <c r="EF1414" s="28"/>
      <c r="EG1414" s="28"/>
      <c r="EH1414" s="28"/>
      <c r="EI1414" s="28"/>
      <c r="EJ1414" s="28"/>
      <c r="EK1414" s="28"/>
      <c r="EL1414" s="28"/>
      <c r="EM1414" s="28"/>
      <c r="EN1414" s="28"/>
      <c r="EO1414" s="28"/>
      <c r="EP1414" s="28"/>
      <c r="EQ1414" s="28"/>
      <c r="ER1414" s="28"/>
      <c r="ES1414" s="28"/>
      <c r="ET1414" s="28"/>
      <c r="EU1414" s="28"/>
      <c r="EV1414" s="28"/>
      <c r="EW1414" s="28"/>
      <c r="EX1414" s="28"/>
      <c r="EY1414" s="28"/>
      <c r="EZ1414" s="28"/>
      <c r="FA1414" s="28"/>
      <c r="FB1414" s="28"/>
      <c r="FC1414" s="28"/>
      <c r="FD1414" s="28"/>
      <c r="FE1414" s="28"/>
      <c r="FF1414" s="28"/>
      <c r="FG1414" s="28"/>
      <c r="FH1414" s="28"/>
      <c r="FI1414" s="28"/>
      <c r="FJ1414" s="28"/>
      <c r="FK1414" s="28"/>
      <c r="FL1414" s="28"/>
      <c r="FM1414" s="28"/>
      <c r="FN1414" s="28"/>
      <c r="FO1414" s="28"/>
      <c r="FP1414" s="28"/>
      <c r="FQ1414" s="28"/>
      <c r="FR1414" s="28"/>
      <c r="FS1414" s="28"/>
      <c r="FT1414" s="28"/>
      <c r="FU1414" s="28"/>
      <c r="FV1414" s="28"/>
      <c r="FW1414" s="28"/>
      <c r="FX1414" s="28"/>
      <c r="FY1414" s="28"/>
      <c r="FZ1414" s="28"/>
      <c r="GA1414" s="28"/>
      <c r="GB1414" s="28"/>
      <c r="GC1414" s="28"/>
      <c r="GD1414" s="28"/>
      <c r="GE1414" s="28"/>
      <c r="GF1414" s="28"/>
      <c r="GG1414" s="28"/>
      <c r="GH1414" s="28"/>
      <c r="GI1414" s="28"/>
      <c r="GJ1414" s="28"/>
      <c r="GK1414" s="28"/>
      <c r="GL1414" s="28"/>
      <c r="GM1414" s="28"/>
      <c r="GN1414" s="28"/>
      <c r="GO1414" s="28"/>
      <c r="GP1414" s="28"/>
      <c r="GQ1414" s="28"/>
      <c r="GR1414" s="28"/>
      <c r="GS1414" s="28"/>
      <c r="GT1414" s="28"/>
      <c r="GU1414" s="28"/>
      <c r="GV1414" s="28"/>
      <c r="GW1414" s="28"/>
      <c r="GX1414" s="28"/>
      <c r="GY1414" s="28"/>
      <c r="GZ1414" s="28"/>
      <c r="HA1414" s="28"/>
      <c r="HB1414" s="28"/>
      <c r="HC1414" s="28"/>
      <c r="HD1414" s="28"/>
      <c r="HE1414" s="28"/>
      <c r="HF1414" s="28"/>
      <c r="HG1414" s="28"/>
      <c r="HH1414" s="28"/>
      <c r="HI1414" s="28"/>
      <c r="HJ1414" s="28"/>
      <c r="HK1414" s="28"/>
      <c r="HL1414" s="28"/>
      <c r="HM1414" s="28"/>
      <c r="HN1414" s="28"/>
      <c r="HO1414" s="28"/>
      <c r="HP1414" s="28"/>
      <c r="HQ1414" s="28"/>
      <c r="HR1414" s="28"/>
      <c r="HS1414" s="28"/>
      <c r="HT1414" s="28"/>
      <c r="HU1414" s="28"/>
      <c r="HV1414" s="28"/>
      <c r="HW1414" s="28"/>
      <c r="HX1414" s="28"/>
      <c r="HY1414" s="28"/>
      <c r="HZ1414" s="28"/>
      <c r="IA1414" s="28"/>
      <c r="IB1414" s="28"/>
      <c r="IC1414" s="28"/>
      <c r="ID1414" s="28"/>
      <c r="IE1414" s="28"/>
      <c r="IF1414" s="28"/>
      <c r="IG1414" s="28"/>
      <c r="IH1414" s="28"/>
      <c r="II1414" s="28"/>
      <c r="IJ1414" s="28"/>
      <c r="IK1414" s="28"/>
      <c r="IL1414" s="28"/>
      <c r="IM1414" s="28"/>
      <c r="IN1414" s="28"/>
      <c r="IO1414" s="28"/>
      <c r="IP1414" s="28"/>
      <c r="IQ1414" s="28"/>
      <c r="IR1414" s="28"/>
      <c r="IS1414" s="28"/>
      <c r="IT1414" s="28"/>
      <c r="IU1414" s="28"/>
      <c r="IV1414" s="28"/>
      <c r="IW1414" s="28"/>
      <c r="IX1414" s="28"/>
      <c r="IY1414" s="28"/>
      <c r="IZ1414" s="28"/>
      <c r="JA1414" s="28"/>
      <c r="JB1414" s="28"/>
      <c r="JC1414" s="28"/>
      <c r="JD1414" s="28"/>
      <c r="JE1414" s="28"/>
      <c r="JF1414" s="28"/>
      <c r="JG1414" s="28"/>
      <c r="JH1414" s="28"/>
      <c r="JI1414" s="28"/>
      <c r="JJ1414" s="28"/>
      <c r="JK1414" s="28"/>
      <c r="JL1414" s="28"/>
      <c r="JM1414" s="28"/>
      <c r="JN1414" s="28"/>
      <c r="JO1414" s="28"/>
      <c r="JP1414" s="28"/>
      <c r="JQ1414" s="28"/>
      <c r="JR1414" s="28"/>
      <c r="JS1414" s="28"/>
      <c r="JT1414" s="28"/>
      <c r="JU1414" s="28"/>
      <c r="JV1414" s="28"/>
      <c r="JW1414" s="28"/>
      <c r="JX1414" s="28"/>
      <c r="JY1414" s="28"/>
      <c r="JZ1414" s="28"/>
      <c r="KA1414" s="28"/>
      <c r="KB1414" s="28"/>
      <c r="KC1414" s="28"/>
      <c r="KD1414" s="28"/>
      <c r="KE1414" s="28"/>
      <c r="KF1414" s="28"/>
      <c r="KG1414" s="28"/>
      <c r="KH1414" s="28"/>
      <c r="KI1414" s="28"/>
      <c r="KJ1414" s="28"/>
      <c r="KK1414" s="28"/>
      <c r="KL1414" s="28"/>
      <c r="KM1414" s="28"/>
      <c r="KN1414" s="28"/>
      <c r="KO1414" s="28"/>
      <c r="KP1414" s="28"/>
      <c r="KQ1414" s="28"/>
      <c r="KR1414" s="28"/>
      <c r="KS1414" s="28"/>
      <c r="KT1414" s="28"/>
      <c r="KU1414" s="28"/>
      <c r="KV1414" s="28"/>
      <c r="KW1414" s="28"/>
      <c r="KX1414" s="28"/>
      <c r="KY1414" s="28"/>
      <c r="KZ1414" s="28"/>
      <c r="LA1414" s="28"/>
      <c r="LB1414" s="28"/>
      <c r="LC1414" s="28"/>
      <c r="LD1414" s="28"/>
      <c r="LE1414" s="28"/>
      <c r="LF1414" s="28"/>
      <c r="LG1414" s="28"/>
      <c r="LH1414" s="28"/>
      <c r="LI1414" s="28"/>
      <c r="LJ1414" s="28"/>
      <c r="LK1414" s="28"/>
      <c r="LL1414" s="28"/>
      <c r="LM1414" s="28"/>
      <c r="LN1414" s="28"/>
      <c r="LO1414" s="28"/>
      <c r="LP1414" s="28"/>
      <c r="LQ1414" s="28"/>
      <c r="LR1414" s="28"/>
      <c r="LS1414" s="28"/>
      <c r="LT1414" s="28"/>
      <c r="LU1414" s="28"/>
      <c r="LV1414" s="28"/>
      <c r="LW1414" s="28"/>
      <c r="LX1414" s="28"/>
      <c r="LY1414" s="28"/>
      <c r="LZ1414" s="28"/>
      <c r="MA1414" s="28"/>
      <c r="MB1414" s="28"/>
      <c r="MC1414" s="28"/>
      <c r="MD1414" s="28"/>
      <c r="ME1414" s="28"/>
      <c r="MF1414" s="28"/>
      <c r="MG1414" s="28"/>
      <c r="MH1414" s="28"/>
      <c r="MI1414" s="28"/>
      <c r="MJ1414" s="28"/>
      <c r="MK1414" s="28"/>
      <c r="ML1414" s="28"/>
      <c r="MM1414" s="28"/>
      <c r="MN1414" s="28"/>
      <c r="MO1414" s="28"/>
      <c r="MP1414" s="28"/>
      <c r="MQ1414" s="28"/>
      <c r="MR1414" s="28"/>
      <c r="MS1414" s="28"/>
      <c r="MT1414" s="28"/>
      <c r="MU1414" s="28"/>
      <c r="MV1414" s="28"/>
      <c r="MW1414" s="28"/>
      <c r="MX1414" s="28"/>
      <c r="MY1414" s="28"/>
      <c r="MZ1414" s="28"/>
      <c r="NA1414" s="28"/>
      <c r="NB1414" s="28"/>
      <c r="NC1414" s="28"/>
      <c r="ND1414" s="28"/>
      <c r="NE1414" s="28"/>
      <c r="NF1414" s="28"/>
      <c r="NG1414" s="28"/>
      <c r="NH1414" s="28"/>
      <c r="NI1414" s="28"/>
      <c r="NJ1414" s="28"/>
      <c r="NK1414" s="28"/>
      <c r="NL1414" s="28"/>
      <c r="NM1414" s="28"/>
      <c r="NN1414" s="28"/>
      <c r="NO1414" s="28"/>
      <c r="NP1414" s="28"/>
      <c r="NQ1414" s="28"/>
      <c r="NR1414" s="28"/>
      <c r="NS1414" s="28"/>
      <c r="NT1414" s="28"/>
      <c r="NU1414" s="28"/>
      <c r="NV1414" s="28"/>
      <c r="NW1414" s="28"/>
      <c r="NX1414" s="28"/>
      <c r="NY1414" s="28"/>
      <c r="NZ1414" s="28"/>
      <c r="OA1414" s="28"/>
      <c r="OB1414" s="28"/>
      <c r="OC1414" s="28"/>
      <c r="OD1414" s="28"/>
      <c r="OE1414" s="28"/>
      <c r="OF1414" s="28"/>
      <c r="OG1414" s="28"/>
      <c r="OH1414" s="28"/>
      <c r="OI1414" s="28"/>
      <c r="OJ1414" s="28"/>
      <c r="OK1414" s="28"/>
      <c r="OL1414" s="28"/>
      <c r="OM1414" s="28"/>
      <c r="ON1414" s="28"/>
      <c r="OO1414" s="28"/>
      <c r="OP1414" s="28"/>
      <c r="OQ1414" s="28"/>
      <c r="OR1414" s="28"/>
      <c r="OS1414" s="28"/>
      <c r="OT1414" s="28"/>
      <c r="OU1414" s="28"/>
      <c r="OV1414" s="28"/>
      <c r="OW1414" s="28"/>
      <c r="OX1414" s="28"/>
      <c r="OY1414" s="28"/>
      <c r="OZ1414" s="28"/>
      <c r="PA1414" s="28"/>
      <c r="PB1414" s="28"/>
      <c r="PC1414" s="28"/>
      <c r="PD1414" s="28"/>
      <c r="PE1414" s="28"/>
      <c r="PF1414" s="28"/>
      <c r="PG1414" s="28"/>
      <c r="PH1414" s="28"/>
      <c r="PI1414" s="28"/>
      <c r="PJ1414" s="28"/>
      <c r="PK1414" s="28"/>
      <c r="PL1414" s="28"/>
      <c r="PM1414" s="28"/>
      <c r="PN1414" s="28"/>
      <c r="PO1414" s="28"/>
      <c r="PP1414" s="28"/>
      <c r="PQ1414" s="28"/>
      <c r="PR1414" s="28"/>
      <c r="PS1414" s="28"/>
      <c r="PT1414" s="28"/>
      <c r="PU1414" s="28"/>
      <c r="PV1414" s="28"/>
      <c r="PW1414" s="28"/>
      <c r="PX1414" s="28"/>
      <c r="PY1414" s="28"/>
      <c r="PZ1414" s="28"/>
      <c r="QA1414" s="28"/>
      <c r="QB1414" s="28"/>
      <c r="QC1414" s="28"/>
      <c r="QD1414" s="28"/>
      <c r="QE1414" s="28"/>
      <c r="QF1414" s="28"/>
      <c r="QG1414" s="28"/>
      <c r="QH1414" s="28"/>
      <c r="QI1414" s="28"/>
      <c r="QJ1414" s="28"/>
      <c r="QK1414" s="28"/>
      <c r="QL1414" s="28"/>
      <c r="QM1414" s="28"/>
      <c r="QN1414" s="28"/>
      <c r="QO1414" s="28"/>
      <c r="QP1414" s="28"/>
      <c r="QQ1414" s="28"/>
      <c r="QR1414" s="28"/>
      <c r="QS1414" s="28"/>
      <c r="QT1414" s="28"/>
      <c r="QU1414" s="28"/>
      <c r="QV1414" s="28"/>
      <c r="QW1414" s="28"/>
      <c r="QX1414" s="28"/>
      <c r="QY1414" s="28"/>
      <c r="QZ1414" s="28"/>
      <c r="RA1414" s="28"/>
      <c r="RB1414" s="28"/>
      <c r="RC1414" s="28"/>
      <c r="RD1414" s="28"/>
      <c r="RE1414" s="28"/>
      <c r="RF1414" s="28"/>
      <c r="RG1414" s="28"/>
      <c r="RH1414" s="28"/>
      <c r="RI1414" s="28"/>
      <c r="RJ1414" s="28"/>
      <c r="RK1414" s="28"/>
      <c r="RL1414" s="28"/>
      <c r="RM1414" s="28"/>
      <c r="RN1414" s="28"/>
      <c r="RO1414" s="28"/>
      <c r="RP1414" s="28"/>
      <c r="RQ1414" s="28"/>
      <c r="RR1414" s="28"/>
      <c r="RS1414" s="28"/>
      <c r="RT1414" s="28"/>
      <c r="RU1414" s="28"/>
      <c r="RV1414" s="28"/>
      <c r="RW1414" s="28"/>
      <c r="RX1414" s="28"/>
      <c r="RY1414" s="28"/>
      <c r="RZ1414" s="28"/>
      <c r="SA1414" s="28"/>
      <c r="SB1414" s="28"/>
      <c r="SC1414" s="28"/>
      <c r="SD1414" s="28"/>
      <c r="SE1414" s="28"/>
      <c r="SF1414" s="28"/>
      <c r="SG1414" s="28"/>
      <c r="SH1414" s="28"/>
      <c r="SI1414" s="28"/>
      <c r="SJ1414" s="28"/>
      <c r="SK1414" s="28"/>
      <c r="SL1414" s="28"/>
      <c r="SM1414" s="28"/>
      <c r="SN1414" s="28"/>
      <c r="SO1414" s="28"/>
      <c r="SP1414" s="28"/>
      <c r="SQ1414" s="28"/>
      <c r="SR1414" s="28"/>
      <c r="SS1414" s="28"/>
      <c r="ST1414" s="28"/>
      <c r="SU1414" s="28"/>
      <c r="SV1414" s="28"/>
      <c r="SW1414" s="28"/>
      <c r="SX1414" s="28"/>
      <c r="SY1414" s="28"/>
      <c r="SZ1414" s="28"/>
      <c r="TA1414" s="28"/>
      <c r="TB1414" s="28"/>
      <c r="TC1414" s="28"/>
      <c r="TD1414" s="28"/>
      <c r="TE1414" s="28"/>
      <c r="TF1414" s="28"/>
      <c r="TG1414" s="28"/>
      <c r="TH1414" s="28"/>
      <c r="TI1414" s="28"/>
      <c r="TJ1414" s="28"/>
      <c r="TK1414" s="28"/>
      <c r="TL1414" s="28"/>
      <c r="TM1414" s="28"/>
      <c r="TN1414" s="28"/>
      <c r="TO1414" s="28"/>
      <c r="TP1414" s="28"/>
      <c r="TQ1414" s="28"/>
      <c r="TR1414" s="28"/>
      <c r="TS1414" s="28"/>
      <c r="TT1414" s="28"/>
      <c r="TU1414" s="28"/>
      <c r="TV1414" s="28"/>
      <c r="TW1414" s="28"/>
      <c r="TX1414" s="28"/>
      <c r="TY1414" s="28"/>
      <c r="TZ1414" s="28"/>
      <c r="UA1414" s="28"/>
      <c r="UB1414" s="28"/>
      <c r="UC1414" s="28"/>
      <c r="UD1414" s="28"/>
      <c r="UE1414" s="28"/>
      <c r="UF1414" s="28"/>
      <c r="UG1414" s="28"/>
      <c r="UH1414" s="28"/>
      <c r="UI1414" s="28"/>
      <c r="UJ1414" s="28"/>
      <c r="UK1414" s="28"/>
      <c r="UL1414" s="28"/>
      <c r="UM1414" s="28"/>
      <c r="UN1414" s="28"/>
      <c r="UO1414" s="28"/>
      <c r="UP1414" s="28"/>
      <c r="UQ1414" s="28"/>
      <c r="UR1414" s="28"/>
      <c r="US1414" s="28"/>
      <c r="UT1414" s="28"/>
      <c r="UU1414" s="28"/>
      <c r="UV1414" s="28"/>
      <c r="UW1414" s="28"/>
      <c r="UX1414" s="28"/>
      <c r="UY1414" s="28"/>
      <c r="UZ1414" s="28"/>
      <c r="VA1414" s="28"/>
      <c r="VB1414" s="28"/>
      <c r="VC1414" s="28"/>
      <c r="VD1414" s="28"/>
      <c r="VE1414" s="28"/>
      <c r="VF1414" s="28"/>
      <c r="VG1414" s="28"/>
      <c r="VH1414" s="28"/>
      <c r="VI1414" s="28"/>
      <c r="VJ1414" s="28"/>
      <c r="VK1414" s="28"/>
      <c r="VL1414" s="28"/>
      <c r="VM1414" s="28"/>
      <c r="VN1414" s="28"/>
      <c r="VO1414" s="28"/>
      <c r="VP1414" s="28"/>
      <c r="VQ1414" s="28"/>
      <c r="VR1414" s="28"/>
      <c r="VS1414" s="28"/>
      <c r="VT1414" s="28"/>
      <c r="VU1414" s="28"/>
      <c r="VV1414" s="28"/>
      <c r="VW1414" s="28"/>
      <c r="VX1414" s="28"/>
      <c r="VY1414" s="28"/>
      <c r="VZ1414" s="28"/>
      <c r="WA1414" s="28"/>
      <c r="WB1414" s="28"/>
      <c r="WC1414" s="28"/>
      <c r="WD1414" s="28"/>
      <c r="WE1414" s="28"/>
      <c r="WF1414" s="28"/>
      <c r="WG1414" s="28"/>
      <c r="WH1414" s="28"/>
      <c r="WI1414" s="28"/>
      <c r="WJ1414" s="28"/>
      <c r="WK1414" s="28"/>
      <c r="WL1414" s="28"/>
      <c r="WM1414" s="28"/>
      <c r="WN1414" s="28"/>
      <c r="WO1414" s="28"/>
      <c r="WP1414" s="28"/>
      <c r="WQ1414" s="28"/>
      <c r="WR1414" s="28"/>
      <c r="WS1414" s="28"/>
      <c r="WT1414" s="28"/>
      <c r="WU1414" s="28"/>
      <c r="WV1414" s="28"/>
      <c r="WW1414" s="28"/>
      <c r="WX1414" s="28"/>
      <c r="WY1414" s="28"/>
      <c r="WZ1414" s="28"/>
      <c r="XA1414" s="28"/>
      <c r="XB1414" s="28"/>
      <c r="XC1414" s="28"/>
      <c r="XD1414" s="28"/>
      <c r="XE1414" s="28"/>
      <c r="XF1414" s="28"/>
      <c r="XG1414" s="28"/>
      <c r="XH1414" s="28"/>
      <c r="XI1414" s="28"/>
      <c r="XJ1414" s="28"/>
      <c r="XK1414" s="28"/>
      <c r="XL1414" s="28"/>
      <c r="XM1414" s="28"/>
      <c r="XN1414" s="28"/>
      <c r="XO1414" s="28"/>
      <c r="XP1414" s="28"/>
      <c r="XQ1414" s="28"/>
      <c r="XR1414" s="28"/>
      <c r="XS1414" s="28"/>
      <c r="XT1414" s="28"/>
      <c r="XU1414" s="28"/>
      <c r="XV1414" s="28"/>
      <c r="XW1414" s="28"/>
      <c r="XX1414" s="28"/>
      <c r="XY1414" s="28"/>
      <c r="XZ1414" s="28"/>
      <c r="YA1414" s="28"/>
      <c r="YB1414" s="28"/>
      <c r="YC1414" s="28"/>
      <c r="YD1414" s="28"/>
      <c r="YE1414" s="28"/>
      <c r="YF1414" s="28"/>
      <c r="YG1414" s="28"/>
      <c r="YH1414" s="28"/>
      <c r="YI1414" s="28"/>
      <c r="YJ1414" s="28"/>
      <c r="YK1414" s="28"/>
      <c r="YL1414" s="28"/>
      <c r="YM1414" s="28"/>
      <c r="YN1414" s="28"/>
      <c r="YO1414" s="28"/>
      <c r="YP1414" s="28"/>
      <c r="YQ1414" s="28"/>
      <c r="YR1414" s="28"/>
      <c r="YS1414" s="28"/>
      <c r="YT1414" s="28"/>
      <c r="YU1414" s="28"/>
      <c r="YV1414" s="28"/>
      <c r="YW1414" s="28"/>
      <c r="YX1414" s="28"/>
      <c r="YY1414" s="28"/>
      <c r="YZ1414" s="28"/>
      <c r="ZA1414" s="28"/>
      <c r="ZB1414" s="28"/>
      <c r="ZC1414" s="28"/>
      <c r="ZD1414" s="28"/>
      <c r="ZE1414" s="28"/>
      <c r="ZF1414" s="28"/>
      <c r="ZG1414" s="28"/>
      <c r="ZH1414" s="28"/>
      <c r="ZI1414" s="28"/>
      <c r="ZJ1414" s="28"/>
      <c r="ZK1414" s="28"/>
      <c r="ZL1414" s="28"/>
      <c r="ZM1414" s="28"/>
      <c r="ZN1414" s="28"/>
      <c r="ZO1414" s="28"/>
      <c r="ZP1414" s="28"/>
      <c r="ZQ1414" s="28"/>
      <c r="ZR1414" s="28"/>
      <c r="ZS1414" s="28"/>
      <c r="ZT1414" s="28"/>
      <c r="ZU1414" s="28"/>
      <c r="ZV1414" s="28"/>
      <c r="ZW1414" s="28"/>
      <c r="ZX1414" s="28"/>
      <c r="ZY1414" s="28"/>
      <c r="ZZ1414" s="28"/>
      <c r="AAA1414" s="28"/>
      <c r="AAB1414" s="28"/>
      <c r="AAC1414" s="28"/>
      <c r="AAD1414" s="28"/>
      <c r="AAE1414" s="28"/>
      <c r="AAF1414" s="28"/>
      <c r="AAG1414" s="28"/>
      <c r="AAH1414" s="28"/>
      <c r="AAI1414" s="28"/>
      <c r="AAJ1414" s="28"/>
      <c r="AAK1414" s="28"/>
      <c r="AAL1414" s="28"/>
      <c r="AAM1414" s="28"/>
      <c r="AAN1414" s="28"/>
      <c r="AAO1414" s="28"/>
      <c r="AAP1414" s="28"/>
      <c r="AAQ1414" s="28"/>
      <c r="AAR1414" s="28"/>
      <c r="AAS1414" s="28"/>
      <c r="AAT1414" s="28"/>
      <c r="AAU1414" s="28"/>
      <c r="AAV1414" s="28"/>
      <c r="AAW1414" s="28"/>
      <c r="AAX1414" s="28"/>
      <c r="AAY1414" s="28"/>
      <c r="AAZ1414" s="28"/>
      <c r="ABA1414" s="28"/>
      <c r="ABB1414" s="28"/>
      <c r="ABC1414" s="28"/>
      <c r="ABD1414" s="28"/>
      <c r="ABE1414" s="28"/>
      <c r="ABF1414" s="28"/>
      <c r="ABG1414" s="28"/>
      <c r="ABH1414" s="28"/>
      <c r="ABI1414" s="28"/>
      <c r="ABJ1414" s="28"/>
      <c r="ABK1414" s="28"/>
      <c r="ABL1414" s="28"/>
      <c r="ABM1414" s="28"/>
      <c r="ABN1414" s="28"/>
      <c r="ABO1414" s="28"/>
      <c r="ABP1414" s="28"/>
      <c r="ABQ1414" s="28"/>
      <c r="ABR1414" s="28"/>
      <c r="ABS1414" s="28"/>
      <c r="ABT1414" s="28"/>
      <c r="ABU1414" s="28"/>
      <c r="ABV1414" s="28"/>
      <c r="ABW1414" s="28"/>
      <c r="ABX1414" s="28"/>
      <c r="ABY1414" s="28"/>
      <c r="ABZ1414" s="28"/>
      <c r="ACA1414" s="28"/>
      <c r="ACB1414" s="28"/>
      <c r="ACC1414" s="28"/>
      <c r="ACD1414" s="28"/>
      <c r="ACE1414" s="28"/>
      <c r="ACF1414" s="28"/>
      <c r="ACG1414" s="28"/>
      <c r="ACH1414" s="28"/>
      <c r="ACI1414" s="28"/>
      <c r="ACJ1414" s="28"/>
      <c r="ACK1414" s="28"/>
      <c r="ACL1414" s="28"/>
      <c r="ACM1414" s="28"/>
      <c r="ACN1414" s="28"/>
      <c r="ACO1414" s="28"/>
      <c r="ACP1414" s="28"/>
      <c r="ACQ1414" s="28"/>
      <c r="ACR1414" s="28"/>
      <c r="ACS1414" s="28"/>
      <c r="ACT1414" s="28"/>
      <c r="ACU1414" s="28"/>
      <c r="ACV1414" s="28"/>
      <c r="ACW1414" s="28"/>
      <c r="ACX1414" s="28"/>
      <c r="ACY1414" s="28"/>
      <c r="ACZ1414" s="28"/>
      <c r="ADA1414" s="28"/>
      <c r="ADB1414" s="28"/>
      <c r="ADC1414" s="28"/>
      <c r="ADD1414" s="28"/>
      <c r="ADE1414" s="28"/>
      <c r="ADF1414" s="28"/>
      <c r="ADG1414" s="28"/>
      <c r="ADH1414" s="28"/>
      <c r="ADI1414" s="28"/>
      <c r="ADJ1414" s="28"/>
      <c r="ADK1414" s="28"/>
      <c r="ADL1414" s="28"/>
      <c r="ADM1414" s="28"/>
      <c r="ADN1414" s="28"/>
      <c r="ADO1414" s="28"/>
      <c r="ADP1414" s="28"/>
      <c r="ADQ1414" s="28"/>
      <c r="ADR1414" s="28"/>
      <c r="ADS1414" s="28"/>
      <c r="ADT1414" s="28"/>
      <c r="ADU1414" s="28"/>
      <c r="ADV1414" s="28"/>
      <c r="ADW1414" s="28"/>
      <c r="ADX1414" s="28"/>
      <c r="ADY1414" s="28"/>
      <c r="ADZ1414" s="28"/>
      <c r="AEA1414" s="28"/>
      <c r="AEB1414" s="28"/>
      <c r="AEC1414" s="28"/>
      <c r="AED1414" s="28"/>
      <c r="AEE1414" s="28"/>
      <c r="AEF1414" s="28"/>
      <c r="AEG1414" s="28"/>
      <c r="AEH1414" s="28"/>
      <c r="AEI1414" s="28"/>
      <c r="AEJ1414" s="28"/>
      <c r="AEK1414" s="28"/>
      <c r="AEL1414" s="28"/>
      <c r="AEM1414" s="28"/>
      <c r="AEN1414" s="28"/>
      <c r="AEO1414" s="28"/>
      <c r="AEP1414" s="28"/>
      <c r="AEQ1414" s="28"/>
      <c r="AER1414" s="28"/>
      <c r="AES1414" s="28"/>
      <c r="AET1414" s="28"/>
      <c r="AEU1414" s="28"/>
      <c r="AEV1414" s="28"/>
      <c r="AEW1414" s="28"/>
      <c r="AEX1414" s="28"/>
      <c r="AEY1414" s="28"/>
      <c r="AEZ1414" s="28"/>
      <c r="AFA1414" s="28"/>
      <c r="AFB1414" s="28"/>
      <c r="AFC1414" s="28"/>
      <c r="AFD1414" s="28"/>
      <c r="AFE1414" s="28"/>
      <c r="AFF1414" s="28"/>
      <c r="AFG1414" s="28"/>
      <c r="AFH1414" s="28"/>
      <c r="AFI1414" s="28"/>
      <c r="AFJ1414" s="28"/>
      <c r="AFK1414" s="28"/>
      <c r="AFL1414" s="28"/>
      <c r="AFM1414" s="28"/>
      <c r="AFN1414" s="28"/>
      <c r="AFO1414" s="28"/>
      <c r="AFP1414" s="28"/>
      <c r="AFQ1414" s="28"/>
      <c r="AFR1414" s="28"/>
      <c r="AFS1414" s="28"/>
      <c r="AFT1414" s="28"/>
      <c r="AFU1414" s="28"/>
      <c r="AFV1414" s="28"/>
      <c r="AFW1414" s="28"/>
      <c r="AFX1414" s="28"/>
      <c r="AFY1414" s="28"/>
      <c r="AFZ1414" s="28"/>
      <c r="AGA1414" s="28"/>
      <c r="AGB1414" s="28"/>
      <c r="AGC1414" s="28"/>
      <c r="AGD1414" s="28"/>
      <c r="AGE1414" s="28"/>
      <c r="AGF1414" s="28"/>
      <c r="AGG1414" s="28"/>
      <c r="AGH1414" s="28"/>
      <c r="AGI1414" s="28"/>
      <c r="AGJ1414" s="28"/>
      <c r="AGK1414" s="28"/>
      <c r="AGL1414" s="28"/>
      <c r="AGM1414" s="28"/>
      <c r="AGN1414" s="28"/>
      <c r="AGO1414" s="28"/>
      <c r="AGP1414" s="28"/>
      <c r="AGQ1414" s="28"/>
      <c r="AGR1414" s="28"/>
      <c r="AGS1414" s="28"/>
      <c r="AGT1414" s="28"/>
      <c r="AGU1414" s="28"/>
      <c r="AGV1414" s="28"/>
      <c r="AGW1414" s="28"/>
      <c r="AGX1414" s="28"/>
      <c r="AGY1414" s="28"/>
      <c r="AGZ1414" s="28"/>
      <c r="AHA1414" s="28"/>
      <c r="AHB1414" s="28"/>
      <c r="AHC1414" s="28"/>
      <c r="AHD1414" s="28"/>
      <c r="AHE1414" s="28"/>
      <c r="AHF1414" s="28"/>
      <c r="AHG1414" s="28"/>
      <c r="AHH1414" s="28"/>
      <c r="AHI1414" s="28"/>
      <c r="AHJ1414" s="28"/>
      <c r="AHK1414" s="28"/>
      <c r="AHL1414" s="28"/>
      <c r="AHM1414" s="28"/>
      <c r="AHN1414" s="28"/>
      <c r="AHO1414" s="28"/>
      <c r="AHP1414" s="28"/>
      <c r="AHQ1414" s="28"/>
      <c r="AHR1414" s="28"/>
      <c r="AHS1414" s="28"/>
      <c r="AHT1414" s="28"/>
      <c r="AHU1414" s="28"/>
      <c r="AHV1414" s="28"/>
      <c r="AHW1414" s="28"/>
      <c r="AHX1414" s="28"/>
      <c r="AHY1414" s="28"/>
      <c r="AHZ1414" s="28"/>
      <c r="AIA1414" s="28"/>
      <c r="AIB1414" s="28"/>
      <c r="AIC1414" s="28"/>
      <c r="AID1414" s="28"/>
      <c r="AIE1414" s="28"/>
      <c r="AIF1414" s="28"/>
      <c r="AIG1414" s="28"/>
      <c r="AIH1414" s="28"/>
      <c r="AII1414" s="28"/>
      <c r="AIJ1414" s="28"/>
      <c r="AIK1414" s="28"/>
      <c r="AIL1414" s="28"/>
      <c r="AIM1414" s="28"/>
      <c r="AIN1414" s="28"/>
      <c r="AIO1414" s="28"/>
      <c r="AIP1414" s="28"/>
      <c r="AIQ1414" s="28"/>
      <c r="AIR1414" s="28"/>
      <c r="AIS1414" s="28"/>
      <c r="AIT1414" s="28"/>
      <c r="AIU1414" s="28"/>
      <c r="AIV1414" s="28"/>
      <c r="AIW1414" s="28"/>
      <c r="AIX1414" s="28"/>
      <c r="AIY1414" s="28"/>
      <c r="AIZ1414" s="28"/>
      <c r="AJA1414" s="28"/>
      <c r="AJB1414" s="28"/>
      <c r="AJC1414" s="28"/>
      <c r="AJD1414" s="28"/>
      <c r="AJE1414" s="28"/>
      <c r="AJF1414" s="28"/>
      <c r="AJG1414" s="28"/>
      <c r="AJH1414" s="28"/>
      <c r="AJI1414" s="28"/>
      <c r="AJJ1414" s="28"/>
      <c r="AJK1414" s="28"/>
      <c r="AJL1414" s="28"/>
      <c r="AJM1414" s="28"/>
      <c r="AJN1414" s="28"/>
      <c r="AJO1414" s="28"/>
      <c r="AJP1414" s="28"/>
      <c r="AJQ1414" s="28"/>
      <c r="AJR1414" s="28"/>
      <c r="AJS1414" s="28"/>
      <c r="AJT1414" s="28"/>
      <c r="AJU1414" s="28"/>
      <c r="AJV1414" s="28"/>
      <c r="AJW1414" s="28"/>
      <c r="AJX1414" s="28"/>
      <c r="AJY1414" s="28"/>
      <c r="AJZ1414" s="28"/>
      <c r="AKA1414" s="28"/>
      <c r="AKB1414" s="28"/>
      <c r="AKC1414" s="28"/>
      <c r="AKD1414" s="28"/>
      <c r="AKE1414" s="28"/>
      <c r="AKF1414" s="28"/>
      <c r="AKG1414" s="28"/>
      <c r="AKH1414" s="28"/>
      <c r="AKI1414" s="28"/>
      <c r="AKJ1414" s="28"/>
      <c r="AKK1414" s="28"/>
      <c r="AKL1414" s="28"/>
      <c r="AKM1414" s="28"/>
      <c r="AKN1414" s="28"/>
      <c r="AKO1414" s="28"/>
      <c r="AKP1414" s="28"/>
      <c r="AKQ1414" s="28"/>
      <c r="AKR1414" s="28"/>
      <c r="AKS1414" s="28"/>
      <c r="AKT1414" s="28"/>
      <c r="AKU1414" s="28"/>
      <c r="AKV1414" s="28"/>
      <c r="AKW1414" s="28"/>
      <c r="AKX1414" s="28"/>
      <c r="AKY1414" s="28"/>
      <c r="AKZ1414" s="28"/>
      <c r="ALA1414" s="28"/>
      <c r="ALB1414" s="28"/>
      <c r="ALC1414" s="28"/>
      <c r="ALD1414" s="28"/>
      <c r="ALE1414" s="28"/>
      <c r="ALF1414" s="28"/>
      <c r="ALG1414" s="28"/>
      <c r="ALH1414" s="28"/>
      <c r="ALI1414" s="28"/>
      <c r="ALJ1414" s="28"/>
      <c r="ALK1414" s="28"/>
      <c r="ALL1414" s="28"/>
      <c r="ALM1414" s="28"/>
      <c r="ALN1414" s="28"/>
      <c r="ALO1414" s="28"/>
      <c r="ALP1414" s="28"/>
      <c r="ALQ1414" s="28"/>
      <c r="ALR1414" s="28"/>
      <c r="ALS1414" s="28"/>
      <c r="ALT1414" s="28"/>
      <c r="ALU1414" s="28"/>
      <c r="ALV1414" s="28"/>
      <c r="ALW1414" s="28"/>
      <c r="ALX1414" s="28"/>
      <c r="ALY1414" s="28"/>
      <c r="ALZ1414" s="28"/>
      <c r="AMA1414" s="28"/>
      <c r="AMB1414" s="28"/>
      <c r="AMC1414" s="28"/>
      <c r="AMD1414" s="28"/>
      <c r="AME1414" s="28"/>
      <c r="AMF1414" s="28"/>
      <c r="AMG1414" s="28"/>
      <c r="AMH1414" s="28"/>
      <c r="AMI1414" s="28"/>
      <c r="AMJ1414" s="28"/>
      <c r="AMK1414" s="28"/>
      <c r="AML1414" s="28"/>
      <c r="AMM1414" s="28"/>
      <c r="AMN1414" s="28"/>
      <c r="AMO1414" s="28"/>
      <c r="AMP1414" s="28"/>
      <c r="AMQ1414" s="28"/>
      <c r="AMR1414" s="28"/>
      <c r="AMS1414" s="28"/>
      <c r="AMT1414" s="28"/>
      <c r="AMU1414" s="28"/>
      <c r="AMV1414" s="28"/>
      <c r="AMW1414" s="28"/>
      <c r="AMX1414" s="28"/>
      <c r="AMY1414" s="28"/>
      <c r="AMZ1414" s="28"/>
      <c r="ANA1414" s="28"/>
      <c r="ANB1414" s="28"/>
      <c r="ANC1414" s="28"/>
      <c r="AND1414" s="28"/>
      <c r="ANE1414" s="28"/>
      <c r="ANF1414" s="28"/>
      <c r="ANG1414" s="28"/>
      <c r="ANH1414" s="28"/>
      <c r="ANI1414" s="28"/>
      <c r="ANJ1414" s="28"/>
      <c r="ANK1414" s="28"/>
      <c r="ANL1414" s="28"/>
      <c r="ANM1414" s="28"/>
      <c r="ANN1414" s="28"/>
      <c r="ANO1414" s="28"/>
      <c r="ANP1414" s="28"/>
      <c r="ANQ1414" s="28"/>
      <c r="ANR1414" s="28"/>
      <c r="ANS1414" s="28"/>
      <c r="ANT1414" s="28"/>
      <c r="ANU1414" s="28"/>
      <c r="ANV1414" s="28"/>
      <c r="ANW1414" s="28"/>
      <c r="ANX1414" s="28"/>
      <c r="ANY1414" s="28"/>
      <c r="ANZ1414" s="28"/>
      <c r="AOA1414" s="28"/>
      <c r="AOB1414" s="28"/>
      <c r="AOC1414" s="28"/>
      <c r="AOD1414" s="28"/>
      <c r="AOE1414" s="28"/>
      <c r="AOF1414" s="28"/>
      <c r="AOG1414" s="28"/>
      <c r="AOH1414" s="28"/>
      <c r="AOI1414" s="28"/>
      <c r="AOJ1414" s="28"/>
      <c r="AOK1414" s="28"/>
      <c r="AOL1414" s="28"/>
      <c r="AOM1414" s="28"/>
      <c r="AON1414" s="28"/>
      <c r="AOO1414" s="28"/>
      <c r="AOP1414" s="28"/>
      <c r="AOQ1414" s="28"/>
      <c r="AOR1414" s="28"/>
      <c r="AOS1414" s="28"/>
      <c r="AOT1414" s="28"/>
      <c r="AOU1414" s="28"/>
      <c r="AOV1414" s="28"/>
      <c r="AOW1414" s="28"/>
      <c r="AOX1414" s="28"/>
      <c r="AOY1414" s="28"/>
      <c r="AOZ1414" s="28"/>
      <c r="APA1414" s="28"/>
      <c r="APB1414" s="28"/>
      <c r="APC1414" s="28"/>
      <c r="APD1414" s="28"/>
      <c r="APE1414" s="28"/>
      <c r="APF1414" s="28"/>
      <c r="APG1414" s="28"/>
      <c r="APH1414" s="28"/>
      <c r="API1414" s="28"/>
      <c r="APJ1414" s="28"/>
      <c r="APK1414" s="28"/>
      <c r="APL1414" s="28"/>
      <c r="APM1414" s="28"/>
      <c r="APN1414" s="28"/>
      <c r="APO1414" s="28"/>
      <c r="APP1414" s="28"/>
      <c r="APQ1414" s="28"/>
      <c r="APR1414" s="28"/>
      <c r="APS1414" s="28"/>
      <c r="APT1414" s="28"/>
      <c r="APU1414" s="28"/>
      <c r="APV1414" s="28"/>
      <c r="APW1414" s="28"/>
      <c r="APX1414" s="28"/>
      <c r="APY1414" s="28"/>
      <c r="APZ1414" s="28"/>
      <c r="AQA1414" s="28"/>
      <c r="AQB1414" s="28"/>
      <c r="AQC1414" s="28"/>
      <c r="AQD1414" s="28"/>
      <c r="AQE1414" s="28"/>
      <c r="AQF1414" s="28"/>
      <c r="AQG1414" s="28"/>
      <c r="AQH1414" s="28"/>
      <c r="AQI1414" s="28"/>
      <c r="AQJ1414" s="28"/>
      <c r="AQK1414" s="28"/>
      <c r="AQL1414" s="28"/>
      <c r="AQM1414" s="28"/>
      <c r="AQN1414" s="28"/>
      <c r="AQO1414" s="28"/>
      <c r="AQP1414" s="28"/>
      <c r="AQQ1414" s="28"/>
      <c r="AQR1414" s="28"/>
      <c r="AQS1414" s="28"/>
      <c r="AQT1414" s="28"/>
      <c r="AQU1414" s="28"/>
      <c r="AQV1414" s="28"/>
      <c r="AQW1414" s="28"/>
      <c r="AQX1414" s="28"/>
      <c r="AQY1414" s="28"/>
      <c r="AQZ1414" s="28"/>
      <c r="ARA1414" s="28"/>
      <c r="ARB1414" s="28"/>
      <c r="ARC1414" s="28"/>
      <c r="ARD1414" s="28"/>
      <c r="ARE1414" s="28"/>
      <c r="ARF1414" s="28"/>
      <c r="ARG1414" s="28"/>
      <c r="ARH1414" s="28"/>
      <c r="ARI1414" s="28"/>
      <c r="ARJ1414" s="28"/>
      <c r="ARK1414" s="28"/>
      <c r="ARL1414" s="28"/>
      <c r="ARM1414" s="28"/>
      <c r="ARN1414" s="28"/>
      <c r="ARO1414" s="28"/>
      <c r="ARP1414" s="28"/>
      <c r="ARQ1414" s="28"/>
      <c r="ARR1414" s="28"/>
      <c r="ARS1414" s="28"/>
      <c r="ART1414" s="28"/>
      <c r="ARU1414" s="28"/>
      <c r="ARV1414" s="28"/>
      <c r="ARW1414" s="28"/>
      <c r="ARX1414" s="28"/>
      <c r="ARY1414" s="28"/>
      <c r="ARZ1414" s="28"/>
      <c r="ASA1414" s="28"/>
      <c r="ASB1414" s="28"/>
      <c r="ASC1414" s="28"/>
      <c r="ASD1414" s="28"/>
      <c r="ASE1414" s="28"/>
      <c r="ASF1414" s="28"/>
      <c r="ASG1414" s="28"/>
      <c r="ASH1414" s="28"/>
      <c r="ASI1414" s="28"/>
      <c r="ASJ1414" s="28"/>
      <c r="ASK1414" s="28"/>
      <c r="ASL1414" s="28"/>
      <c r="ASM1414" s="28"/>
      <c r="ASN1414" s="28"/>
      <c r="ASO1414" s="28"/>
      <c r="ASP1414" s="28"/>
      <c r="ASQ1414" s="28"/>
      <c r="ASR1414" s="28"/>
      <c r="ASS1414" s="28"/>
      <c r="AST1414" s="28"/>
      <c r="ASU1414" s="28"/>
      <c r="ASV1414" s="28"/>
      <c r="ASW1414" s="28"/>
      <c r="ASX1414" s="28"/>
      <c r="ASY1414" s="28"/>
      <c r="ASZ1414" s="28"/>
      <c r="ATA1414" s="28"/>
      <c r="ATB1414" s="28"/>
      <c r="ATC1414" s="28"/>
      <c r="ATD1414" s="28"/>
      <c r="ATE1414" s="28"/>
      <c r="ATF1414" s="28"/>
      <c r="ATG1414" s="28"/>
      <c r="ATH1414" s="28"/>
      <c r="ATI1414" s="28"/>
      <c r="ATJ1414" s="28"/>
      <c r="ATK1414" s="28"/>
      <c r="ATL1414" s="28"/>
      <c r="ATM1414" s="28"/>
      <c r="ATN1414" s="28"/>
      <c r="ATO1414" s="28"/>
      <c r="ATP1414" s="28"/>
      <c r="ATQ1414" s="28"/>
      <c r="ATR1414" s="28"/>
      <c r="ATS1414" s="28"/>
      <c r="ATT1414" s="28"/>
      <c r="ATU1414" s="28"/>
      <c r="ATV1414" s="28"/>
      <c r="ATW1414" s="28"/>
      <c r="ATX1414" s="28"/>
      <c r="ATY1414" s="28"/>
      <c r="ATZ1414" s="28"/>
      <c r="AUA1414" s="28"/>
      <c r="AUB1414" s="28"/>
      <c r="AUC1414" s="28"/>
      <c r="AUD1414" s="28"/>
      <c r="AUE1414" s="28"/>
      <c r="AUF1414" s="28"/>
      <c r="AUG1414" s="28"/>
      <c r="AUH1414" s="28"/>
      <c r="AUI1414" s="28"/>
      <c r="AUJ1414" s="28"/>
      <c r="AUK1414" s="28"/>
      <c r="AUL1414" s="28"/>
      <c r="AUM1414" s="28"/>
      <c r="AUN1414" s="28"/>
      <c r="AUO1414" s="28"/>
      <c r="AUP1414" s="28"/>
      <c r="AUQ1414" s="28"/>
      <c r="AUR1414" s="28"/>
      <c r="AUS1414" s="28"/>
      <c r="AUT1414" s="28"/>
      <c r="AUU1414" s="28"/>
      <c r="AUV1414" s="28"/>
      <c r="AUW1414" s="28"/>
      <c r="AUX1414" s="28"/>
      <c r="AUY1414" s="28"/>
      <c r="AUZ1414" s="28"/>
      <c r="AVA1414" s="28"/>
      <c r="AVB1414" s="28"/>
      <c r="AVC1414" s="28"/>
      <c r="AVD1414" s="28"/>
      <c r="AVE1414" s="28"/>
      <c r="AVF1414" s="28"/>
      <c r="AVG1414" s="28"/>
      <c r="AVH1414" s="28"/>
      <c r="AVI1414" s="28"/>
      <c r="AVJ1414" s="28"/>
      <c r="AVK1414" s="28"/>
      <c r="AVL1414" s="28"/>
      <c r="AVM1414" s="28"/>
      <c r="AVN1414" s="28"/>
      <c r="AVO1414" s="28"/>
      <c r="AVP1414" s="28"/>
      <c r="AVQ1414" s="28"/>
      <c r="AVR1414" s="28"/>
      <c r="AVS1414" s="28"/>
      <c r="AVT1414" s="28"/>
      <c r="AVU1414" s="28"/>
      <c r="AVV1414" s="28"/>
      <c r="AVW1414" s="28"/>
      <c r="AVX1414" s="28"/>
      <c r="AVY1414" s="28"/>
      <c r="AVZ1414" s="28"/>
      <c r="AWA1414" s="28"/>
      <c r="AWB1414" s="28"/>
      <c r="AWC1414" s="28"/>
      <c r="AWD1414" s="28"/>
      <c r="AWE1414" s="28"/>
      <c r="AWF1414" s="28"/>
      <c r="AWG1414" s="28"/>
      <c r="AWH1414" s="28"/>
      <c r="AWI1414" s="28"/>
      <c r="AWJ1414" s="28"/>
      <c r="AWK1414" s="28"/>
      <c r="AWL1414" s="28"/>
      <c r="AWM1414" s="28"/>
      <c r="AWN1414" s="28"/>
      <c r="AWO1414" s="28"/>
      <c r="AWP1414" s="28"/>
      <c r="AWQ1414" s="28"/>
      <c r="AWR1414" s="28"/>
      <c r="AWS1414" s="28"/>
      <c r="AWT1414" s="28"/>
      <c r="AWU1414" s="28"/>
      <c r="AWV1414" s="28"/>
      <c r="AWW1414" s="28"/>
      <c r="AWX1414" s="28"/>
      <c r="AWY1414" s="28"/>
      <c r="AWZ1414" s="28"/>
      <c r="AXA1414" s="28"/>
      <c r="AXB1414" s="28"/>
      <c r="AXC1414" s="28"/>
      <c r="AXD1414" s="28"/>
      <c r="AXE1414" s="28"/>
      <c r="AXF1414" s="28"/>
      <c r="AXG1414" s="28"/>
      <c r="AXH1414" s="28"/>
      <c r="AXI1414" s="28"/>
      <c r="AXJ1414" s="28"/>
      <c r="AXK1414" s="28"/>
      <c r="AXL1414" s="28"/>
      <c r="AXM1414" s="28"/>
      <c r="AXN1414" s="28"/>
      <c r="AXO1414" s="28"/>
      <c r="AXP1414" s="28"/>
      <c r="AXQ1414" s="28"/>
      <c r="AXR1414" s="28"/>
      <c r="AXS1414" s="28"/>
      <c r="AXT1414" s="28"/>
      <c r="AXU1414" s="28"/>
      <c r="AXV1414" s="28"/>
      <c r="AXW1414" s="28"/>
      <c r="AXX1414" s="28"/>
      <c r="AXY1414" s="28"/>
      <c r="AXZ1414" s="28"/>
      <c r="AYA1414" s="28"/>
      <c r="AYB1414" s="28"/>
      <c r="AYC1414" s="28"/>
      <c r="AYD1414" s="28"/>
      <c r="AYE1414" s="28"/>
      <c r="AYF1414" s="28"/>
      <c r="AYG1414" s="28"/>
      <c r="AYH1414" s="28"/>
      <c r="AYI1414" s="28"/>
      <c r="AYJ1414" s="28"/>
      <c r="AYK1414" s="28"/>
      <c r="AYL1414" s="28"/>
      <c r="AYM1414" s="28"/>
      <c r="AYN1414" s="28"/>
      <c r="AYO1414" s="28"/>
      <c r="AYP1414" s="28"/>
      <c r="AYQ1414" s="28"/>
      <c r="AYR1414" s="28"/>
      <c r="AYS1414" s="28"/>
      <c r="AYT1414" s="28"/>
      <c r="AYU1414" s="28"/>
      <c r="AYV1414" s="28"/>
      <c r="AYW1414" s="28"/>
      <c r="AYX1414" s="28"/>
      <c r="AYY1414" s="28"/>
      <c r="AYZ1414" s="28"/>
      <c r="AZA1414" s="28"/>
      <c r="AZB1414" s="28"/>
      <c r="AZC1414" s="28"/>
      <c r="AZD1414" s="28"/>
      <c r="AZE1414" s="28"/>
      <c r="AZF1414" s="28"/>
      <c r="AZG1414" s="28"/>
      <c r="AZH1414" s="28"/>
      <c r="AZI1414" s="28"/>
      <c r="AZJ1414" s="28"/>
      <c r="AZK1414" s="28"/>
      <c r="AZL1414" s="28"/>
      <c r="AZM1414" s="28"/>
      <c r="AZN1414" s="28"/>
      <c r="AZO1414" s="28"/>
      <c r="AZP1414" s="28"/>
      <c r="AZQ1414" s="28"/>
      <c r="AZR1414" s="28"/>
      <c r="AZS1414" s="28"/>
      <c r="AZT1414" s="28"/>
      <c r="AZU1414" s="28"/>
      <c r="AZV1414" s="28"/>
      <c r="AZW1414" s="28"/>
      <c r="AZX1414" s="28"/>
      <c r="AZY1414" s="28"/>
      <c r="AZZ1414" s="28"/>
      <c r="BAA1414" s="28"/>
      <c r="BAB1414" s="28"/>
      <c r="BAC1414" s="28"/>
      <c r="BAD1414" s="28"/>
      <c r="BAE1414" s="28"/>
      <c r="BAF1414" s="28"/>
      <c r="BAG1414" s="28"/>
      <c r="BAH1414" s="28"/>
      <c r="BAI1414" s="28"/>
      <c r="BAJ1414" s="28"/>
      <c r="BAK1414" s="28"/>
      <c r="BAL1414" s="28"/>
      <c r="BAM1414" s="28"/>
      <c r="BAN1414" s="28"/>
      <c r="BAO1414" s="28"/>
      <c r="BAP1414" s="28"/>
      <c r="BAQ1414" s="28"/>
      <c r="BAR1414" s="28"/>
      <c r="BAS1414" s="28"/>
      <c r="BAT1414" s="28"/>
      <c r="BAU1414" s="28"/>
      <c r="BAV1414" s="28"/>
      <c r="BAW1414" s="28"/>
      <c r="BAX1414" s="28"/>
      <c r="BAY1414" s="28"/>
      <c r="BAZ1414" s="28"/>
      <c r="BBA1414" s="28"/>
      <c r="BBB1414" s="28"/>
      <c r="BBC1414" s="28"/>
      <c r="BBD1414" s="28"/>
      <c r="BBE1414" s="28"/>
      <c r="BBF1414" s="28"/>
      <c r="BBG1414" s="28"/>
      <c r="BBH1414" s="28"/>
      <c r="BBI1414" s="28"/>
      <c r="BBJ1414" s="28"/>
      <c r="BBK1414" s="28"/>
      <c r="BBL1414" s="28"/>
      <c r="BBM1414" s="28"/>
      <c r="BBN1414" s="28"/>
      <c r="BBO1414" s="28"/>
      <c r="BBP1414" s="28"/>
      <c r="BBQ1414" s="28"/>
      <c r="BBR1414" s="28"/>
      <c r="BBS1414" s="28"/>
      <c r="BBT1414" s="28"/>
      <c r="BBU1414" s="28"/>
      <c r="BBV1414" s="28"/>
      <c r="BBW1414" s="28"/>
      <c r="BBX1414" s="28"/>
      <c r="BBY1414" s="28"/>
      <c r="BBZ1414" s="28"/>
      <c r="BCA1414" s="28"/>
      <c r="BCB1414" s="28"/>
      <c r="BCC1414" s="28"/>
      <c r="BCD1414" s="28"/>
      <c r="BCE1414" s="28"/>
      <c r="BCF1414" s="28"/>
      <c r="BCG1414" s="28"/>
      <c r="BCH1414" s="28"/>
      <c r="BCI1414" s="28"/>
      <c r="BCJ1414" s="28"/>
      <c r="BCK1414" s="28"/>
      <c r="BCL1414" s="28"/>
      <c r="BCM1414" s="28"/>
      <c r="BCN1414" s="28"/>
      <c r="BCO1414" s="28"/>
      <c r="BCP1414" s="28"/>
      <c r="BCQ1414" s="28"/>
      <c r="BCR1414" s="28"/>
      <c r="BCS1414" s="28"/>
      <c r="BCT1414" s="28"/>
      <c r="BCU1414" s="28"/>
      <c r="BCV1414" s="28"/>
      <c r="BCW1414" s="28"/>
      <c r="BCX1414" s="28"/>
      <c r="BCY1414" s="28"/>
      <c r="BCZ1414" s="28"/>
      <c r="BDA1414" s="28"/>
      <c r="BDB1414" s="28"/>
      <c r="BDC1414" s="28"/>
      <c r="BDD1414" s="28"/>
      <c r="BDE1414" s="28"/>
      <c r="BDF1414" s="28"/>
      <c r="BDG1414" s="28"/>
      <c r="BDH1414" s="28"/>
      <c r="BDI1414" s="28"/>
      <c r="BDJ1414" s="28"/>
      <c r="BDK1414" s="28"/>
      <c r="BDL1414" s="28"/>
      <c r="BDM1414" s="28"/>
      <c r="BDN1414" s="28"/>
      <c r="BDO1414" s="28"/>
      <c r="BDP1414" s="28"/>
      <c r="BDQ1414" s="28"/>
      <c r="BDR1414" s="28"/>
      <c r="BDS1414" s="28"/>
      <c r="BDT1414" s="28"/>
      <c r="BDU1414" s="28"/>
      <c r="BDV1414" s="28"/>
      <c r="BDW1414" s="28"/>
      <c r="BDX1414" s="28"/>
      <c r="BDY1414" s="28"/>
      <c r="BDZ1414" s="28"/>
      <c r="BEA1414" s="28"/>
      <c r="BEB1414" s="28"/>
      <c r="BEC1414" s="28"/>
      <c r="BED1414" s="28"/>
      <c r="BEE1414" s="28"/>
      <c r="BEF1414" s="28"/>
      <c r="BEG1414" s="28"/>
      <c r="BEH1414" s="28"/>
      <c r="BEI1414" s="28"/>
      <c r="BEJ1414" s="28"/>
      <c r="BEK1414" s="28"/>
      <c r="BEL1414" s="28"/>
      <c r="BEM1414" s="28"/>
      <c r="BEN1414" s="28"/>
      <c r="BEO1414" s="28"/>
      <c r="BEP1414" s="28"/>
      <c r="BEQ1414" s="28"/>
      <c r="BER1414" s="28"/>
      <c r="BES1414" s="28"/>
      <c r="BET1414" s="28"/>
      <c r="BEU1414" s="28"/>
      <c r="BEV1414" s="28"/>
      <c r="BEW1414" s="28"/>
      <c r="BEX1414" s="28"/>
      <c r="BEY1414" s="28"/>
      <c r="BEZ1414" s="28"/>
      <c r="BFA1414" s="28"/>
      <c r="BFB1414" s="28"/>
      <c r="BFC1414" s="28"/>
      <c r="BFD1414" s="28"/>
      <c r="BFE1414" s="28"/>
      <c r="BFF1414" s="28"/>
      <c r="BFG1414" s="28"/>
      <c r="BFH1414" s="28"/>
      <c r="BFI1414" s="28"/>
      <c r="BFJ1414" s="28"/>
      <c r="BFK1414" s="28"/>
      <c r="BFL1414" s="28"/>
      <c r="BFM1414" s="28"/>
      <c r="BFN1414" s="28"/>
      <c r="BFO1414" s="28"/>
      <c r="BFP1414" s="28"/>
      <c r="BFQ1414" s="28"/>
      <c r="BFR1414" s="28"/>
      <c r="BFS1414" s="28"/>
      <c r="BFT1414" s="28"/>
      <c r="BFU1414" s="28"/>
      <c r="BFV1414" s="28"/>
      <c r="BFW1414" s="28"/>
      <c r="BFX1414" s="28"/>
      <c r="BFY1414" s="28"/>
      <c r="BFZ1414" s="28"/>
      <c r="BGA1414" s="28"/>
      <c r="BGB1414" s="28"/>
      <c r="BGC1414" s="28"/>
      <c r="BGD1414" s="28"/>
      <c r="BGE1414" s="28"/>
      <c r="BGF1414" s="28"/>
      <c r="BGG1414" s="28"/>
      <c r="BGH1414" s="28"/>
      <c r="BGI1414" s="28"/>
      <c r="BGJ1414" s="28"/>
      <c r="BGK1414" s="28"/>
      <c r="BGL1414" s="28"/>
      <c r="BGM1414" s="28"/>
      <c r="BGN1414" s="28"/>
      <c r="BGO1414" s="28"/>
      <c r="BGP1414" s="28"/>
      <c r="BGQ1414" s="28"/>
      <c r="BGR1414" s="28"/>
      <c r="BGS1414" s="28"/>
      <c r="BGT1414" s="28"/>
      <c r="BGU1414" s="28"/>
      <c r="BGV1414" s="28"/>
      <c r="BGW1414" s="28"/>
      <c r="BGX1414" s="28"/>
      <c r="BGY1414" s="28"/>
      <c r="BGZ1414" s="28"/>
      <c r="BHA1414" s="28"/>
      <c r="BHB1414" s="28"/>
      <c r="BHC1414" s="28"/>
      <c r="BHD1414" s="28"/>
      <c r="BHE1414" s="28"/>
      <c r="BHF1414" s="28"/>
      <c r="BHG1414" s="28"/>
      <c r="BHH1414" s="28"/>
      <c r="BHI1414" s="28"/>
      <c r="BHJ1414" s="28"/>
      <c r="BHK1414" s="28"/>
      <c r="BHL1414" s="28"/>
      <c r="BHM1414" s="28"/>
      <c r="BHN1414" s="28"/>
      <c r="BHO1414" s="28"/>
      <c r="BHP1414" s="28"/>
      <c r="BHQ1414" s="28"/>
      <c r="BHR1414" s="28"/>
      <c r="BHS1414" s="28"/>
      <c r="BHT1414" s="28"/>
      <c r="BHU1414" s="28"/>
      <c r="BHV1414" s="28"/>
      <c r="BHW1414" s="28"/>
      <c r="BHX1414" s="28"/>
      <c r="BHY1414" s="28"/>
      <c r="BHZ1414" s="28"/>
      <c r="BIA1414" s="28"/>
      <c r="BIB1414" s="28"/>
      <c r="BIC1414" s="28"/>
      <c r="BID1414" s="28"/>
      <c r="BIE1414" s="28"/>
      <c r="BIF1414" s="28"/>
      <c r="BIG1414" s="28"/>
      <c r="BIH1414" s="28"/>
      <c r="BII1414" s="28"/>
      <c r="BIJ1414" s="28"/>
      <c r="BIK1414" s="28"/>
      <c r="BIL1414" s="28"/>
      <c r="BIM1414" s="28"/>
      <c r="BIN1414" s="28"/>
      <c r="BIO1414" s="28"/>
      <c r="BIP1414" s="28"/>
      <c r="BIQ1414" s="28"/>
      <c r="BIR1414" s="28"/>
      <c r="BIS1414" s="28"/>
      <c r="BIT1414" s="28"/>
      <c r="BIU1414" s="28"/>
      <c r="BIV1414" s="28"/>
      <c r="BIW1414" s="28"/>
      <c r="BIX1414" s="28"/>
      <c r="BIY1414" s="28"/>
      <c r="BIZ1414" s="28"/>
      <c r="BJA1414" s="28"/>
      <c r="BJB1414" s="28"/>
      <c r="BJC1414" s="28"/>
      <c r="BJD1414" s="28"/>
      <c r="BJE1414" s="28"/>
      <c r="BJF1414" s="28"/>
      <c r="BJG1414" s="28"/>
      <c r="BJH1414" s="28"/>
      <c r="BJI1414" s="28"/>
      <c r="BJJ1414" s="28"/>
      <c r="BJK1414" s="28"/>
      <c r="BJL1414" s="28"/>
      <c r="BJM1414" s="28"/>
      <c r="BJN1414" s="28"/>
      <c r="BJO1414" s="28"/>
      <c r="BJP1414" s="28"/>
      <c r="BJQ1414" s="28"/>
      <c r="BJR1414" s="28"/>
      <c r="BJS1414" s="28"/>
      <c r="BJT1414" s="28"/>
      <c r="BJU1414" s="28"/>
      <c r="BJV1414" s="28"/>
      <c r="BJW1414" s="28"/>
      <c r="BJX1414" s="28"/>
      <c r="BJY1414" s="28"/>
      <c r="BJZ1414" s="28"/>
      <c r="BKA1414" s="28"/>
      <c r="BKB1414" s="28"/>
      <c r="BKC1414" s="28"/>
      <c r="BKD1414" s="28"/>
      <c r="BKE1414" s="28"/>
      <c r="BKF1414" s="28"/>
      <c r="BKG1414" s="28"/>
      <c r="BKH1414" s="28"/>
      <c r="BKI1414" s="28"/>
      <c r="BKJ1414" s="28"/>
      <c r="BKK1414" s="28"/>
      <c r="BKL1414" s="28"/>
      <c r="BKM1414" s="28"/>
      <c r="BKN1414" s="28"/>
      <c r="BKO1414" s="28"/>
      <c r="BKP1414" s="28"/>
      <c r="BKQ1414" s="28"/>
      <c r="BKR1414" s="28"/>
      <c r="BKS1414" s="28"/>
      <c r="BKT1414" s="28"/>
      <c r="BKU1414" s="28"/>
      <c r="BKV1414" s="28"/>
      <c r="BKW1414" s="28"/>
      <c r="BKX1414" s="28"/>
      <c r="BKY1414" s="28"/>
      <c r="BKZ1414" s="28"/>
      <c r="BLA1414" s="28"/>
      <c r="BLB1414" s="28"/>
      <c r="BLC1414" s="28"/>
      <c r="BLD1414" s="28"/>
      <c r="BLE1414" s="28"/>
      <c r="BLF1414" s="28"/>
      <c r="BLG1414" s="28"/>
      <c r="BLH1414" s="28"/>
      <c r="BLI1414" s="28"/>
      <c r="BLJ1414" s="28"/>
      <c r="BLK1414" s="28"/>
      <c r="BLL1414" s="28"/>
      <c r="BLM1414" s="28"/>
      <c r="BLN1414" s="28"/>
      <c r="BLO1414" s="28"/>
      <c r="BLP1414" s="28"/>
      <c r="BLQ1414" s="28"/>
      <c r="BLR1414" s="28"/>
      <c r="BLS1414" s="28"/>
      <c r="BLT1414" s="28"/>
      <c r="BLU1414" s="28"/>
      <c r="BLV1414" s="28"/>
      <c r="BLW1414" s="28"/>
      <c r="BLX1414" s="28"/>
      <c r="BLY1414" s="28"/>
      <c r="BLZ1414" s="28"/>
      <c r="BMA1414" s="28"/>
      <c r="BMB1414" s="28"/>
      <c r="BMC1414" s="28"/>
      <c r="BMD1414" s="28"/>
      <c r="BME1414" s="28"/>
      <c r="BMF1414" s="28"/>
      <c r="BMG1414" s="28"/>
      <c r="BMH1414" s="28"/>
      <c r="BMI1414" s="28"/>
      <c r="BMJ1414" s="28"/>
      <c r="BMK1414" s="28"/>
      <c r="BML1414" s="28"/>
      <c r="BMM1414" s="28"/>
      <c r="BMN1414" s="28"/>
      <c r="BMO1414" s="28"/>
      <c r="BMP1414" s="28"/>
      <c r="BMQ1414" s="28"/>
      <c r="BMR1414" s="28"/>
      <c r="BMS1414" s="28"/>
      <c r="BMT1414" s="28"/>
      <c r="BMU1414" s="28"/>
      <c r="BMV1414" s="28"/>
      <c r="BMW1414" s="28"/>
      <c r="BMX1414" s="28"/>
      <c r="BMY1414" s="28"/>
      <c r="BMZ1414" s="28"/>
      <c r="BNA1414" s="28"/>
      <c r="BNB1414" s="28"/>
      <c r="BNC1414" s="28"/>
      <c r="BND1414" s="28"/>
      <c r="BNE1414" s="28"/>
      <c r="BNF1414" s="28"/>
      <c r="BNG1414" s="28"/>
      <c r="BNH1414" s="28"/>
      <c r="BNI1414" s="28"/>
      <c r="BNJ1414" s="28"/>
      <c r="BNK1414" s="28"/>
      <c r="BNL1414" s="28"/>
      <c r="BNM1414" s="28"/>
      <c r="BNN1414" s="28"/>
      <c r="BNO1414" s="28"/>
      <c r="BNP1414" s="28"/>
      <c r="BNQ1414" s="28"/>
      <c r="BNR1414" s="28"/>
      <c r="BNS1414" s="28"/>
      <c r="BNT1414" s="28"/>
      <c r="BNU1414" s="28"/>
      <c r="BNV1414" s="28"/>
      <c r="BNW1414" s="28"/>
      <c r="BNX1414" s="28"/>
      <c r="BNY1414" s="28"/>
      <c r="BNZ1414" s="28"/>
      <c r="BOA1414" s="28"/>
      <c r="BOB1414" s="28"/>
      <c r="BOC1414" s="28"/>
      <c r="BOD1414" s="28"/>
      <c r="BOE1414" s="28"/>
      <c r="BOF1414" s="28"/>
      <c r="BOG1414" s="28"/>
      <c r="BOH1414" s="28"/>
      <c r="BOI1414" s="28"/>
      <c r="BOJ1414" s="28"/>
      <c r="BOK1414" s="28"/>
      <c r="BOL1414" s="28"/>
      <c r="BOM1414" s="28"/>
      <c r="BON1414" s="28"/>
      <c r="BOO1414" s="28"/>
      <c r="BOP1414" s="28"/>
      <c r="BOQ1414" s="28"/>
      <c r="BOR1414" s="28"/>
      <c r="BOS1414" s="28"/>
      <c r="BOT1414" s="28"/>
      <c r="BOU1414" s="28"/>
      <c r="BOV1414" s="28"/>
      <c r="BOW1414" s="28"/>
      <c r="BOX1414" s="28"/>
      <c r="BOY1414" s="28"/>
      <c r="BOZ1414" s="28"/>
      <c r="BPA1414" s="28"/>
      <c r="BPB1414" s="28"/>
      <c r="BPC1414" s="28"/>
      <c r="BPD1414" s="28"/>
      <c r="BPE1414" s="28"/>
      <c r="BPF1414" s="28"/>
      <c r="BPG1414" s="28"/>
      <c r="BPH1414" s="28"/>
      <c r="BPI1414" s="28"/>
      <c r="BPJ1414" s="28"/>
      <c r="BPK1414" s="28"/>
      <c r="BPL1414" s="28"/>
      <c r="BPM1414" s="28"/>
      <c r="BPN1414" s="28"/>
      <c r="BPO1414" s="28"/>
      <c r="BPP1414" s="28"/>
      <c r="BPQ1414" s="28"/>
      <c r="BPR1414" s="28"/>
      <c r="BPS1414" s="28"/>
      <c r="BPT1414" s="28"/>
      <c r="BPU1414" s="28"/>
      <c r="BPV1414" s="28"/>
      <c r="BPW1414" s="28"/>
      <c r="BPX1414" s="28"/>
      <c r="BPY1414" s="28"/>
      <c r="BPZ1414" s="28"/>
      <c r="BQA1414" s="28"/>
      <c r="BQB1414" s="28"/>
      <c r="BQC1414" s="28"/>
      <c r="BQD1414" s="28"/>
      <c r="BQE1414" s="28"/>
      <c r="BQF1414" s="28"/>
      <c r="BQG1414" s="28"/>
      <c r="BQH1414" s="28"/>
      <c r="BQI1414" s="28"/>
      <c r="BQJ1414" s="28"/>
      <c r="BQK1414" s="28"/>
      <c r="BQL1414" s="28"/>
      <c r="BQM1414" s="28"/>
      <c r="BQN1414" s="28"/>
      <c r="BQO1414" s="28"/>
      <c r="BQP1414" s="28"/>
      <c r="BQQ1414" s="28"/>
      <c r="BQR1414" s="28"/>
      <c r="BQS1414" s="28"/>
      <c r="BQT1414" s="28"/>
      <c r="BQU1414" s="28"/>
      <c r="BQV1414" s="28"/>
      <c r="BQW1414" s="28"/>
      <c r="BQX1414" s="28"/>
      <c r="BQY1414" s="28"/>
      <c r="BQZ1414" s="28"/>
      <c r="BRA1414" s="28"/>
      <c r="BRB1414" s="28"/>
      <c r="BRC1414" s="28"/>
      <c r="BRD1414" s="28"/>
      <c r="BRE1414" s="28"/>
      <c r="BRF1414" s="28"/>
      <c r="BRG1414" s="28"/>
      <c r="BRH1414" s="28"/>
      <c r="BRI1414" s="28"/>
      <c r="BRJ1414" s="28"/>
      <c r="BRK1414" s="28"/>
      <c r="BRL1414" s="28"/>
      <c r="BRM1414" s="28"/>
      <c r="BRN1414" s="28"/>
      <c r="BRO1414" s="28"/>
      <c r="BRP1414" s="28"/>
      <c r="BRQ1414" s="28"/>
      <c r="BRR1414" s="28"/>
      <c r="BRS1414" s="28"/>
      <c r="BRT1414" s="28"/>
      <c r="BRU1414" s="28"/>
      <c r="BRV1414" s="28"/>
      <c r="BRW1414" s="28"/>
      <c r="BRX1414" s="28"/>
      <c r="BRY1414" s="28"/>
      <c r="BRZ1414" s="28"/>
      <c r="BSA1414" s="28"/>
      <c r="BSB1414" s="28"/>
      <c r="BSC1414" s="28"/>
      <c r="BSD1414" s="28"/>
      <c r="BSE1414" s="28"/>
      <c r="BSF1414" s="28"/>
      <c r="BSG1414" s="28"/>
      <c r="BSH1414" s="28"/>
      <c r="BSI1414" s="28"/>
      <c r="BSJ1414" s="28"/>
      <c r="BSK1414" s="28"/>
      <c r="BSL1414" s="28"/>
      <c r="BSM1414" s="28"/>
      <c r="BSN1414" s="28"/>
      <c r="BSO1414" s="28"/>
      <c r="BSP1414" s="28"/>
      <c r="BSQ1414" s="28"/>
      <c r="BSR1414" s="28"/>
      <c r="BSS1414" s="28"/>
      <c r="BST1414" s="28"/>
      <c r="BSU1414" s="28"/>
      <c r="BSV1414" s="28"/>
      <c r="BSW1414" s="28"/>
      <c r="BSX1414" s="28"/>
      <c r="BSY1414" s="28"/>
      <c r="BSZ1414" s="28"/>
      <c r="BTA1414" s="28"/>
      <c r="BTB1414" s="28"/>
      <c r="BTC1414" s="28"/>
      <c r="BTD1414" s="28"/>
      <c r="BTE1414" s="28"/>
      <c r="BTF1414" s="28"/>
      <c r="BTG1414" s="28"/>
      <c r="BTH1414" s="28"/>
      <c r="BTI1414" s="28"/>
      <c r="BTJ1414" s="28"/>
      <c r="BTK1414" s="28"/>
      <c r="BTL1414" s="28"/>
      <c r="BTM1414" s="28"/>
      <c r="BTN1414" s="28"/>
      <c r="BTO1414" s="28"/>
      <c r="BTP1414" s="28"/>
      <c r="BTQ1414" s="28"/>
      <c r="BTR1414" s="28"/>
      <c r="BTS1414" s="28"/>
      <c r="BTT1414" s="28"/>
      <c r="BTU1414" s="28"/>
      <c r="BTV1414" s="28"/>
      <c r="BTW1414" s="28"/>
      <c r="BTX1414" s="28"/>
      <c r="BTY1414" s="28"/>
      <c r="BTZ1414" s="28"/>
      <c r="BUA1414" s="28"/>
      <c r="BUB1414" s="28"/>
      <c r="BUC1414" s="28"/>
      <c r="BUD1414" s="28"/>
      <c r="BUE1414" s="28"/>
      <c r="BUF1414" s="28"/>
      <c r="BUG1414" s="28"/>
      <c r="BUH1414" s="28"/>
      <c r="BUI1414" s="28"/>
      <c r="BUJ1414" s="28"/>
      <c r="BUK1414" s="28"/>
      <c r="BUL1414" s="28"/>
      <c r="BUM1414" s="28"/>
      <c r="BUN1414" s="28"/>
      <c r="BUO1414" s="28"/>
      <c r="BUP1414" s="28"/>
      <c r="BUQ1414" s="28"/>
      <c r="BUR1414" s="28"/>
      <c r="BUS1414" s="28"/>
      <c r="BUT1414" s="28"/>
      <c r="BUU1414" s="28"/>
      <c r="BUV1414" s="28"/>
      <c r="BUW1414" s="28"/>
      <c r="BUX1414" s="28"/>
      <c r="BUY1414" s="28"/>
      <c r="BUZ1414" s="28"/>
      <c r="BVA1414" s="28"/>
      <c r="BVB1414" s="28"/>
      <c r="BVC1414" s="28"/>
      <c r="BVD1414" s="28"/>
      <c r="BVE1414" s="28"/>
      <c r="BVF1414" s="28"/>
      <c r="BVG1414" s="28"/>
      <c r="BVH1414" s="28"/>
      <c r="BVI1414" s="28"/>
      <c r="BVJ1414" s="28"/>
      <c r="BVK1414" s="28"/>
      <c r="BVL1414" s="28"/>
      <c r="BVM1414" s="28"/>
      <c r="BVN1414" s="28"/>
      <c r="BVO1414" s="28"/>
      <c r="BVP1414" s="28"/>
      <c r="BVQ1414" s="28"/>
      <c r="BVR1414" s="28"/>
      <c r="BVS1414" s="28"/>
      <c r="BVT1414" s="28"/>
      <c r="BVU1414" s="28"/>
      <c r="BVV1414" s="28"/>
      <c r="BVW1414" s="28"/>
      <c r="BVX1414" s="28"/>
      <c r="BVY1414" s="28"/>
      <c r="BVZ1414" s="28"/>
      <c r="BWA1414" s="28"/>
      <c r="BWB1414" s="28"/>
      <c r="BWC1414" s="28"/>
      <c r="BWD1414" s="28"/>
      <c r="BWE1414" s="28"/>
      <c r="BWF1414" s="28"/>
      <c r="BWG1414" s="28"/>
      <c r="BWH1414" s="28"/>
      <c r="BWI1414" s="28"/>
      <c r="BWJ1414" s="28"/>
      <c r="BWK1414" s="28"/>
      <c r="BWL1414" s="28"/>
      <c r="BWM1414" s="28"/>
      <c r="BWN1414" s="28"/>
      <c r="BWO1414" s="28"/>
      <c r="BWP1414" s="28"/>
      <c r="BWQ1414" s="28"/>
      <c r="BWR1414" s="28"/>
      <c r="BWS1414" s="28"/>
      <c r="BWT1414" s="28"/>
      <c r="BWU1414" s="28"/>
      <c r="BWV1414" s="28"/>
      <c r="BWW1414" s="28"/>
      <c r="BWX1414" s="28"/>
      <c r="BWY1414" s="28"/>
      <c r="BWZ1414" s="28"/>
      <c r="BXA1414" s="28"/>
      <c r="BXB1414" s="28"/>
      <c r="BXC1414" s="28"/>
      <c r="BXD1414" s="28"/>
      <c r="BXE1414" s="28"/>
      <c r="BXF1414" s="28"/>
      <c r="BXG1414" s="28"/>
      <c r="BXH1414" s="28"/>
      <c r="BXI1414" s="28"/>
      <c r="BXJ1414" s="28"/>
      <c r="BXK1414" s="28"/>
      <c r="BXL1414" s="28"/>
      <c r="BXM1414" s="28"/>
      <c r="BXN1414" s="28"/>
      <c r="BXO1414" s="28"/>
      <c r="BXP1414" s="28"/>
      <c r="BXQ1414" s="28"/>
      <c r="BXR1414" s="28"/>
      <c r="BXS1414" s="28"/>
      <c r="BXT1414" s="28"/>
      <c r="BXU1414" s="28"/>
      <c r="BXV1414" s="28"/>
      <c r="BXW1414" s="28"/>
      <c r="BXX1414" s="28"/>
      <c r="BXY1414" s="28"/>
      <c r="BXZ1414" s="28"/>
      <c r="BYA1414" s="28"/>
      <c r="BYB1414" s="28"/>
      <c r="BYC1414" s="28"/>
      <c r="BYD1414" s="28"/>
      <c r="BYE1414" s="28"/>
      <c r="BYF1414" s="28"/>
      <c r="BYG1414" s="28"/>
      <c r="BYH1414" s="28"/>
      <c r="BYI1414" s="28"/>
      <c r="BYJ1414" s="28"/>
      <c r="BYK1414" s="28"/>
      <c r="BYL1414" s="28"/>
      <c r="BYM1414" s="28"/>
      <c r="BYN1414" s="28"/>
      <c r="BYO1414" s="28"/>
      <c r="BYP1414" s="28"/>
      <c r="BYQ1414" s="28"/>
      <c r="BYR1414" s="28"/>
      <c r="BYS1414" s="28"/>
      <c r="BYT1414" s="28"/>
      <c r="BYU1414" s="28"/>
      <c r="BYV1414" s="28"/>
      <c r="BYW1414" s="28"/>
      <c r="BYX1414" s="28"/>
      <c r="BYY1414" s="28"/>
      <c r="BYZ1414" s="28"/>
      <c r="BZA1414" s="28"/>
      <c r="BZB1414" s="28"/>
      <c r="BZC1414" s="28"/>
      <c r="BZD1414" s="28"/>
      <c r="BZE1414" s="28"/>
      <c r="BZF1414" s="28"/>
      <c r="BZG1414" s="28"/>
      <c r="BZH1414" s="28"/>
      <c r="BZI1414" s="28"/>
      <c r="BZJ1414" s="28"/>
      <c r="BZK1414" s="28"/>
      <c r="BZL1414" s="28"/>
      <c r="BZM1414" s="28"/>
      <c r="BZN1414" s="28"/>
      <c r="BZO1414" s="28"/>
      <c r="BZP1414" s="28"/>
      <c r="BZQ1414" s="28"/>
      <c r="BZR1414" s="28"/>
      <c r="BZS1414" s="28"/>
      <c r="BZT1414" s="28"/>
      <c r="BZU1414" s="28"/>
      <c r="BZV1414" s="28"/>
      <c r="BZW1414" s="28"/>
      <c r="BZX1414" s="28"/>
      <c r="BZY1414" s="28"/>
      <c r="BZZ1414" s="28"/>
      <c r="CAA1414" s="28"/>
      <c r="CAB1414" s="28"/>
      <c r="CAC1414" s="28"/>
      <c r="CAD1414" s="28"/>
      <c r="CAE1414" s="28"/>
      <c r="CAF1414" s="28"/>
      <c r="CAG1414" s="28"/>
      <c r="CAH1414" s="28"/>
      <c r="CAI1414" s="28"/>
      <c r="CAJ1414" s="28"/>
      <c r="CAK1414" s="28"/>
      <c r="CAL1414" s="28"/>
      <c r="CAM1414" s="28"/>
      <c r="CAN1414" s="28"/>
      <c r="CAO1414" s="28"/>
      <c r="CAP1414" s="28"/>
      <c r="CAQ1414" s="28"/>
      <c r="CAR1414" s="28"/>
      <c r="CAS1414" s="28"/>
      <c r="CAT1414" s="28"/>
      <c r="CAU1414" s="28"/>
      <c r="CAV1414" s="28"/>
      <c r="CAW1414" s="28"/>
      <c r="CAX1414" s="28"/>
      <c r="CAY1414" s="28"/>
      <c r="CAZ1414" s="28"/>
      <c r="CBA1414" s="28"/>
      <c r="CBB1414" s="28"/>
      <c r="CBC1414" s="28"/>
      <c r="CBD1414" s="28"/>
      <c r="CBE1414" s="28"/>
      <c r="CBF1414" s="28"/>
      <c r="CBG1414" s="28"/>
      <c r="CBH1414" s="28"/>
      <c r="CBI1414" s="28"/>
      <c r="CBJ1414" s="28"/>
      <c r="CBK1414" s="28"/>
      <c r="CBL1414" s="28"/>
      <c r="CBM1414" s="28"/>
      <c r="CBN1414" s="28"/>
      <c r="CBO1414" s="28"/>
      <c r="CBP1414" s="28"/>
      <c r="CBQ1414" s="28"/>
      <c r="CBR1414" s="28"/>
      <c r="CBS1414" s="28"/>
      <c r="CBT1414" s="28"/>
      <c r="CBU1414" s="28"/>
      <c r="CBV1414" s="28"/>
      <c r="CBW1414" s="28"/>
      <c r="CBX1414" s="28"/>
      <c r="CBY1414" s="28"/>
      <c r="CBZ1414" s="28"/>
      <c r="CCA1414" s="28"/>
      <c r="CCB1414" s="28"/>
      <c r="CCC1414" s="28"/>
      <c r="CCD1414" s="28"/>
      <c r="CCE1414" s="28"/>
      <c r="CCF1414" s="28"/>
      <c r="CCG1414" s="28"/>
      <c r="CCH1414" s="28"/>
      <c r="CCI1414" s="28"/>
      <c r="CCJ1414" s="28"/>
      <c r="CCK1414" s="28"/>
      <c r="CCL1414" s="28"/>
      <c r="CCM1414" s="28"/>
      <c r="CCN1414" s="28"/>
      <c r="CCO1414" s="28"/>
      <c r="CCP1414" s="28"/>
      <c r="CCQ1414" s="28"/>
      <c r="CCR1414" s="28"/>
      <c r="CCS1414" s="28"/>
      <c r="CCT1414" s="28"/>
      <c r="CCU1414" s="28"/>
      <c r="CCV1414" s="28"/>
      <c r="CCW1414" s="28"/>
      <c r="CCX1414" s="28"/>
      <c r="CCY1414" s="28"/>
      <c r="CCZ1414" s="28"/>
      <c r="CDA1414" s="28"/>
      <c r="CDB1414" s="28"/>
      <c r="CDC1414" s="28"/>
      <c r="CDD1414" s="28"/>
      <c r="CDE1414" s="28"/>
      <c r="CDF1414" s="28"/>
      <c r="CDG1414" s="28"/>
      <c r="CDH1414" s="28"/>
      <c r="CDI1414" s="28"/>
      <c r="CDJ1414" s="28"/>
      <c r="CDK1414" s="28"/>
      <c r="CDL1414" s="28"/>
      <c r="CDM1414" s="28"/>
      <c r="CDN1414" s="28"/>
      <c r="CDO1414" s="28"/>
      <c r="CDP1414" s="28"/>
      <c r="CDQ1414" s="28"/>
      <c r="CDR1414" s="28"/>
      <c r="CDS1414" s="28"/>
      <c r="CDT1414" s="28"/>
      <c r="CDU1414" s="28"/>
      <c r="CDV1414" s="28"/>
      <c r="CDW1414" s="28"/>
      <c r="CDX1414" s="28"/>
      <c r="CDY1414" s="28"/>
      <c r="CDZ1414" s="28"/>
      <c r="CEA1414" s="28"/>
      <c r="CEB1414" s="28"/>
      <c r="CEC1414" s="28"/>
      <c r="CED1414" s="28"/>
      <c r="CEE1414" s="28"/>
      <c r="CEF1414" s="28"/>
      <c r="CEG1414" s="28"/>
      <c r="CEH1414" s="28"/>
      <c r="CEI1414" s="28"/>
      <c r="CEJ1414" s="28"/>
      <c r="CEK1414" s="28"/>
      <c r="CEL1414" s="28"/>
      <c r="CEM1414" s="28"/>
      <c r="CEN1414" s="28"/>
      <c r="CEO1414" s="28"/>
      <c r="CEP1414" s="28"/>
      <c r="CEQ1414" s="28"/>
      <c r="CER1414" s="28"/>
      <c r="CES1414" s="28"/>
      <c r="CET1414" s="28"/>
      <c r="CEU1414" s="28"/>
      <c r="CEV1414" s="28"/>
      <c r="CEW1414" s="28"/>
      <c r="CEX1414" s="28"/>
      <c r="CEY1414" s="28"/>
      <c r="CEZ1414" s="28"/>
      <c r="CFA1414" s="28"/>
      <c r="CFB1414" s="28"/>
      <c r="CFC1414" s="28"/>
      <c r="CFD1414" s="28"/>
      <c r="CFE1414" s="28"/>
      <c r="CFF1414" s="28"/>
      <c r="CFG1414" s="28"/>
      <c r="CFH1414" s="28"/>
      <c r="CFI1414" s="28"/>
      <c r="CFJ1414" s="28"/>
      <c r="CFK1414" s="28"/>
      <c r="CFL1414" s="28"/>
      <c r="CFM1414" s="28"/>
      <c r="CFN1414" s="28"/>
      <c r="CFO1414" s="28"/>
      <c r="CFP1414" s="28"/>
      <c r="CFQ1414" s="28"/>
      <c r="CFR1414" s="28"/>
      <c r="CFS1414" s="28"/>
      <c r="CFT1414" s="28"/>
      <c r="CFU1414" s="28"/>
      <c r="CFV1414" s="28"/>
      <c r="CFW1414" s="28"/>
      <c r="CFX1414" s="28"/>
      <c r="CFY1414" s="28"/>
      <c r="CFZ1414" s="28"/>
      <c r="CGA1414" s="28"/>
      <c r="CGB1414" s="28"/>
      <c r="CGC1414" s="28"/>
      <c r="CGD1414" s="28"/>
      <c r="CGE1414" s="28"/>
      <c r="CGF1414" s="28"/>
      <c r="CGG1414" s="28"/>
      <c r="CGH1414" s="28"/>
      <c r="CGI1414" s="28"/>
      <c r="CGJ1414" s="28"/>
      <c r="CGK1414" s="28"/>
      <c r="CGL1414" s="28"/>
      <c r="CGM1414" s="28"/>
      <c r="CGN1414" s="28"/>
      <c r="CGO1414" s="28"/>
      <c r="CGP1414" s="28"/>
      <c r="CGQ1414" s="28"/>
      <c r="CGR1414" s="28"/>
      <c r="CGS1414" s="28"/>
      <c r="CGT1414" s="28"/>
      <c r="CGU1414" s="28"/>
      <c r="CGV1414" s="28"/>
      <c r="CGW1414" s="28"/>
      <c r="CGX1414" s="28"/>
      <c r="CGY1414" s="28"/>
      <c r="CGZ1414" s="28"/>
      <c r="CHA1414" s="28"/>
      <c r="CHB1414" s="28"/>
      <c r="CHC1414" s="28"/>
      <c r="CHD1414" s="28"/>
      <c r="CHE1414" s="28"/>
      <c r="CHF1414" s="28"/>
      <c r="CHG1414" s="28"/>
      <c r="CHH1414" s="28"/>
      <c r="CHI1414" s="28"/>
      <c r="CHJ1414" s="28"/>
      <c r="CHK1414" s="28"/>
      <c r="CHL1414" s="28"/>
      <c r="CHM1414" s="28"/>
      <c r="CHN1414" s="28"/>
      <c r="CHO1414" s="28"/>
      <c r="CHP1414" s="28"/>
      <c r="CHQ1414" s="28"/>
      <c r="CHR1414" s="28"/>
      <c r="CHS1414" s="28"/>
      <c r="CHT1414" s="28"/>
      <c r="CHU1414" s="28"/>
      <c r="CHV1414" s="28"/>
      <c r="CHW1414" s="28"/>
      <c r="CHX1414" s="28"/>
      <c r="CHY1414" s="28"/>
      <c r="CHZ1414" s="28"/>
      <c r="CIA1414" s="28"/>
      <c r="CIB1414" s="28"/>
      <c r="CIC1414" s="28"/>
      <c r="CID1414" s="28"/>
      <c r="CIE1414" s="28"/>
      <c r="CIF1414" s="28"/>
      <c r="CIG1414" s="28"/>
      <c r="CIH1414" s="28"/>
      <c r="CII1414" s="28"/>
      <c r="CIJ1414" s="28"/>
      <c r="CIK1414" s="28"/>
      <c r="CIL1414" s="28"/>
      <c r="CIM1414" s="28"/>
      <c r="CIN1414" s="28"/>
      <c r="CIO1414" s="28"/>
      <c r="CIP1414" s="28"/>
      <c r="CIQ1414" s="28"/>
      <c r="CIR1414" s="28"/>
      <c r="CIS1414" s="28"/>
      <c r="CIT1414" s="28"/>
      <c r="CIU1414" s="28"/>
      <c r="CIV1414" s="28"/>
      <c r="CIW1414" s="28"/>
      <c r="CIX1414" s="28"/>
      <c r="CIY1414" s="28"/>
      <c r="CIZ1414" s="28"/>
      <c r="CJA1414" s="28"/>
      <c r="CJB1414" s="28"/>
      <c r="CJC1414" s="28"/>
      <c r="CJD1414" s="28"/>
      <c r="CJE1414" s="28"/>
      <c r="CJF1414" s="28"/>
      <c r="CJG1414" s="28"/>
      <c r="CJH1414" s="28"/>
      <c r="CJI1414" s="28"/>
      <c r="CJJ1414" s="28"/>
      <c r="CJK1414" s="28"/>
      <c r="CJL1414" s="28"/>
      <c r="CJM1414" s="28"/>
      <c r="CJN1414" s="28"/>
      <c r="CJO1414" s="28"/>
      <c r="CJP1414" s="28"/>
      <c r="CJQ1414" s="28"/>
      <c r="CJR1414" s="28"/>
      <c r="CJS1414" s="28"/>
      <c r="CJT1414" s="28"/>
      <c r="CJU1414" s="28"/>
      <c r="CJV1414" s="28"/>
      <c r="CJW1414" s="28"/>
      <c r="CJX1414" s="28"/>
      <c r="CJY1414" s="28"/>
      <c r="CJZ1414" s="28"/>
      <c r="CKA1414" s="28"/>
      <c r="CKB1414" s="28"/>
      <c r="CKC1414" s="28"/>
      <c r="CKD1414" s="28"/>
      <c r="CKE1414" s="28"/>
      <c r="CKF1414" s="28"/>
      <c r="CKG1414" s="28"/>
      <c r="CKH1414" s="28"/>
      <c r="CKI1414" s="28"/>
      <c r="CKJ1414" s="28"/>
      <c r="CKK1414" s="28"/>
      <c r="CKL1414" s="28"/>
      <c r="CKM1414" s="28"/>
      <c r="CKN1414" s="28"/>
      <c r="CKO1414" s="28"/>
      <c r="CKP1414" s="28"/>
      <c r="CKQ1414" s="28"/>
      <c r="CKR1414" s="28"/>
      <c r="CKS1414" s="28"/>
      <c r="CKT1414" s="28"/>
      <c r="CKU1414" s="28"/>
      <c r="CKV1414" s="28"/>
      <c r="CKW1414" s="28"/>
      <c r="CKX1414" s="28"/>
      <c r="CKY1414" s="28"/>
      <c r="CKZ1414" s="28"/>
      <c r="CLA1414" s="28"/>
      <c r="CLB1414" s="28"/>
      <c r="CLC1414" s="28"/>
      <c r="CLD1414" s="28"/>
      <c r="CLE1414" s="28"/>
      <c r="CLF1414" s="28"/>
      <c r="CLG1414" s="28"/>
      <c r="CLH1414" s="28"/>
      <c r="CLI1414" s="28"/>
      <c r="CLJ1414" s="28"/>
      <c r="CLK1414" s="28"/>
      <c r="CLL1414" s="28"/>
      <c r="CLM1414" s="28"/>
      <c r="CLN1414" s="28"/>
      <c r="CLO1414" s="28"/>
      <c r="CLP1414" s="28"/>
      <c r="CLQ1414" s="28"/>
      <c r="CLR1414" s="28"/>
      <c r="CLS1414" s="28"/>
      <c r="CLT1414" s="28"/>
      <c r="CLU1414" s="28"/>
      <c r="CLV1414" s="28"/>
      <c r="CLW1414" s="28"/>
      <c r="CLX1414" s="28"/>
      <c r="CLY1414" s="28"/>
      <c r="CLZ1414" s="28"/>
      <c r="CMA1414" s="28"/>
      <c r="CMB1414" s="28"/>
      <c r="CMC1414" s="28"/>
      <c r="CMD1414" s="28"/>
      <c r="CME1414" s="28"/>
      <c r="CMF1414" s="28"/>
      <c r="CMG1414" s="28"/>
      <c r="CMH1414" s="28"/>
      <c r="CMI1414" s="28"/>
      <c r="CMJ1414" s="28"/>
      <c r="CMK1414" s="28"/>
      <c r="CML1414" s="28"/>
      <c r="CMM1414" s="28"/>
      <c r="CMN1414" s="28"/>
      <c r="CMO1414" s="28"/>
      <c r="CMP1414" s="28"/>
      <c r="CMQ1414" s="28"/>
      <c r="CMR1414" s="28"/>
      <c r="CMS1414" s="28"/>
      <c r="CMT1414" s="28"/>
      <c r="CMU1414" s="28"/>
      <c r="CMV1414" s="28"/>
      <c r="CMW1414" s="28"/>
      <c r="CMX1414" s="28"/>
      <c r="CMY1414" s="28"/>
      <c r="CMZ1414" s="28"/>
      <c r="CNA1414" s="28"/>
      <c r="CNB1414" s="28"/>
      <c r="CNC1414" s="28"/>
      <c r="CND1414" s="28"/>
      <c r="CNE1414" s="28"/>
      <c r="CNF1414" s="28"/>
      <c r="CNG1414" s="28"/>
      <c r="CNH1414" s="28"/>
      <c r="CNI1414" s="28"/>
      <c r="CNJ1414" s="28"/>
      <c r="CNK1414" s="28"/>
      <c r="CNL1414" s="28"/>
      <c r="CNM1414" s="28"/>
      <c r="CNN1414" s="28"/>
      <c r="CNO1414" s="28"/>
      <c r="CNP1414" s="28"/>
      <c r="CNQ1414" s="28"/>
      <c r="CNR1414" s="28"/>
      <c r="CNS1414" s="28"/>
      <c r="CNT1414" s="28"/>
      <c r="CNU1414" s="28"/>
      <c r="CNV1414" s="28"/>
      <c r="CNW1414" s="28"/>
      <c r="CNX1414" s="28"/>
      <c r="CNY1414" s="28"/>
      <c r="CNZ1414" s="28"/>
      <c r="COA1414" s="28"/>
      <c r="COB1414" s="28"/>
      <c r="COC1414" s="28"/>
      <c r="COD1414" s="28"/>
      <c r="COE1414" s="28"/>
      <c r="COF1414" s="28"/>
      <c r="COG1414" s="28"/>
      <c r="COH1414" s="28"/>
      <c r="COI1414" s="28"/>
      <c r="COJ1414" s="28"/>
      <c r="COK1414" s="28"/>
      <c r="COL1414" s="28"/>
      <c r="COM1414" s="28"/>
      <c r="CON1414" s="28"/>
      <c r="COO1414" s="28"/>
      <c r="COP1414" s="28"/>
      <c r="COQ1414" s="28"/>
      <c r="COR1414" s="28"/>
      <c r="COS1414" s="28"/>
      <c r="COT1414" s="28"/>
      <c r="COU1414" s="28"/>
      <c r="COV1414" s="28"/>
      <c r="COW1414" s="28"/>
      <c r="COX1414" s="28"/>
      <c r="COY1414" s="28"/>
      <c r="COZ1414" s="28"/>
      <c r="CPA1414" s="28"/>
      <c r="CPB1414" s="28"/>
      <c r="CPC1414" s="28"/>
      <c r="CPD1414" s="28"/>
      <c r="CPE1414" s="28"/>
      <c r="CPF1414" s="28"/>
      <c r="CPG1414" s="28"/>
      <c r="CPH1414" s="28"/>
      <c r="CPI1414" s="28"/>
      <c r="CPJ1414" s="28"/>
      <c r="CPK1414" s="28"/>
      <c r="CPL1414" s="28"/>
      <c r="CPM1414" s="28"/>
      <c r="CPN1414" s="28"/>
      <c r="CPO1414" s="28"/>
      <c r="CPP1414" s="28"/>
      <c r="CPQ1414" s="28"/>
      <c r="CPR1414" s="28"/>
      <c r="CPS1414" s="28"/>
      <c r="CPT1414" s="28"/>
      <c r="CPU1414" s="28"/>
      <c r="CPV1414" s="28"/>
      <c r="CPW1414" s="28"/>
      <c r="CPX1414" s="28"/>
      <c r="CPY1414" s="28"/>
      <c r="CPZ1414" s="28"/>
      <c r="CQA1414" s="28"/>
      <c r="CQB1414" s="28"/>
      <c r="CQC1414" s="28"/>
      <c r="CQD1414" s="28"/>
      <c r="CQE1414" s="28"/>
      <c r="CQF1414" s="28"/>
      <c r="CQG1414" s="28"/>
      <c r="CQH1414" s="28"/>
      <c r="CQI1414" s="28"/>
      <c r="CQJ1414" s="28"/>
      <c r="CQK1414" s="28"/>
      <c r="CQL1414" s="28"/>
      <c r="CQM1414" s="28"/>
      <c r="CQN1414" s="28"/>
      <c r="CQO1414" s="28"/>
      <c r="CQP1414" s="28"/>
      <c r="CQQ1414" s="28"/>
      <c r="CQR1414" s="28"/>
      <c r="CQS1414" s="28"/>
      <c r="CQT1414" s="28"/>
      <c r="CQU1414" s="28"/>
      <c r="CQV1414" s="28"/>
      <c r="CQW1414" s="28"/>
      <c r="CQX1414" s="28"/>
      <c r="CQY1414" s="28"/>
      <c r="CQZ1414" s="28"/>
      <c r="CRA1414" s="28"/>
      <c r="CRB1414" s="28"/>
      <c r="CRC1414" s="28"/>
      <c r="CRD1414" s="28"/>
      <c r="CRE1414" s="28"/>
      <c r="CRF1414" s="28"/>
      <c r="CRG1414" s="28"/>
      <c r="CRH1414" s="28"/>
      <c r="CRI1414" s="28"/>
      <c r="CRJ1414" s="28"/>
      <c r="CRK1414" s="28"/>
      <c r="CRL1414" s="28"/>
      <c r="CRM1414" s="28"/>
      <c r="CRN1414" s="28"/>
      <c r="CRO1414" s="28"/>
      <c r="CRP1414" s="28"/>
      <c r="CRQ1414" s="28"/>
      <c r="CRR1414" s="28"/>
      <c r="CRS1414" s="28"/>
      <c r="CRT1414" s="28"/>
      <c r="CRU1414" s="28"/>
      <c r="CRV1414" s="28"/>
      <c r="CRW1414" s="28"/>
      <c r="CRX1414" s="28"/>
      <c r="CRY1414" s="28"/>
      <c r="CRZ1414" s="28"/>
      <c r="CSA1414" s="28"/>
      <c r="CSB1414" s="28"/>
      <c r="CSC1414" s="28"/>
      <c r="CSD1414" s="28"/>
      <c r="CSE1414" s="28"/>
      <c r="CSF1414" s="28"/>
      <c r="CSG1414" s="28"/>
      <c r="CSH1414" s="28"/>
      <c r="CSI1414" s="28"/>
      <c r="CSJ1414" s="28"/>
      <c r="CSK1414" s="28"/>
      <c r="CSL1414" s="28"/>
      <c r="CSM1414" s="28"/>
      <c r="CSN1414" s="28"/>
      <c r="CSO1414" s="28"/>
      <c r="CSP1414" s="28"/>
      <c r="CSQ1414" s="28"/>
      <c r="CSR1414" s="28"/>
      <c r="CSS1414" s="28"/>
      <c r="CST1414" s="28"/>
      <c r="CSU1414" s="28"/>
      <c r="CSV1414" s="28"/>
      <c r="CSW1414" s="28"/>
      <c r="CSX1414" s="28"/>
      <c r="CSY1414" s="28"/>
      <c r="CSZ1414" s="28"/>
      <c r="CTA1414" s="28"/>
      <c r="CTB1414" s="28"/>
      <c r="CTC1414" s="28"/>
      <c r="CTD1414" s="28"/>
      <c r="CTE1414" s="28"/>
      <c r="CTF1414" s="28"/>
      <c r="CTG1414" s="28"/>
      <c r="CTH1414" s="28"/>
      <c r="CTI1414" s="28"/>
      <c r="CTJ1414" s="28"/>
      <c r="CTK1414" s="28"/>
      <c r="CTL1414" s="28"/>
      <c r="CTM1414" s="28"/>
      <c r="CTN1414" s="28"/>
      <c r="CTO1414" s="28"/>
      <c r="CTP1414" s="28"/>
      <c r="CTQ1414" s="28"/>
      <c r="CTR1414" s="28"/>
      <c r="CTS1414" s="28"/>
      <c r="CTT1414" s="28"/>
      <c r="CTU1414" s="28"/>
      <c r="CTV1414" s="28"/>
      <c r="CTW1414" s="28"/>
      <c r="CTX1414" s="28"/>
      <c r="CTY1414" s="28"/>
      <c r="CTZ1414" s="28"/>
      <c r="CUA1414" s="28"/>
      <c r="CUB1414" s="28"/>
      <c r="CUC1414" s="28"/>
      <c r="CUD1414" s="28"/>
      <c r="CUE1414" s="28"/>
      <c r="CUF1414" s="28"/>
      <c r="CUG1414" s="28"/>
      <c r="CUH1414" s="28"/>
      <c r="CUI1414" s="28"/>
      <c r="CUJ1414" s="28"/>
      <c r="CUK1414" s="28"/>
      <c r="CUL1414" s="28"/>
      <c r="CUM1414" s="28"/>
      <c r="CUN1414" s="28"/>
      <c r="CUO1414" s="28"/>
      <c r="CUP1414" s="28"/>
      <c r="CUQ1414" s="28"/>
      <c r="CUR1414" s="28"/>
      <c r="CUS1414" s="28"/>
      <c r="CUT1414" s="28"/>
      <c r="CUU1414" s="28"/>
      <c r="CUV1414" s="28"/>
      <c r="CUW1414" s="28"/>
      <c r="CUX1414" s="28"/>
      <c r="CUY1414" s="28"/>
      <c r="CUZ1414" s="28"/>
      <c r="CVA1414" s="28"/>
      <c r="CVB1414" s="28"/>
      <c r="CVC1414" s="28"/>
      <c r="CVD1414" s="28"/>
      <c r="CVE1414" s="28"/>
      <c r="CVF1414" s="28"/>
      <c r="CVG1414" s="28"/>
      <c r="CVH1414" s="28"/>
      <c r="CVI1414" s="28"/>
      <c r="CVJ1414" s="28"/>
      <c r="CVK1414" s="28"/>
      <c r="CVL1414" s="28"/>
      <c r="CVM1414" s="28"/>
      <c r="CVN1414" s="28"/>
      <c r="CVO1414" s="28"/>
      <c r="CVP1414" s="28"/>
      <c r="CVQ1414" s="28"/>
      <c r="CVR1414" s="28"/>
      <c r="CVS1414" s="28"/>
      <c r="CVT1414" s="28"/>
      <c r="CVU1414" s="28"/>
      <c r="CVV1414" s="28"/>
      <c r="CVW1414" s="28"/>
      <c r="CVX1414" s="28"/>
      <c r="CVY1414" s="28"/>
      <c r="CVZ1414" s="28"/>
      <c r="CWA1414" s="28"/>
      <c r="CWB1414" s="28"/>
      <c r="CWC1414" s="28"/>
      <c r="CWD1414" s="28"/>
      <c r="CWE1414" s="28"/>
      <c r="CWF1414" s="28"/>
      <c r="CWG1414" s="28"/>
      <c r="CWH1414" s="28"/>
      <c r="CWI1414" s="28"/>
      <c r="CWJ1414" s="28"/>
      <c r="CWK1414" s="28"/>
      <c r="CWL1414" s="28"/>
      <c r="CWM1414" s="28"/>
      <c r="CWN1414" s="28"/>
      <c r="CWO1414" s="28"/>
      <c r="CWP1414" s="28"/>
      <c r="CWQ1414" s="28"/>
      <c r="CWR1414" s="28"/>
      <c r="CWS1414" s="28"/>
      <c r="CWT1414" s="28"/>
      <c r="CWU1414" s="28"/>
      <c r="CWV1414" s="28"/>
      <c r="CWW1414" s="28"/>
      <c r="CWX1414" s="28"/>
      <c r="CWY1414" s="28"/>
      <c r="CWZ1414" s="28"/>
      <c r="CXA1414" s="28"/>
      <c r="CXB1414" s="28"/>
      <c r="CXC1414" s="28"/>
      <c r="CXD1414" s="28"/>
      <c r="CXE1414" s="28"/>
      <c r="CXF1414" s="28"/>
      <c r="CXG1414" s="28"/>
      <c r="CXH1414" s="28"/>
      <c r="CXI1414" s="28"/>
      <c r="CXJ1414" s="28"/>
      <c r="CXK1414" s="28"/>
      <c r="CXL1414" s="28"/>
      <c r="CXM1414" s="28"/>
      <c r="CXN1414" s="28"/>
      <c r="CXO1414" s="28"/>
      <c r="CXP1414" s="28"/>
      <c r="CXQ1414" s="28"/>
      <c r="CXR1414" s="28"/>
      <c r="CXS1414" s="28"/>
      <c r="CXT1414" s="28"/>
      <c r="CXU1414" s="28"/>
      <c r="CXV1414" s="28"/>
      <c r="CXW1414" s="28"/>
      <c r="CXX1414" s="28"/>
      <c r="CXY1414" s="28"/>
      <c r="CXZ1414" s="28"/>
      <c r="CYA1414" s="28"/>
      <c r="CYB1414" s="28"/>
      <c r="CYC1414" s="28"/>
      <c r="CYD1414" s="28"/>
      <c r="CYE1414" s="28"/>
      <c r="CYF1414" s="28"/>
      <c r="CYG1414" s="28"/>
      <c r="CYH1414" s="28"/>
      <c r="CYI1414" s="28"/>
      <c r="CYJ1414" s="28"/>
      <c r="CYK1414" s="28"/>
      <c r="CYL1414" s="28"/>
      <c r="CYM1414" s="28"/>
      <c r="CYN1414" s="28"/>
      <c r="CYO1414" s="28"/>
      <c r="CYP1414" s="28"/>
      <c r="CYQ1414" s="28"/>
      <c r="CYR1414" s="28"/>
      <c r="CYS1414" s="28"/>
      <c r="CYT1414" s="28"/>
      <c r="CYU1414" s="28"/>
      <c r="CYV1414" s="28"/>
      <c r="CYW1414" s="28"/>
      <c r="CYX1414" s="28"/>
      <c r="CYY1414" s="28"/>
      <c r="CYZ1414" s="28"/>
      <c r="CZA1414" s="28"/>
      <c r="CZB1414" s="28"/>
      <c r="CZC1414" s="28"/>
      <c r="CZD1414" s="28"/>
      <c r="CZE1414" s="28"/>
      <c r="CZF1414" s="28"/>
      <c r="CZG1414" s="28"/>
      <c r="CZH1414" s="28"/>
      <c r="CZI1414" s="28"/>
      <c r="CZJ1414" s="28"/>
      <c r="CZK1414" s="28"/>
      <c r="CZL1414" s="28"/>
      <c r="CZM1414" s="28"/>
      <c r="CZN1414" s="28"/>
      <c r="CZO1414" s="28"/>
      <c r="CZP1414" s="28"/>
      <c r="CZQ1414" s="28"/>
      <c r="CZR1414" s="28"/>
      <c r="CZS1414" s="28"/>
      <c r="CZT1414" s="28"/>
      <c r="CZU1414" s="28"/>
      <c r="CZV1414" s="28"/>
      <c r="CZW1414" s="28"/>
      <c r="CZX1414" s="28"/>
      <c r="CZY1414" s="28"/>
      <c r="CZZ1414" s="28"/>
      <c r="DAA1414" s="28"/>
      <c r="DAB1414" s="28"/>
      <c r="DAC1414" s="28"/>
      <c r="DAD1414" s="28"/>
      <c r="DAE1414" s="28"/>
      <c r="DAF1414" s="28"/>
      <c r="DAG1414" s="28"/>
      <c r="DAH1414" s="28"/>
      <c r="DAI1414" s="28"/>
      <c r="DAJ1414" s="28"/>
      <c r="DAK1414" s="28"/>
      <c r="DAL1414" s="28"/>
      <c r="DAM1414" s="28"/>
      <c r="DAN1414" s="28"/>
      <c r="DAO1414" s="28"/>
      <c r="DAP1414" s="28"/>
      <c r="DAQ1414" s="28"/>
      <c r="DAR1414" s="28"/>
      <c r="DAS1414" s="28"/>
      <c r="DAT1414" s="28"/>
      <c r="DAU1414" s="28"/>
      <c r="DAV1414" s="28"/>
      <c r="DAW1414" s="28"/>
      <c r="DAX1414" s="28"/>
      <c r="DAY1414" s="28"/>
      <c r="DAZ1414" s="28"/>
      <c r="DBA1414" s="28"/>
      <c r="DBB1414" s="28"/>
      <c r="DBC1414" s="28"/>
      <c r="DBD1414" s="28"/>
      <c r="DBE1414" s="28"/>
      <c r="DBF1414" s="28"/>
      <c r="DBG1414" s="28"/>
      <c r="DBH1414" s="28"/>
      <c r="DBI1414" s="28"/>
      <c r="DBJ1414" s="28"/>
      <c r="DBK1414" s="28"/>
      <c r="DBL1414" s="28"/>
      <c r="DBM1414" s="28"/>
      <c r="DBN1414" s="28"/>
      <c r="DBO1414" s="28"/>
      <c r="DBP1414" s="28"/>
      <c r="DBQ1414" s="28"/>
      <c r="DBR1414" s="28"/>
      <c r="DBS1414" s="28"/>
      <c r="DBT1414" s="28"/>
      <c r="DBU1414" s="28"/>
      <c r="DBV1414" s="28"/>
      <c r="DBW1414" s="28"/>
      <c r="DBX1414" s="28"/>
      <c r="DBY1414" s="28"/>
      <c r="DBZ1414" s="28"/>
      <c r="DCA1414" s="28"/>
      <c r="DCB1414" s="28"/>
      <c r="DCC1414" s="28"/>
      <c r="DCD1414" s="28"/>
      <c r="DCE1414" s="28"/>
      <c r="DCF1414" s="28"/>
      <c r="DCG1414" s="28"/>
      <c r="DCH1414" s="28"/>
      <c r="DCI1414" s="28"/>
      <c r="DCJ1414" s="28"/>
      <c r="DCK1414" s="28"/>
      <c r="DCL1414" s="28"/>
      <c r="DCM1414" s="28"/>
      <c r="DCN1414" s="28"/>
      <c r="DCO1414" s="28"/>
      <c r="DCP1414" s="28"/>
      <c r="DCQ1414" s="28"/>
      <c r="DCR1414" s="28"/>
      <c r="DCS1414" s="28"/>
      <c r="DCT1414" s="28"/>
      <c r="DCU1414" s="28"/>
      <c r="DCV1414" s="28"/>
      <c r="DCW1414" s="28"/>
      <c r="DCX1414" s="28"/>
      <c r="DCY1414" s="28"/>
      <c r="DCZ1414" s="28"/>
      <c r="DDA1414" s="28"/>
      <c r="DDB1414" s="28"/>
      <c r="DDC1414" s="28"/>
      <c r="DDD1414" s="28"/>
      <c r="DDE1414" s="28"/>
      <c r="DDF1414" s="28"/>
      <c r="DDG1414" s="28"/>
      <c r="DDH1414" s="28"/>
      <c r="DDI1414" s="28"/>
      <c r="DDJ1414" s="28"/>
      <c r="DDK1414" s="28"/>
      <c r="DDL1414" s="28"/>
      <c r="DDM1414" s="28"/>
      <c r="DDN1414" s="28"/>
      <c r="DDO1414" s="28"/>
      <c r="DDP1414" s="28"/>
      <c r="DDQ1414" s="28"/>
      <c r="DDR1414" s="28"/>
      <c r="DDS1414" s="28"/>
      <c r="DDT1414" s="28"/>
      <c r="DDU1414" s="28"/>
      <c r="DDV1414" s="28"/>
      <c r="DDW1414" s="28"/>
      <c r="DDX1414" s="28"/>
      <c r="DDY1414" s="28"/>
      <c r="DDZ1414" s="28"/>
      <c r="DEA1414" s="28"/>
      <c r="DEB1414" s="28"/>
      <c r="DEC1414" s="28"/>
      <c r="DED1414" s="28"/>
      <c r="DEE1414" s="28"/>
      <c r="DEF1414" s="28"/>
      <c r="DEG1414" s="28"/>
      <c r="DEH1414" s="28"/>
      <c r="DEI1414" s="28"/>
      <c r="DEJ1414" s="28"/>
      <c r="DEK1414" s="28"/>
      <c r="DEL1414" s="28"/>
      <c r="DEM1414" s="28"/>
      <c r="DEN1414" s="28"/>
      <c r="DEO1414" s="28"/>
      <c r="DEP1414" s="28"/>
      <c r="DEQ1414" s="28"/>
      <c r="DER1414" s="28"/>
      <c r="DES1414" s="28"/>
      <c r="DET1414" s="28"/>
      <c r="DEU1414" s="28"/>
      <c r="DEV1414" s="28"/>
      <c r="DEW1414" s="28"/>
      <c r="DEX1414" s="28"/>
      <c r="DEY1414" s="28"/>
      <c r="DEZ1414" s="28"/>
      <c r="DFA1414" s="28"/>
      <c r="DFB1414" s="28"/>
      <c r="DFC1414" s="28"/>
      <c r="DFD1414" s="28"/>
      <c r="DFE1414" s="28"/>
      <c r="DFF1414" s="28"/>
      <c r="DFG1414" s="28"/>
      <c r="DFH1414" s="28"/>
      <c r="DFI1414" s="28"/>
      <c r="DFJ1414" s="28"/>
      <c r="DFK1414" s="28"/>
      <c r="DFL1414" s="28"/>
      <c r="DFM1414" s="28"/>
      <c r="DFN1414" s="28"/>
      <c r="DFO1414" s="28"/>
      <c r="DFP1414" s="28"/>
      <c r="DFQ1414" s="28"/>
      <c r="DFR1414" s="28"/>
      <c r="DFS1414" s="28"/>
      <c r="DFT1414" s="28"/>
      <c r="DFU1414" s="28"/>
      <c r="DFV1414" s="28"/>
      <c r="DFW1414" s="28"/>
      <c r="DFX1414" s="28"/>
      <c r="DFY1414" s="28"/>
      <c r="DFZ1414" s="28"/>
      <c r="DGA1414" s="28"/>
      <c r="DGB1414" s="28"/>
      <c r="DGC1414" s="28"/>
      <c r="DGD1414" s="28"/>
      <c r="DGE1414" s="28"/>
      <c r="DGF1414" s="28"/>
      <c r="DGG1414" s="28"/>
      <c r="DGH1414" s="28"/>
      <c r="DGI1414" s="28"/>
      <c r="DGJ1414" s="28"/>
      <c r="DGK1414" s="28"/>
      <c r="DGL1414" s="28"/>
      <c r="DGM1414" s="28"/>
      <c r="DGN1414" s="28"/>
      <c r="DGO1414" s="28"/>
      <c r="DGP1414" s="28"/>
      <c r="DGQ1414" s="28"/>
      <c r="DGR1414" s="28"/>
      <c r="DGS1414" s="28"/>
      <c r="DGT1414" s="28"/>
      <c r="DGU1414" s="28"/>
      <c r="DGV1414" s="28"/>
      <c r="DGW1414" s="28"/>
      <c r="DGX1414" s="28"/>
      <c r="DGY1414" s="28"/>
      <c r="DGZ1414" s="28"/>
      <c r="DHA1414" s="28"/>
      <c r="DHB1414" s="28"/>
      <c r="DHC1414" s="28"/>
      <c r="DHD1414" s="28"/>
      <c r="DHE1414" s="28"/>
      <c r="DHF1414" s="28"/>
      <c r="DHG1414" s="28"/>
      <c r="DHH1414" s="28"/>
      <c r="DHI1414" s="28"/>
      <c r="DHJ1414" s="28"/>
      <c r="DHK1414" s="28"/>
      <c r="DHL1414" s="28"/>
      <c r="DHM1414" s="28"/>
      <c r="DHN1414" s="28"/>
      <c r="DHO1414" s="28"/>
      <c r="DHP1414" s="28"/>
      <c r="DHQ1414" s="28"/>
      <c r="DHR1414" s="28"/>
      <c r="DHS1414" s="28"/>
      <c r="DHT1414" s="28"/>
      <c r="DHU1414" s="28"/>
      <c r="DHV1414" s="28"/>
      <c r="DHW1414" s="28"/>
      <c r="DHX1414" s="28"/>
      <c r="DHY1414" s="28"/>
      <c r="DHZ1414" s="28"/>
      <c r="DIA1414" s="28"/>
      <c r="DIB1414" s="28"/>
      <c r="DIC1414" s="28"/>
      <c r="DID1414" s="28"/>
      <c r="DIE1414" s="28"/>
      <c r="DIF1414" s="28"/>
      <c r="DIG1414" s="28"/>
      <c r="DIH1414" s="28"/>
      <c r="DII1414" s="28"/>
      <c r="DIJ1414" s="28"/>
      <c r="DIK1414" s="28"/>
      <c r="DIL1414" s="28"/>
      <c r="DIM1414" s="28"/>
      <c r="DIN1414" s="28"/>
      <c r="DIO1414" s="28"/>
      <c r="DIP1414" s="28"/>
      <c r="DIQ1414" s="28"/>
      <c r="DIR1414" s="28"/>
      <c r="DIS1414" s="28"/>
      <c r="DIT1414" s="28"/>
      <c r="DIU1414" s="28"/>
      <c r="DIV1414" s="28"/>
      <c r="DIW1414" s="28"/>
      <c r="DIX1414" s="28"/>
      <c r="DIY1414" s="28"/>
      <c r="DIZ1414" s="28"/>
      <c r="DJA1414" s="28"/>
      <c r="DJB1414" s="28"/>
      <c r="DJC1414" s="28"/>
      <c r="DJD1414" s="28"/>
      <c r="DJE1414" s="28"/>
      <c r="DJF1414" s="28"/>
      <c r="DJG1414" s="28"/>
      <c r="DJH1414" s="28"/>
      <c r="DJI1414" s="28"/>
      <c r="DJJ1414" s="28"/>
      <c r="DJK1414" s="28"/>
      <c r="DJL1414" s="28"/>
      <c r="DJM1414" s="28"/>
      <c r="DJN1414" s="28"/>
      <c r="DJO1414" s="28"/>
      <c r="DJP1414" s="28"/>
      <c r="DJQ1414" s="28"/>
      <c r="DJR1414" s="28"/>
      <c r="DJS1414" s="28"/>
      <c r="DJT1414" s="28"/>
      <c r="DJU1414" s="28"/>
      <c r="DJV1414" s="28"/>
      <c r="DJW1414" s="28"/>
      <c r="DJX1414" s="28"/>
      <c r="DJY1414" s="28"/>
      <c r="DJZ1414" s="28"/>
      <c r="DKA1414" s="28"/>
      <c r="DKB1414" s="28"/>
      <c r="DKC1414" s="28"/>
      <c r="DKD1414" s="28"/>
      <c r="DKE1414" s="28"/>
      <c r="DKF1414" s="28"/>
      <c r="DKG1414" s="28"/>
      <c r="DKH1414" s="28"/>
      <c r="DKI1414" s="28"/>
      <c r="DKJ1414" s="28"/>
      <c r="DKK1414" s="28"/>
      <c r="DKL1414" s="28"/>
      <c r="DKM1414" s="28"/>
      <c r="DKN1414" s="28"/>
      <c r="DKO1414" s="28"/>
      <c r="DKP1414" s="28"/>
      <c r="DKQ1414" s="28"/>
      <c r="DKR1414" s="28"/>
      <c r="DKS1414" s="28"/>
      <c r="DKT1414" s="28"/>
      <c r="DKU1414" s="28"/>
      <c r="DKV1414" s="28"/>
      <c r="DKW1414" s="28"/>
      <c r="DKX1414" s="28"/>
      <c r="DKY1414" s="28"/>
      <c r="DKZ1414" s="28"/>
      <c r="DLA1414" s="28"/>
      <c r="DLB1414" s="28"/>
      <c r="DLC1414" s="28"/>
      <c r="DLD1414" s="28"/>
      <c r="DLE1414" s="28"/>
      <c r="DLF1414" s="28"/>
      <c r="DLG1414" s="28"/>
      <c r="DLH1414" s="28"/>
      <c r="DLI1414" s="28"/>
      <c r="DLJ1414" s="28"/>
      <c r="DLK1414" s="28"/>
      <c r="DLL1414" s="28"/>
      <c r="DLM1414" s="28"/>
      <c r="DLN1414" s="28"/>
      <c r="DLO1414" s="28"/>
      <c r="DLP1414" s="28"/>
      <c r="DLQ1414" s="28"/>
      <c r="DLR1414" s="28"/>
      <c r="DLS1414" s="28"/>
      <c r="DLT1414" s="28"/>
      <c r="DLU1414" s="28"/>
      <c r="DLV1414" s="28"/>
      <c r="DLW1414" s="28"/>
      <c r="DLX1414" s="28"/>
      <c r="DLY1414" s="28"/>
      <c r="DLZ1414" s="28"/>
      <c r="DMA1414" s="28"/>
      <c r="DMB1414" s="28"/>
      <c r="DMC1414" s="28"/>
      <c r="DMD1414" s="28"/>
      <c r="DME1414" s="28"/>
      <c r="DMF1414" s="28"/>
      <c r="DMG1414" s="28"/>
      <c r="DMH1414" s="28"/>
      <c r="DMI1414" s="28"/>
      <c r="DMJ1414" s="28"/>
      <c r="DMK1414" s="28"/>
      <c r="DML1414" s="28"/>
      <c r="DMM1414" s="28"/>
      <c r="DMN1414" s="28"/>
      <c r="DMO1414" s="28"/>
      <c r="DMP1414" s="28"/>
      <c r="DMQ1414" s="28"/>
      <c r="DMR1414" s="28"/>
      <c r="DMS1414" s="28"/>
      <c r="DMT1414" s="28"/>
      <c r="DMU1414" s="28"/>
      <c r="DMV1414" s="28"/>
      <c r="DMW1414" s="28"/>
      <c r="DMX1414" s="28"/>
      <c r="DMY1414" s="28"/>
      <c r="DMZ1414" s="28"/>
      <c r="DNA1414" s="28"/>
      <c r="DNB1414" s="28"/>
      <c r="DNC1414" s="28"/>
      <c r="DND1414" s="28"/>
      <c r="DNE1414" s="28"/>
      <c r="DNF1414" s="28"/>
      <c r="DNG1414" s="28"/>
      <c r="DNH1414" s="28"/>
      <c r="DNI1414" s="28"/>
      <c r="DNJ1414" s="28"/>
      <c r="DNK1414" s="28"/>
      <c r="DNL1414" s="28"/>
      <c r="DNM1414" s="28"/>
      <c r="DNN1414" s="28"/>
      <c r="DNO1414" s="28"/>
      <c r="DNP1414" s="28"/>
      <c r="DNQ1414" s="28"/>
      <c r="DNR1414" s="28"/>
      <c r="DNS1414" s="28"/>
      <c r="DNT1414" s="28"/>
      <c r="DNU1414" s="28"/>
      <c r="DNV1414" s="28"/>
      <c r="DNW1414" s="28"/>
      <c r="DNX1414" s="28"/>
      <c r="DNY1414" s="28"/>
      <c r="DNZ1414" s="28"/>
      <c r="DOA1414" s="28"/>
      <c r="DOB1414" s="28"/>
      <c r="DOC1414" s="28"/>
      <c r="DOD1414" s="28"/>
      <c r="DOE1414" s="28"/>
      <c r="DOF1414" s="28"/>
      <c r="DOG1414" s="28"/>
      <c r="DOH1414" s="28"/>
      <c r="DOI1414" s="28"/>
      <c r="DOJ1414" s="28"/>
      <c r="DOK1414" s="28"/>
      <c r="DOL1414" s="28"/>
      <c r="DOM1414" s="28"/>
      <c r="DON1414" s="28"/>
      <c r="DOO1414" s="28"/>
      <c r="DOP1414" s="28"/>
      <c r="DOQ1414" s="28"/>
      <c r="DOR1414" s="28"/>
      <c r="DOS1414" s="28"/>
      <c r="DOT1414" s="28"/>
      <c r="DOU1414" s="28"/>
      <c r="DOV1414" s="28"/>
      <c r="DOW1414" s="28"/>
      <c r="DOX1414" s="28"/>
      <c r="DOY1414" s="28"/>
      <c r="DOZ1414" s="28"/>
      <c r="DPA1414" s="28"/>
      <c r="DPB1414" s="28"/>
      <c r="DPC1414" s="28"/>
      <c r="DPD1414" s="28"/>
      <c r="DPE1414" s="28"/>
      <c r="DPF1414" s="28"/>
      <c r="DPG1414" s="28"/>
      <c r="DPH1414" s="28"/>
      <c r="DPI1414" s="28"/>
      <c r="DPJ1414" s="28"/>
      <c r="DPK1414" s="28"/>
      <c r="DPL1414" s="28"/>
      <c r="DPM1414" s="28"/>
      <c r="DPN1414" s="28"/>
      <c r="DPO1414" s="28"/>
      <c r="DPP1414" s="28"/>
      <c r="DPQ1414" s="28"/>
      <c r="DPR1414" s="28"/>
      <c r="DPS1414" s="28"/>
      <c r="DPT1414" s="28"/>
      <c r="DPU1414" s="28"/>
      <c r="DPV1414" s="28"/>
      <c r="DPW1414" s="28"/>
      <c r="DPX1414" s="28"/>
      <c r="DPY1414" s="28"/>
      <c r="DPZ1414" s="28"/>
      <c r="DQA1414" s="28"/>
      <c r="DQB1414" s="28"/>
      <c r="DQC1414" s="28"/>
      <c r="DQD1414" s="28"/>
      <c r="DQE1414" s="28"/>
      <c r="DQF1414" s="28"/>
      <c r="DQG1414" s="28"/>
      <c r="DQH1414" s="28"/>
      <c r="DQI1414" s="28"/>
      <c r="DQJ1414" s="28"/>
      <c r="DQK1414" s="28"/>
      <c r="DQL1414" s="28"/>
      <c r="DQM1414" s="28"/>
      <c r="DQN1414" s="28"/>
      <c r="DQO1414" s="28"/>
      <c r="DQP1414" s="28"/>
      <c r="DQQ1414" s="28"/>
      <c r="DQR1414" s="28"/>
      <c r="DQS1414" s="28"/>
      <c r="DQT1414" s="28"/>
      <c r="DQU1414" s="28"/>
      <c r="DQV1414" s="28"/>
      <c r="DQW1414" s="28"/>
      <c r="DQX1414" s="28"/>
      <c r="DQY1414" s="28"/>
      <c r="DQZ1414" s="28"/>
      <c r="DRA1414" s="28"/>
      <c r="DRB1414" s="28"/>
      <c r="DRC1414" s="28"/>
      <c r="DRD1414" s="28"/>
      <c r="DRE1414" s="28"/>
      <c r="DRF1414" s="28"/>
      <c r="DRG1414" s="28"/>
      <c r="DRH1414" s="28"/>
      <c r="DRI1414" s="28"/>
      <c r="DRJ1414" s="28"/>
      <c r="DRK1414" s="28"/>
      <c r="DRL1414" s="28"/>
      <c r="DRM1414" s="28"/>
      <c r="DRN1414" s="28"/>
      <c r="DRO1414" s="28"/>
      <c r="DRP1414" s="28"/>
      <c r="DRQ1414" s="28"/>
      <c r="DRR1414" s="28"/>
      <c r="DRS1414" s="28"/>
      <c r="DRT1414" s="28"/>
      <c r="DRU1414" s="28"/>
      <c r="DRV1414" s="28"/>
      <c r="DRW1414" s="28"/>
      <c r="DRX1414" s="28"/>
      <c r="DRY1414" s="28"/>
      <c r="DRZ1414" s="28"/>
      <c r="DSA1414" s="28"/>
      <c r="DSB1414" s="28"/>
      <c r="DSC1414" s="28"/>
      <c r="DSD1414" s="28"/>
      <c r="DSE1414" s="28"/>
      <c r="DSF1414" s="28"/>
      <c r="DSG1414" s="28"/>
      <c r="DSH1414" s="28"/>
      <c r="DSI1414" s="28"/>
      <c r="DSJ1414" s="28"/>
      <c r="DSK1414" s="28"/>
      <c r="DSL1414" s="28"/>
      <c r="DSM1414" s="28"/>
      <c r="DSN1414" s="28"/>
      <c r="DSO1414" s="28"/>
      <c r="DSP1414" s="28"/>
      <c r="DSQ1414" s="28"/>
      <c r="DSR1414" s="28"/>
      <c r="DSS1414" s="28"/>
      <c r="DST1414" s="28"/>
      <c r="DSU1414" s="28"/>
      <c r="DSV1414" s="28"/>
      <c r="DSW1414" s="28"/>
      <c r="DSX1414" s="28"/>
      <c r="DSY1414" s="28"/>
      <c r="DSZ1414" s="28"/>
      <c r="DTA1414" s="28"/>
      <c r="DTB1414" s="28"/>
      <c r="DTC1414" s="28"/>
      <c r="DTD1414" s="28"/>
      <c r="DTE1414" s="28"/>
      <c r="DTF1414" s="28"/>
      <c r="DTG1414" s="28"/>
      <c r="DTH1414" s="28"/>
      <c r="DTI1414" s="28"/>
      <c r="DTJ1414" s="28"/>
      <c r="DTK1414" s="28"/>
      <c r="DTL1414" s="28"/>
      <c r="DTM1414" s="28"/>
      <c r="DTN1414" s="28"/>
      <c r="DTO1414" s="28"/>
      <c r="DTP1414" s="28"/>
      <c r="DTQ1414" s="28"/>
      <c r="DTR1414" s="28"/>
      <c r="DTS1414" s="28"/>
      <c r="DTT1414" s="28"/>
      <c r="DTU1414" s="28"/>
      <c r="DTV1414" s="28"/>
      <c r="DTW1414" s="28"/>
      <c r="DTX1414" s="28"/>
      <c r="DTY1414" s="28"/>
      <c r="DTZ1414" s="28"/>
      <c r="DUA1414" s="28"/>
      <c r="DUB1414" s="28"/>
      <c r="DUC1414" s="28"/>
      <c r="DUD1414" s="28"/>
      <c r="DUE1414" s="28"/>
      <c r="DUF1414" s="28"/>
      <c r="DUG1414" s="28"/>
      <c r="DUH1414" s="28"/>
      <c r="DUI1414" s="28"/>
      <c r="DUJ1414" s="28"/>
      <c r="DUK1414" s="28"/>
      <c r="DUL1414" s="28"/>
      <c r="DUM1414" s="28"/>
      <c r="DUN1414" s="28"/>
      <c r="DUO1414" s="28"/>
      <c r="DUP1414" s="28"/>
      <c r="DUQ1414" s="28"/>
      <c r="DUR1414" s="28"/>
      <c r="DUS1414" s="28"/>
      <c r="DUT1414" s="28"/>
      <c r="DUU1414" s="28"/>
      <c r="DUV1414" s="28"/>
      <c r="DUW1414" s="28"/>
      <c r="DUX1414" s="28"/>
      <c r="DUY1414" s="28"/>
      <c r="DUZ1414" s="28"/>
      <c r="DVA1414" s="28"/>
      <c r="DVB1414" s="28"/>
      <c r="DVC1414" s="28"/>
      <c r="DVD1414" s="28"/>
      <c r="DVE1414" s="28"/>
      <c r="DVF1414" s="28"/>
      <c r="DVG1414" s="28"/>
      <c r="DVH1414" s="28"/>
      <c r="DVI1414" s="28"/>
      <c r="DVJ1414" s="28"/>
      <c r="DVK1414" s="28"/>
      <c r="DVL1414" s="28"/>
      <c r="DVM1414" s="28"/>
      <c r="DVN1414" s="28"/>
      <c r="DVO1414" s="28"/>
      <c r="DVP1414" s="28"/>
      <c r="DVQ1414" s="28"/>
      <c r="DVR1414" s="28"/>
      <c r="DVS1414" s="28"/>
      <c r="DVT1414" s="28"/>
      <c r="DVU1414" s="28"/>
      <c r="DVV1414" s="28"/>
      <c r="DVW1414" s="28"/>
      <c r="DVX1414" s="28"/>
      <c r="DVY1414" s="28"/>
      <c r="DVZ1414" s="28"/>
      <c r="DWA1414" s="28"/>
      <c r="DWB1414" s="28"/>
      <c r="DWC1414" s="28"/>
      <c r="DWD1414" s="28"/>
      <c r="DWE1414" s="28"/>
      <c r="DWF1414" s="28"/>
      <c r="DWG1414" s="28"/>
      <c r="DWH1414" s="28"/>
      <c r="DWI1414" s="28"/>
      <c r="DWJ1414" s="28"/>
      <c r="DWK1414" s="28"/>
      <c r="DWL1414" s="28"/>
      <c r="DWM1414" s="28"/>
      <c r="DWN1414" s="28"/>
      <c r="DWO1414" s="28"/>
      <c r="DWP1414" s="28"/>
      <c r="DWQ1414" s="28"/>
      <c r="DWR1414" s="28"/>
      <c r="DWS1414" s="28"/>
      <c r="DWT1414" s="28"/>
      <c r="DWU1414" s="28"/>
      <c r="DWV1414" s="28"/>
      <c r="DWW1414" s="28"/>
      <c r="DWX1414" s="28"/>
      <c r="DWY1414" s="28"/>
      <c r="DWZ1414" s="28"/>
      <c r="DXA1414" s="28"/>
      <c r="DXB1414" s="28"/>
      <c r="DXC1414" s="28"/>
      <c r="DXD1414" s="28"/>
      <c r="DXE1414" s="28"/>
      <c r="DXF1414" s="28"/>
      <c r="DXG1414" s="28"/>
      <c r="DXH1414" s="28"/>
      <c r="DXI1414" s="28"/>
      <c r="DXJ1414" s="28"/>
      <c r="DXK1414" s="28"/>
      <c r="DXL1414" s="28"/>
      <c r="DXM1414" s="28"/>
      <c r="DXN1414" s="28"/>
      <c r="DXO1414" s="28"/>
      <c r="DXP1414" s="28"/>
      <c r="DXQ1414" s="28"/>
      <c r="DXR1414" s="28"/>
      <c r="DXS1414" s="28"/>
      <c r="DXT1414" s="28"/>
      <c r="DXU1414" s="28"/>
      <c r="DXV1414" s="28"/>
      <c r="DXW1414" s="28"/>
      <c r="DXX1414" s="28"/>
      <c r="DXY1414" s="28"/>
      <c r="DXZ1414" s="28"/>
      <c r="DYA1414" s="28"/>
      <c r="DYB1414" s="28"/>
      <c r="DYC1414" s="28"/>
      <c r="DYD1414" s="28"/>
      <c r="DYE1414" s="28"/>
      <c r="DYF1414" s="28"/>
      <c r="DYG1414" s="28"/>
      <c r="DYH1414" s="28"/>
      <c r="DYI1414" s="28"/>
      <c r="DYJ1414" s="28"/>
      <c r="DYK1414" s="28"/>
      <c r="DYL1414" s="28"/>
      <c r="DYM1414" s="28"/>
      <c r="DYN1414" s="28"/>
      <c r="DYO1414" s="28"/>
      <c r="DYP1414" s="28"/>
      <c r="DYQ1414" s="28"/>
      <c r="DYR1414" s="28"/>
      <c r="DYS1414" s="28"/>
      <c r="DYT1414" s="28"/>
      <c r="DYU1414" s="28"/>
      <c r="DYV1414" s="28"/>
      <c r="DYW1414" s="28"/>
      <c r="DYX1414" s="28"/>
      <c r="DYY1414" s="28"/>
      <c r="DYZ1414" s="28"/>
      <c r="DZA1414" s="28"/>
      <c r="DZB1414" s="28"/>
      <c r="DZC1414" s="28"/>
      <c r="DZD1414" s="28"/>
      <c r="DZE1414" s="28"/>
      <c r="DZF1414" s="28"/>
      <c r="DZG1414" s="28"/>
      <c r="DZH1414" s="28"/>
      <c r="DZI1414" s="28"/>
      <c r="DZJ1414" s="28"/>
      <c r="DZK1414" s="28"/>
      <c r="DZL1414" s="28"/>
      <c r="DZM1414" s="28"/>
      <c r="DZN1414" s="28"/>
      <c r="DZO1414" s="28"/>
      <c r="DZP1414" s="28"/>
      <c r="DZQ1414" s="28"/>
      <c r="DZR1414" s="28"/>
      <c r="DZS1414" s="28"/>
      <c r="DZT1414" s="28"/>
      <c r="DZU1414" s="28"/>
      <c r="DZV1414" s="28"/>
      <c r="DZW1414" s="28"/>
      <c r="DZX1414" s="28"/>
      <c r="DZY1414" s="28"/>
      <c r="DZZ1414" s="28"/>
      <c r="EAA1414" s="28"/>
      <c r="EAB1414" s="28"/>
      <c r="EAC1414" s="28"/>
      <c r="EAD1414" s="28"/>
      <c r="EAE1414" s="28"/>
      <c r="EAF1414" s="28"/>
      <c r="EAG1414" s="28"/>
      <c r="EAH1414" s="28"/>
      <c r="EAI1414" s="28"/>
      <c r="EAJ1414" s="28"/>
      <c r="EAK1414" s="28"/>
      <c r="EAL1414" s="28"/>
      <c r="EAM1414" s="28"/>
      <c r="EAN1414" s="28"/>
      <c r="EAO1414" s="28"/>
      <c r="EAP1414" s="28"/>
      <c r="EAQ1414" s="28"/>
      <c r="EAR1414" s="28"/>
      <c r="EAS1414" s="28"/>
      <c r="EAT1414" s="28"/>
      <c r="EAU1414" s="28"/>
      <c r="EAV1414" s="28"/>
      <c r="EAW1414" s="28"/>
      <c r="EAX1414" s="28"/>
      <c r="EAY1414" s="28"/>
      <c r="EAZ1414" s="28"/>
      <c r="EBA1414" s="28"/>
      <c r="EBB1414" s="28"/>
      <c r="EBC1414" s="28"/>
      <c r="EBD1414" s="28"/>
      <c r="EBE1414" s="28"/>
      <c r="EBF1414" s="28"/>
      <c r="EBG1414" s="28"/>
      <c r="EBH1414" s="28"/>
      <c r="EBI1414" s="28"/>
      <c r="EBJ1414" s="28"/>
      <c r="EBK1414" s="28"/>
      <c r="EBL1414" s="28"/>
      <c r="EBM1414" s="28"/>
      <c r="EBN1414" s="28"/>
      <c r="EBO1414" s="28"/>
      <c r="EBP1414" s="28"/>
      <c r="EBQ1414" s="28"/>
      <c r="EBR1414" s="28"/>
      <c r="EBS1414" s="28"/>
      <c r="EBT1414" s="28"/>
      <c r="EBU1414" s="28"/>
      <c r="EBV1414" s="28"/>
      <c r="EBW1414" s="28"/>
      <c r="EBX1414" s="28"/>
      <c r="EBY1414" s="28"/>
      <c r="EBZ1414" s="28"/>
      <c r="ECA1414" s="28"/>
      <c r="ECB1414" s="28"/>
      <c r="ECC1414" s="28"/>
      <c r="ECD1414" s="28"/>
      <c r="ECE1414" s="28"/>
      <c r="ECF1414" s="28"/>
      <c r="ECG1414" s="28"/>
      <c r="ECH1414" s="28"/>
      <c r="ECI1414" s="28"/>
      <c r="ECJ1414" s="28"/>
      <c r="ECK1414" s="28"/>
      <c r="ECL1414" s="28"/>
      <c r="ECM1414" s="28"/>
      <c r="ECN1414" s="28"/>
      <c r="ECO1414" s="28"/>
      <c r="ECP1414" s="28"/>
      <c r="ECQ1414" s="28"/>
      <c r="ECR1414" s="28"/>
      <c r="ECS1414" s="28"/>
      <c r="ECT1414" s="28"/>
      <c r="ECU1414" s="28"/>
      <c r="ECV1414" s="28"/>
      <c r="ECW1414" s="28"/>
      <c r="ECX1414" s="28"/>
      <c r="ECY1414" s="28"/>
      <c r="ECZ1414" s="28"/>
      <c r="EDA1414" s="28"/>
      <c r="EDB1414" s="28"/>
      <c r="EDC1414" s="28"/>
      <c r="EDD1414" s="28"/>
      <c r="EDE1414" s="28"/>
      <c r="EDF1414" s="28"/>
      <c r="EDG1414" s="28"/>
      <c r="EDH1414" s="28"/>
      <c r="EDI1414" s="28"/>
      <c r="EDJ1414" s="28"/>
      <c r="EDK1414" s="28"/>
      <c r="EDL1414" s="28"/>
      <c r="EDM1414" s="28"/>
      <c r="EDN1414" s="28"/>
      <c r="EDO1414" s="28"/>
      <c r="EDP1414" s="28"/>
      <c r="EDQ1414" s="28"/>
      <c r="EDR1414" s="28"/>
      <c r="EDS1414" s="28"/>
      <c r="EDT1414" s="28"/>
      <c r="EDU1414" s="28"/>
      <c r="EDV1414" s="28"/>
      <c r="EDW1414" s="28"/>
      <c r="EDX1414" s="28"/>
      <c r="EDY1414" s="28"/>
      <c r="EDZ1414" s="28"/>
      <c r="EEA1414" s="28"/>
      <c r="EEB1414" s="28"/>
      <c r="EEC1414" s="28"/>
      <c r="EED1414" s="28"/>
      <c r="EEE1414" s="28"/>
      <c r="EEF1414" s="28"/>
      <c r="EEG1414" s="28"/>
      <c r="EEH1414" s="28"/>
      <c r="EEI1414" s="28"/>
      <c r="EEJ1414" s="28"/>
      <c r="EEK1414" s="28"/>
      <c r="EEL1414" s="28"/>
      <c r="EEM1414" s="28"/>
      <c r="EEN1414" s="28"/>
      <c r="EEO1414" s="28"/>
      <c r="EEP1414" s="28"/>
      <c r="EEQ1414" s="28"/>
      <c r="EER1414" s="28"/>
      <c r="EES1414" s="28"/>
      <c r="EET1414" s="28"/>
      <c r="EEU1414" s="28"/>
      <c r="EEV1414" s="28"/>
      <c r="EEW1414" s="28"/>
      <c r="EEX1414" s="28"/>
      <c r="EEY1414" s="28"/>
      <c r="EEZ1414" s="28"/>
      <c r="EFA1414" s="28"/>
      <c r="EFB1414" s="28"/>
      <c r="EFC1414" s="28"/>
      <c r="EFD1414" s="28"/>
      <c r="EFE1414" s="28"/>
      <c r="EFF1414" s="28"/>
      <c r="EFG1414" s="28"/>
      <c r="EFH1414" s="28"/>
      <c r="EFI1414" s="28"/>
      <c r="EFJ1414" s="28"/>
      <c r="EFK1414" s="28"/>
      <c r="EFL1414" s="28"/>
      <c r="EFM1414" s="28"/>
      <c r="EFN1414" s="28"/>
      <c r="EFO1414" s="28"/>
      <c r="EFP1414" s="28"/>
      <c r="EFQ1414" s="28"/>
      <c r="EFR1414" s="28"/>
      <c r="EFS1414" s="28"/>
      <c r="EFT1414" s="28"/>
      <c r="EFU1414" s="28"/>
      <c r="EFV1414" s="28"/>
      <c r="EFW1414" s="28"/>
      <c r="EFX1414" s="28"/>
      <c r="EFY1414" s="28"/>
      <c r="EFZ1414" s="28"/>
      <c r="EGA1414" s="28"/>
      <c r="EGB1414" s="28"/>
      <c r="EGC1414" s="28"/>
      <c r="EGD1414" s="28"/>
      <c r="EGE1414" s="28"/>
      <c r="EGF1414" s="28"/>
      <c r="EGG1414" s="28"/>
      <c r="EGH1414" s="28"/>
      <c r="EGI1414" s="28"/>
      <c r="EGJ1414" s="28"/>
      <c r="EGK1414" s="28"/>
      <c r="EGL1414" s="28"/>
      <c r="EGM1414" s="28"/>
      <c r="EGN1414" s="28"/>
      <c r="EGO1414" s="28"/>
      <c r="EGP1414" s="28"/>
      <c r="EGQ1414" s="28"/>
      <c r="EGR1414" s="28"/>
      <c r="EGS1414" s="28"/>
      <c r="EGT1414" s="28"/>
      <c r="EGU1414" s="28"/>
      <c r="EGV1414" s="28"/>
      <c r="EGW1414" s="28"/>
      <c r="EGX1414" s="28"/>
      <c r="EGY1414" s="28"/>
      <c r="EGZ1414" s="28"/>
      <c r="EHA1414" s="28"/>
      <c r="EHB1414" s="28"/>
      <c r="EHC1414" s="28"/>
      <c r="EHD1414" s="28"/>
      <c r="EHE1414" s="28"/>
      <c r="EHF1414" s="28"/>
      <c r="EHG1414" s="28"/>
      <c r="EHH1414" s="28"/>
      <c r="EHI1414" s="28"/>
      <c r="EHJ1414" s="28"/>
      <c r="EHK1414" s="28"/>
      <c r="EHL1414" s="28"/>
      <c r="EHM1414" s="28"/>
      <c r="EHN1414" s="28"/>
      <c r="EHO1414" s="28"/>
      <c r="EHP1414" s="28"/>
      <c r="EHQ1414" s="28"/>
      <c r="EHR1414" s="28"/>
      <c r="EHS1414" s="28"/>
      <c r="EHT1414" s="28"/>
      <c r="EHU1414" s="28"/>
      <c r="EHV1414" s="28"/>
      <c r="EHW1414" s="28"/>
      <c r="EHX1414" s="28"/>
      <c r="EHY1414" s="28"/>
      <c r="EHZ1414" s="28"/>
      <c r="EIA1414" s="28"/>
      <c r="EIB1414" s="28"/>
      <c r="EIC1414" s="28"/>
      <c r="EID1414" s="28"/>
      <c r="EIE1414" s="28"/>
      <c r="EIF1414" s="28"/>
      <c r="EIG1414" s="28"/>
      <c r="EIH1414" s="28"/>
      <c r="EII1414" s="28"/>
      <c r="EIJ1414" s="28"/>
      <c r="EIK1414" s="28"/>
      <c r="EIL1414" s="28"/>
      <c r="EIM1414" s="28"/>
      <c r="EIN1414" s="28"/>
      <c r="EIO1414" s="28"/>
      <c r="EIP1414" s="28"/>
      <c r="EIQ1414" s="28"/>
      <c r="EIR1414" s="28"/>
      <c r="EIS1414" s="28"/>
      <c r="EIT1414" s="28"/>
      <c r="EIU1414" s="28"/>
      <c r="EIV1414" s="28"/>
      <c r="EIW1414" s="28"/>
      <c r="EIX1414" s="28"/>
      <c r="EIY1414" s="28"/>
      <c r="EIZ1414" s="28"/>
      <c r="EJA1414" s="28"/>
      <c r="EJB1414" s="28"/>
      <c r="EJC1414" s="28"/>
      <c r="EJD1414" s="28"/>
      <c r="EJE1414" s="28"/>
      <c r="EJF1414" s="28"/>
      <c r="EJG1414" s="28"/>
      <c r="EJH1414" s="28"/>
      <c r="EJI1414" s="28"/>
      <c r="EJJ1414" s="28"/>
      <c r="EJK1414" s="28"/>
      <c r="EJL1414" s="28"/>
      <c r="EJM1414" s="28"/>
      <c r="EJN1414" s="28"/>
      <c r="EJO1414" s="28"/>
      <c r="EJP1414" s="28"/>
      <c r="EJQ1414" s="28"/>
      <c r="EJR1414" s="28"/>
      <c r="EJS1414" s="28"/>
      <c r="EJT1414" s="28"/>
      <c r="EJU1414" s="28"/>
      <c r="EJV1414" s="28"/>
      <c r="EJW1414" s="28"/>
      <c r="EJX1414" s="28"/>
      <c r="EJY1414" s="28"/>
      <c r="EJZ1414" s="28"/>
      <c r="EKA1414" s="28"/>
      <c r="EKB1414" s="28"/>
      <c r="EKC1414" s="28"/>
      <c r="EKD1414" s="28"/>
      <c r="EKE1414" s="28"/>
      <c r="EKF1414" s="28"/>
      <c r="EKG1414" s="28"/>
      <c r="EKH1414" s="28"/>
      <c r="EKI1414" s="28"/>
      <c r="EKJ1414" s="28"/>
      <c r="EKK1414" s="28"/>
      <c r="EKL1414" s="28"/>
      <c r="EKM1414" s="28"/>
      <c r="EKN1414" s="28"/>
      <c r="EKO1414" s="28"/>
      <c r="EKP1414" s="28"/>
      <c r="EKQ1414" s="28"/>
      <c r="EKR1414" s="28"/>
      <c r="EKS1414" s="28"/>
      <c r="EKT1414" s="28"/>
      <c r="EKU1414" s="28"/>
      <c r="EKV1414" s="28"/>
      <c r="EKW1414" s="28"/>
      <c r="EKX1414" s="28"/>
      <c r="EKY1414" s="28"/>
      <c r="EKZ1414" s="28"/>
      <c r="ELA1414" s="28"/>
      <c r="ELB1414" s="28"/>
      <c r="ELC1414" s="28"/>
      <c r="ELD1414" s="28"/>
      <c r="ELE1414" s="28"/>
      <c r="ELF1414" s="28"/>
      <c r="ELG1414" s="28"/>
      <c r="ELH1414" s="28"/>
      <c r="ELI1414" s="28"/>
      <c r="ELJ1414" s="28"/>
      <c r="ELK1414" s="28"/>
      <c r="ELL1414" s="28"/>
      <c r="ELM1414" s="28"/>
      <c r="ELN1414" s="28"/>
      <c r="ELO1414" s="28"/>
      <c r="ELP1414" s="28"/>
      <c r="ELQ1414" s="28"/>
      <c r="ELR1414" s="28"/>
      <c r="ELS1414" s="28"/>
      <c r="ELT1414" s="28"/>
      <c r="ELU1414" s="28"/>
      <c r="ELV1414" s="28"/>
      <c r="ELW1414" s="28"/>
      <c r="ELX1414" s="28"/>
      <c r="ELY1414" s="28"/>
      <c r="ELZ1414" s="28"/>
      <c r="EMA1414" s="28"/>
      <c r="EMB1414" s="28"/>
      <c r="EMC1414" s="28"/>
      <c r="EMD1414" s="28"/>
      <c r="EME1414" s="28"/>
      <c r="EMF1414" s="28"/>
      <c r="EMG1414" s="28"/>
      <c r="EMH1414" s="28"/>
      <c r="EMI1414" s="28"/>
      <c r="EMJ1414" s="28"/>
      <c r="EMK1414" s="28"/>
      <c r="EML1414" s="28"/>
      <c r="EMM1414" s="28"/>
      <c r="EMN1414" s="28"/>
      <c r="EMO1414" s="28"/>
      <c r="EMP1414" s="28"/>
      <c r="EMQ1414" s="28"/>
      <c r="EMR1414" s="28"/>
      <c r="EMS1414" s="28"/>
      <c r="EMT1414" s="28"/>
      <c r="EMU1414" s="28"/>
      <c r="EMV1414" s="28"/>
      <c r="EMW1414" s="28"/>
      <c r="EMX1414" s="28"/>
      <c r="EMY1414" s="28"/>
      <c r="EMZ1414" s="28"/>
      <c r="ENA1414" s="28"/>
      <c r="ENB1414" s="28"/>
      <c r="ENC1414" s="28"/>
      <c r="END1414" s="28"/>
      <c r="ENE1414" s="28"/>
      <c r="ENF1414" s="28"/>
      <c r="ENG1414" s="28"/>
      <c r="ENH1414" s="28"/>
      <c r="ENI1414" s="28"/>
      <c r="ENJ1414" s="28"/>
      <c r="ENK1414" s="28"/>
      <c r="ENL1414" s="28"/>
      <c r="ENM1414" s="28"/>
      <c r="ENN1414" s="28"/>
      <c r="ENO1414" s="28"/>
      <c r="ENP1414" s="28"/>
      <c r="ENQ1414" s="28"/>
      <c r="ENR1414" s="28"/>
      <c r="ENS1414" s="28"/>
      <c r="ENT1414" s="28"/>
      <c r="ENU1414" s="28"/>
      <c r="ENV1414" s="28"/>
      <c r="ENW1414" s="28"/>
      <c r="ENX1414" s="28"/>
      <c r="ENY1414" s="28"/>
      <c r="ENZ1414" s="28"/>
      <c r="EOA1414" s="28"/>
      <c r="EOB1414" s="28"/>
      <c r="EOC1414" s="28"/>
      <c r="EOD1414" s="28"/>
      <c r="EOE1414" s="28"/>
      <c r="EOF1414" s="28"/>
      <c r="EOG1414" s="28"/>
      <c r="EOH1414" s="28"/>
      <c r="EOI1414" s="28"/>
      <c r="EOJ1414" s="28"/>
      <c r="EOK1414" s="28"/>
      <c r="EOL1414" s="28"/>
      <c r="EOM1414" s="28"/>
      <c r="EON1414" s="28"/>
      <c r="EOO1414" s="28"/>
      <c r="EOP1414" s="28"/>
      <c r="EOQ1414" s="28"/>
      <c r="EOR1414" s="28"/>
      <c r="EOS1414" s="28"/>
      <c r="EOT1414" s="28"/>
      <c r="EOU1414" s="28"/>
      <c r="EOV1414" s="28"/>
      <c r="EOW1414" s="28"/>
      <c r="EOX1414" s="28"/>
      <c r="EOY1414" s="28"/>
      <c r="EOZ1414" s="28"/>
      <c r="EPA1414" s="28"/>
      <c r="EPB1414" s="28"/>
      <c r="EPC1414" s="28"/>
      <c r="EPD1414" s="28"/>
      <c r="EPE1414" s="28"/>
      <c r="EPF1414" s="28"/>
      <c r="EPG1414" s="28"/>
      <c r="EPH1414" s="28"/>
      <c r="EPI1414" s="28"/>
      <c r="EPJ1414" s="28"/>
      <c r="EPK1414" s="28"/>
      <c r="EPL1414" s="28"/>
      <c r="EPM1414" s="28"/>
      <c r="EPN1414" s="28"/>
      <c r="EPO1414" s="28"/>
      <c r="EPP1414" s="28"/>
      <c r="EPQ1414" s="28"/>
      <c r="EPR1414" s="28"/>
      <c r="EPS1414" s="28"/>
      <c r="EPT1414" s="28"/>
      <c r="EPU1414" s="28"/>
      <c r="EPV1414" s="28"/>
      <c r="EPW1414" s="28"/>
      <c r="EPX1414" s="28"/>
      <c r="EPY1414" s="28"/>
      <c r="EPZ1414" s="28"/>
      <c r="EQA1414" s="28"/>
      <c r="EQB1414" s="28"/>
      <c r="EQC1414" s="28"/>
      <c r="EQD1414" s="28"/>
      <c r="EQE1414" s="28"/>
      <c r="EQF1414" s="28"/>
      <c r="EQG1414" s="28"/>
      <c r="EQH1414" s="28"/>
      <c r="EQI1414" s="28"/>
      <c r="EQJ1414" s="28"/>
      <c r="EQK1414" s="28"/>
      <c r="EQL1414" s="28"/>
      <c r="EQM1414" s="28"/>
      <c r="EQN1414" s="28"/>
      <c r="EQO1414" s="28"/>
      <c r="EQP1414" s="28"/>
      <c r="EQQ1414" s="28"/>
      <c r="EQR1414" s="28"/>
      <c r="EQS1414" s="28"/>
      <c r="EQT1414" s="28"/>
      <c r="EQU1414" s="28"/>
      <c r="EQV1414" s="28"/>
      <c r="EQW1414" s="28"/>
      <c r="EQX1414" s="28"/>
      <c r="EQY1414" s="28"/>
      <c r="EQZ1414" s="28"/>
      <c r="ERA1414" s="28"/>
      <c r="ERB1414" s="28"/>
      <c r="ERC1414" s="28"/>
      <c r="ERD1414" s="28"/>
      <c r="ERE1414" s="28"/>
      <c r="ERF1414" s="28"/>
      <c r="ERG1414" s="28"/>
      <c r="ERH1414" s="28"/>
      <c r="ERI1414" s="28"/>
      <c r="ERJ1414" s="28"/>
      <c r="ERK1414" s="28"/>
      <c r="ERL1414" s="28"/>
      <c r="ERM1414" s="28"/>
      <c r="ERN1414" s="28"/>
      <c r="ERO1414" s="28"/>
      <c r="ERP1414" s="28"/>
      <c r="ERQ1414" s="28"/>
      <c r="ERR1414" s="28"/>
      <c r="ERS1414" s="28"/>
      <c r="ERT1414" s="28"/>
      <c r="ERU1414" s="28"/>
      <c r="ERV1414" s="28"/>
      <c r="ERW1414" s="28"/>
      <c r="ERX1414" s="28"/>
      <c r="ERY1414" s="28"/>
      <c r="ERZ1414" s="28"/>
      <c r="ESA1414" s="28"/>
      <c r="ESB1414" s="28"/>
      <c r="ESC1414" s="28"/>
      <c r="ESD1414" s="28"/>
      <c r="ESE1414" s="28"/>
      <c r="ESF1414" s="28"/>
      <c r="ESG1414" s="28"/>
      <c r="ESH1414" s="28"/>
      <c r="ESI1414" s="28"/>
      <c r="ESJ1414" s="28"/>
      <c r="ESK1414" s="28"/>
      <c r="ESL1414" s="28"/>
      <c r="ESM1414" s="28"/>
      <c r="ESN1414" s="28"/>
      <c r="ESO1414" s="28"/>
      <c r="ESP1414" s="28"/>
      <c r="ESQ1414" s="28"/>
      <c r="ESR1414" s="28"/>
      <c r="ESS1414" s="28"/>
      <c r="EST1414" s="28"/>
      <c r="ESU1414" s="28"/>
      <c r="ESV1414" s="28"/>
      <c r="ESW1414" s="28"/>
      <c r="ESX1414" s="28"/>
      <c r="ESY1414" s="28"/>
      <c r="ESZ1414" s="28"/>
      <c r="ETA1414" s="28"/>
      <c r="ETB1414" s="28"/>
      <c r="ETC1414" s="28"/>
      <c r="ETD1414" s="28"/>
      <c r="ETE1414" s="28"/>
      <c r="ETF1414" s="28"/>
      <c r="ETG1414" s="28"/>
      <c r="ETH1414" s="28"/>
      <c r="ETI1414" s="28"/>
      <c r="ETJ1414" s="28"/>
      <c r="ETK1414" s="28"/>
      <c r="ETL1414" s="28"/>
      <c r="ETM1414" s="28"/>
      <c r="ETN1414" s="28"/>
      <c r="ETO1414" s="28"/>
      <c r="ETP1414" s="28"/>
      <c r="ETQ1414" s="28"/>
      <c r="ETR1414" s="28"/>
      <c r="ETS1414" s="28"/>
      <c r="ETT1414" s="28"/>
      <c r="ETU1414" s="28"/>
      <c r="ETV1414" s="28"/>
      <c r="ETW1414" s="28"/>
      <c r="ETX1414" s="28"/>
      <c r="ETY1414" s="28"/>
      <c r="ETZ1414" s="28"/>
      <c r="EUA1414" s="28"/>
      <c r="EUB1414" s="28"/>
      <c r="EUC1414" s="28"/>
      <c r="EUD1414" s="28"/>
      <c r="EUE1414" s="28"/>
      <c r="EUF1414" s="28"/>
      <c r="EUG1414" s="28"/>
      <c r="EUH1414" s="28"/>
      <c r="EUI1414" s="28"/>
      <c r="EUJ1414" s="28"/>
      <c r="EUK1414" s="28"/>
      <c r="EUL1414" s="28"/>
      <c r="EUM1414" s="28"/>
      <c r="EUN1414" s="28"/>
      <c r="EUO1414" s="28"/>
      <c r="EUP1414" s="28"/>
      <c r="EUQ1414" s="28"/>
      <c r="EUR1414" s="28"/>
      <c r="EUS1414" s="28"/>
      <c r="EUT1414" s="28"/>
      <c r="EUU1414" s="28"/>
      <c r="EUV1414" s="28"/>
      <c r="EUW1414" s="28"/>
      <c r="EUX1414" s="28"/>
      <c r="EUY1414" s="28"/>
      <c r="EUZ1414" s="28"/>
      <c r="EVA1414" s="28"/>
      <c r="EVB1414" s="28"/>
      <c r="EVC1414" s="28"/>
      <c r="EVD1414" s="28"/>
      <c r="EVE1414" s="28"/>
      <c r="EVF1414" s="28"/>
      <c r="EVG1414" s="28"/>
      <c r="EVH1414" s="28"/>
      <c r="EVI1414" s="28"/>
      <c r="EVJ1414" s="28"/>
      <c r="EVK1414" s="28"/>
      <c r="EVL1414" s="28"/>
      <c r="EVM1414" s="28"/>
      <c r="EVN1414" s="28"/>
      <c r="EVO1414" s="28"/>
      <c r="EVP1414" s="28"/>
      <c r="EVQ1414" s="28"/>
      <c r="EVR1414" s="28"/>
      <c r="EVS1414" s="28"/>
      <c r="EVT1414" s="28"/>
      <c r="EVU1414" s="28"/>
      <c r="EVV1414" s="28"/>
      <c r="EVW1414" s="28"/>
      <c r="EVX1414" s="28"/>
      <c r="EVY1414" s="28"/>
      <c r="EVZ1414" s="28"/>
      <c r="EWA1414" s="28"/>
      <c r="EWB1414" s="28"/>
      <c r="EWC1414" s="28"/>
      <c r="EWD1414" s="28"/>
      <c r="EWE1414" s="28"/>
      <c r="EWF1414" s="28"/>
      <c r="EWG1414" s="28"/>
      <c r="EWH1414" s="28"/>
      <c r="EWI1414" s="28"/>
      <c r="EWJ1414" s="28"/>
      <c r="EWK1414" s="28"/>
      <c r="EWL1414" s="28"/>
      <c r="EWM1414" s="28"/>
      <c r="EWN1414" s="28"/>
      <c r="EWO1414" s="28"/>
      <c r="EWP1414" s="28"/>
      <c r="EWQ1414" s="28"/>
      <c r="EWR1414" s="28"/>
      <c r="EWS1414" s="28"/>
      <c r="EWT1414" s="28"/>
      <c r="EWU1414" s="28"/>
      <c r="EWV1414" s="28"/>
      <c r="EWW1414" s="28"/>
      <c r="EWX1414" s="28"/>
      <c r="EWY1414" s="28"/>
      <c r="EWZ1414" s="28"/>
      <c r="EXA1414" s="28"/>
      <c r="EXB1414" s="28"/>
      <c r="EXC1414" s="28"/>
      <c r="EXD1414" s="28"/>
      <c r="EXE1414" s="28"/>
      <c r="EXF1414" s="28"/>
      <c r="EXG1414" s="28"/>
      <c r="EXH1414" s="28"/>
      <c r="EXI1414" s="28"/>
      <c r="EXJ1414" s="28"/>
      <c r="EXK1414" s="28"/>
      <c r="EXL1414" s="28"/>
      <c r="EXM1414" s="28"/>
      <c r="EXN1414" s="28"/>
      <c r="EXO1414" s="28"/>
      <c r="EXP1414" s="28"/>
      <c r="EXQ1414" s="28"/>
      <c r="EXR1414" s="28"/>
      <c r="EXS1414" s="28"/>
      <c r="EXT1414" s="28"/>
      <c r="EXU1414" s="28"/>
      <c r="EXV1414" s="28"/>
      <c r="EXW1414" s="28"/>
      <c r="EXX1414" s="28"/>
      <c r="EXY1414" s="28"/>
      <c r="EXZ1414" s="28"/>
      <c r="EYA1414" s="28"/>
      <c r="EYB1414" s="28"/>
      <c r="EYC1414" s="28"/>
      <c r="EYD1414" s="28"/>
      <c r="EYE1414" s="28"/>
      <c r="EYF1414" s="28"/>
      <c r="EYG1414" s="28"/>
      <c r="EYH1414" s="28"/>
      <c r="EYI1414" s="28"/>
      <c r="EYJ1414" s="28"/>
      <c r="EYK1414" s="28"/>
      <c r="EYL1414" s="28"/>
      <c r="EYM1414" s="28"/>
      <c r="EYN1414" s="28"/>
      <c r="EYO1414" s="28"/>
      <c r="EYP1414" s="28"/>
      <c r="EYQ1414" s="28"/>
      <c r="EYR1414" s="28"/>
      <c r="EYS1414" s="28"/>
      <c r="EYT1414" s="28"/>
      <c r="EYU1414" s="28"/>
      <c r="EYV1414" s="28"/>
      <c r="EYW1414" s="28"/>
      <c r="EYX1414" s="28"/>
      <c r="EYY1414" s="28"/>
      <c r="EYZ1414" s="28"/>
      <c r="EZA1414" s="28"/>
      <c r="EZB1414" s="28"/>
      <c r="EZC1414" s="28"/>
      <c r="EZD1414" s="28"/>
      <c r="EZE1414" s="28"/>
      <c r="EZF1414" s="28"/>
      <c r="EZG1414" s="28"/>
      <c r="EZH1414" s="28"/>
      <c r="EZI1414" s="28"/>
      <c r="EZJ1414" s="28"/>
      <c r="EZK1414" s="28"/>
      <c r="EZL1414" s="28"/>
      <c r="EZM1414" s="28"/>
      <c r="EZN1414" s="28"/>
      <c r="EZO1414" s="28"/>
      <c r="EZP1414" s="28"/>
      <c r="EZQ1414" s="28"/>
      <c r="EZR1414" s="28"/>
      <c r="EZS1414" s="28"/>
      <c r="EZT1414" s="28"/>
      <c r="EZU1414" s="28"/>
      <c r="EZV1414" s="28"/>
      <c r="EZW1414" s="28"/>
      <c r="EZX1414" s="28"/>
      <c r="EZY1414" s="28"/>
      <c r="EZZ1414" s="28"/>
      <c r="FAA1414" s="28"/>
      <c r="FAB1414" s="28"/>
      <c r="FAC1414" s="28"/>
      <c r="FAD1414" s="28"/>
      <c r="FAE1414" s="28"/>
      <c r="FAF1414" s="28"/>
      <c r="FAG1414" s="28"/>
      <c r="FAH1414" s="28"/>
      <c r="FAI1414" s="28"/>
      <c r="FAJ1414" s="28"/>
      <c r="FAK1414" s="28"/>
      <c r="FAL1414" s="28"/>
      <c r="FAM1414" s="28"/>
      <c r="FAN1414" s="28"/>
      <c r="FAO1414" s="28"/>
      <c r="FAP1414" s="28"/>
      <c r="FAQ1414" s="28"/>
      <c r="FAR1414" s="28"/>
      <c r="FAS1414" s="28"/>
      <c r="FAT1414" s="28"/>
      <c r="FAU1414" s="28"/>
      <c r="FAV1414" s="28"/>
      <c r="FAW1414" s="28"/>
      <c r="FAX1414" s="28"/>
      <c r="FAY1414" s="28"/>
      <c r="FAZ1414" s="28"/>
      <c r="FBA1414" s="28"/>
      <c r="FBB1414" s="28"/>
      <c r="FBC1414" s="28"/>
      <c r="FBD1414" s="28"/>
      <c r="FBE1414" s="28"/>
      <c r="FBF1414" s="28"/>
      <c r="FBG1414" s="28"/>
      <c r="FBH1414" s="28"/>
      <c r="FBI1414" s="28"/>
      <c r="FBJ1414" s="28"/>
      <c r="FBK1414" s="28"/>
      <c r="FBL1414" s="28"/>
      <c r="FBM1414" s="28"/>
      <c r="FBN1414" s="28"/>
      <c r="FBO1414" s="28"/>
      <c r="FBP1414" s="28"/>
      <c r="FBQ1414" s="28"/>
      <c r="FBR1414" s="28"/>
      <c r="FBS1414" s="28"/>
      <c r="FBT1414" s="28"/>
      <c r="FBU1414" s="28"/>
      <c r="FBV1414" s="28"/>
      <c r="FBW1414" s="28"/>
      <c r="FBX1414" s="28"/>
      <c r="FBY1414" s="28"/>
      <c r="FBZ1414" s="28"/>
      <c r="FCA1414" s="28"/>
      <c r="FCB1414" s="28"/>
      <c r="FCC1414" s="28"/>
      <c r="FCD1414" s="28"/>
      <c r="FCE1414" s="28"/>
      <c r="FCF1414" s="28"/>
      <c r="FCG1414" s="28"/>
      <c r="FCH1414" s="28"/>
      <c r="FCI1414" s="28"/>
      <c r="FCJ1414" s="28"/>
      <c r="FCK1414" s="28"/>
      <c r="FCL1414" s="28"/>
      <c r="FCM1414" s="28"/>
      <c r="FCN1414" s="28"/>
      <c r="FCO1414" s="28"/>
      <c r="FCP1414" s="28"/>
      <c r="FCQ1414" s="28"/>
      <c r="FCR1414" s="28"/>
      <c r="FCS1414" s="28"/>
      <c r="FCT1414" s="28"/>
      <c r="FCU1414" s="28"/>
      <c r="FCV1414" s="28"/>
      <c r="FCW1414" s="28"/>
      <c r="FCX1414" s="28"/>
      <c r="FCY1414" s="28"/>
      <c r="FCZ1414" s="28"/>
      <c r="FDA1414" s="28"/>
      <c r="FDB1414" s="28"/>
      <c r="FDC1414" s="28"/>
      <c r="FDD1414" s="28"/>
      <c r="FDE1414" s="28"/>
      <c r="FDF1414" s="28"/>
      <c r="FDG1414" s="28"/>
      <c r="FDH1414" s="28"/>
      <c r="FDI1414" s="28"/>
      <c r="FDJ1414" s="28"/>
      <c r="FDK1414" s="28"/>
      <c r="FDL1414" s="28"/>
      <c r="FDM1414" s="28"/>
      <c r="FDN1414" s="28"/>
      <c r="FDO1414" s="28"/>
      <c r="FDP1414" s="28"/>
      <c r="FDQ1414" s="28"/>
      <c r="FDR1414" s="28"/>
      <c r="FDS1414" s="28"/>
      <c r="FDT1414" s="28"/>
      <c r="FDU1414" s="28"/>
      <c r="FDV1414" s="28"/>
      <c r="FDW1414" s="28"/>
      <c r="FDX1414" s="28"/>
      <c r="FDY1414" s="28"/>
      <c r="FDZ1414" s="28"/>
      <c r="FEA1414" s="28"/>
      <c r="FEB1414" s="28"/>
      <c r="FEC1414" s="28"/>
      <c r="FED1414" s="28"/>
      <c r="FEE1414" s="28"/>
      <c r="FEF1414" s="28"/>
      <c r="FEG1414" s="28"/>
      <c r="FEH1414" s="28"/>
      <c r="FEI1414" s="28"/>
      <c r="FEJ1414" s="28"/>
      <c r="FEK1414" s="28"/>
      <c r="FEL1414" s="28"/>
      <c r="FEM1414" s="28"/>
      <c r="FEN1414" s="28"/>
      <c r="FEO1414" s="28"/>
      <c r="FEP1414" s="28"/>
      <c r="FEQ1414" s="28"/>
      <c r="FER1414" s="28"/>
      <c r="FES1414" s="28"/>
      <c r="FET1414" s="28"/>
      <c r="FEU1414" s="28"/>
      <c r="FEV1414" s="28"/>
      <c r="FEW1414" s="28"/>
      <c r="FEX1414" s="28"/>
      <c r="FEY1414" s="28"/>
      <c r="FEZ1414" s="28"/>
      <c r="FFA1414" s="28"/>
      <c r="FFB1414" s="28"/>
      <c r="FFC1414" s="28"/>
      <c r="FFD1414" s="28"/>
      <c r="FFE1414" s="28"/>
      <c r="FFF1414" s="28"/>
      <c r="FFG1414" s="28"/>
      <c r="FFH1414" s="28"/>
      <c r="FFI1414" s="28"/>
      <c r="FFJ1414" s="28"/>
      <c r="FFK1414" s="28"/>
      <c r="FFL1414" s="28"/>
      <c r="FFM1414" s="28"/>
      <c r="FFN1414" s="28"/>
      <c r="FFO1414" s="28"/>
      <c r="FFP1414" s="28"/>
      <c r="FFQ1414" s="28"/>
      <c r="FFR1414" s="28"/>
      <c r="FFS1414" s="28"/>
      <c r="FFT1414" s="28"/>
      <c r="FFU1414" s="28"/>
      <c r="FFV1414" s="28"/>
      <c r="FFW1414" s="28"/>
      <c r="FFX1414" s="28"/>
      <c r="FFY1414" s="28"/>
      <c r="FFZ1414" s="28"/>
      <c r="FGA1414" s="28"/>
      <c r="FGB1414" s="28"/>
      <c r="FGC1414" s="28"/>
      <c r="FGD1414" s="28"/>
      <c r="FGE1414" s="28"/>
      <c r="FGF1414" s="28"/>
      <c r="FGG1414" s="28"/>
      <c r="FGH1414" s="28"/>
      <c r="FGI1414" s="28"/>
      <c r="FGJ1414" s="28"/>
      <c r="FGK1414" s="28"/>
      <c r="FGL1414" s="28"/>
      <c r="FGM1414" s="28"/>
      <c r="FGN1414" s="28"/>
      <c r="FGO1414" s="28"/>
      <c r="FGP1414" s="28"/>
      <c r="FGQ1414" s="28"/>
      <c r="FGR1414" s="28"/>
      <c r="FGS1414" s="28"/>
      <c r="FGT1414" s="28"/>
      <c r="FGU1414" s="28"/>
      <c r="FGV1414" s="28"/>
      <c r="FGW1414" s="28"/>
      <c r="FGX1414" s="28"/>
      <c r="FGY1414" s="28"/>
      <c r="FGZ1414" s="28"/>
      <c r="FHA1414" s="28"/>
      <c r="FHB1414" s="28"/>
      <c r="FHC1414" s="28"/>
      <c r="FHD1414" s="28"/>
      <c r="FHE1414" s="28"/>
      <c r="FHF1414" s="28"/>
      <c r="FHG1414" s="28"/>
      <c r="FHH1414" s="28"/>
      <c r="FHI1414" s="28"/>
      <c r="FHJ1414" s="28"/>
      <c r="FHK1414" s="28"/>
      <c r="FHL1414" s="28"/>
      <c r="FHM1414" s="28"/>
      <c r="FHN1414" s="28"/>
      <c r="FHO1414" s="28"/>
      <c r="FHP1414" s="28"/>
      <c r="FHQ1414" s="28"/>
      <c r="FHR1414" s="28"/>
      <c r="FHS1414" s="28"/>
      <c r="FHT1414" s="28"/>
      <c r="FHU1414" s="28"/>
      <c r="FHV1414" s="28"/>
      <c r="FHW1414" s="28"/>
      <c r="FHX1414" s="28"/>
      <c r="FHY1414" s="28"/>
      <c r="FHZ1414" s="28"/>
      <c r="FIA1414" s="28"/>
      <c r="FIB1414" s="28"/>
      <c r="FIC1414" s="28"/>
      <c r="FID1414" s="28"/>
      <c r="FIE1414" s="28"/>
      <c r="FIF1414" s="28"/>
      <c r="FIG1414" s="28"/>
      <c r="FIH1414" s="28"/>
      <c r="FII1414" s="28"/>
      <c r="FIJ1414" s="28"/>
      <c r="FIK1414" s="28"/>
      <c r="FIL1414" s="28"/>
      <c r="FIM1414" s="28"/>
      <c r="FIN1414" s="28"/>
      <c r="FIO1414" s="28"/>
      <c r="FIP1414" s="28"/>
      <c r="FIQ1414" s="28"/>
      <c r="FIR1414" s="28"/>
      <c r="FIS1414" s="28"/>
      <c r="FIT1414" s="28"/>
      <c r="FIU1414" s="28"/>
      <c r="FIV1414" s="28"/>
      <c r="FIW1414" s="28"/>
      <c r="FIX1414" s="28"/>
      <c r="FIY1414" s="28"/>
      <c r="FIZ1414" s="28"/>
      <c r="FJA1414" s="28"/>
      <c r="FJB1414" s="28"/>
      <c r="FJC1414" s="28"/>
      <c r="FJD1414" s="28"/>
      <c r="FJE1414" s="28"/>
      <c r="FJF1414" s="28"/>
      <c r="FJG1414" s="28"/>
      <c r="FJH1414" s="28"/>
      <c r="FJI1414" s="28"/>
      <c r="FJJ1414" s="28"/>
      <c r="FJK1414" s="28"/>
      <c r="FJL1414" s="28"/>
      <c r="FJM1414" s="28"/>
      <c r="FJN1414" s="28"/>
      <c r="FJO1414" s="28"/>
      <c r="FJP1414" s="28"/>
      <c r="FJQ1414" s="28"/>
      <c r="FJR1414" s="28"/>
      <c r="FJS1414" s="28"/>
      <c r="FJT1414" s="28"/>
      <c r="FJU1414" s="28"/>
      <c r="FJV1414" s="28"/>
      <c r="FJW1414" s="28"/>
      <c r="FJX1414" s="28"/>
      <c r="FJY1414" s="28"/>
      <c r="FJZ1414" s="28"/>
      <c r="FKA1414" s="28"/>
      <c r="FKB1414" s="28"/>
      <c r="FKC1414" s="28"/>
      <c r="FKD1414" s="28"/>
      <c r="FKE1414" s="28"/>
      <c r="FKF1414" s="28"/>
      <c r="FKG1414" s="28"/>
      <c r="FKH1414" s="28"/>
      <c r="FKI1414" s="28"/>
      <c r="FKJ1414" s="28"/>
      <c r="FKK1414" s="28"/>
      <c r="FKL1414" s="28"/>
      <c r="FKM1414" s="28"/>
      <c r="FKN1414" s="28"/>
      <c r="FKO1414" s="28"/>
      <c r="FKP1414" s="28"/>
      <c r="FKQ1414" s="28"/>
      <c r="FKR1414" s="28"/>
      <c r="FKS1414" s="28"/>
      <c r="FKT1414" s="28"/>
      <c r="FKU1414" s="28"/>
      <c r="FKV1414" s="28"/>
      <c r="FKW1414" s="28"/>
      <c r="FKX1414" s="28"/>
      <c r="FKY1414" s="28"/>
      <c r="FKZ1414" s="28"/>
      <c r="FLA1414" s="28"/>
      <c r="FLB1414" s="28"/>
      <c r="FLC1414" s="28"/>
      <c r="FLD1414" s="28"/>
      <c r="FLE1414" s="28"/>
      <c r="FLF1414" s="28"/>
      <c r="FLG1414" s="28"/>
      <c r="FLH1414" s="28"/>
      <c r="FLI1414" s="28"/>
      <c r="FLJ1414" s="28"/>
      <c r="FLK1414" s="28"/>
      <c r="FLL1414" s="28"/>
      <c r="FLM1414" s="28"/>
      <c r="FLN1414" s="28"/>
      <c r="FLO1414" s="28"/>
      <c r="FLP1414" s="28"/>
      <c r="FLQ1414" s="28"/>
      <c r="FLR1414" s="28"/>
      <c r="FLS1414" s="28"/>
      <c r="FLT1414" s="28"/>
      <c r="FLU1414" s="28"/>
      <c r="FLV1414" s="28"/>
      <c r="FLW1414" s="28"/>
      <c r="FLX1414" s="28"/>
      <c r="FLY1414" s="28"/>
      <c r="FLZ1414" s="28"/>
      <c r="FMA1414" s="28"/>
      <c r="FMB1414" s="28"/>
      <c r="FMC1414" s="28"/>
      <c r="FMD1414" s="28"/>
      <c r="FME1414" s="28"/>
      <c r="FMF1414" s="28"/>
      <c r="FMG1414" s="28"/>
      <c r="FMH1414" s="28"/>
      <c r="FMI1414" s="28"/>
      <c r="FMJ1414" s="28"/>
      <c r="FMK1414" s="28"/>
      <c r="FML1414" s="28"/>
      <c r="FMM1414" s="28"/>
      <c r="FMN1414" s="28"/>
      <c r="FMO1414" s="28"/>
      <c r="FMP1414" s="28"/>
      <c r="FMQ1414" s="28"/>
      <c r="FMR1414" s="28"/>
      <c r="FMS1414" s="28"/>
      <c r="FMT1414" s="28"/>
      <c r="FMU1414" s="28"/>
      <c r="FMV1414" s="28"/>
      <c r="FMW1414" s="28"/>
      <c r="FMX1414" s="28"/>
      <c r="FMY1414" s="28"/>
      <c r="FMZ1414" s="28"/>
      <c r="FNA1414" s="28"/>
      <c r="FNB1414" s="28"/>
      <c r="FNC1414" s="28"/>
      <c r="FND1414" s="28"/>
      <c r="FNE1414" s="28"/>
      <c r="FNF1414" s="28"/>
      <c r="FNG1414" s="28"/>
      <c r="FNH1414" s="28"/>
      <c r="FNI1414" s="28"/>
      <c r="FNJ1414" s="28"/>
      <c r="FNK1414" s="28"/>
      <c r="FNL1414" s="28"/>
      <c r="FNM1414" s="28"/>
      <c r="FNN1414" s="28"/>
      <c r="FNO1414" s="28"/>
      <c r="FNP1414" s="28"/>
      <c r="FNQ1414" s="28"/>
      <c r="FNR1414" s="28"/>
      <c r="FNS1414" s="28"/>
      <c r="FNT1414" s="28"/>
      <c r="FNU1414" s="28"/>
      <c r="FNV1414" s="28"/>
      <c r="FNW1414" s="28"/>
      <c r="FNX1414" s="28"/>
      <c r="FNY1414" s="28"/>
      <c r="FNZ1414" s="28"/>
      <c r="FOA1414" s="28"/>
      <c r="FOB1414" s="28"/>
      <c r="FOC1414" s="28"/>
      <c r="FOD1414" s="28"/>
      <c r="FOE1414" s="28"/>
      <c r="FOF1414" s="28"/>
      <c r="FOG1414" s="28"/>
      <c r="FOH1414" s="28"/>
      <c r="FOI1414" s="28"/>
      <c r="FOJ1414" s="28"/>
      <c r="FOK1414" s="28"/>
      <c r="FOL1414" s="28"/>
      <c r="FOM1414" s="28"/>
      <c r="FON1414" s="28"/>
      <c r="FOO1414" s="28"/>
      <c r="FOP1414" s="28"/>
      <c r="FOQ1414" s="28"/>
      <c r="FOR1414" s="28"/>
      <c r="FOS1414" s="28"/>
      <c r="FOT1414" s="28"/>
      <c r="FOU1414" s="28"/>
      <c r="FOV1414" s="28"/>
      <c r="FOW1414" s="28"/>
      <c r="FOX1414" s="28"/>
      <c r="FOY1414" s="28"/>
      <c r="FOZ1414" s="28"/>
      <c r="FPA1414" s="28"/>
      <c r="FPB1414" s="28"/>
      <c r="FPC1414" s="28"/>
      <c r="FPD1414" s="28"/>
      <c r="FPE1414" s="28"/>
      <c r="FPF1414" s="28"/>
      <c r="FPG1414" s="28"/>
      <c r="FPH1414" s="28"/>
      <c r="FPI1414" s="28"/>
      <c r="FPJ1414" s="28"/>
      <c r="FPK1414" s="28"/>
      <c r="FPL1414" s="28"/>
      <c r="FPM1414" s="28"/>
      <c r="FPN1414" s="28"/>
      <c r="FPO1414" s="28"/>
      <c r="FPP1414" s="28"/>
      <c r="FPQ1414" s="28"/>
      <c r="FPR1414" s="28"/>
      <c r="FPS1414" s="28"/>
      <c r="FPT1414" s="28"/>
      <c r="FPU1414" s="28"/>
      <c r="FPV1414" s="28"/>
      <c r="FPW1414" s="28"/>
      <c r="FPX1414" s="28"/>
      <c r="FPY1414" s="28"/>
      <c r="FPZ1414" s="28"/>
      <c r="FQA1414" s="28"/>
      <c r="FQB1414" s="28"/>
      <c r="FQC1414" s="28"/>
      <c r="FQD1414" s="28"/>
      <c r="FQE1414" s="28"/>
      <c r="FQF1414" s="28"/>
      <c r="FQG1414" s="28"/>
      <c r="FQH1414" s="28"/>
      <c r="FQI1414" s="28"/>
      <c r="FQJ1414" s="28"/>
      <c r="FQK1414" s="28"/>
      <c r="FQL1414" s="28"/>
      <c r="FQM1414" s="28"/>
      <c r="FQN1414" s="28"/>
      <c r="FQO1414" s="28"/>
      <c r="FQP1414" s="28"/>
      <c r="FQQ1414" s="28"/>
      <c r="FQR1414" s="28"/>
      <c r="FQS1414" s="28"/>
      <c r="FQT1414" s="28"/>
      <c r="FQU1414" s="28"/>
      <c r="FQV1414" s="28"/>
      <c r="FQW1414" s="28"/>
      <c r="FQX1414" s="28"/>
      <c r="FQY1414" s="28"/>
      <c r="FQZ1414" s="28"/>
      <c r="FRA1414" s="28"/>
      <c r="FRB1414" s="28"/>
      <c r="FRC1414" s="28"/>
      <c r="FRD1414" s="28"/>
      <c r="FRE1414" s="28"/>
      <c r="FRF1414" s="28"/>
      <c r="FRG1414" s="28"/>
      <c r="FRH1414" s="28"/>
      <c r="FRI1414" s="28"/>
      <c r="FRJ1414" s="28"/>
      <c r="FRK1414" s="28"/>
      <c r="FRL1414" s="28"/>
      <c r="FRM1414" s="28"/>
      <c r="FRN1414" s="28"/>
      <c r="FRO1414" s="28"/>
      <c r="FRP1414" s="28"/>
      <c r="FRQ1414" s="28"/>
      <c r="FRR1414" s="28"/>
      <c r="FRS1414" s="28"/>
      <c r="FRT1414" s="28"/>
      <c r="FRU1414" s="28"/>
      <c r="FRV1414" s="28"/>
      <c r="FRW1414" s="28"/>
      <c r="FRX1414" s="28"/>
      <c r="FRY1414" s="28"/>
      <c r="FRZ1414" s="28"/>
      <c r="FSA1414" s="28"/>
      <c r="FSB1414" s="28"/>
      <c r="FSC1414" s="28"/>
      <c r="FSD1414" s="28"/>
      <c r="FSE1414" s="28"/>
      <c r="FSF1414" s="28"/>
      <c r="FSG1414" s="28"/>
      <c r="FSH1414" s="28"/>
      <c r="FSI1414" s="28"/>
      <c r="FSJ1414" s="28"/>
      <c r="FSK1414" s="28"/>
      <c r="FSL1414" s="28"/>
      <c r="FSM1414" s="28"/>
      <c r="FSN1414" s="28"/>
      <c r="FSO1414" s="28"/>
      <c r="FSP1414" s="28"/>
      <c r="FSQ1414" s="28"/>
      <c r="FSR1414" s="28"/>
      <c r="FSS1414" s="28"/>
      <c r="FST1414" s="28"/>
      <c r="FSU1414" s="28"/>
      <c r="FSV1414" s="28"/>
      <c r="FSW1414" s="28"/>
      <c r="FSX1414" s="28"/>
      <c r="FSY1414" s="28"/>
      <c r="FSZ1414" s="28"/>
      <c r="FTA1414" s="28"/>
      <c r="FTB1414" s="28"/>
      <c r="FTC1414" s="28"/>
      <c r="FTD1414" s="28"/>
      <c r="FTE1414" s="28"/>
      <c r="FTF1414" s="28"/>
      <c r="FTG1414" s="28"/>
      <c r="FTH1414" s="28"/>
      <c r="FTI1414" s="28"/>
      <c r="FTJ1414" s="28"/>
      <c r="FTK1414" s="28"/>
      <c r="FTL1414" s="28"/>
      <c r="FTM1414" s="28"/>
      <c r="FTN1414" s="28"/>
      <c r="FTO1414" s="28"/>
      <c r="FTP1414" s="28"/>
      <c r="FTQ1414" s="28"/>
      <c r="FTR1414" s="28"/>
      <c r="FTS1414" s="28"/>
      <c r="FTT1414" s="28"/>
      <c r="FTU1414" s="28"/>
      <c r="FTV1414" s="28"/>
      <c r="FTW1414" s="28"/>
      <c r="FTX1414" s="28"/>
      <c r="FTY1414" s="28"/>
      <c r="FTZ1414" s="28"/>
      <c r="FUA1414" s="28"/>
      <c r="FUB1414" s="28"/>
      <c r="FUC1414" s="28"/>
      <c r="FUD1414" s="28"/>
      <c r="FUE1414" s="28"/>
      <c r="FUF1414" s="28"/>
      <c r="FUG1414" s="28"/>
      <c r="FUH1414" s="28"/>
      <c r="FUI1414" s="28"/>
      <c r="FUJ1414" s="28"/>
      <c r="FUK1414" s="28"/>
      <c r="FUL1414" s="28"/>
      <c r="FUM1414" s="28"/>
      <c r="FUN1414" s="28"/>
      <c r="FUO1414" s="28"/>
      <c r="FUP1414" s="28"/>
      <c r="FUQ1414" s="28"/>
      <c r="FUR1414" s="28"/>
      <c r="FUS1414" s="28"/>
      <c r="FUT1414" s="28"/>
      <c r="FUU1414" s="28"/>
      <c r="FUV1414" s="28"/>
      <c r="FUW1414" s="28"/>
      <c r="FUX1414" s="28"/>
      <c r="FUY1414" s="28"/>
      <c r="FUZ1414" s="28"/>
      <c r="FVA1414" s="28"/>
      <c r="FVB1414" s="28"/>
      <c r="FVC1414" s="28"/>
      <c r="FVD1414" s="28"/>
      <c r="FVE1414" s="28"/>
      <c r="FVF1414" s="28"/>
      <c r="FVG1414" s="28"/>
      <c r="FVH1414" s="28"/>
      <c r="FVI1414" s="28"/>
      <c r="FVJ1414" s="28"/>
      <c r="FVK1414" s="28"/>
      <c r="FVL1414" s="28"/>
      <c r="FVM1414" s="28"/>
      <c r="FVN1414" s="28"/>
      <c r="FVO1414" s="28"/>
      <c r="FVP1414" s="28"/>
      <c r="FVQ1414" s="28"/>
      <c r="FVR1414" s="28"/>
      <c r="FVS1414" s="28"/>
      <c r="FVT1414" s="28"/>
      <c r="FVU1414" s="28"/>
      <c r="FVV1414" s="28"/>
      <c r="FVW1414" s="28"/>
      <c r="FVX1414" s="28"/>
      <c r="FVY1414" s="28"/>
      <c r="FVZ1414" s="28"/>
      <c r="FWA1414" s="28"/>
      <c r="FWB1414" s="28"/>
      <c r="FWC1414" s="28"/>
      <c r="FWD1414" s="28"/>
      <c r="FWE1414" s="28"/>
      <c r="FWF1414" s="28"/>
      <c r="FWG1414" s="28"/>
      <c r="FWH1414" s="28"/>
      <c r="FWI1414" s="28"/>
      <c r="FWJ1414" s="28"/>
      <c r="FWK1414" s="28"/>
      <c r="FWL1414" s="28"/>
      <c r="FWM1414" s="28"/>
      <c r="FWN1414" s="28"/>
      <c r="FWO1414" s="28"/>
      <c r="FWP1414" s="28"/>
      <c r="FWQ1414" s="28"/>
      <c r="FWR1414" s="28"/>
      <c r="FWS1414" s="28"/>
      <c r="FWT1414" s="28"/>
      <c r="FWU1414" s="28"/>
      <c r="FWV1414" s="28"/>
      <c r="FWW1414" s="28"/>
      <c r="FWX1414" s="28"/>
      <c r="FWY1414" s="28"/>
      <c r="FWZ1414" s="28"/>
      <c r="FXA1414" s="28"/>
      <c r="FXB1414" s="28"/>
      <c r="FXC1414" s="28"/>
      <c r="FXD1414" s="28"/>
      <c r="FXE1414" s="28"/>
      <c r="FXF1414" s="28"/>
      <c r="FXG1414" s="28"/>
      <c r="FXH1414" s="28"/>
      <c r="FXI1414" s="28"/>
      <c r="FXJ1414" s="28"/>
      <c r="FXK1414" s="28"/>
      <c r="FXL1414" s="28"/>
      <c r="FXM1414" s="28"/>
      <c r="FXN1414" s="28"/>
      <c r="FXO1414" s="28"/>
      <c r="FXP1414" s="28"/>
      <c r="FXQ1414" s="28"/>
      <c r="FXR1414" s="28"/>
      <c r="FXS1414" s="28"/>
      <c r="FXT1414" s="28"/>
      <c r="FXU1414" s="28"/>
      <c r="FXV1414" s="28"/>
      <c r="FXW1414" s="28"/>
      <c r="FXX1414" s="28"/>
      <c r="FXY1414" s="28"/>
      <c r="FXZ1414" s="28"/>
      <c r="FYA1414" s="28"/>
      <c r="FYB1414" s="28"/>
      <c r="FYC1414" s="28"/>
      <c r="FYD1414" s="28"/>
      <c r="FYE1414" s="28"/>
      <c r="FYF1414" s="28"/>
      <c r="FYG1414" s="28"/>
      <c r="FYH1414" s="28"/>
      <c r="FYI1414" s="28"/>
      <c r="FYJ1414" s="28"/>
      <c r="FYK1414" s="28"/>
      <c r="FYL1414" s="28"/>
      <c r="FYM1414" s="28"/>
      <c r="FYN1414" s="28"/>
      <c r="FYO1414" s="28"/>
      <c r="FYP1414" s="28"/>
      <c r="FYQ1414" s="28"/>
      <c r="FYR1414" s="28"/>
      <c r="FYS1414" s="28"/>
      <c r="FYT1414" s="28"/>
      <c r="FYU1414" s="28"/>
      <c r="FYV1414" s="28"/>
      <c r="FYW1414" s="28"/>
      <c r="FYX1414" s="28"/>
      <c r="FYY1414" s="28"/>
      <c r="FYZ1414" s="28"/>
      <c r="FZA1414" s="28"/>
      <c r="FZB1414" s="28"/>
      <c r="FZC1414" s="28"/>
      <c r="FZD1414" s="28"/>
      <c r="FZE1414" s="28"/>
      <c r="FZF1414" s="28"/>
      <c r="FZG1414" s="28"/>
      <c r="FZH1414" s="28"/>
      <c r="FZI1414" s="28"/>
      <c r="FZJ1414" s="28"/>
      <c r="FZK1414" s="28"/>
      <c r="FZL1414" s="28"/>
      <c r="FZM1414" s="28"/>
      <c r="FZN1414" s="28"/>
      <c r="FZO1414" s="28"/>
      <c r="FZP1414" s="28"/>
      <c r="FZQ1414" s="28"/>
      <c r="FZR1414" s="28"/>
      <c r="FZS1414" s="28"/>
      <c r="FZT1414" s="28"/>
      <c r="FZU1414" s="28"/>
      <c r="FZV1414" s="28"/>
      <c r="FZW1414" s="28"/>
      <c r="FZX1414" s="28"/>
      <c r="FZY1414" s="28"/>
      <c r="FZZ1414" s="28"/>
      <c r="GAA1414" s="28"/>
      <c r="GAB1414" s="28"/>
      <c r="GAC1414" s="28"/>
      <c r="GAD1414" s="28"/>
      <c r="GAE1414" s="28"/>
      <c r="GAF1414" s="28"/>
      <c r="GAG1414" s="28"/>
      <c r="GAH1414" s="28"/>
      <c r="GAI1414" s="28"/>
      <c r="GAJ1414" s="28"/>
      <c r="GAK1414" s="28"/>
      <c r="GAL1414" s="28"/>
      <c r="GAM1414" s="28"/>
      <c r="GAN1414" s="28"/>
      <c r="GAO1414" s="28"/>
      <c r="GAP1414" s="28"/>
      <c r="GAQ1414" s="28"/>
      <c r="GAR1414" s="28"/>
      <c r="GAS1414" s="28"/>
      <c r="GAT1414" s="28"/>
      <c r="GAU1414" s="28"/>
      <c r="GAV1414" s="28"/>
      <c r="GAW1414" s="28"/>
      <c r="GAX1414" s="28"/>
      <c r="GAY1414" s="28"/>
      <c r="GAZ1414" s="28"/>
      <c r="GBA1414" s="28"/>
      <c r="GBB1414" s="28"/>
      <c r="GBC1414" s="28"/>
      <c r="GBD1414" s="28"/>
      <c r="GBE1414" s="28"/>
      <c r="GBF1414" s="28"/>
      <c r="GBG1414" s="28"/>
      <c r="GBH1414" s="28"/>
      <c r="GBI1414" s="28"/>
      <c r="GBJ1414" s="28"/>
      <c r="GBK1414" s="28"/>
      <c r="GBL1414" s="28"/>
      <c r="GBM1414" s="28"/>
      <c r="GBN1414" s="28"/>
      <c r="GBO1414" s="28"/>
      <c r="GBP1414" s="28"/>
      <c r="GBQ1414" s="28"/>
      <c r="GBR1414" s="28"/>
      <c r="GBS1414" s="28"/>
      <c r="GBT1414" s="28"/>
      <c r="GBU1414" s="28"/>
      <c r="GBV1414" s="28"/>
      <c r="GBW1414" s="28"/>
      <c r="GBX1414" s="28"/>
      <c r="GBY1414" s="28"/>
      <c r="GBZ1414" s="28"/>
      <c r="GCA1414" s="28"/>
      <c r="GCB1414" s="28"/>
      <c r="GCC1414" s="28"/>
      <c r="GCD1414" s="28"/>
      <c r="GCE1414" s="28"/>
      <c r="GCF1414" s="28"/>
      <c r="GCG1414" s="28"/>
      <c r="GCH1414" s="28"/>
      <c r="GCI1414" s="28"/>
      <c r="GCJ1414" s="28"/>
      <c r="GCK1414" s="28"/>
      <c r="GCL1414" s="28"/>
      <c r="GCM1414" s="28"/>
      <c r="GCN1414" s="28"/>
      <c r="GCO1414" s="28"/>
      <c r="GCP1414" s="28"/>
      <c r="GCQ1414" s="28"/>
      <c r="GCR1414" s="28"/>
      <c r="GCS1414" s="28"/>
      <c r="GCT1414" s="28"/>
      <c r="GCU1414" s="28"/>
      <c r="GCV1414" s="28"/>
      <c r="GCW1414" s="28"/>
      <c r="GCX1414" s="28"/>
      <c r="GCY1414" s="28"/>
      <c r="GCZ1414" s="28"/>
      <c r="GDA1414" s="28"/>
      <c r="GDB1414" s="28"/>
      <c r="GDC1414" s="28"/>
      <c r="GDD1414" s="28"/>
      <c r="GDE1414" s="28"/>
      <c r="GDF1414" s="28"/>
      <c r="GDG1414" s="28"/>
      <c r="GDH1414" s="28"/>
      <c r="GDI1414" s="28"/>
      <c r="GDJ1414" s="28"/>
      <c r="GDK1414" s="28"/>
      <c r="GDL1414" s="28"/>
      <c r="GDM1414" s="28"/>
      <c r="GDN1414" s="28"/>
      <c r="GDO1414" s="28"/>
      <c r="GDP1414" s="28"/>
      <c r="GDQ1414" s="28"/>
      <c r="GDR1414" s="28"/>
      <c r="GDS1414" s="28"/>
      <c r="GDT1414" s="28"/>
      <c r="GDU1414" s="28"/>
      <c r="GDV1414" s="28"/>
      <c r="GDW1414" s="28"/>
      <c r="GDX1414" s="28"/>
      <c r="GDY1414" s="28"/>
      <c r="GDZ1414" s="28"/>
      <c r="GEA1414" s="28"/>
      <c r="GEB1414" s="28"/>
      <c r="GEC1414" s="28"/>
      <c r="GED1414" s="28"/>
      <c r="GEE1414" s="28"/>
      <c r="GEF1414" s="28"/>
      <c r="GEG1414" s="28"/>
      <c r="GEH1414" s="28"/>
      <c r="GEI1414" s="28"/>
      <c r="GEJ1414" s="28"/>
      <c r="GEK1414" s="28"/>
      <c r="GEL1414" s="28"/>
      <c r="GEM1414" s="28"/>
      <c r="GEN1414" s="28"/>
      <c r="GEO1414" s="28"/>
      <c r="GEP1414" s="28"/>
      <c r="GEQ1414" s="28"/>
      <c r="GER1414" s="28"/>
      <c r="GES1414" s="28"/>
      <c r="GET1414" s="28"/>
      <c r="GEU1414" s="28"/>
      <c r="GEV1414" s="28"/>
      <c r="GEW1414" s="28"/>
      <c r="GEX1414" s="28"/>
      <c r="GEY1414" s="28"/>
      <c r="GEZ1414" s="28"/>
      <c r="GFA1414" s="28"/>
      <c r="GFB1414" s="28"/>
      <c r="GFC1414" s="28"/>
      <c r="GFD1414" s="28"/>
      <c r="GFE1414" s="28"/>
      <c r="GFF1414" s="28"/>
      <c r="GFG1414" s="28"/>
      <c r="GFH1414" s="28"/>
      <c r="GFI1414" s="28"/>
      <c r="GFJ1414" s="28"/>
      <c r="GFK1414" s="28"/>
      <c r="GFL1414" s="28"/>
      <c r="GFM1414" s="28"/>
      <c r="GFN1414" s="28"/>
      <c r="GFO1414" s="28"/>
      <c r="GFP1414" s="28"/>
      <c r="GFQ1414" s="28"/>
      <c r="GFR1414" s="28"/>
      <c r="GFS1414" s="28"/>
      <c r="GFT1414" s="28"/>
      <c r="GFU1414" s="28"/>
      <c r="GFV1414" s="28"/>
      <c r="GFW1414" s="28"/>
      <c r="GFX1414" s="28"/>
      <c r="GFY1414" s="28"/>
      <c r="GFZ1414" s="28"/>
      <c r="GGA1414" s="28"/>
      <c r="GGB1414" s="28"/>
      <c r="GGC1414" s="28"/>
      <c r="GGD1414" s="28"/>
      <c r="GGE1414" s="28"/>
      <c r="GGF1414" s="28"/>
      <c r="GGG1414" s="28"/>
      <c r="GGH1414" s="28"/>
      <c r="GGI1414" s="28"/>
      <c r="GGJ1414" s="28"/>
      <c r="GGK1414" s="28"/>
      <c r="GGL1414" s="28"/>
      <c r="GGM1414" s="28"/>
      <c r="GGN1414" s="28"/>
      <c r="GGO1414" s="28"/>
      <c r="GGP1414" s="28"/>
      <c r="GGQ1414" s="28"/>
      <c r="GGR1414" s="28"/>
      <c r="GGS1414" s="28"/>
      <c r="GGT1414" s="28"/>
      <c r="GGU1414" s="28"/>
      <c r="GGV1414" s="28"/>
      <c r="GGW1414" s="28"/>
      <c r="GGX1414" s="28"/>
      <c r="GGY1414" s="28"/>
      <c r="GGZ1414" s="28"/>
      <c r="GHA1414" s="28"/>
      <c r="GHB1414" s="28"/>
      <c r="GHC1414" s="28"/>
      <c r="GHD1414" s="28"/>
      <c r="GHE1414" s="28"/>
      <c r="GHF1414" s="28"/>
      <c r="GHG1414" s="28"/>
      <c r="GHH1414" s="28"/>
      <c r="GHI1414" s="28"/>
      <c r="GHJ1414" s="28"/>
      <c r="GHK1414" s="28"/>
      <c r="GHL1414" s="28"/>
      <c r="GHM1414" s="28"/>
      <c r="GHN1414" s="28"/>
      <c r="GHO1414" s="28"/>
      <c r="GHP1414" s="28"/>
      <c r="GHQ1414" s="28"/>
      <c r="GHR1414" s="28"/>
      <c r="GHS1414" s="28"/>
      <c r="GHT1414" s="28"/>
      <c r="GHU1414" s="28"/>
      <c r="GHV1414" s="28"/>
      <c r="GHW1414" s="28"/>
      <c r="GHX1414" s="28"/>
      <c r="GHY1414" s="28"/>
      <c r="GHZ1414" s="28"/>
      <c r="GIA1414" s="28"/>
      <c r="GIB1414" s="28"/>
      <c r="GIC1414" s="28"/>
      <c r="GID1414" s="28"/>
      <c r="GIE1414" s="28"/>
      <c r="GIF1414" s="28"/>
      <c r="GIG1414" s="28"/>
      <c r="GIH1414" s="28"/>
      <c r="GII1414" s="28"/>
      <c r="GIJ1414" s="28"/>
      <c r="GIK1414" s="28"/>
      <c r="GIL1414" s="28"/>
      <c r="GIM1414" s="28"/>
      <c r="GIN1414" s="28"/>
      <c r="GIO1414" s="28"/>
      <c r="GIP1414" s="28"/>
      <c r="GIQ1414" s="28"/>
      <c r="GIR1414" s="28"/>
      <c r="GIS1414" s="28"/>
      <c r="GIT1414" s="28"/>
      <c r="GIU1414" s="28"/>
      <c r="GIV1414" s="28"/>
      <c r="GIW1414" s="28"/>
      <c r="GIX1414" s="28"/>
      <c r="GIY1414" s="28"/>
      <c r="GIZ1414" s="28"/>
      <c r="GJA1414" s="28"/>
      <c r="GJB1414" s="28"/>
      <c r="GJC1414" s="28"/>
      <c r="GJD1414" s="28"/>
      <c r="GJE1414" s="28"/>
      <c r="GJF1414" s="28"/>
      <c r="GJG1414" s="28"/>
      <c r="GJH1414" s="28"/>
      <c r="GJI1414" s="28"/>
      <c r="GJJ1414" s="28"/>
      <c r="GJK1414" s="28"/>
      <c r="GJL1414" s="28"/>
      <c r="GJM1414" s="28"/>
      <c r="GJN1414" s="28"/>
      <c r="GJO1414" s="28"/>
      <c r="GJP1414" s="28"/>
      <c r="GJQ1414" s="28"/>
      <c r="GJR1414" s="28"/>
      <c r="GJS1414" s="28"/>
      <c r="GJT1414" s="28"/>
      <c r="GJU1414" s="28"/>
      <c r="GJV1414" s="28"/>
      <c r="GJW1414" s="28"/>
      <c r="GJX1414" s="28"/>
      <c r="GJY1414" s="28"/>
      <c r="GJZ1414" s="28"/>
      <c r="GKA1414" s="28"/>
      <c r="GKB1414" s="28"/>
      <c r="GKC1414" s="28"/>
      <c r="GKD1414" s="28"/>
      <c r="GKE1414" s="28"/>
      <c r="GKF1414" s="28"/>
      <c r="GKG1414" s="28"/>
      <c r="GKH1414" s="28"/>
      <c r="GKI1414" s="28"/>
      <c r="GKJ1414" s="28"/>
      <c r="GKK1414" s="28"/>
      <c r="GKL1414" s="28"/>
      <c r="GKM1414" s="28"/>
      <c r="GKN1414" s="28"/>
      <c r="GKO1414" s="28"/>
      <c r="GKP1414" s="28"/>
      <c r="GKQ1414" s="28"/>
      <c r="GKR1414" s="28"/>
      <c r="GKS1414" s="28"/>
      <c r="GKT1414" s="28"/>
      <c r="GKU1414" s="28"/>
      <c r="GKV1414" s="28"/>
      <c r="GKW1414" s="28"/>
      <c r="GKX1414" s="28"/>
      <c r="GKY1414" s="28"/>
      <c r="GKZ1414" s="28"/>
      <c r="GLA1414" s="28"/>
      <c r="GLB1414" s="28"/>
      <c r="GLC1414" s="28"/>
      <c r="GLD1414" s="28"/>
      <c r="GLE1414" s="28"/>
      <c r="GLF1414" s="28"/>
      <c r="GLG1414" s="28"/>
      <c r="GLH1414" s="28"/>
      <c r="GLI1414" s="28"/>
      <c r="GLJ1414" s="28"/>
      <c r="GLK1414" s="28"/>
      <c r="GLL1414" s="28"/>
      <c r="GLM1414" s="28"/>
      <c r="GLN1414" s="28"/>
      <c r="GLO1414" s="28"/>
      <c r="GLP1414" s="28"/>
      <c r="GLQ1414" s="28"/>
      <c r="GLR1414" s="28"/>
      <c r="GLS1414" s="28"/>
      <c r="GLT1414" s="28"/>
      <c r="GLU1414" s="28"/>
      <c r="GLV1414" s="28"/>
      <c r="GLW1414" s="28"/>
      <c r="GLX1414" s="28"/>
      <c r="GLY1414" s="28"/>
      <c r="GLZ1414" s="28"/>
      <c r="GMA1414" s="28"/>
      <c r="GMB1414" s="28"/>
      <c r="GMC1414" s="28"/>
      <c r="GMD1414" s="28"/>
      <c r="GME1414" s="28"/>
      <c r="GMF1414" s="28"/>
      <c r="GMG1414" s="28"/>
      <c r="GMH1414" s="28"/>
      <c r="GMI1414" s="28"/>
      <c r="GMJ1414" s="28"/>
      <c r="GMK1414" s="28"/>
      <c r="GML1414" s="28"/>
      <c r="GMM1414" s="28"/>
      <c r="GMN1414" s="28"/>
      <c r="GMO1414" s="28"/>
      <c r="GMP1414" s="28"/>
      <c r="GMQ1414" s="28"/>
      <c r="GMR1414" s="28"/>
      <c r="GMS1414" s="28"/>
      <c r="GMT1414" s="28"/>
      <c r="GMU1414" s="28"/>
      <c r="GMV1414" s="28"/>
      <c r="GMW1414" s="28"/>
      <c r="GMX1414" s="28"/>
      <c r="GMY1414" s="28"/>
      <c r="GMZ1414" s="28"/>
      <c r="GNA1414" s="28"/>
      <c r="GNB1414" s="28"/>
      <c r="GNC1414" s="28"/>
      <c r="GND1414" s="28"/>
      <c r="GNE1414" s="28"/>
      <c r="GNF1414" s="28"/>
      <c r="GNG1414" s="28"/>
      <c r="GNH1414" s="28"/>
      <c r="GNI1414" s="28"/>
      <c r="GNJ1414" s="28"/>
      <c r="GNK1414" s="28"/>
      <c r="GNL1414" s="28"/>
      <c r="GNM1414" s="28"/>
      <c r="GNN1414" s="28"/>
      <c r="GNO1414" s="28"/>
      <c r="GNP1414" s="28"/>
      <c r="GNQ1414" s="28"/>
      <c r="GNR1414" s="28"/>
      <c r="GNS1414" s="28"/>
      <c r="GNT1414" s="28"/>
      <c r="GNU1414" s="28"/>
      <c r="GNV1414" s="28"/>
      <c r="GNW1414" s="28"/>
      <c r="GNX1414" s="28"/>
      <c r="GNY1414" s="28"/>
      <c r="GNZ1414" s="28"/>
      <c r="GOA1414" s="28"/>
      <c r="GOB1414" s="28"/>
      <c r="GOC1414" s="28"/>
      <c r="GOD1414" s="28"/>
      <c r="GOE1414" s="28"/>
      <c r="GOF1414" s="28"/>
      <c r="GOG1414" s="28"/>
      <c r="GOH1414" s="28"/>
      <c r="GOI1414" s="28"/>
      <c r="GOJ1414" s="28"/>
      <c r="GOK1414" s="28"/>
      <c r="GOL1414" s="28"/>
      <c r="GOM1414" s="28"/>
      <c r="GON1414" s="28"/>
      <c r="GOO1414" s="28"/>
      <c r="GOP1414" s="28"/>
      <c r="GOQ1414" s="28"/>
      <c r="GOR1414" s="28"/>
      <c r="GOS1414" s="28"/>
      <c r="GOT1414" s="28"/>
      <c r="GOU1414" s="28"/>
      <c r="GOV1414" s="28"/>
      <c r="GOW1414" s="28"/>
      <c r="GOX1414" s="28"/>
      <c r="GOY1414" s="28"/>
      <c r="GOZ1414" s="28"/>
      <c r="GPA1414" s="28"/>
      <c r="GPB1414" s="28"/>
      <c r="GPC1414" s="28"/>
      <c r="GPD1414" s="28"/>
      <c r="GPE1414" s="28"/>
      <c r="GPF1414" s="28"/>
      <c r="GPG1414" s="28"/>
      <c r="GPH1414" s="28"/>
      <c r="GPI1414" s="28"/>
      <c r="GPJ1414" s="28"/>
      <c r="GPK1414" s="28"/>
      <c r="GPL1414" s="28"/>
      <c r="GPM1414" s="28"/>
      <c r="GPN1414" s="28"/>
      <c r="GPO1414" s="28"/>
      <c r="GPP1414" s="28"/>
      <c r="GPQ1414" s="28"/>
      <c r="GPR1414" s="28"/>
      <c r="GPS1414" s="28"/>
      <c r="GPT1414" s="28"/>
      <c r="GPU1414" s="28"/>
      <c r="GPV1414" s="28"/>
      <c r="GPW1414" s="28"/>
      <c r="GPX1414" s="28"/>
      <c r="GPY1414" s="28"/>
      <c r="GPZ1414" s="28"/>
      <c r="GQA1414" s="28"/>
      <c r="GQB1414" s="28"/>
      <c r="GQC1414" s="28"/>
      <c r="GQD1414" s="28"/>
      <c r="GQE1414" s="28"/>
      <c r="GQF1414" s="28"/>
      <c r="GQG1414" s="28"/>
      <c r="GQH1414" s="28"/>
      <c r="GQI1414" s="28"/>
      <c r="GQJ1414" s="28"/>
      <c r="GQK1414" s="28"/>
      <c r="GQL1414" s="28"/>
      <c r="GQM1414" s="28"/>
      <c r="GQN1414" s="28"/>
      <c r="GQO1414" s="28"/>
      <c r="GQP1414" s="28"/>
      <c r="GQQ1414" s="28"/>
      <c r="GQR1414" s="28"/>
      <c r="GQS1414" s="28"/>
      <c r="GQT1414" s="28"/>
      <c r="GQU1414" s="28"/>
      <c r="GQV1414" s="28"/>
      <c r="GQW1414" s="28"/>
      <c r="GQX1414" s="28"/>
      <c r="GQY1414" s="28"/>
      <c r="GQZ1414" s="28"/>
      <c r="GRA1414" s="28"/>
      <c r="GRB1414" s="28"/>
      <c r="GRC1414" s="28"/>
      <c r="GRD1414" s="28"/>
      <c r="GRE1414" s="28"/>
      <c r="GRF1414" s="28"/>
      <c r="GRG1414" s="28"/>
      <c r="GRH1414" s="28"/>
      <c r="GRI1414" s="28"/>
      <c r="GRJ1414" s="28"/>
      <c r="GRK1414" s="28"/>
      <c r="GRL1414" s="28"/>
      <c r="GRM1414" s="28"/>
      <c r="GRN1414" s="28"/>
      <c r="GRO1414" s="28"/>
      <c r="GRP1414" s="28"/>
      <c r="GRQ1414" s="28"/>
      <c r="GRR1414" s="28"/>
      <c r="GRS1414" s="28"/>
      <c r="GRT1414" s="28"/>
      <c r="GRU1414" s="28"/>
      <c r="GRV1414" s="28"/>
      <c r="GRW1414" s="28"/>
      <c r="GRX1414" s="28"/>
      <c r="GRY1414" s="28"/>
      <c r="GRZ1414" s="28"/>
      <c r="GSA1414" s="28"/>
      <c r="GSB1414" s="28"/>
      <c r="GSC1414" s="28"/>
      <c r="GSD1414" s="28"/>
      <c r="GSE1414" s="28"/>
      <c r="GSF1414" s="28"/>
      <c r="GSG1414" s="28"/>
      <c r="GSH1414" s="28"/>
      <c r="GSI1414" s="28"/>
      <c r="GSJ1414" s="28"/>
      <c r="GSK1414" s="28"/>
      <c r="GSL1414" s="28"/>
      <c r="GSM1414" s="28"/>
      <c r="GSN1414" s="28"/>
      <c r="GSO1414" s="28"/>
      <c r="GSP1414" s="28"/>
      <c r="GSQ1414" s="28"/>
      <c r="GSR1414" s="28"/>
      <c r="GSS1414" s="28"/>
      <c r="GST1414" s="28"/>
      <c r="GSU1414" s="28"/>
      <c r="GSV1414" s="28"/>
      <c r="GSW1414" s="28"/>
      <c r="GSX1414" s="28"/>
      <c r="GSY1414" s="28"/>
      <c r="GSZ1414" s="28"/>
      <c r="GTA1414" s="28"/>
      <c r="GTB1414" s="28"/>
      <c r="GTC1414" s="28"/>
      <c r="GTD1414" s="28"/>
      <c r="GTE1414" s="28"/>
      <c r="GTF1414" s="28"/>
      <c r="GTG1414" s="28"/>
      <c r="GTH1414" s="28"/>
      <c r="GTI1414" s="28"/>
      <c r="GTJ1414" s="28"/>
      <c r="GTK1414" s="28"/>
      <c r="GTL1414" s="28"/>
      <c r="GTM1414" s="28"/>
      <c r="GTN1414" s="28"/>
      <c r="GTO1414" s="28"/>
      <c r="GTP1414" s="28"/>
      <c r="GTQ1414" s="28"/>
      <c r="GTR1414" s="28"/>
      <c r="GTS1414" s="28"/>
      <c r="GTT1414" s="28"/>
      <c r="GTU1414" s="28"/>
      <c r="GTV1414" s="28"/>
      <c r="GTW1414" s="28"/>
      <c r="GTX1414" s="28"/>
      <c r="GTY1414" s="28"/>
      <c r="GTZ1414" s="28"/>
      <c r="GUA1414" s="28"/>
      <c r="GUB1414" s="28"/>
      <c r="GUC1414" s="28"/>
      <c r="GUD1414" s="28"/>
      <c r="GUE1414" s="28"/>
      <c r="GUF1414" s="28"/>
      <c r="GUG1414" s="28"/>
      <c r="GUH1414" s="28"/>
      <c r="GUI1414" s="28"/>
      <c r="GUJ1414" s="28"/>
      <c r="GUK1414" s="28"/>
      <c r="GUL1414" s="28"/>
      <c r="GUM1414" s="28"/>
      <c r="GUN1414" s="28"/>
      <c r="GUO1414" s="28"/>
      <c r="GUP1414" s="28"/>
      <c r="GUQ1414" s="28"/>
      <c r="GUR1414" s="28"/>
      <c r="GUS1414" s="28"/>
      <c r="GUT1414" s="28"/>
      <c r="GUU1414" s="28"/>
      <c r="GUV1414" s="28"/>
      <c r="GUW1414" s="28"/>
      <c r="GUX1414" s="28"/>
      <c r="GUY1414" s="28"/>
      <c r="GUZ1414" s="28"/>
      <c r="GVA1414" s="28"/>
      <c r="GVB1414" s="28"/>
      <c r="GVC1414" s="28"/>
      <c r="GVD1414" s="28"/>
      <c r="GVE1414" s="28"/>
      <c r="GVF1414" s="28"/>
      <c r="GVG1414" s="28"/>
      <c r="GVH1414" s="28"/>
      <c r="GVI1414" s="28"/>
      <c r="GVJ1414" s="28"/>
      <c r="GVK1414" s="28"/>
      <c r="GVL1414" s="28"/>
      <c r="GVM1414" s="28"/>
      <c r="GVN1414" s="28"/>
      <c r="GVO1414" s="28"/>
      <c r="GVP1414" s="28"/>
      <c r="GVQ1414" s="28"/>
      <c r="GVR1414" s="28"/>
      <c r="GVS1414" s="28"/>
      <c r="GVT1414" s="28"/>
      <c r="GVU1414" s="28"/>
      <c r="GVV1414" s="28"/>
      <c r="GVW1414" s="28"/>
      <c r="GVX1414" s="28"/>
      <c r="GVY1414" s="28"/>
      <c r="GVZ1414" s="28"/>
      <c r="GWA1414" s="28"/>
      <c r="GWB1414" s="28"/>
      <c r="GWC1414" s="28"/>
      <c r="GWD1414" s="28"/>
      <c r="GWE1414" s="28"/>
      <c r="GWF1414" s="28"/>
      <c r="GWG1414" s="28"/>
      <c r="GWH1414" s="28"/>
      <c r="GWI1414" s="28"/>
      <c r="GWJ1414" s="28"/>
      <c r="GWK1414" s="28"/>
      <c r="GWL1414" s="28"/>
      <c r="GWM1414" s="28"/>
      <c r="GWN1414" s="28"/>
      <c r="GWO1414" s="28"/>
      <c r="GWP1414" s="28"/>
      <c r="GWQ1414" s="28"/>
      <c r="GWR1414" s="28"/>
      <c r="GWS1414" s="28"/>
      <c r="GWT1414" s="28"/>
      <c r="GWU1414" s="28"/>
      <c r="GWV1414" s="28"/>
      <c r="GWW1414" s="28"/>
      <c r="GWX1414" s="28"/>
      <c r="GWY1414" s="28"/>
      <c r="GWZ1414" s="28"/>
      <c r="GXA1414" s="28"/>
      <c r="GXB1414" s="28"/>
      <c r="GXC1414" s="28"/>
      <c r="GXD1414" s="28"/>
      <c r="GXE1414" s="28"/>
      <c r="GXF1414" s="28"/>
      <c r="GXG1414" s="28"/>
      <c r="GXH1414" s="28"/>
      <c r="GXI1414" s="28"/>
      <c r="GXJ1414" s="28"/>
      <c r="GXK1414" s="28"/>
      <c r="GXL1414" s="28"/>
      <c r="GXM1414" s="28"/>
      <c r="GXN1414" s="28"/>
      <c r="GXO1414" s="28"/>
      <c r="GXP1414" s="28"/>
      <c r="GXQ1414" s="28"/>
      <c r="GXR1414" s="28"/>
      <c r="GXS1414" s="28"/>
      <c r="GXT1414" s="28"/>
      <c r="GXU1414" s="28"/>
      <c r="GXV1414" s="28"/>
      <c r="GXW1414" s="28"/>
      <c r="GXX1414" s="28"/>
      <c r="GXY1414" s="28"/>
      <c r="GXZ1414" s="28"/>
      <c r="GYA1414" s="28"/>
      <c r="GYB1414" s="28"/>
      <c r="GYC1414" s="28"/>
      <c r="GYD1414" s="28"/>
      <c r="GYE1414" s="28"/>
      <c r="GYF1414" s="28"/>
      <c r="GYG1414" s="28"/>
      <c r="GYH1414" s="28"/>
      <c r="GYI1414" s="28"/>
      <c r="GYJ1414" s="28"/>
      <c r="GYK1414" s="28"/>
      <c r="GYL1414" s="28"/>
      <c r="GYM1414" s="28"/>
      <c r="GYN1414" s="28"/>
      <c r="GYO1414" s="28"/>
      <c r="GYP1414" s="28"/>
      <c r="GYQ1414" s="28"/>
      <c r="GYR1414" s="28"/>
      <c r="GYS1414" s="28"/>
      <c r="GYT1414" s="28"/>
      <c r="GYU1414" s="28"/>
      <c r="GYV1414" s="28"/>
      <c r="GYW1414" s="28"/>
      <c r="GYX1414" s="28"/>
      <c r="GYY1414" s="28"/>
      <c r="GYZ1414" s="28"/>
      <c r="GZA1414" s="28"/>
      <c r="GZB1414" s="28"/>
      <c r="GZC1414" s="28"/>
      <c r="GZD1414" s="28"/>
      <c r="GZE1414" s="28"/>
      <c r="GZF1414" s="28"/>
      <c r="GZG1414" s="28"/>
      <c r="GZH1414" s="28"/>
      <c r="GZI1414" s="28"/>
      <c r="GZJ1414" s="28"/>
      <c r="GZK1414" s="28"/>
      <c r="GZL1414" s="28"/>
      <c r="GZM1414" s="28"/>
      <c r="GZN1414" s="28"/>
      <c r="GZO1414" s="28"/>
      <c r="GZP1414" s="28"/>
      <c r="GZQ1414" s="28"/>
      <c r="GZR1414" s="28"/>
      <c r="GZS1414" s="28"/>
      <c r="GZT1414" s="28"/>
      <c r="GZU1414" s="28"/>
      <c r="GZV1414" s="28"/>
      <c r="GZW1414" s="28"/>
      <c r="GZX1414" s="28"/>
      <c r="GZY1414" s="28"/>
      <c r="GZZ1414" s="28"/>
      <c r="HAA1414" s="28"/>
      <c r="HAB1414" s="28"/>
      <c r="HAC1414" s="28"/>
      <c r="HAD1414" s="28"/>
      <c r="HAE1414" s="28"/>
      <c r="HAF1414" s="28"/>
      <c r="HAG1414" s="28"/>
      <c r="HAH1414" s="28"/>
      <c r="HAI1414" s="28"/>
      <c r="HAJ1414" s="28"/>
      <c r="HAK1414" s="28"/>
      <c r="HAL1414" s="28"/>
      <c r="HAM1414" s="28"/>
      <c r="HAN1414" s="28"/>
      <c r="HAO1414" s="28"/>
      <c r="HAP1414" s="28"/>
      <c r="HAQ1414" s="28"/>
      <c r="HAR1414" s="28"/>
      <c r="HAS1414" s="28"/>
      <c r="HAT1414" s="28"/>
      <c r="HAU1414" s="28"/>
      <c r="HAV1414" s="28"/>
      <c r="HAW1414" s="28"/>
      <c r="HAX1414" s="28"/>
      <c r="HAY1414" s="28"/>
      <c r="HAZ1414" s="28"/>
      <c r="HBA1414" s="28"/>
      <c r="HBB1414" s="28"/>
      <c r="HBC1414" s="28"/>
      <c r="HBD1414" s="28"/>
      <c r="HBE1414" s="28"/>
      <c r="HBF1414" s="28"/>
      <c r="HBG1414" s="28"/>
      <c r="HBH1414" s="28"/>
      <c r="HBI1414" s="28"/>
      <c r="HBJ1414" s="28"/>
      <c r="HBK1414" s="28"/>
      <c r="HBL1414" s="28"/>
      <c r="HBM1414" s="28"/>
      <c r="HBN1414" s="28"/>
      <c r="HBO1414" s="28"/>
      <c r="HBP1414" s="28"/>
      <c r="HBQ1414" s="28"/>
      <c r="HBR1414" s="28"/>
      <c r="HBS1414" s="28"/>
      <c r="HBT1414" s="28"/>
      <c r="HBU1414" s="28"/>
      <c r="HBV1414" s="28"/>
      <c r="HBW1414" s="28"/>
      <c r="HBX1414" s="28"/>
      <c r="HBY1414" s="28"/>
      <c r="HBZ1414" s="28"/>
      <c r="HCA1414" s="28"/>
      <c r="HCB1414" s="28"/>
      <c r="HCC1414" s="28"/>
      <c r="HCD1414" s="28"/>
      <c r="HCE1414" s="28"/>
      <c r="HCF1414" s="28"/>
      <c r="HCG1414" s="28"/>
      <c r="HCH1414" s="28"/>
      <c r="HCI1414" s="28"/>
      <c r="HCJ1414" s="28"/>
      <c r="HCK1414" s="28"/>
      <c r="HCL1414" s="28"/>
      <c r="HCM1414" s="28"/>
      <c r="HCN1414" s="28"/>
      <c r="HCO1414" s="28"/>
      <c r="HCP1414" s="28"/>
      <c r="HCQ1414" s="28"/>
      <c r="HCR1414" s="28"/>
      <c r="HCS1414" s="28"/>
      <c r="HCT1414" s="28"/>
      <c r="HCU1414" s="28"/>
      <c r="HCV1414" s="28"/>
      <c r="HCW1414" s="28"/>
      <c r="HCX1414" s="28"/>
      <c r="HCY1414" s="28"/>
      <c r="HCZ1414" s="28"/>
      <c r="HDA1414" s="28"/>
      <c r="HDB1414" s="28"/>
      <c r="HDC1414" s="28"/>
      <c r="HDD1414" s="28"/>
      <c r="HDE1414" s="28"/>
      <c r="HDF1414" s="28"/>
      <c r="HDG1414" s="28"/>
      <c r="HDH1414" s="28"/>
      <c r="HDI1414" s="28"/>
      <c r="HDJ1414" s="28"/>
      <c r="HDK1414" s="28"/>
      <c r="HDL1414" s="28"/>
      <c r="HDM1414" s="28"/>
      <c r="HDN1414" s="28"/>
      <c r="HDO1414" s="28"/>
      <c r="HDP1414" s="28"/>
      <c r="HDQ1414" s="28"/>
      <c r="HDR1414" s="28"/>
      <c r="HDS1414" s="28"/>
      <c r="HDT1414" s="28"/>
      <c r="HDU1414" s="28"/>
      <c r="HDV1414" s="28"/>
      <c r="HDW1414" s="28"/>
      <c r="HDX1414" s="28"/>
      <c r="HDY1414" s="28"/>
      <c r="HDZ1414" s="28"/>
      <c r="HEA1414" s="28"/>
      <c r="HEB1414" s="28"/>
      <c r="HEC1414" s="28"/>
      <c r="HED1414" s="28"/>
      <c r="HEE1414" s="28"/>
      <c r="HEF1414" s="28"/>
      <c r="HEG1414" s="28"/>
      <c r="HEH1414" s="28"/>
      <c r="HEI1414" s="28"/>
      <c r="HEJ1414" s="28"/>
      <c r="HEK1414" s="28"/>
      <c r="HEL1414" s="28"/>
      <c r="HEM1414" s="28"/>
      <c r="HEN1414" s="28"/>
      <c r="HEO1414" s="28"/>
      <c r="HEP1414" s="28"/>
      <c r="HEQ1414" s="28"/>
      <c r="HER1414" s="28"/>
      <c r="HES1414" s="28"/>
      <c r="HET1414" s="28"/>
      <c r="HEU1414" s="28"/>
      <c r="HEV1414" s="28"/>
      <c r="HEW1414" s="28"/>
      <c r="HEX1414" s="28"/>
      <c r="HEY1414" s="28"/>
      <c r="HEZ1414" s="28"/>
      <c r="HFA1414" s="28"/>
      <c r="HFB1414" s="28"/>
      <c r="HFC1414" s="28"/>
      <c r="HFD1414" s="28"/>
      <c r="HFE1414" s="28"/>
      <c r="HFF1414" s="28"/>
      <c r="HFG1414" s="28"/>
      <c r="HFH1414" s="28"/>
      <c r="HFI1414" s="28"/>
      <c r="HFJ1414" s="28"/>
      <c r="HFK1414" s="28"/>
      <c r="HFL1414" s="28"/>
      <c r="HFM1414" s="28"/>
      <c r="HFN1414" s="28"/>
      <c r="HFO1414" s="28"/>
      <c r="HFP1414" s="28"/>
      <c r="HFQ1414" s="28"/>
      <c r="HFR1414" s="28"/>
      <c r="HFS1414" s="28"/>
      <c r="HFT1414" s="28"/>
      <c r="HFU1414" s="28"/>
      <c r="HFV1414" s="28"/>
      <c r="HFW1414" s="28"/>
      <c r="HFX1414" s="28"/>
      <c r="HFY1414" s="28"/>
      <c r="HFZ1414" s="28"/>
      <c r="HGA1414" s="28"/>
      <c r="HGB1414" s="28"/>
      <c r="HGC1414" s="28"/>
      <c r="HGD1414" s="28"/>
      <c r="HGE1414" s="28"/>
      <c r="HGF1414" s="28"/>
      <c r="HGG1414" s="28"/>
      <c r="HGH1414" s="28"/>
      <c r="HGI1414" s="28"/>
      <c r="HGJ1414" s="28"/>
      <c r="HGK1414" s="28"/>
      <c r="HGL1414" s="28"/>
      <c r="HGM1414" s="28"/>
      <c r="HGN1414" s="28"/>
      <c r="HGO1414" s="28"/>
      <c r="HGP1414" s="28"/>
      <c r="HGQ1414" s="28"/>
      <c r="HGR1414" s="28"/>
      <c r="HGS1414" s="28"/>
      <c r="HGT1414" s="28"/>
      <c r="HGU1414" s="28"/>
      <c r="HGV1414" s="28"/>
      <c r="HGW1414" s="28"/>
      <c r="HGX1414" s="28"/>
      <c r="HGY1414" s="28"/>
      <c r="HGZ1414" s="28"/>
      <c r="HHA1414" s="28"/>
      <c r="HHB1414" s="28"/>
      <c r="HHC1414" s="28"/>
      <c r="HHD1414" s="28"/>
      <c r="HHE1414" s="28"/>
      <c r="HHF1414" s="28"/>
      <c r="HHG1414" s="28"/>
      <c r="HHH1414" s="28"/>
      <c r="HHI1414" s="28"/>
      <c r="HHJ1414" s="28"/>
      <c r="HHK1414" s="28"/>
      <c r="HHL1414" s="28"/>
      <c r="HHM1414" s="28"/>
      <c r="HHN1414" s="28"/>
      <c r="HHO1414" s="28"/>
      <c r="HHP1414" s="28"/>
      <c r="HHQ1414" s="28"/>
      <c r="HHR1414" s="28"/>
      <c r="HHS1414" s="28"/>
      <c r="HHT1414" s="28"/>
      <c r="HHU1414" s="28"/>
      <c r="HHV1414" s="28"/>
      <c r="HHW1414" s="28"/>
      <c r="HHX1414" s="28"/>
      <c r="HHY1414" s="28"/>
      <c r="HHZ1414" s="28"/>
      <c r="HIA1414" s="28"/>
      <c r="HIB1414" s="28"/>
      <c r="HIC1414" s="28"/>
      <c r="HID1414" s="28"/>
      <c r="HIE1414" s="28"/>
      <c r="HIF1414" s="28"/>
      <c r="HIG1414" s="28"/>
      <c r="HIH1414" s="28"/>
      <c r="HII1414" s="28"/>
      <c r="HIJ1414" s="28"/>
      <c r="HIK1414" s="28"/>
      <c r="HIL1414" s="28"/>
      <c r="HIM1414" s="28"/>
      <c r="HIN1414" s="28"/>
      <c r="HIO1414" s="28"/>
      <c r="HIP1414" s="28"/>
      <c r="HIQ1414" s="28"/>
      <c r="HIR1414" s="28"/>
      <c r="HIS1414" s="28"/>
      <c r="HIT1414" s="28"/>
      <c r="HIU1414" s="28"/>
      <c r="HIV1414" s="28"/>
      <c r="HIW1414" s="28"/>
      <c r="HIX1414" s="28"/>
      <c r="HIY1414" s="28"/>
      <c r="HIZ1414" s="28"/>
      <c r="HJA1414" s="28"/>
      <c r="HJB1414" s="28"/>
      <c r="HJC1414" s="28"/>
      <c r="HJD1414" s="28"/>
      <c r="HJE1414" s="28"/>
      <c r="HJF1414" s="28"/>
      <c r="HJG1414" s="28"/>
      <c r="HJH1414" s="28"/>
      <c r="HJI1414" s="28"/>
      <c r="HJJ1414" s="28"/>
      <c r="HJK1414" s="28"/>
      <c r="HJL1414" s="28"/>
      <c r="HJM1414" s="28"/>
      <c r="HJN1414" s="28"/>
      <c r="HJO1414" s="28"/>
      <c r="HJP1414" s="28"/>
      <c r="HJQ1414" s="28"/>
      <c r="HJR1414" s="28"/>
      <c r="HJS1414" s="28"/>
      <c r="HJT1414" s="28"/>
      <c r="HJU1414" s="28"/>
      <c r="HJV1414" s="28"/>
      <c r="HJW1414" s="28"/>
      <c r="HJX1414" s="28"/>
      <c r="HJY1414" s="28"/>
      <c r="HJZ1414" s="28"/>
      <c r="HKA1414" s="28"/>
      <c r="HKB1414" s="28"/>
      <c r="HKC1414" s="28"/>
      <c r="HKD1414" s="28"/>
      <c r="HKE1414" s="28"/>
      <c r="HKF1414" s="28"/>
      <c r="HKG1414" s="28"/>
      <c r="HKH1414" s="28"/>
      <c r="HKI1414" s="28"/>
      <c r="HKJ1414" s="28"/>
      <c r="HKK1414" s="28"/>
      <c r="HKL1414" s="28"/>
      <c r="HKM1414" s="28"/>
      <c r="HKN1414" s="28"/>
      <c r="HKO1414" s="28"/>
      <c r="HKP1414" s="28"/>
      <c r="HKQ1414" s="28"/>
      <c r="HKR1414" s="28"/>
      <c r="HKS1414" s="28"/>
      <c r="HKT1414" s="28"/>
      <c r="HKU1414" s="28"/>
      <c r="HKV1414" s="28"/>
      <c r="HKW1414" s="28"/>
      <c r="HKX1414" s="28"/>
      <c r="HKY1414" s="28"/>
      <c r="HKZ1414" s="28"/>
      <c r="HLA1414" s="28"/>
      <c r="HLB1414" s="28"/>
      <c r="HLC1414" s="28"/>
      <c r="HLD1414" s="28"/>
      <c r="HLE1414" s="28"/>
      <c r="HLF1414" s="28"/>
      <c r="HLG1414" s="28"/>
      <c r="HLH1414" s="28"/>
      <c r="HLI1414" s="28"/>
      <c r="HLJ1414" s="28"/>
      <c r="HLK1414" s="28"/>
      <c r="HLL1414" s="28"/>
      <c r="HLM1414" s="28"/>
      <c r="HLN1414" s="28"/>
      <c r="HLO1414" s="28"/>
      <c r="HLP1414" s="28"/>
      <c r="HLQ1414" s="28"/>
      <c r="HLR1414" s="28"/>
      <c r="HLS1414" s="28"/>
      <c r="HLT1414" s="28"/>
      <c r="HLU1414" s="28"/>
      <c r="HLV1414" s="28"/>
      <c r="HLW1414" s="28"/>
      <c r="HLX1414" s="28"/>
      <c r="HLY1414" s="28"/>
      <c r="HLZ1414" s="28"/>
      <c r="HMA1414" s="28"/>
      <c r="HMB1414" s="28"/>
      <c r="HMC1414" s="28"/>
      <c r="HMD1414" s="28"/>
      <c r="HME1414" s="28"/>
      <c r="HMF1414" s="28"/>
      <c r="HMG1414" s="28"/>
      <c r="HMH1414" s="28"/>
      <c r="HMI1414" s="28"/>
      <c r="HMJ1414" s="28"/>
      <c r="HMK1414" s="28"/>
      <c r="HML1414" s="28"/>
      <c r="HMM1414" s="28"/>
      <c r="HMN1414" s="28"/>
      <c r="HMO1414" s="28"/>
      <c r="HMP1414" s="28"/>
      <c r="HMQ1414" s="28"/>
      <c r="HMR1414" s="28"/>
      <c r="HMS1414" s="28"/>
      <c r="HMT1414" s="28"/>
      <c r="HMU1414" s="28"/>
      <c r="HMV1414" s="28"/>
      <c r="HMW1414" s="28"/>
      <c r="HMX1414" s="28"/>
      <c r="HMY1414" s="28"/>
      <c r="HMZ1414" s="28"/>
      <c r="HNA1414" s="28"/>
      <c r="HNB1414" s="28"/>
      <c r="HNC1414" s="28"/>
      <c r="HND1414" s="28"/>
      <c r="HNE1414" s="28"/>
      <c r="HNF1414" s="28"/>
      <c r="HNG1414" s="28"/>
      <c r="HNH1414" s="28"/>
      <c r="HNI1414" s="28"/>
      <c r="HNJ1414" s="28"/>
      <c r="HNK1414" s="28"/>
      <c r="HNL1414" s="28"/>
      <c r="HNM1414" s="28"/>
      <c r="HNN1414" s="28"/>
      <c r="HNO1414" s="28"/>
      <c r="HNP1414" s="28"/>
      <c r="HNQ1414" s="28"/>
      <c r="HNR1414" s="28"/>
      <c r="HNS1414" s="28"/>
      <c r="HNT1414" s="28"/>
      <c r="HNU1414" s="28"/>
      <c r="HNV1414" s="28"/>
      <c r="HNW1414" s="28"/>
      <c r="HNX1414" s="28"/>
      <c r="HNY1414" s="28"/>
      <c r="HNZ1414" s="28"/>
      <c r="HOA1414" s="28"/>
      <c r="HOB1414" s="28"/>
      <c r="HOC1414" s="28"/>
      <c r="HOD1414" s="28"/>
      <c r="HOE1414" s="28"/>
      <c r="HOF1414" s="28"/>
      <c r="HOG1414" s="28"/>
      <c r="HOH1414" s="28"/>
      <c r="HOI1414" s="28"/>
      <c r="HOJ1414" s="28"/>
      <c r="HOK1414" s="28"/>
      <c r="HOL1414" s="28"/>
      <c r="HOM1414" s="28"/>
      <c r="HON1414" s="28"/>
      <c r="HOO1414" s="28"/>
      <c r="HOP1414" s="28"/>
      <c r="HOQ1414" s="28"/>
      <c r="HOR1414" s="28"/>
      <c r="HOS1414" s="28"/>
      <c r="HOT1414" s="28"/>
      <c r="HOU1414" s="28"/>
      <c r="HOV1414" s="28"/>
      <c r="HOW1414" s="28"/>
      <c r="HOX1414" s="28"/>
      <c r="HOY1414" s="28"/>
      <c r="HOZ1414" s="28"/>
      <c r="HPA1414" s="28"/>
      <c r="HPB1414" s="28"/>
      <c r="HPC1414" s="28"/>
      <c r="HPD1414" s="28"/>
      <c r="HPE1414" s="28"/>
      <c r="HPF1414" s="28"/>
      <c r="HPG1414" s="28"/>
      <c r="HPH1414" s="28"/>
      <c r="HPI1414" s="28"/>
      <c r="HPJ1414" s="28"/>
      <c r="HPK1414" s="28"/>
      <c r="HPL1414" s="28"/>
      <c r="HPM1414" s="28"/>
      <c r="HPN1414" s="28"/>
      <c r="HPO1414" s="28"/>
      <c r="HPP1414" s="28"/>
      <c r="HPQ1414" s="28"/>
      <c r="HPR1414" s="28"/>
      <c r="HPS1414" s="28"/>
      <c r="HPT1414" s="28"/>
      <c r="HPU1414" s="28"/>
      <c r="HPV1414" s="28"/>
      <c r="HPW1414" s="28"/>
      <c r="HPX1414" s="28"/>
      <c r="HPY1414" s="28"/>
      <c r="HPZ1414" s="28"/>
      <c r="HQA1414" s="28"/>
      <c r="HQB1414" s="28"/>
      <c r="HQC1414" s="28"/>
      <c r="HQD1414" s="28"/>
      <c r="HQE1414" s="28"/>
      <c r="HQF1414" s="28"/>
      <c r="HQG1414" s="28"/>
      <c r="HQH1414" s="28"/>
      <c r="HQI1414" s="28"/>
      <c r="HQJ1414" s="28"/>
      <c r="HQK1414" s="28"/>
      <c r="HQL1414" s="28"/>
      <c r="HQM1414" s="28"/>
      <c r="HQN1414" s="28"/>
      <c r="HQO1414" s="28"/>
      <c r="HQP1414" s="28"/>
      <c r="HQQ1414" s="28"/>
      <c r="HQR1414" s="28"/>
      <c r="HQS1414" s="28"/>
      <c r="HQT1414" s="28"/>
      <c r="HQU1414" s="28"/>
      <c r="HQV1414" s="28"/>
      <c r="HQW1414" s="28"/>
      <c r="HQX1414" s="28"/>
      <c r="HQY1414" s="28"/>
      <c r="HQZ1414" s="28"/>
      <c r="HRA1414" s="28"/>
      <c r="HRB1414" s="28"/>
      <c r="HRC1414" s="28"/>
      <c r="HRD1414" s="28"/>
      <c r="HRE1414" s="28"/>
      <c r="HRF1414" s="28"/>
      <c r="HRG1414" s="28"/>
      <c r="HRH1414" s="28"/>
      <c r="HRI1414" s="28"/>
      <c r="HRJ1414" s="28"/>
      <c r="HRK1414" s="28"/>
      <c r="HRL1414" s="28"/>
      <c r="HRM1414" s="28"/>
      <c r="HRN1414" s="28"/>
      <c r="HRO1414" s="28"/>
      <c r="HRP1414" s="28"/>
      <c r="HRQ1414" s="28"/>
      <c r="HRR1414" s="28"/>
      <c r="HRS1414" s="28"/>
      <c r="HRT1414" s="28"/>
      <c r="HRU1414" s="28"/>
      <c r="HRV1414" s="28"/>
      <c r="HRW1414" s="28"/>
      <c r="HRX1414" s="28"/>
      <c r="HRY1414" s="28"/>
      <c r="HRZ1414" s="28"/>
      <c r="HSA1414" s="28"/>
      <c r="HSB1414" s="28"/>
      <c r="HSC1414" s="28"/>
      <c r="HSD1414" s="28"/>
      <c r="HSE1414" s="28"/>
      <c r="HSF1414" s="28"/>
      <c r="HSG1414" s="28"/>
      <c r="HSH1414" s="28"/>
      <c r="HSI1414" s="28"/>
      <c r="HSJ1414" s="28"/>
      <c r="HSK1414" s="28"/>
      <c r="HSL1414" s="28"/>
      <c r="HSM1414" s="28"/>
      <c r="HSN1414" s="28"/>
      <c r="HSO1414" s="28"/>
      <c r="HSP1414" s="28"/>
      <c r="HSQ1414" s="28"/>
      <c r="HSR1414" s="28"/>
      <c r="HSS1414" s="28"/>
      <c r="HST1414" s="28"/>
      <c r="HSU1414" s="28"/>
      <c r="HSV1414" s="28"/>
      <c r="HSW1414" s="28"/>
      <c r="HSX1414" s="28"/>
      <c r="HSY1414" s="28"/>
      <c r="HSZ1414" s="28"/>
      <c r="HTA1414" s="28"/>
      <c r="HTB1414" s="28"/>
      <c r="HTC1414" s="28"/>
      <c r="HTD1414" s="28"/>
      <c r="HTE1414" s="28"/>
      <c r="HTF1414" s="28"/>
      <c r="HTG1414" s="28"/>
      <c r="HTH1414" s="28"/>
      <c r="HTI1414" s="28"/>
      <c r="HTJ1414" s="28"/>
      <c r="HTK1414" s="28"/>
      <c r="HTL1414" s="28"/>
      <c r="HTM1414" s="28"/>
      <c r="HTN1414" s="28"/>
      <c r="HTO1414" s="28"/>
      <c r="HTP1414" s="28"/>
      <c r="HTQ1414" s="28"/>
      <c r="HTR1414" s="28"/>
      <c r="HTS1414" s="28"/>
      <c r="HTT1414" s="28"/>
      <c r="HTU1414" s="28"/>
      <c r="HTV1414" s="28"/>
      <c r="HTW1414" s="28"/>
      <c r="HTX1414" s="28"/>
      <c r="HTY1414" s="28"/>
      <c r="HTZ1414" s="28"/>
      <c r="HUA1414" s="28"/>
      <c r="HUB1414" s="28"/>
      <c r="HUC1414" s="28"/>
      <c r="HUD1414" s="28"/>
      <c r="HUE1414" s="28"/>
      <c r="HUF1414" s="28"/>
      <c r="HUG1414" s="28"/>
      <c r="HUH1414" s="28"/>
      <c r="HUI1414" s="28"/>
      <c r="HUJ1414" s="28"/>
      <c r="HUK1414" s="28"/>
      <c r="HUL1414" s="28"/>
      <c r="HUM1414" s="28"/>
      <c r="HUN1414" s="28"/>
      <c r="HUO1414" s="28"/>
      <c r="HUP1414" s="28"/>
      <c r="HUQ1414" s="28"/>
      <c r="HUR1414" s="28"/>
      <c r="HUS1414" s="28"/>
      <c r="HUT1414" s="28"/>
      <c r="HUU1414" s="28"/>
      <c r="HUV1414" s="28"/>
      <c r="HUW1414" s="28"/>
      <c r="HUX1414" s="28"/>
      <c r="HUY1414" s="28"/>
      <c r="HUZ1414" s="28"/>
      <c r="HVA1414" s="28"/>
      <c r="HVB1414" s="28"/>
      <c r="HVC1414" s="28"/>
      <c r="HVD1414" s="28"/>
      <c r="HVE1414" s="28"/>
      <c r="HVF1414" s="28"/>
      <c r="HVG1414" s="28"/>
      <c r="HVH1414" s="28"/>
      <c r="HVI1414" s="28"/>
      <c r="HVJ1414" s="28"/>
      <c r="HVK1414" s="28"/>
      <c r="HVL1414" s="28"/>
      <c r="HVM1414" s="28"/>
      <c r="HVN1414" s="28"/>
      <c r="HVO1414" s="28"/>
      <c r="HVP1414" s="28"/>
      <c r="HVQ1414" s="28"/>
      <c r="HVR1414" s="28"/>
      <c r="HVS1414" s="28"/>
      <c r="HVT1414" s="28"/>
      <c r="HVU1414" s="28"/>
      <c r="HVV1414" s="28"/>
      <c r="HVW1414" s="28"/>
      <c r="HVX1414" s="28"/>
      <c r="HVY1414" s="28"/>
      <c r="HVZ1414" s="28"/>
      <c r="HWA1414" s="28"/>
      <c r="HWB1414" s="28"/>
      <c r="HWC1414" s="28"/>
      <c r="HWD1414" s="28"/>
      <c r="HWE1414" s="28"/>
      <c r="HWF1414" s="28"/>
      <c r="HWG1414" s="28"/>
      <c r="HWH1414" s="28"/>
      <c r="HWI1414" s="28"/>
      <c r="HWJ1414" s="28"/>
      <c r="HWK1414" s="28"/>
      <c r="HWL1414" s="28"/>
      <c r="HWM1414" s="28"/>
      <c r="HWN1414" s="28"/>
      <c r="HWO1414" s="28"/>
      <c r="HWP1414" s="28"/>
      <c r="HWQ1414" s="28"/>
      <c r="HWR1414" s="28"/>
      <c r="HWS1414" s="28"/>
      <c r="HWT1414" s="28"/>
      <c r="HWU1414" s="28"/>
      <c r="HWV1414" s="28"/>
      <c r="HWW1414" s="28"/>
      <c r="HWX1414" s="28"/>
      <c r="HWY1414" s="28"/>
      <c r="HWZ1414" s="28"/>
      <c r="HXA1414" s="28"/>
      <c r="HXB1414" s="28"/>
      <c r="HXC1414" s="28"/>
      <c r="HXD1414" s="28"/>
      <c r="HXE1414" s="28"/>
      <c r="HXF1414" s="28"/>
      <c r="HXG1414" s="28"/>
      <c r="HXH1414" s="28"/>
      <c r="HXI1414" s="28"/>
      <c r="HXJ1414" s="28"/>
      <c r="HXK1414" s="28"/>
      <c r="HXL1414" s="28"/>
      <c r="HXM1414" s="28"/>
      <c r="HXN1414" s="28"/>
      <c r="HXO1414" s="28"/>
      <c r="HXP1414" s="28"/>
      <c r="HXQ1414" s="28"/>
      <c r="HXR1414" s="28"/>
      <c r="HXS1414" s="28"/>
      <c r="HXT1414" s="28"/>
      <c r="HXU1414" s="28"/>
      <c r="HXV1414" s="28"/>
      <c r="HXW1414" s="28"/>
      <c r="HXX1414" s="28"/>
      <c r="HXY1414" s="28"/>
      <c r="HXZ1414" s="28"/>
      <c r="HYA1414" s="28"/>
      <c r="HYB1414" s="28"/>
      <c r="HYC1414" s="28"/>
      <c r="HYD1414" s="28"/>
      <c r="HYE1414" s="28"/>
      <c r="HYF1414" s="28"/>
      <c r="HYG1414" s="28"/>
      <c r="HYH1414" s="28"/>
      <c r="HYI1414" s="28"/>
      <c r="HYJ1414" s="28"/>
      <c r="HYK1414" s="28"/>
      <c r="HYL1414" s="28"/>
      <c r="HYM1414" s="28"/>
      <c r="HYN1414" s="28"/>
      <c r="HYO1414" s="28"/>
      <c r="HYP1414" s="28"/>
      <c r="HYQ1414" s="28"/>
      <c r="HYR1414" s="28"/>
      <c r="HYS1414" s="28"/>
      <c r="HYT1414" s="28"/>
      <c r="HYU1414" s="28"/>
      <c r="HYV1414" s="28"/>
      <c r="HYW1414" s="28"/>
      <c r="HYX1414" s="28"/>
      <c r="HYY1414" s="28"/>
      <c r="HYZ1414" s="28"/>
      <c r="HZA1414" s="28"/>
      <c r="HZB1414" s="28"/>
      <c r="HZC1414" s="28"/>
      <c r="HZD1414" s="28"/>
      <c r="HZE1414" s="28"/>
      <c r="HZF1414" s="28"/>
      <c r="HZG1414" s="28"/>
      <c r="HZH1414" s="28"/>
      <c r="HZI1414" s="28"/>
      <c r="HZJ1414" s="28"/>
      <c r="HZK1414" s="28"/>
      <c r="HZL1414" s="28"/>
      <c r="HZM1414" s="28"/>
      <c r="HZN1414" s="28"/>
      <c r="HZO1414" s="28"/>
      <c r="HZP1414" s="28"/>
      <c r="HZQ1414" s="28"/>
      <c r="HZR1414" s="28"/>
      <c r="HZS1414" s="28"/>
      <c r="HZT1414" s="28"/>
      <c r="HZU1414" s="28"/>
      <c r="HZV1414" s="28"/>
      <c r="HZW1414" s="28"/>
      <c r="HZX1414" s="28"/>
      <c r="HZY1414" s="28"/>
      <c r="HZZ1414" s="28"/>
      <c r="IAA1414" s="28"/>
      <c r="IAB1414" s="28"/>
      <c r="IAC1414" s="28"/>
      <c r="IAD1414" s="28"/>
      <c r="IAE1414" s="28"/>
      <c r="IAF1414" s="28"/>
      <c r="IAG1414" s="28"/>
      <c r="IAH1414" s="28"/>
      <c r="IAI1414" s="28"/>
      <c r="IAJ1414" s="28"/>
      <c r="IAK1414" s="28"/>
      <c r="IAL1414" s="28"/>
      <c r="IAM1414" s="28"/>
      <c r="IAN1414" s="28"/>
      <c r="IAO1414" s="28"/>
      <c r="IAP1414" s="28"/>
      <c r="IAQ1414" s="28"/>
      <c r="IAR1414" s="28"/>
      <c r="IAS1414" s="28"/>
      <c r="IAT1414" s="28"/>
      <c r="IAU1414" s="28"/>
      <c r="IAV1414" s="28"/>
      <c r="IAW1414" s="28"/>
      <c r="IAX1414" s="28"/>
      <c r="IAY1414" s="28"/>
      <c r="IAZ1414" s="28"/>
      <c r="IBA1414" s="28"/>
      <c r="IBB1414" s="28"/>
      <c r="IBC1414" s="28"/>
      <c r="IBD1414" s="28"/>
      <c r="IBE1414" s="28"/>
      <c r="IBF1414" s="28"/>
      <c r="IBG1414" s="28"/>
      <c r="IBH1414" s="28"/>
      <c r="IBI1414" s="28"/>
      <c r="IBJ1414" s="28"/>
      <c r="IBK1414" s="28"/>
      <c r="IBL1414" s="28"/>
      <c r="IBM1414" s="28"/>
      <c r="IBN1414" s="28"/>
      <c r="IBO1414" s="28"/>
      <c r="IBP1414" s="28"/>
      <c r="IBQ1414" s="28"/>
      <c r="IBR1414" s="28"/>
      <c r="IBS1414" s="28"/>
      <c r="IBT1414" s="28"/>
      <c r="IBU1414" s="28"/>
      <c r="IBV1414" s="28"/>
      <c r="IBW1414" s="28"/>
      <c r="IBX1414" s="28"/>
      <c r="IBY1414" s="28"/>
      <c r="IBZ1414" s="28"/>
      <c r="ICA1414" s="28"/>
      <c r="ICB1414" s="28"/>
      <c r="ICC1414" s="28"/>
      <c r="ICD1414" s="28"/>
      <c r="ICE1414" s="28"/>
      <c r="ICF1414" s="28"/>
      <c r="ICG1414" s="28"/>
      <c r="ICH1414" s="28"/>
      <c r="ICI1414" s="28"/>
      <c r="ICJ1414" s="28"/>
      <c r="ICK1414" s="28"/>
      <c r="ICL1414" s="28"/>
      <c r="ICM1414" s="28"/>
      <c r="ICN1414" s="28"/>
      <c r="ICO1414" s="28"/>
      <c r="ICP1414" s="28"/>
      <c r="ICQ1414" s="28"/>
      <c r="ICR1414" s="28"/>
      <c r="ICS1414" s="28"/>
      <c r="ICT1414" s="28"/>
      <c r="ICU1414" s="28"/>
      <c r="ICV1414" s="28"/>
      <c r="ICW1414" s="28"/>
      <c r="ICX1414" s="28"/>
      <c r="ICY1414" s="28"/>
      <c r="ICZ1414" s="28"/>
      <c r="IDA1414" s="28"/>
      <c r="IDB1414" s="28"/>
      <c r="IDC1414" s="28"/>
      <c r="IDD1414" s="28"/>
      <c r="IDE1414" s="28"/>
      <c r="IDF1414" s="28"/>
      <c r="IDG1414" s="28"/>
      <c r="IDH1414" s="28"/>
      <c r="IDI1414" s="28"/>
      <c r="IDJ1414" s="28"/>
      <c r="IDK1414" s="28"/>
      <c r="IDL1414" s="28"/>
      <c r="IDM1414" s="28"/>
      <c r="IDN1414" s="28"/>
      <c r="IDO1414" s="28"/>
      <c r="IDP1414" s="28"/>
      <c r="IDQ1414" s="28"/>
      <c r="IDR1414" s="28"/>
      <c r="IDS1414" s="28"/>
      <c r="IDT1414" s="28"/>
      <c r="IDU1414" s="28"/>
      <c r="IDV1414" s="28"/>
      <c r="IDW1414" s="28"/>
      <c r="IDX1414" s="28"/>
      <c r="IDY1414" s="28"/>
      <c r="IDZ1414" s="28"/>
      <c r="IEA1414" s="28"/>
      <c r="IEB1414" s="28"/>
      <c r="IEC1414" s="28"/>
      <c r="IED1414" s="28"/>
      <c r="IEE1414" s="28"/>
      <c r="IEF1414" s="28"/>
      <c r="IEG1414" s="28"/>
      <c r="IEH1414" s="28"/>
      <c r="IEI1414" s="28"/>
      <c r="IEJ1414" s="28"/>
      <c r="IEK1414" s="28"/>
      <c r="IEL1414" s="28"/>
      <c r="IEM1414" s="28"/>
      <c r="IEN1414" s="28"/>
      <c r="IEO1414" s="28"/>
      <c r="IEP1414" s="28"/>
      <c r="IEQ1414" s="28"/>
      <c r="IER1414" s="28"/>
      <c r="IES1414" s="28"/>
      <c r="IET1414" s="28"/>
      <c r="IEU1414" s="28"/>
      <c r="IEV1414" s="28"/>
      <c r="IEW1414" s="28"/>
      <c r="IEX1414" s="28"/>
      <c r="IEY1414" s="28"/>
      <c r="IEZ1414" s="28"/>
      <c r="IFA1414" s="28"/>
      <c r="IFB1414" s="28"/>
      <c r="IFC1414" s="28"/>
      <c r="IFD1414" s="28"/>
      <c r="IFE1414" s="28"/>
      <c r="IFF1414" s="28"/>
      <c r="IFG1414" s="28"/>
      <c r="IFH1414" s="28"/>
      <c r="IFI1414" s="28"/>
      <c r="IFJ1414" s="28"/>
      <c r="IFK1414" s="28"/>
      <c r="IFL1414" s="28"/>
      <c r="IFM1414" s="28"/>
      <c r="IFN1414" s="28"/>
      <c r="IFO1414" s="28"/>
      <c r="IFP1414" s="28"/>
      <c r="IFQ1414" s="28"/>
      <c r="IFR1414" s="28"/>
      <c r="IFS1414" s="28"/>
      <c r="IFT1414" s="28"/>
      <c r="IFU1414" s="28"/>
      <c r="IFV1414" s="28"/>
      <c r="IFW1414" s="28"/>
      <c r="IFX1414" s="28"/>
      <c r="IFY1414" s="28"/>
      <c r="IFZ1414" s="28"/>
      <c r="IGA1414" s="28"/>
      <c r="IGB1414" s="28"/>
      <c r="IGC1414" s="28"/>
      <c r="IGD1414" s="28"/>
      <c r="IGE1414" s="28"/>
      <c r="IGF1414" s="28"/>
      <c r="IGG1414" s="28"/>
      <c r="IGH1414" s="28"/>
      <c r="IGI1414" s="28"/>
      <c r="IGJ1414" s="28"/>
      <c r="IGK1414" s="28"/>
      <c r="IGL1414" s="28"/>
      <c r="IGM1414" s="28"/>
      <c r="IGN1414" s="28"/>
      <c r="IGO1414" s="28"/>
      <c r="IGP1414" s="28"/>
      <c r="IGQ1414" s="28"/>
      <c r="IGR1414" s="28"/>
      <c r="IGS1414" s="28"/>
      <c r="IGT1414" s="28"/>
      <c r="IGU1414" s="28"/>
      <c r="IGV1414" s="28"/>
      <c r="IGW1414" s="28"/>
      <c r="IGX1414" s="28"/>
      <c r="IGY1414" s="28"/>
      <c r="IGZ1414" s="28"/>
      <c r="IHA1414" s="28"/>
      <c r="IHB1414" s="28"/>
      <c r="IHC1414" s="28"/>
      <c r="IHD1414" s="28"/>
      <c r="IHE1414" s="28"/>
      <c r="IHF1414" s="28"/>
      <c r="IHG1414" s="28"/>
      <c r="IHH1414" s="28"/>
      <c r="IHI1414" s="28"/>
      <c r="IHJ1414" s="28"/>
      <c r="IHK1414" s="28"/>
      <c r="IHL1414" s="28"/>
      <c r="IHM1414" s="28"/>
      <c r="IHN1414" s="28"/>
      <c r="IHO1414" s="28"/>
      <c r="IHP1414" s="28"/>
      <c r="IHQ1414" s="28"/>
      <c r="IHR1414" s="28"/>
      <c r="IHS1414" s="28"/>
      <c r="IHT1414" s="28"/>
      <c r="IHU1414" s="28"/>
      <c r="IHV1414" s="28"/>
      <c r="IHW1414" s="28"/>
      <c r="IHX1414" s="28"/>
      <c r="IHY1414" s="28"/>
      <c r="IHZ1414" s="28"/>
      <c r="IIA1414" s="28"/>
      <c r="IIB1414" s="28"/>
      <c r="IIC1414" s="28"/>
      <c r="IID1414" s="28"/>
      <c r="IIE1414" s="28"/>
      <c r="IIF1414" s="28"/>
      <c r="IIG1414" s="28"/>
      <c r="IIH1414" s="28"/>
      <c r="III1414" s="28"/>
      <c r="IIJ1414" s="28"/>
      <c r="IIK1414" s="28"/>
      <c r="IIL1414" s="28"/>
      <c r="IIM1414" s="28"/>
      <c r="IIN1414" s="28"/>
      <c r="IIO1414" s="28"/>
      <c r="IIP1414" s="28"/>
      <c r="IIQ1414" s="28"/>
      <c r="IIR1414" s="28"/>
      <c r="IIS1414" s="28"/>
      <c r="IIT1414" s="28"/>
      <c r="IIU1414" s="28"/>
      <c r="IIV1414" s="28"/>
      <c r="IIW1414" s="28"/>
      <c r="IIX1414" s="28"/>
      <c r="IIY1414" s="28"/>
      <c r="IIZ1414" s="28"/>
      <c r="IJA1414" s="28"/>
      <c r="IJB1414" s="28"/>
      <c r="IJC1414" s="28"/>
      <c r="IJD1414" s="28"/>
      <c r="IJE1414" s="28"/>
      <c r="IJF1414" s="28"/>
      <c r="IJG1414" s="28"/>
      <c r="IJH1414" s="28"/>
      <c r="IJI1414" s="28"/>
      <c r="IJJ1414" s="28"/>
      <c r="IJK1414" s="28"/>
      <c r="IJL1414" s="28"/>
      <c r="IJM1414" s="28"/>
      <c r="IJN1414" s="28"/>
      <c r="IJO1414" s="28"/>
      <c r="IJP1414" s="28"/>
      <c r="IJQ1414" s="28"/>
      <c r="IJR1414" s="28"/>
      <c r="IJS1414" s="28"/>
      <c r="IJT1414" s="28"/>
      <c r="IJU1414" s="28"/>
      <c r="IJV1414" s="28"/>
      <c r="IJW1414" s="28"/>
      <c r="IJX1414" s="28"/>
      <c r="IJY1414" s="28"/>
      <c r="IJZ1414" s="28"/>
      <c r="IKA1414" s="28"/>
      <c r="IKB1414" s="28"/>
      <c r="IKC1414" s="28"/>
      <c r="IKD1414" s="28"/>
      <c r="IKE1414" s="28"/>
      <c r="IKF1414" s="28"/>
      <c r="IKG1414" s="28"/>
      <c r="IKH1414" s="28"/>
      <c r="IKI1414" s="28"/>
      <c r="IKJ1414" s="28"/>
      <c r="IKK1414" s="28"/>
      <c r="IKL1414" s="28"/>
      <c r="IKM1414" s="28"/>
      <c r="IKN1414" s="28"/>
      <c r="IKO1414" s="28"/>
      <c r="IKP1414" s="28"/>
      <c r="IKQ1414" s="28"/>
      <c r="IKR1414" s="28"/>
      <c r="IKS1414" s="28"/>
      <c r="IKT1414" s="28"/>
      <c r="IKU1414" s="28"/>
      <c r="IKV1414" s="28"/>
      <c r="IKW1414" s="28"/>
      <c r="IKX1414" s="28"/>
      <c r="IKY1414" s="28"/>
      <c r="IKZ1414" s="28"/>
      <c r="ILA1414" s="28"/>
      <c r="ILB1414" s="28"/>
      <c r="ILC1414" s="28"/>
      <c r="ILD1414" s="28"/>
      <c r="ILE1414" s="28"/>
      <c r="ILF1414" s="28"/>
      <c r="ILG1414" s="28"/>
      <c r="ILH1414" s="28"/>
      <c r="ILI1414" s="28"/>
      <c r="ILJ1414" s="28"/>
      <c r="ILK1414" s="28"/>
      <c r="ILL1414" s="28"/>
      <c r="ILM1414" s="28"/>
      <c r="ILN1414" s="28"/>
      <c r="ILO1414" s="28"/>
      <c r="ILP1414" s="28"/>
      <c r="ILQ1414" s="28"/>
      <c r="ILR1414" s="28"/>
      <c r="ILS1414" s="28"/>
      <c r="ILT1414" s="28"/>
      <c r="ILU1414" s="28"/>
      <c r="ILV1414" s="28"/>
      <c r="ILW1414" s="28"/>
      <c r="ILX1414" s="28"/>
      <c r="ILY1414" s="28"/>
      <c r="ILZ1414" s="28"/>
      <c r="IMA1414" s="28"/>
      <c r="IMB1414" s="28"/>
      <c r="IMC1414" s="28"/>
      <c r="IMD1414" s="28"/>
      <c r="IME1414" s="28"/>
      <c r="IMF1414" s="28"/>
      <c r="IMG1414" s="28"/>
      <c r="IMH1414" s="28"/>
      <c r="IMI1414" s="28"/>
      <c r="IMJ1414" s="28"/>
      <c r="IMK1414" s="28"/>
      <c r="IML1414" s="28"/>
      <c r="IMM1414" s="28"/>
      <c r="IMN1414" s="28"/>
      <c r="IMO1414" s="28"/>
      <c r="IMP1414" s="28"/>
      <c r="IMQ1414" s="28"/>
      <c r="IMR1414" s="28"/>
      <c r="IMS1414" s="28"/>
      <c r="IMT1414" s="28"/>
      <c r="IMU1414" s="28"/>
      <c r="IMV1414" s="28"/>
      <c r="IMW1414" s="28"/>
      <c r="IMX1414" s="28"/>
      <c r="IMY1414" s="28"/>
      <c r="IMZ1414" s="28"/>
      <c r="INA1414" s="28"/>
      <c r="INB1414" s="28"/>
      <c r="INC1414" s="28"/>
      <c r="IND1414" s="28"/>
      <c r="INE1414" s="28"/>
      <c r="INF1414" s="28"/>
      <c r="ING1414" s="28"/>
      <c r="INH1414" s="28"/>
      <c r="INI1414" s="28"/>
      <c r="INJ1414" s="28"/>
      <c r="INK1414" s="28"/>
      <c r="INL1414" s="28"/>
      <c r="INM1414" s="28"/>
      <c r="INN1414" s="28"/>
      <c r="INO1414" s="28"/>
      <c r="INP1414" s="28"/>
      <c r="INQ1414" s="28"/>
      <c r="INR1414" s="28"/>
      <c r="INS1414" s="28"/>
      <c r="INT1414" s="28"/>
      <c r="INU1414" s="28"/>
      <c r="INV1414" s="28"/>
      <c r="INW1414" s="28"/>
      <c r="INX1414" s="28"/>
      <c r="INY1414" s="28"/>
      <c r="INZ1414" s="28"/>
      <c r="IOA1414" s="28"/>
      <c r="IOB1414" s="28"/>
      <c r="IOC1414" s="28"/>
      <c r="IOD1414" s="28"/>
      <c r="IOE1414" s="28"/>
      <c r="IOF1414" s="28"/>
      <c r="IOG1414" s="28"/>
      <c r="IOH1414" s="28"/>
      <c r="IOI1414" s="28"/>
      <c r="IOJ1414" s="28"/>
      <c r="IOK1414" s="28"/>
      <c r="IOL1414" s="28"/>
      <c r="IOM1414" s="28"/>
      <c r="ION1414" s="28"/>
      <c r="IOO1414" s="28"/>
      <c r="IOP1414" s="28"/>
      <c r="IOQ1414" s="28"/>
      <c r="IOR1414" s="28"/>
      <c r="IOS1414" s="28"/>
      <c r="IOT1414" s="28"/>
      <c r="IOU1414" s="28"/>
      <c r="IOV1414" s="28"/>
      <c r="IOW1414" s="28"/>
      <c r="IOX1414" s="28"/>
      <c r="IOY1414" s="28"/>
      <c r="IOZ1414" s="28"/>
      <c r="IPA1414" s="28"/>
      <c r="IPB1414" s="28"/>
      <c r="IPC1414" s="28"/>
      <c r="IPD1414" s="28"/>
      <c r="IPE1414" s="28"/>
      <c r="IPF1414" s="28"/>
      <c r="IPG1414" s="28"/>
      <c r="IPH1414" s="28"/>
      <c r="IPI1414" s="28"/>
      <c r="IPJ1414" s="28"/>
      <c r="IPK1414" s="28"/>
      <c r="IPL1414" s="28"/>
      <c r="IPM1414" s="28"/>
      <c r="IPN1414" s="28"/>
      <c r="IPO1414" s="28"/>
      <c r="IPP1414" s="28"/>
      <c r="IPQ1414" s="28"/>
      <c r="IPR1414" s="28"/>
      <c r="IPS1414" s="28"/>
      <c r="IPT1414" s="28"/>
      <c r="IPU1414" s="28"/>
      <c r="IPV1414" s="28"/>
      <c r="IPW1414" s="28"/>
      <c r="IPX1414" s="28"/>
      <c r="IPY1414" s="28"/>
      <c r="IPZ1414" s="28"/>
      <c r="IQA1414" s="28"/>
      <c r="IQB1414" s="28"/>
      <c r="IQC1414" s="28"/>
      <c r="IQD1414" s="28"/>
      <c r="IQE1414" s="28"/>
      <c r="IQF1414" s="28"/>
      <c r="IQG1414" s="28"/>
      <c r="IQH1414" s="28"/>
      <c r="IQI1414" s="28"/>
      <c r="IQJ1414" s="28"/>
      <c r="IQK1414" s="28"/>
      <c r="IQL1414" s="28"/>
      <c r="IQM1414" s="28"/>
      <c r="IQN1414" s="28"/>
      <c r="IQO1414" s="28"/>
      <c r="IQP1414" s="28"/>
      <c r="IQQ1414" s="28"/>
      <c r="IQR1414" s="28"/>
      <c r="IQS1414" s="28"/>
      <c r="IQT1414" s="28"/>
      <c r="IQU1414" s="28"/>
      <c r="IQV1414" s="28"/>
      <c r="IQW1414" s="28"/>
      <c r="IQX1414" s="28"/>
      <c r="IQY1414" s="28"/>
      <c r="IQZ1414" s="28"/>
      <c r="IRA1414" s="28"/>
      <c r="IRB1414" s="28"/>
      <c r="IRC1414" s="28"/>
      <c r="IRD1414" s="28"/>
      <c r="IRE1414" s="28"/>
      <c r="IRF1414" s="28"/>
      <c r="IRG1414" s="28"/>
      <c r="IRH1414" s="28"/>
      <c r="IRI1414" s="28"/>
      <c r="IRJ1414" s="28"/>
      <c r="IRK1414" s="28"/>
      <c r="IRL1414" s="28"/>
      <c r="IRM1414" s="28"/>
      <c r="IRN1414" s="28"/>
      <c r="IRO1414" s="28"/>
      <c r="IRP1414" s="28"/>
      <c r="IRQ1414" s="28"/>
      <c r="IRR1414" s="28"/>
      <c r="IRS1414" s="28"/>
      <c r="IRT1414" s="28"/>
      <c r="IRU1414" s="28"/>
      <c r="IRV1414" s="28"/>
      <c r="IRW1414" s="28"/>
      <c r="IRX1414" s="28"/>
      <c r="IRY1414" s="28"/>
      <c r="IRZ1414" s="28"/>
      <c r="ISA1414" s="28"/>
      <c r="ISB1414" s="28"/>
      <c r="ISC1414" s="28"/>
      <c r="ISD1414" s="28"/>
      <c r="ISE1414" s="28"/>
      <c r="ISF1414" s="28"/>
      <c r="ISG1414" s="28"/>
      <c r="ISH1414" s="28"/>
      <c r="ISI1414" s="28"/>
      <c r="ISJ1414" s="28"/>
      <c r="ISK1414" s="28"/>
      <c r="ISL1414" s="28"/>
      <c r="ISM1414" s="28"/>
      <c r="ISN1414" s="28"/>
      <c r="ISO1414" s="28"/>
      <c r="ISP1414" s="28"/>
      <c r="ISQ1414" s="28"/>
      <c r="ISR1414" s="28"/>
      <c r="ISS1414" s="28"/>
      <c r="IST1414" s="28"/>
      <c r="ISU1414" s="28"/>
      <c r="ISV1414" s="28"/>
      <c r="ISW1414" s="28"/>
      <c r="ISX1414" s="28"/>
      <c r="ISY1414" s="28"/>
      <c r="ISZ1414" s="28"/>
      <c r="ITA1414" s="28"/>
      <c r="ITB1414" s="28"/>
      <c r="ITC1414" s="28"/>
      <c r="ITD1414" s="28"/>
      <c r="ITE1414" s="28"/>
      <c r="ITF1414" s="28"/>
      <c r="ITG1414" s="28"/>
      <c r="ITH1414" s="28"/>
      <c r="ITI1414" s="28"/>
      <c r="ITJ1414" s="28"/>
      <c r="ITK1414" s="28"/>
      <c r="ITL1414" s="28"/>
      <c r="ITM1414" s="28"/>
      <c r="ITN1414" s="28"/>
      <c r="ITO1414" s="28"/>
      <c r="ITP1414" s="28"/>
      <c r="ITQ1414" s="28"/>
      <c r="ITR1414" s="28"/>
      <c r="ITS1414" s="28"/>
      <c r="ITT1414" s="28"/>
      <c r="ITU1414" s="28"/>
      <c r="ITV1414" s="28"/>
      <c r="ITW1414" s="28"/>
      <c r="ITX1414" s="28"/>
      <c r="ITY1414" s="28"/>
      <c r="ITZ1414" s="28"/>
      <c r="IUA1414" s="28"/>
      <c r="IUB1414" s="28"/>
      <c r="IUC1414" s="28"/>
      <c r="IUD1414" s="28"/>
      <c r="IUE1414" s="28"/>
      <c r="IUF1414" s="28"/>
      <c r="IUG1414" s="28"/>
      <c r="IUH1414" s="28"/>
      <c r="IUI1414" s="28"/>
      <c r="IUJ1414" s="28"/>
      <c r="IUK1414" s="28"/>
      <c r="IUL1414" s="28"/>
      <c r="IUM1414" s="28"/>
      <c r="IUN1414" s="28"/>
      <c r="IUO1414" s="28"/>
      <c r="IUP1414" s="28"/>
      <c r="IUQ1414" s="28"/>
      <c r="IUR1414" s="28"/>
      <c r="IUS1414" s="28"/>
      <c r="IUT1414" s="28"/>
      <c r="IUU1414" s="28"/>
      <c r="IUV1414" s="28"/>
      <c r="IUW1414" s="28"/>
      <c r="IUX1414" s="28"/>
      <c r="IUY1414" s="28"/>
      <c r="IUZ1414" s="28"/>
      <c r="IVA1414" s="28"/>
      <c r="IVB1414" s="28"/>
      <c r="IVC1414" s="28"/>
      <c r="IVD1414" s="28"/>
      <c r="IVE1414" s="28"/>
      <c r="IVF1414" s="28"/>
      <c r="IVG1414" s="28"/>
      <c r="IVH1414" s="28"/>
      <c r="IVI1414" s="28"/>
      <c r="IVJ1414" s="28"/>
      <c r="IVK1414" s="28"/>
      <c r="IVL1414" s="28"/>
      <c r="IVM1414" s="28"/>
      <c r="IVN1414" s="28"/>
      <c r="IVO1414" s="28"/>
      <c r="IVP1414" s="28"/>
      <c r="IVQ1414" s="28"/>
      <c r="IVR1414" s="28"/>
      <c r="IVS1414" s="28"/>
      <c r="IVT1414" s="28"/>
      <c r="IVU1414" s="28"/>
      <c r="IVV1414" s="28"/>
      <c r="IVW1414" s="28"/>
      <c r="IVX1414" s="28"/>
      <c r="IVY1414" s="28"/>
      <c r="IVZ1414" s="28"/>
      <c r="IWA1414" s="28"/>
      <c r="IWB1414" s="28"/>
      <c r="IWC1414" s="28"/>
      <c r="IWD1414" s="28"/>
      <c r="IWE1414" s="28"/>
      <c r="IWF1414" s="28"/>
      <c r="IWG1414" s="28"/>
      <c r="IWH1414" s="28"/>
      <c r="IWI1414" s="28"/>
      <c r="IWJ1414" s="28"/>
      <c r="IWK1414" s="28"/>
      <c r="IWL1414" s="28"/>
      <c r="IWM1414" s="28"/>
      <c r="IWN1414" s="28"/>
      <c r="IWO1414" s="28"/>
      <c r="IWP1414" s="28"/>
      <c r="IWQ1414" s="28"/>
      <c r="IWR1414" s="28"/>
      <c r="IWS1414" s="28"/>
      <c r="IWT1414" s="28"/>
      <c r="IWU1414" s="28"/>
      <c r="IWV1414" s="28"/>
      <c r="IWW1414" s="28"/>
      <c r="IWX1414" s="28"/>
      <c r="IWY1414" s="28"/>
      <c r="IWZ1414" s="28"/>
      <c r="IXA1414" s="28"/>
      <c r="IXB1414" s="28"/>
      <c r="IXC1414" s="28"/>
      <c r="IXD1414" s="28"/>
      <c r="IXE1414" s="28"/>
      <c r="IXF1414" s="28"/>
      <c r="IXG1414" s="28"/>
      <c r="IXH1414" s="28"/>
      <c r="IXI1414" s="28"/>
      <c r="IXJ1414" s="28"/>
      <c r="IXK1414" s="28"/>
      <c r="IXL1414" s="28"/>
      <c r="IXM1414" s="28"/>
      <c r="IXN1414" s="28"/>
      <c r="IXO1414" s="28"/>
      <c r="IXP1414" s="28"/>
      <c r="IXQ1414" s="28"/>
      <c r="IXR1414" s="28"/>
      <c r="IXS1414" s="28"/>
      <c r="IXT1414" s="28"/>
      <c r="IXU1414" s="28"/>
      <c r="IXV1414" s="28"/>
      <c r="IXW1414" s="28"/>
      <c r="IXX1414" s="28"/>
      <c r="IXY1414" s="28"/>
      <c r="IXZ1414" s="28"/>
      <c r="IYA1414" s="28"/>
      <c r="IYB1414" s="28"/>
      <c r="IYC1414" s="28"/>
      <c r="IYD1414" s="28"/>
      <c r="IYE1414" s="28"/>
      <c r="IYF1414" s="28"/>
      <c r="IYG1414" s="28"/>
      <c r="IYH1414" s="28"/>
      <c r="IYI1414" s="28"/>
      <c r="IYJ1414" s="28"/>
      <c r="IYK1414" s="28"/>
      <c r="IYL1414" s="28"/>
      <c r="IYM1414" s="28"/>
      <c r="IYN1414" s="28"/>
      <c r="IYO1414" s="28"/>
      <c r="IYP1414" s="28"/>
      <c r="IYQ1414" s="28"/>
      <c r="IYR1414" s="28"/>
      <c r="IYS1414" s="28"/>
      <c r="IYT1414" s="28"/>
      <c r="IYU1414" s="28"/>
      <c r="IYV1414" s="28"/>
      <c r="IYW1414" s="28"/>
      <c r="IYX1414" s="28"/>
      <c r="IYY1414" s="28"/>
      <c r="IYZ1414" s="28"/>
      <c r="IZA1414" s="28"/>
      <c r="IZB1414" s="28"/>
      <c r="IZC1414" s="28"/>
      <c r="IZD1414" s="28"/>
      <c r="IZE1414" s="28"/>
      <c r="IZF1414" s="28"/>
      <c r="IZG1414" s="28"/>
      <c r="IZH1414" s="28"/>
      <c r="IZI1414" s="28"/>
      <c r="IZJ1414" s="28"/>
      <c r="IZK1414" s="28"/>
      <c r="IZL1414" s="28"/>
      <c r="IZM1414" s="28"/>
      <c r="IZN1414" s="28"/>
      <c r="IZO1414" s="28"/>
      <c r="IZP1414" s="28"/>
      <c r="IZQ1414" s="28"/>
      <c r="IZR1414" s="28"/>
      <c r="IZS1414" s="28"/>
      <c r="IZT1414" s="28"/>
      <c r="IZU1414" s="28"/>
      <c r="IZV1414" s="28"/>
      <c r="IZW1414" s="28"/>
      <c r="IZX1414" s="28"/>
      <c r="IZY1414" s="28"/>
      <c r="IZZ1414" s="28"/>
      <c r="JAA1414" s="28"/>
      <c r="JAB1414" s="28"/>
      <c r="JAC1414" s="28"/>
      <c r="JAD1414" s="28"/>
      <c r="JAE1414" s="28"/>
      <c r="JAF1414" s="28"/>
      <c r="JAG1414" s="28"/>
      <c r="JAH1414" s="28"/>
      <c r="JAI1414" s="28"/>
      <c r="JAJ1414" s="28"/>
      <c r="JAK1414" s="28"/>
      <c r="JAL1414" s="28"/>
      <c r="JAM1414" s="28"/>
      <c r="JAN1414" s="28"/>
      <c r="JAO1414" s="28"/>
      <c r="JAP1414" s="28"/>
      <c r="JAQ1414" s="28"/>
      <c r="JAR1414" s="28"/>
      <c r="JAS1414" s="28"/>
      <c r="JAT1414" s="28"/>
      <c r="JAU1414" s="28"/>
      <c r="JAV1414" s="28"/>
      <c r="JAW1414" s="28"/>
      <c r="JAX1414" s="28"/>
      <c r="JAY1414" s="28"/>
      <c r="JAZ1414" s="28"/>
      <c r="JBA1414" s="28"/>
      <c r="JBB1414" s="28"/>
      <c r="JBC1414" s="28"/>
      <c r="JBD1414" s="28"/>
      <c r="JBE1414" s="28"/>
      <c r="JBF1414" s="28"/>
      <c r="JBG1414" s="28"/>
      <c r="JBH1414" s="28"/>
      <c r="JBI1414" s="28"/>
      <c r="JBJ1414" s="28"/>
      <c r="JBK1414" s="28"/>
      <c r="JBL1414" s="28"/>
      <c r="JBM1414" s="28"/>
      <c r="JBN1414" s="28"/>
      <c r="JBO1414" s="28"/>
      <c r="JBP1414" s="28"/>
      <c r="JBQ1414" s="28"/>
      <c r="JBR1414" s="28"/>
      <c r="JBS1414" s="28"/>
      <c r="JBT1414" s="28"/>
      <c r="JBU1414" s="28"/>
      <c r="JBV1414" s="28"/>
      <c r="JBW1414" s="28"/>
      <c r="JBX1414" s="28"/>
      <c r="JBY1414" s="28"/>
      <c r="JBZ1414" s="28"/>
      <c r="JCA1414" s="28"/>
      <c r="JCB1414" s="28"/>
      <c r="JCC1414" s="28"/>
      <c r="JCD1414" s="28"/>
      <c r="JCE1414" s="28"/>
      <c r="JCF1414" s="28"/>
      <c r="JCG1414" s="28"/>
      <c r="JCH1414" s="28"/>
      <c r="JCI1414" s="28"/>
      <c r="JCJ1414" s="28"/>
      <c r="JCK1414" s="28"/>
      <c r="JCL1414" s="28"/>
      <c r="JCM1414" s="28"/>
      <c r="JCN1414" s="28"/>
      <c r="JCO1414" s="28"/>
      <c r="JCP1414" s="28"/>
      <c r="JCQ1414" s="28"/>
      <c r="JCR1414" s="28"/>
      <c r="JCS1414" s="28"/>
      <c r="JCT1414" s="28"/>
      <c r="JCU1414" s="28"/>
      <c r="JCV1414" s="28"/>
      <c r="JCW1414" s="28"/>
      <c r="JCX1414" s="28"/>
      <c r="JCY1414" s="28"/>
      <c r="JCZ1414" s="28"/>
      <c r="JDA1414" s="28"/>
      <c r="JDB1414" s="28"/>
      <c r="JDC1414" s="28"/>
      <c r="JDD1414" s="28"/>
      <c r="JDE1414" s="28"/>
      <c r="JDF1414" s="28"/>
      <c r="JDG1414" s="28"/>
      <c r="JDH1414" s="28"/>
      <c r="JDI1414" s="28"/>
      <c r="JDJ1414" s="28"/>
      <c r="JDK1414" s="28"/>
      <c r="JDL1414" s="28"/>
      <c r="JDM1414" s="28"/>
      <c r="JDN1414" s="28"/>
      <c r="JDO1414" s="28"/>
      <c r="JDP1414" s="28"/>
      <c r="JDQ1414" s="28"/>
      <c r="JDR1414" s="28"/>
      <c r="JDS1414" s="28"/>
      <c r="JDT1414" s="28"/>
      <c r="JDU1414" s="28"/>
      <c r="JDV1414" s="28"/>
      <c r="JDW1414" s="28"/>
      <c r="JDX1414" s="28"/>
      <c r="JDY1414" s="28"/>
      <c r="JDZ1414" s="28"/>
      <c r="JEA1414" s="28"/>
      <c r="JEB1414" s="28"/>
      <c r="JEC1414" s="28"/>
      <c r="JED1414" s="28"/>
      <c r="JEE1414" s="28"/>
      <c r="JEF1414" s="28"/>
      <c r="JEG1414" s="28"/>
      <c r="JEH1414" s="28"/>
      <c r="JEI1414" s="28"/>
      <c r="JEJ1414" s="28"/>
      <c r="JEK1414" s="28"/>
      <c r="JEL1414" s="28"/>
      <c r="JEM1414" s="28"/>
      <c r="JEN1414" s="28"/>
      <c r="JEO1414" s="28"/>
      <c r="JEP1414" s="28"/>
      <c r="JEQ1414" s="28"/>
      <c r="JER1414" s="28"/>
      <c r="JES1414" s="28"/>
      <c r="JET1414" s="28"/>
      <c r="JEU1414" s="28"/>
      <c r="JEV1414" s="28"/>
      <c r="JEW1414" s="28"/>
      <c r="JEX1414" s="28"/>
      <c r="JEY1414" s="28"/>
      <c r="JEZ1414" s="28"/>
      <c r="JFA1414" s="28"/>
      <c r="JFB1414" s="28"/>
      <c r="JFC1414" s="28"/>
      <c r="JFD1414" s="28"/>
      <c r="JFE1414" s="28"/>
      <c r="JFF1414" s="28"/>
      <c r="JFG1414" s="28"/>
      <c r="JFH1414" s="28"/>
      <c r="JFI1414" s="28"/>
      <c r="JFJ1414" s="28"/>
      <c r="JFK1414" s="28"/>
      <c r="JFL1414" s="28"/>
      <c r="JFM1414" s="28"/>
      <c r="JFN1414" s="28"/>
      <c r="JFO1414" s="28"/>
      <c r="JFP1414" s="28"/>
      <c r="JFQ1414" s="28"/>
      <c r="JFR1414" s="28"/>
      <c r="JFS1414" s="28"/>
      <c r="JFT1414" s="28"/>
      <c r="JFU1414" s="28"/>
      <c r="JFV1414" s="28"/>
      <c r="JFW1414" s="28"/>
      <c r="JFX1414" s="28"/>
      <c r="JFY1414" s="28"/>
      <c r="JFZ1414" s="28"/>
      <c r="JGA1414" s="28"/>
      <c r="JGB1414" s="28"/>
      <c r="JGC1414" s="28"/>
      <c r="JGD1414" s="28"/>
      <c r="JGE1414" s="28"/>
      <c r="JGF1414" s="28"/>
      <c r="JGG1414" s="28"/>
      <c r="JGH1414" s="28"/>
      <c r="JGI1414" s="28"/>
      <c r="JGJ1414" s="28"/>
      <c r="JGK1414" s="28"/>
      <c r="JGL1414" s="28"/>
      <c r="JGM1414" s="28"/>
      <c r="JGN1414" s="28"/>
      <c r="JGO1414" s="28"/>
      <c r="JGP1414" s="28"/>
      <c r="JGQ1414" s="28"/>
      <c r="JGR1414" s="28"/>
      <c r="JGS1414" s="28"/>
      <c r="JGT1414" s="28"/>
      <c r="JGU1414" s="28"/>
      <c r="JGV1414" s="28"/>
      <c r="JGW1414" s="28"/>
      <c r="JGX1414" s="28"/>
      <c r="JGY1414" s="28"/>
      <c r="JGZ1414" s="28"/>
      <c r="JHA1414" s="28"/>
      <c r="JHB1414" s="28"/>
      <c r="JHC1414" s="28"/>
      <c r="JHD1414" s="28"/>
      <c r="JHE1414" s="28"/>
      <c r="JHF1414" s="28"/>
      <c r="JHG1414" s="28"/>
      <c r="JHH1414" s="28"/>
      <c r="JHI1414" s="28"/>
      <c r="JHJ1414" s="28"/>
      <c r="JHK1414" s="28"/>
      <c r="JHL1414" s="28"/>
      <c r="JHM1414" s="28"/>
      <c r="JHN1414" s="28"/>
      <c r="JHO1414" s="28"/>
      <c r="JHP1414" s="28"/>
      <c r="JHQ1414" s="28"/>
      <c r="JHR1414" s="28"/>
      <c r="JHS1414" s="28"/>
      <c r="JHT1414" s="28"/>
      <c r="JHU1414" s="28"/>
      <c r="JHV1414" s="28"/>
      <c r="JHW1414" s="28"/>
      <c r="JHX1414" s="28"/>
      <c r="JHY1414" s="28"/>
      <c r="JHZ1414" s="28"/>
      <c r="JIA1414" s="28"/>
      <c r="JIB1414" s="28"/>
      <c r="JIC1414" s="28"/>
      <c r="JID1414" s="28"/>
      <c r="JIE1414" s="28"/>
      <c r="JIF1414" s="28"/>
      <c r="JIG1414" s="28"/>
      <c r="JIH1414" s="28"/>
      <c r="JII1414" s="28"/>
      <c r="JIJ1414" s="28"/>
      <c r="JIK1414" s="28"/>
      <c r="JIL1414" s="28"/>
      <c r="JIM1414" s="28"/>
      <c r="JIN1414" s="28"/>
      <c r="JIO1414" s="28"/>
      <c r="JIP1414" s="28"/>
      <c r="JIQ1414" s="28"/>
      <c r="JIR1414" s="28"/>
      <c r="JIS1414" s="28"/>
      <c r="JIT1414" s="28"/>
      <c r="JIU1414" s="28"/>
      <c r="JIV1414" s="28"/>
      <c r="JIW1414" s="28"/>
      <c r="JIX1414" s="28"/>
      <c r="JIY1414" s="28"/>
      <c r="JIZ1414" s="28"/>
      <c r="JJA1414" s="28"/>
      <c r="JJB1414" s="28"/>
      <c r="JJC1414" s="28"/>
      <c r="JJD1414" s="28"/>
      <c r="JJE1414" s="28"/>
      <c r="JJF1414" s="28"/>
      <c r="JJG1414" s="28"/>
      <c r="JJH1414" s="28"/>
      <c r="JJI1414" s="28"/>
      <c r="JJJ1414" s="28"/>
      <c r="JJK1414" s="28"/>
      <c r="JJL1414" s="28"/>
      <c r="JJM1414" s="28"/>
      <c r="JJN1414" s="28"/>
      <c r="JJO1414" s="28"/>
      <c r="JJP1414" s="28"/>
      <c r="JJQ1414" s="28"/>
      <c r="JJR1414" s="28"/>
      <c r="JJS1414" s="28"/>
      <c r="JJT1414" s="28"/>
      <c r="JJU1414" s="28"/>
      <c r="JJV1414" s="28"/>
      <c r="JJW1414" s="28"/>
      <c r="JJX1414" s="28"/>
      <c r="JJY1414" s="28"/>
      <c r="JJZ1414" s="28"/>
      <c r="JKA1414" s="28"/>
      <c r="JKB1414" s="28"/>
      <c r="JKC1414" s="28"/>
      <c r="JKD1414" s="28"/>
      <c r="JKE1414" s="28"/>
      <c r="JKF1414" s="28"/>
      <c r="JKG1414" s="28"/>
      <c r="JKH1414" s="28"/>
      <c r="JKI1414" s="28"/>
      <c r="JKJ1414" s="28"/>
      <c r="JKK1414" s="28"/>
      <c r="JKL1414" s="28"/>
      <c r="JKM1414" s="28"/>
      <c r="JKN1414" s="28"/>
      <c r="JKO1414" s="28"/>
      <c r="JKP1414" s="28"/>
      <c r="JKQ1414" s="28"/>
      <c r="JKR1414" s="28"/>
      <c r="JKS1414" s="28"/>
      <c r="JKT1414" s="28"/>
      <c r="JKU1414" s="28"/>
      <c r="JKV1414" s="28"/>
      <c r="JKW1414" s="28"/>
      <c r="JKX1414" s="28"/>
      <c r="JKY1414" s="28"/>
      <c r="JKZ1414" s="28"/>
      <c r="JLA1414" s="28"/>
      <c r="JLB1414" s="28"/>
      <c r="JLC1414" s="28"/>
      <c r="JLD1414" s="28"/>
      <c r="JLE1414" s="28"/>
      <c r="JLF1414" s="28"/>
      <c r="JLG1414" s="28"/>
      <c r="JLH1414" s="28"/>
      <c r="JLI1414" s="28"/>
      <c r="JLJ1414" s="28"/>
      <c r="JLK1414" s="28"/>
      <c r="JLL1414" s="28"/>
      <c r="JLM1414" s="28"/>
      <c r="JLN1414" s="28"/>
      <c r="JLO1414" s="28"/>
      <c r="JLP1414" s="28"/>
      <c r="JLQ1414" s="28"/>
      <c r="JLR1414" s="28"/>
      <c r="JLS1414" s="28"/>
      <c r="JLT1414" s="28"/>
      <c r="JLU1414" s="28"/>
      <c r="JLV1414" s="28"/>
      <c r="JLW1414" s="28"/>
      <c r="JLX1414" s="28"/>
      <c r="JLY1414" s="28"/>
      <c r="JLZ1414" s="28"/>
      <c r="JMA1414" s="28"/>
      <c r="JMB1414" s="28"/>
      <c r="JMC1414" s="28"/>
      <c r="JMD1414" s="28"/>
      <c r="JME1414" s="28"/>
      <c r="JMF1414" s="28"/>
      <c r="JMG1414" s="28"/>
      <c r="JMH1414" s="28"/>
      <c r="JMI1414" s="28"/>
      <c r="JMJ1414" s="28"/>
      <c r="JMK1414" s="28"/>
      <c r="JML1414" s="28"/>
      <c r="JMM1414" s="28"/>
      <c r="JMN1414" s="28"/>
      <c r="JMO1414" s="28"/>
      <c r="JMP1414" s="28"/>
      <c r="JMQ1414" s="28"/>
      <c r="JMR1414" s="28"/>
      <c r="JMS1414" s="28"/>
      <c r="JMT1414" s="28"/>
      <c r="JMU1414" s="28"/>
      <c r="JMV1414" s="28"/>
      <c r="JMW1414" s="28"/>
      <c r="JMX1414" s="28"/>
      <c r="JMY1414" s="28"/>
      <c r="JMZ1414" s="28"/>
      <c r="JNA1414" s="28"/>
      <c r="JNB1414" s="28"/>
      <c r="JNC1414" s="28"/>
      <c r="JND1414" s="28"/>
      <c r="JNE1414" s="28"/>
      <c r="JNF1414" s="28"/>
      <c r="JNG1414" s="28"/>
      <c r="JNH1414" s="28"/>
      <c r="JNI1414" s="28"/>
      <c r="JNJ1414" s="28"/>
      <c r="JNK1414" s="28"/>
      <c r="JNL1414" s="28"/>
      <c r="JNM1414" s="28"/>
      <c r="JNN1414" s="28"/>
      <c r="JNO1414" s="28"/>
      <c r="JNP1414" s="28"/>
      <c r="JNQ1414" s="28"/>
      <c r="JNR1414" s="28"/>
      <c r="JNS1414" s="28"/>
      <c r="JNT1414" s="28"/>
      <c r="JNU1414" s="28"/>
      <c r="JNV1414" s="28"/>
      <c r="JNW1414" s="28"/>
      <c r="JNX1414" s="28"/>
      <c r="JNY1414" s="28"/>
      <c r="JNZ1414" s="28"/>
      <c r="JOA1414" s="28"/>
      <c r="JOB1414" s="28"/>
      <c r="JOC1414" s="28"/>
      <c r="JOD1414" s="28"/>
      <c r="JOE1414" s="28"/>
      <c r="JOF1414" s="28"/>
      <c r="JOG1414" s="28"/>
      <c r="JOH1414" s="28"/>
      <c r="JOI1414" s="28"/>
      <c r="JOJ1414" s="28"/>
      <c r="JOK1414" s="28"/>
      <c r="JOL1414" s="28"/>
      <c r="JOM1414" s="28"/>
      <c r="JON1414" s="28"/>
      <c r="JOO1414" s="28"/>
      <c r="JOP1414" s="28"/>
      <c r="JOQ1414" s="28"/>
      <c r="JOR1414" s="28"/>
      <c r="JOS1414" s="28"/>
      <c r="JOT1414" s="28"/>
      <c r="JOU1414" s="28"/>
      <c r="JOV1414" s="28"/>
      <c r="JOW1414" s="28"/>
      <c r="JOX1414" s="28"/>
      <c r="JOY1414" s="28"/>
      <c r="JOZ1414" s="28"/>
      <c r="JPA1414" s="28"/>
      <c r="JPB1414" s="28"/>
      <c r="JPC1414" s="28"/>
      <c r="JPD1414" s="28"/>
      <c r="JPE1414" s="28"/>
      <c r="JPF1414" s="28"/>
      <c r="JPG1414" s="28"/>
      <c r="JPH1414" s="28"/>
      <c r="JPI1414" s="28"/>
      <c r="JPJ1414" s="28"/>
      <c r="JPK1414" s="28"/>
      <c r="JPL1414" s="28"/>
      <c r="JPM1414" s="28"/>
      <c r="JPN1414" s="28"/>
      <c r="JPO1414" s="28"/>
      <c r="JPP1414" s="28"/>
      <c r="JPQ1414" s="28"/>
      <c r="JPR1414" s="28"/>
      <c r="JPS1414" s="28"/>
      <c r="JPT1414" s="28"/>
      <c r="JPU1414" s="28"/>
      <c r="JPV1414" s="28"/>
      <c r="JPW1414" s="28"/>
      <c r="JPX1414" s="28"/>
      <c r="JPY1414" s="28"/>
      <c r="JPZ1414" s="28"/>
      <c r="JQA1414" s="28"/>
      <c r="JQB1414" s="28"/>
      <c r="JQC1414" s="28"/>
      <c r="JQD1414" s="28"/>
      <c r="JQE1414" s="28"/>
      <c r="JQF1414" s="28"/>
      <c r="JQG1414" s="28"/>
      <c r="JQH1414" s="28"/>
      <c r="JQI1414" s="28"/>
      <c r="JQJ1414" s="28"/>
      <c r="JQK1414" s="28"/>
      <c r="JQL1414" s="28"/>
      <c r="JQM1414" s="28"/>
      <c r="JQN1414" s="28"/>
      <c r="JQO1414" s="28"/>
      <c r="JQP1414" s="28"/>
      <c r="JQQ1414" s="28"/>
      <c r="JQR1414" s="28"/>
      <c r="JQS1414" s="28"/>
      <c r="JQT1414" s="28"/>
      <c r="JQU1414" s="28"/>
      <c r="JQV1414" s="28"/>
      <c r="JQW1414" s="28"/>
      <c r="JQX1414" s="28"/>
      <c r="JQY1414" s="28"/>
      <c r="JQZ1414" s="28"/>
      <c r="JRA1414" s="28"/>
      <c r="JRB1414" s="28"/>
      <c r="JRC1414" s="28"/>
      <c r="JRD1414" s="28"/>
      <c r="JRE1414" s="28"/>
      <c r="JRF1414" s="28"/>
      <c r="JRG1414" s="28"/>
      <c r="JRH1414" s="28"/>
      <c r="JRI1414" s="28"/>
      <c r="JRJ1414" s="28"/>
      <c r="JRK1414" s="28"/>
      <c r="JRL1414" s="28"/>
      <c r="JRM1414" s="28"/>
      <c r="JRN1414" s="28"/>
      <c r="JRO1414" s="28"/>
      <c r="JRP1414" s="28"/>
      <c r="JRQ1414" s="28"/>
      <c r="JRR1414" s="28"/>
      <c r="JRS1414" s="28"/>
      <c r="JRT1414" s="28"/>
      <c r="JRU1414" s="28"/>
      <c r="JRV1414" s="28"/>
      <c r="JRW1414" s="28"/>
      <c r="JRX1414" s="28"/>
      <c r="JRY1414" s="28"/>
      <c r="JRZ1414" s="28"/>
      <c r="JSA1414" s="28"/>
      <c r="JSB1414" s="28"/>
      <c r="JSC1414" s="28"/>
      <c r="JSD1414" s="28"/>
      <c r="JSE1414" s="28"/>
      <c r="JSF1414" s="28"/>
      <c r="JSG1414" s="28"/>
      <c r="JSH1414" s="28"/>
      <c r="JSI1414" s="28"/>
      <c r="JSJ1414" s="28"/>
      <c r="JSK1414" s="28"/>
      <c r="JSL1414" s="28"/>
      <c r="JSM1414" s="28"/>
      <c r="JSN1414" s="28"/>
      <c r="JSO1414" s="28"/>
      <c r="JSP1414" s="28"/>
      <c r="JSQ1414" s="28"/>
      <c r="JSR1414" s="28"/>
      <c r="JSS1414" s="28"/>
      <c r="JST1414" s="28"/>
      <c r="JSU1414" s="28"/>
      <c r="JSV1414" s="28"/>
      <c r="JSW1414" s="28"/>
      <c r="JSX1414" s="28"/>
      <c r="JSY1414" s="28"/>
      <c r="JSZ1414" s="28"/>
      <c r="JTA1414" s="28"/>
      <c r="JTB1414" s="28"/>
      <c r="JTC1414" s="28"/>
      <c r="JTD1414" s="28"/>
      <c r="JTE1414" s="28"/>
      <c r="JTF1414" s="28"/>
      <c r="JTG1414" s="28"/>
      <c r="JTH1414" s="28"/>
      <c r="JTI1414" s="28"/>
      <c r="JTJ1414" s="28"/>
      <c r="JTK1414" s="28"/>
      <c r="JTL1414" s="28"/>
      <c r="JTM1414" s="28"/>
      <c r="JTN1414" s="28"/>
      <c r="JTO1414" s="28"/>
      <c r="JTP1414" s="28"/>
      <c r="JTQ1414" s="28"/>
      <c r="JTR1414" s="28"/>
      <c r="JTS1414" s="28"/>
      <c r="JTT1414" s="28"/>
      <c r="JTU1414" s="28"/>
      <c r="JTV1414" s="28"/>
      <c r="JTW1414" s="28"/>
      <c r="JTX1414" s="28"/>
      <c r="JTY1414" s="28"/>
      <c r="JTZ1414" s="28"/>
      <c r="JUA1414" s="28"/>
      <c r="JUB1414" s="28"/>
      <c r="JUC1414" s="28"/>
      <c r="JUD1414" s="28"/>
      <c r="JUE1414" s="28"/>
      <c r="JUF1414" s="28"/>
      <c r="JUG1414" s="28"/>
      <c r="JUH1414" s="28"/>
      <c r="JUI1414" s="28"/>
      <c r="JUJ1414" s="28"/>
      <c r="JUK1414" s="28"/>
      <c r="JUL1414" s="28"/>
      <c r="JUM1414" s="28"/>
      <c r="JUN1414" s="28"/>
      <c r="JUO1414" s="28"/>
      <c r="JUP1414" s="28"/>
      <c r="JUQ1414" s="28"/>
      <c r="JUR1414" s="28"/>
      <c r="JUS1414" s="28"/>
      <c r="JUT1414" s="28"/>
      <c r="JUU1414" s="28"/>
      <c r="JUV1414" s="28"/>
      <c r="JUW1414" s="28"/>
      <c r="JUX1414" s="28"/>
      <c r="JUY1414" s="28"/>
      <c r="JUZ1414" s="28"/>
      <c r="JVA1414" s="28"/>
      <c r="JVB1414" s="28"/>
      <c r="JVC1414" s="28"/>
      <c r="JVD1414" s="28"/>
      <c r="JVE1414" s="28"/>
      <c r="JVF1414" s="28"/>
      <c r="JVG1414" s="28"/>
      <c r="JVH1414" s="28"/>
      <c r="JVI1414" s="28"/>
      <c r="JVJ1414" s="28"/>
      <c r="JVK1414" s="28"/>
      <c r="JVL1414" s="28"/>
      <c r="JVM1414" s="28"/>
      <c r="JVN1414" s="28"/>
      <c r="JVO1414" s="28"/>
      <c r="JVP1414" s="28"/>
      <c r="JVQ1414" s="28"/>
      <c r="JVR1414" s="28"/>
      <c r="JVS1414" s="28"/>
      <c r="JVT1414" s="28"/>
      <c r="JVU1414" s="28"/>
      <c r="JVV1414" s="28"/>
      <c r="JVW1414" s="28"/>
      <c r="JVX1414" s="28"/>
      <c r="JVY1414" s="28"/>
      <c r="JVZ1414" s="28"/>
      <c r="JWA1414" s="28"/>
      <c r="JWB1414" s="28"/>
      <c r="JWC1414" s="28"/>
      <c r="JWD1414" s="28"/>
      <c r="JWE1414" s="28"/>
      <c r="JWF1414" s="28"/>
      <c r="JWG1414" s="28"/>
      <c r="JWH1414" s="28"/>
      <c r="JWI1414" s="28"/>
      <c r="JWJ1414" s="28"/>
      <c r="JWK1414" s="28"/>
      <c r="JWL1414" s="28"/>
      <c r="JWM1414" s="28"/>
      <c r="JWN1414" s="28"/>
      <c r="JWO1414" s="28"/>
      <c r="JWP1414" s="28"/>
      <c r="JWQ1414" s="28"/>
      <c r="JWR1414" s="28"/>
      <c r="JWS1414" s="28"/>
      <c r="JWT1414" s="28"/>
      <c r="JWU1414" s="28"/>
      <c r="JWV1414" s="28"/>
      <c r="JWW1414" s="28"/>
      <c r="JWX1414" s="28"/>
      <c r="JWY1414" s="28"/>
      <c r="JWZ1414" s="28"/>
      <c r="JXA1414" s="28"/>
      <c r="JXB1414" s="28"/>
      <c r="JXC1414" s="28"/>
      <c r="JXD1414" s="28"/>
      <c r="JXE1414" s="28"/>
      <c r="JXF1414" s="28"/>
      <c r="JXG1414" s="28"/>
      <c r="JXH1414" s="28"/>
      <c r="JXI1414" s="28"/>
      <c r="JXJ1414" s="28"/>
      <c r="JXK1414" s="28"/>
      <c r="JXL1414" s="28"/>
      <c r="JXM1414" s="28"/>
      <c r="JXN1414" s="28"/>
      <c r="JXO1414" s="28"/>
      <c r="JXP1414" s="28"/>
      <c r="JXQ1414" s="28"/>
      <c r="JXR1414" s="28"/>
      <c r="JXS1414" s="28"/>
      <c r="JXT1414" s="28"/>
      <c r="JXU1414" s="28"/>
      <c r="JXV1414" s="28"/>
      <c r="JXW1414" s="28"/>
      <c r="JXX1414" s="28"/>
      <c r="JXY1414" s="28"/>
      <c r="JXZ1414" s="28"/>
      <c r="JYA1414" s="28"/>
      <c r="JYB1414" s="28"/>
      <c r="JYC1414" s="28"/>
      <c r="JYD1414" s="28"/>
      <c r="JYE1414" s="28"/>
      <c r="JYF1414" s="28"/>
      <c r="JYG1414" s="28"/>
      <c r="JYH1414" s="28"/>
      <c r="JYI1414" s="28"/>
      <c r="JYJ1414" s="28"/>
      <c r="JYK1414" s="28"/>
      <c r="JYL1414" s="28"/>
      <c r="JYM1414" s="28"/>
      <c r="JYN1414" s="28"/>
      <c r="JYO1414" s="28"/>
      <c r="JYP1414" s="28"/>
      <c r="JYQ1414" s="28"/>
      <c r="JYR1414" s="28"/>
      <c r="JYS1414" s="28"/>
      <c r="JYT1414" s="28"/>
      <c r="JYU1414" s="28"/>
      <c r="JYV1414" s="28"/>
      <c r="JYW1414" s="28"/>
      <c r="JYX1414" s="28"/>
      <c r="JYY1414" s="28"/>
      <c r="JYZ1414" s="28"/>
      <c r="JZA1414" s="28"/>
      <c r="JZB1414" s="28"/>
      <c r="JZC1414" s="28"/>
      <c r="JZD1414" s="28"/>
      <c r="JZE1414" s="28"/>
      <c r="JZF1414" s="28"/>
      <c r="JZG1414" s="28"/>
      <c r="JZH1414" s="28"/>
      <c r="JZI1414" s="28"/>
      <c r="JZJ1414" s="28"/>
      <c r="JZK1414" s="28"/>
      <c r="JZL1414" s="28"/>
      <c r="JZM1414" s="28"/>
      <c r="JZN1414" s="28"/>
      <c r="JZO1414" s="28"/>
      <c r="JZP1414" s="28"/>
      <c r="JZQ1414" s="28"/>
      <c r="JZR1414" s="28"/>
      <c r="JZS1414" s="28"/>
      <c r="JZT1414" s="28"/>
      <c r="JZU1414" s="28"/>
      <c r="JZV1414" s="28"/>
      <c r="JZW1414" s="28"/>
      <c r="JZX1414" s="28"/>
      <c r="JZY1414" s="28"/>
      <c r="JZZ1414" s="28"/>
      <c r="KAA1414" s="28"/>
      <c r="KAB1414" s="28"/>
      <c r="KAC1414" s="28"/>
      <c r="KAD1414" s="28"/>
      <c r="KAE1414" s="28"/>
      <c r="KAF1414" s="28"/>
      <c r="KAG1414" s="28"/>
      <c r="KAH1414" s="28"/>
      <c r="KAI1414" s="28"/>
      <c r="KAJ1414" s="28"/>
      <c r="KAK1414" s="28"/>
      <c r="KAL1414" s="28"/>
      <c r="KAM1414" s="28"/>
      <c r="KAN1414" s="28"/>
      <c r="KAO1414" s="28"/>
      <c r="KAP1414" s="28"/>
      <c r="KAQ1414" s="28"/>
      <c r="KAR1414" s="28"/>
      <c r="KAS1414" s="28"/>
      <c r="KAT1414" s="28"/>
      <c r="KAU1414" s="28"/>
      <c r="KAV1414" s="28"/>
      <c r="KAW1414" s="28"/>
      <c r="KAX1414" s="28"/>
      <c r="KAY1414" s="28"/>
      <c r="KAZ1414" s="28"/>
      <c r="KBA1414" s="28"/>
      <c r="KBB1414" s="28"/>
      <c r="KBC1414" s="28"/>
      <c r="KBD1414" s="28"/>
      <c r="KBE1414" s="28"/>
      <c r="KBF1414" s="28"/>
      <c r="KBG1414" s="28"/>
      <c r="KBH1414" s="28"/>
      <c r="KBI1414" s="28"/>
      <c r="KBJ1414" s="28"/>
      <c r="KBK1414" s="28"/>
      <c r="KBL1414" s="28"/>
      <c r="KBM1414" s="28"/>
      <c r="KBN1414" s="28"/>
      <c r="KBO1414" s="28"/>
      <c r="KBP1414" s="28"/>
      <c r="KBQ1414" s="28"/>
      <c r="KBR1414" s="28"/>
      <c r="KBS1414" s="28"/>
      <c r="KBT1414" s="28"/>
      <c r="KBU1414" s="28"/>
      <c r="KBV1414" s="28"/>
      <c r="KBW1414" s="28"/>
      <c r="KBX1414" s="28"/>
      <c r="KBY1414" s="28"/>
      <c r="KBZ1414" s="28"/>
      <c r="KCA1414" s="28"/>
      <c r="KCB1414" s="28"/>
      <c r="KCC1414" s="28"/>
      <c r="KCD1414" s="28"/>
      <c r="KCE1414" s="28"/>
      <c r="KCF1414" s="28"/>
      <c r="KCG1414" s="28"/>
      <c r="KCH1414" s="28"/>
      <c r="KCI1414" s="28"/>
      <c r="KCJ1414" s="28"/>
      <c r="KCK1414" s="28"/>
      <c r="KCL1414" s="28"/>
      <c r="KCM1414" s="28"/>
      <c r="KCN1414" s="28"/>
      <c r="KCO1414" s="28"/>
      <c r="KCP1414" s="28"/>
      <c r="KCQ1414" s="28"/>
      <c r="KCR1414" s="28"/>
      <c r="KCS1414" s="28"/>
      <c r="KCT1414" s="28"/>
      <c r="KCU1414" s="28"/>
      <c r="KCV1414" s="28"/>
      <c r="KCW1414" s="28"/>
      <c r="KCX1414" s="28"/>
      <c r="KCY1414" s="28"/>
      <c r="KCZ1414" s="28"/>
      <c r="KDA1414" s="28"/>
      <c r="KDB1414" s="28"/>
      <c r="KDC1414" s="28"/>
      <c r="KDD1414" s="28"/>
      <c r="KDE1414" s="28"/>
      <c r="KDF1414" s="28"/>
      <c r="KDG1414" s="28"/>
      <c r="KDH1414" s="28"/>
      <c r="KDI1414" s="28"/>
      <c r="KDJ1414" s="28"/>
      <c r="KDK1414" s="28"/>
      <c r="KDL1414" s="28"/>
      <c r="KDM1414" s="28"/>
      <c r="KDN1414" s="28"/>
      <c r="KDO1414" s="28"/>
      <c r="KDP1414" s="28"/>
      <c r="KDQ1414" s="28"/>
      <c r="KDR1414" s="28"/>
      <c r="KDS1414" s="28"/>
      <c r="KDT1414" s="28"/>
      <c r="KDU1414" s="28"/>
      <c r="KDV1414" s="28"/>
      <c r="KDW1414" s="28"/>
      <c r="KDX1414" s="28"/>
      <c r="KDY1414" s="28"/>
      <c r="KDZ1414" s="28"/>
      <c r="KEA1414" s="28"/>
      <c r="KEB1414" s="28"/>
      <c r="KEC1414" s="28"/>
      <c r="KED1414" s="28"/>
      <c r="KEE1414" s="28"/>
      <c r="KEF1414" s="28"/>
      <c r="KEG1414" s="28"/>
      <c r="KEH1414" s="28"/>
      <c r="KEI1414" s="28"/>
      <c r="KEJ1414" s="28"/>
      <c r="KEK1414" s="28"/>
      <c r="KEL1414" s="28"/>
      <c r="KEM1414" s="28"/>
      <c r="KEN1414" s="28"/>
      <c r="KEO1414" s="28"/>
      <c r="KEP1414" s="28"/>
      <c r="KEQ1414" s="28"/>
      <c r="KER1414" s="28"/>
      <c r="KES1414" s="28"/>
      <c r="KET1414" s="28"/>
      <c r="KEU1414" s="28"/>
      <c r="KEV1414" s="28"/>
      <c r="KEW1414" s="28"/>
      <c r="KEX1414" s="28"/>
      <c r="KEY1414" s="28"/>
      <c r="KEZ1414" s="28"/>
      <c r="KFA1414" s="28"/>
      <c r="KFB1414" s="28"/>
      <c r="KFC1414" s="28"/>
      <c r="KFD1414" s="28"/>
      <c r="KFE1414" s="28"/>
      <c r="KFF1414" s="28"/>
      <c r="KFG1414" s="28"/>
      <c r="KFH1414" s="28"/>
      <c r="KFI1414" s="28"/>
      <c r="KFJ1414" s="28"/>
      <c r="KFK1414" s="28"/>
      <c r="KFL1414" s="28"/>
      <c r="KFM1414" s="28"/>
      <c r="KFN1414" s="28"/>
      <c r="KFO1414" s="28"/>
      <c r="KFP1414" s="28"/>
      <c r="KFQ1414" s="28"/>
      <c r="KFR1414" s="28"/>
      <c r="KFS1414" s="28"/>
      <c r="KFT1414" s="28"/>
      <c r="KFU1414" s="28"/>
      <c r="KFV1414" s="28"/>
      <c r="KFW1414" s="28"/>
      <c r="KFX1414" s="28"/>
      <c r="KFY1414" s="28"/>
      <c r="KFZ1414" s="28"/>
      <c r="KGA1414" s="28"/>
      <c r="KGB1414" s="28"/>
      <c r="KGC1414" s="28"/>
      <c r="KGD1414" s="28"/>
      <c r="KGE1414" s="28"/>
      <c r="KGF1414" s="28"/>
      <c r="KGG1414" s="28"/>
      <c r="KGH1414" s="28"/>
      <c r="KGI1414" s="28"/>
      <c r="KGJ1414" s="28"/>
      <c r="KGK1414" s="28"/>
      <c r="KGL1414" s="28"/>
      <c r="KGM1414" s="28"/>
      <c r="KGN1414" s="28"/>
      <c r="KGO1414" s="28"/>
      <c r="KGP1414" s="28"/>
      <c r="KGQ1414" s="28"/>
      <c r="KGR1414" s="28"/>
      <c r="KGS1414" s="28"/>
      <c r="KGT1414" s="28"/>
      <c r="KGU1414" s="28"/>
      <c r="KGV1414" s="28"/>
      <c r="KGW1414" s="28"/>
      <c r="KGX1414" s="28"/>
      <c r="KGY1414" s="28"/>
      <c r="KGZ1414" s="28"/>
      <c r="KHA1414" s="28"/>
      <c r="KHB1414" s="28"/>
      <c r="KHC1414" s="28"/>
      <c r="KHD1414" s="28"/>
      <c r="KHE1414" s="28"/>
      <c r="KHF1414" s="28"/>
      <c r="KHG1414" s="28"/>
      <c r="KHH1414" s="28"/>
      <c r="KHI1414" s="28"/>
      <c r="KHJ1414" s="28"/>
      <c r="KHK1414" s="28"/>
      <c r="KHL1414" s="28"/>
      <c r="KHM1414" s="28"/>
      <c r="KHN1414" s="28"/>
      <c r="KHO1414" s="28"/>
      <c r="KHP1414" s="28"/>
      <c r="KHQ1414" s="28"/>
      <c r="KHR1414" s="28"/>
      <c r="KHS1414" s="28"/>
      <c r="KHT1414" s="28"/>
      <c r="KHU1414" s="28"/>
      <c r="KHV1414" s="28"/>
      <c r="KHW1414" s="28"/>
      <c r="KHX1414" s="28"/>
      <c r="KHY1414" s="28"/>
      <c r="KHZ1414" s="28"/>
      <c r="KIA1414" s="28"/>
      <c r="KIB1414" s="28"/>
      <c r="KIC1414" s="28"/>
      <c r="KID1414" s="28"/>
      <c r="KIE1414" s="28"/>
      <c r="KIF1414" s="28"/>
      <c r="KIG1414" s="28"/>
      <c r="KIH1414" s="28"/>
      <c r="KII1414" s="28"/>
      <c r="KIJ1414" s="28"/>
      <c r="KIK1414" s="28"/>
      <c r="KIL1414" s="28"/>
      <c r="KIM1414" s="28"/>
      <c r="KIN1414" s="28"/>
      <c r="KIO1414" s="28"/>
      <c r="KIP1414" s="28"/>
      <c r="KIQ1414" s="28"/>
      <c r="KIR1414" s="28"/>
      <c r="KIS1414" s="28"/>
      <c r="KIT1414" s="28"/>
      <c r="KIU1414" s="28"/>
      <c r="KIV1414" s="28"/>
      <c r="KIW1414" s="28"/>
      <c r="KIX1414" s="28"/>
      <c r="KIY1414" s="28"/>
      <c r="KIZ1414" s="28"/>
      <c r="KJA1414" s="28"/>
      <c r="KJB1414" s="28"/>
      <c r="KJC1414" s="28"/>
      <c r="KJD1414" s="28"/>
      <c r="KJE1414" s="28"/>
      <c r="KJF1414" s="28"/>
      <c r="KJG1414" s="28"/>
      <c r="KJH1414" s="28"/>
      <c r="KJI1414" s="28"/>
      <c r="KJJ1414" s="28"/>
      <c r="KJK1414" s="28"/>
      <c r="KJL1414" s="28"/>
      <c r="KJM1414" s="28"/>
      <c r="KJN1414" s="28"/>
      <c r="KJO1414" s="28"/>
      <c r="KJP1414" s="28"/>
      <c r="KJQ1414" s="28"/>
      <c r="KJR1414" s="28"/>
      <c r="KJS1414" s="28"/>
      <c r="KJT1414" s="28"/>
      <c r="KJU1414" s="28"/>
      <c r="KJV1414" s="28"/>
      <c r="KJW1414" s="28"/>
      <c r="KJX1414" s="28"/>
      <c r="KJY1414" s="28"/>
      <c r="KJZ1414" s="28"/>
      <c r="KKA1414" s="28"/>
      <c r="KKB1414" s="28"/>
      <c r="KKC1414" s="28"/>
      <c r="KKD1414" s="28"/>
      <c r="KKE1414" s="28"/>
      <c r="KKF1414" s="28"/>
      <c r="KKG1414" s="28"/>
      <c r="KKH1414" s="28"/>
      <c r="KKI1414" s="28"/>
      <c r="KKJ1414" s="28"/>
      <c r="KKK1414" s="28"/>
      <c r="KKL1414" s="28"/>
      <c r="KKM1414" s="28"/>
      <c r="KKN1414" s="28"/>
      <c r="KKO1414" s="28"/>
      <c r="KKP1414" s="28"/>
      <c r="KKQ1414" s="28"/>
      <c r="KKR1414" s="28"/>
      <c r="KKS1414" s="28"/>
      <c r="KKT1414" s="28"/>
      <c r="KKU1414" s="28"/>
      <c r="KKV1414" s="28"/>
      <c r="KKW1414" s="28"/>
      <c r="KKX1414" s="28"/>
      <c r="KKY1414" s="28"/>
      <c r="KKZ1414" s="28"/>
      <c r="KLA1414" s="28"/>
      <c r="KLB1414" s="28"/>
      <c r="KLC1414" s="28"/>
      <c r="KLD1414" s="28"/>
      <c r="KLE1414" s="28"/>
      <c r="KLF1414" s="28"/>
      <c r="KLG1414" s="28"/>
      <c r="KLH1414" s="28"/>
      <c r="KLI1414" s="28"/>
      <c r="KLJ1414" s="28"/>
      <c r="KLK1414" s="28"/>
      <c r="KLL1414" s="28"/>
      <c r="KLM1414" s="28"/>
      <c r="KLN1414" s="28"/>
      <c r="KLO1414" s="28"/>
      <c r="KLP1414" s="28"/>
      <c r="KLQ1414" s="28"/>
      <c r="KLR1414" s="28"/>
      <c r="KLS1414" s="28"/>
      <c r="KLT1414" s="28"/>
      <c r="KLU1414" s="28"/>
      <c r="KLV1414" s="28"/>
      <c r="KLW1414" s="28"/>
      <c r="KLX1414" s="28"/>
      <c r="KLY1414" s="28"/>
      <c r="KLZ1414" s="28"/>
      <c r="KMA1414" s="28"/>
      <c r="KMB1414" s="28"/>
      <c r="KMC1414" s="28"/>
      <c r="KMD1414" s="28"/>
      <c r="KME1414" s="28"/>
      <c r="KMF1414" s="28"/>
      <c r="KMG1414" s="28"/>
      <c r="KMH1414" s="28"/>
      <c r="KMI1414" s="28"/>
      <c r="KMJ1414" s="28"/>
      <c r="KMK1414" s="28"/>
      <c r="KML1414" s="28"/>
      <c r="KMM1414" s="28"/>
      <c r="KMN1414" s="28"/>
      <c r="KMO1414" s="28"/>
      <c r="KMP1414" s="28"/>
      <c r="KMQ1414" s="28"/>
      <c r="KMR1414" s="28"/>
      <c r="KMS1414" s="28"/>
      <c r="KMT1414" s="28"/>
      <c r="KMU1414" s="28"/>
      <c r="KMV1414" s="28"/>
      <c r="KMW1414" s="28"/>
      <c r="KMX1414" s="28"/>
      <c r="KMY1414" s="28"/>
      <c r="KMZ1414" s="28"/>
      <c r="KNA1414" s="28"/>
      <c r="KNB1414" s="28"/>
      <c r="KNC1414" s="28"/>
      <c r="KND1414" s="28"/>
      <c r="KNE1414" s="28"/>
      <c r="KNF1414" s="28"/>
      <c r="KNG1414" s="28"/>
      <c r="KNH1414" s="28"/>
      <c r="KNI1414" s="28"/>
      <c r="KNJ1414" s="28"/>
      <c r="KNK1414" s="28"/>
      <c r="KNL1414" s="28"/>
      <c r="KNM1414" s="28"/>
      <c r="KNN1414" s="28"/>
      <c r="KNO1414" s="28"/>
      <c r="KNP1414" s="28"/>
      <c r="KNQ1414" s="28"/>
      <c r="KNR1414" s="28"/>
      <c r="KNS1414" s="28"/>
      <c r="KNT1414" s="28"/>
      <c r="KNU1414" s="28"/>
      <c r="KNV1414" s="28"/>
      <c r="KNW1414" s="28"/>
      <c r="KNX1414" s="28"/>
      <c r="KNY1414" s="28"/>
      <c r="KNZ1414" s="28"/>
      <c r="KOA1414" s="28"/>
      <c r="KOB1414" s="28"/>
      <c r="KOC1414" s="28"/>
      <c r="KOD1414" s="28"/>
      <c r="KOE1414" s="28"/>
      <c r="KOF1414" s="28"/>
      <c r="KOG1414" s="28"/>
      <c r="KOH1414" s="28"/>
      <c r="KOI1414" s="28"/>
      <c r="KOJ1414" s="28"/>
      <c r="KOK1414" s="28"/>
      <c r="KOL1414" s="28"/>
      <c r="KOM1414" s="28"/>
      <c r="KON1414" s="28"/>
      <c r="KOO1414" s="28"/>
      <c r="KOP1414" s="28"/>
      <c r="KOQ1414" s="28"/>
      <c r="KOR1414" s="28"/>
      <c r="KOS1414" s="28"/>
      <c r="KOT1414" s="28"/>
      <c r="KOU1414" s="28"/>
      <c r="KOV1414" s="28"/>
      <c r="KOW1414" s="28"/>
      <c r="KOX1414" s="28"/>
      <c r="KOY1414" s="28"/>
      <c r="KOZ1414" s="28"/>
      <c r="KPA1414" s="28"/>
      <c r="KPB1414" s="28"/>
      <c r="KPC1414" s="28"/>
      <c r="KPD1414" s="28"/>
      <c r="KPE1414" s="28"/>
      <c r="KPF1414" s="28"/>
      <c r="KPG1414" s="28"/>
      <c r="KPH1414" s="28"/>
      <c r="KPI1414" s="28"/>
      <c r="KPJ1414" s="28"/>
      <c r="KPK1414" s="28"/>
      <c r="KPL1414" s="28"/>
      <c r="KPM1414" s="28"/>
      <c r="KPN1414" s="28"/>
      <c r="KPO1414" s="28"/>
      <c r="KPP1414" s="28"/>
      <c r="KPQ1414" s="28"/>
      <c r="KPR1414" s="28"/>
      <c r="KPS1414" s="28"/>
      <c r="KPT1414" s="28"/>
      <c r="KPU1414" s="28"/>
      <c r="KPV1414" s="28"/>
      <c r="KPW1414" s="28"/>
      <c r="KPX1414" s="28"/>
      <c r="KPY1414" s="28"/>
      <c r="KPZ1414" s="28"/>
      <c r="KQA1414" s="28"/>
      <c r="KQB1414" s="28"/>
      <c r="KQC1414" s="28"/>
      <c r="KQD1414" s="28"/>
      <c r="KQE1414" s="28"/>
      <c r="KQF1414" s="28"/>
      <c r="KQG1414" s="28"/>
      <c r="KQH1414" s="28"/>
      <c r="KQI1414" s="28"/>
      <c r="KQJ1414" s="28"/>
      <c r="KQK1414" s="28"/>
      <c r="KQL1414" s="28"/>
      <c r="KQM1414" s="28"/>
      <c r="KQN1414" s="28"/>
      <c r="KQO1414" s="28"/>
      <c r="KQP1414" s="28"/>
      <c r="KQQ1414" s="28"/>
      <c r="KQR1414" s="28"/>
      <c r="KQS1414" s="28"/>
      <c r="KQT1414" s="28"/>
      <c r="KQU1414" s="28"/>
      <c r="KQV1414" s="28"/>
      <c r="KQW1414" s="28"/>
      <c r="KQX1414" s="28"/>
      <c r="KQY1414" s="28"/>
      <c r="KQZ1414" s="28"/>
      <c r="KRA1414" s="28"/>
      <c r="KRB1414" s="28"/>
      <c r="KRC1414" s="28"/>
      <c r="KRD1414" s="28"/>
      <c r="KRE1414" s="28"/>
      <c r="KRF1414" s="28"/>
      <c r="KRG1414" s="28"/>
      <c r="KRH1414" s="28"/>
      <c r="KRI1414" s="28"/>
      <c r="KRJ1414" s="28"/>
      <c r="KRK1414" s="28"/>
      <c r="KRL1414" s="28"/>
      <c r="KRM1414" s="28"/>
      <c r="KRN1414" s="28"/>
      <c r="KRO1414" s="28"/>
      <c r="KRP1414" s="28"/>
      <c r="KRQ1414" s="28"/>
      <c r="KRR1414" s="28"/>
      <c r="KRS1414" s="28"/>
      <c r="KRT1414" s="28"/>
      <c r="KRU1414" s="28"/>
      <c r="KRV1414" s="28"/>
      <c r="KRW1414" s="28"/>
      <c r="KRX1414" s="28"/>
      <c r="KRY1414" s="28"/>
      <c r="KRZ1414" s="28"/>
      <c r="KSA1414" s="28"/>
      <c r="KSB1414" s="28"/>
      <c r="KSC1414" s="28"/>
      <c r="KSD1414" s="28"/>
      <c r="KSE1414" s="28"/>
      <c r="KSF1414" s="28"/>
      <c r="KSG1414" s="28"/>
      <c r="KSH1414" s="28"/>
      <c r="KSI1414" s="28"/>
      <c r="KSJ1414" s="28"/>
      <c r="KSK1414" s="28"/>
      <c r="KSL1414" s="28"/>
      <c r="KSM1414" s="28"/>
      <c r="KSN1414" s="28"/>
      <c r="KSO1414" s="28"/>
      <c r="KSP1414" s="28"/>
      <c r="KSQ1414" s="28"/>
      <c r="KSR1414" s="28"/>
      <c r="KSS1414" s="28"/>
      <c r="KST1414" s="28"/>
      <c r="KSU1414" s="28"/>
      <c r="KSV1414" s="28"/>
      <c r="KSW1414" s="28"/>
      <c r="KSX1414" s="28"/>
      <c r="KSY1414" s="28"/>
      <c r="KSZ1414" s="28"/>
      <c r="KTA1414" s="28"/>
      <c r="KTB1414" s="28"/>
      <c r="KTC1414" s="28"/>
      <c r="KTD1414" s="28"/>
      <c r="KTE1414" s="28"/>
      <c r="KTF1414" s="28"/>
      <c r="KTG1414" s="28"/>
      <c r="KTH1414" s="28"/>
      <c r="KTI1414" s="28"/>
      <c r="KTJ1414" s="28"/>
      <c r="KTK1414" s="28"/>
      <c r="KTL1414" s="28"/>
      <c r="KTM1414" s="28"/>
      <c r="KTN1414" s="28"/>
      <c r="KTO1414" s="28"/>
      <c r="KTP1414" s="28"/>
      <c r="KTQ1414" s="28"/>
      <c r="KTR1414" s="28"/>
      <c r="KTS1414" s="28"/>
      <c r="KTT1414" s="28"/>
      <c r="KTU1414" s="28"/>
      <c r="KTV1414" s="28"/>
      <c r="KTW1414" s="28"/>
      <c r="KTX1414" s="28"/>
      <c r="KTY1414" s="28"/>
      <c r="KTZ1414" s="28"/>
      <c r="KUA1414" s="28"/>
      <c r="KUB1414" s="28"/>
      <c r="KUC1414" s="28"/>
      <c r="KUD1414" s="28"/>
      <c r="KUE1414" s="28"/>
      <c r="KUF1414" s="28"/>
      <c r="KUG1414" s="28"/>
      <c r="KUH1414" s="28"/>
      <c r="KUI1414" s="28"/>
      <c r="KUJ1414" s="28"/>
      <c r="KUK1414" s="28"/>
      <c r="KUL1414" s="28"/>
      <c r="KUM1414" s="28"/>
      <c r="KUN1414" s="28"/>
      <c r="KUO1414" s="28"/>
      <c r="KUP1414" s="28"/>
      <c r="KUQ1414" s="28"/>
      <c r="KUR1414" s="28"/>
      <c r="KUS1414" s="28"/>
      <c r="KUT1414" s="28"/>
      <c r="KUU1414" s="28"/>
      <c r="KUV1414" s="28"/>
      <c r="KUW1414" s="28"/>
      <c r="KUX1414" s="28"/>
      <c r="KUY1414" s="28"/>
      <c r="KUZ1414" s="28"/>
      <c r="KVA1414" s="28"/>
      <c r="KVB1414" s="28"/>
      <c r="KVC1414" s="28"/>
      <c r="KVD1414" s="28"/>
      <c r="KVE1414" s="28"/>
      <c r="KVF1414" s="28"/>
      <c r="KVG1414" s="28"/>
      <c r="KVH1414" s="28"/>
      <c r="KVI1414" s="28"/>
      <c r="KVJ1414" s="28"/>
      <c r="KVK1414" s="28"/>
      <c r="KVL1414" s="28"/>
      <c r="KVM1414" s="28"/>
      <c r="KVN1414" s="28"/>
      <c r="KVO1414" s="28"/>
      <c r="KVP1414" s="28"/>
      <c r="KVQ1414" s="28"/>
      <c r="KVR1414" s="28"/>
      <c r="KVS1414" s="28"/>
      <c r="KVT1414" s="28"/>
      <c r="KVU1414" s="28"/>
      <c r="KVV1414" s="28"/>
      <c r="KVW1414" s="28"/>
      <c r="KVX1414" s="28"/>
      <c r="KVY1414" s="28"/>
      <c r="KVZ1414" s="28"/>
      <c r="KWA1414" s="28"/>
      <c r="KWB1414" s="28"/>
      <c r="KWC1414" s="28"/>
      <c r="KWD1414" s="28"/>
      <c r="KWE1414" s="28"/>
      <c r="KWF1414" s="28"/>
      <c r="KWG1414" s="28"/>
      <c r="KWH1414" s="28"/>
      <c r="KWI1414" s="28"/>
      <c r="KWJ1414" s="28"/>
      <c r="KWK1414" s="28"/>
      <c r="KWL1414" s="28"/>
      <c r="KWM1414" s="28"/>
      <c r="KWN1414" s="28"/>
      <c r="KWO1414" s="28"/>
      <c r="KWP1414" s="28"/>
      <c r="KWQ1414" s="28"/>
      <c r="KWR1414" s="28"/>
      <c r="KWS1414" s="28"/>
      <c r="KWT1414" s="28"/>
      <c r="KWU1414" s="28"/>
      <c r="KWV1414" s="28"/>
      <c r="KWW1414" s="28"/>
      <c r="KWX1414" s="28"/>
      <c r="KWY1414" s="28"/>
      <c r="KWZ1414" s="28"/>
      <c r="KXA1414" s="28"/>
      <c r="KXB1414" s="28"/>
      <c r="KXC1414" s="28"/>
      <c r="KXD1414" s="28"/>
      <c r="KXE1414" s="28"/>
      <c r="KXF1414" s="28"/>
      <c r="KXG1414" s="28"/>
      <c r="KXH1414" s="28"/>
      <c r="KXI1414" s="28"/>
      <c r="KXJ1414" s="28"/>
      <c r="KXK1414" s="28"/>
      <c r="KXL1414" s="28"/>
      <c r="KXM1414" s="28"/>
      <c r="KXN1414" s="28"/>
      <c r="KXO1414" s="28"/>
      <c r="KXP1414" s="28"/>
      <c r="KXQ1414" s="28"/>
      <c r="KXR1414" s="28"/>
      <c r="KXS1414" s="28"/>
      <c r="KXT1414" s="28"/>
      <c r="KXU1414" s="28"/>
      <c r="KXV1414" s="28"/>
      <c r="KXW1414" s="28"/>
      <c r="KXX1414" s="28"/>
      <c r="KXY1414" s="28"/>
      <c r="KXZ1414" s="28"/>
      <c r="KYA1414" s="28"/>
      <c r="KYB1414" s="28"/>
      <c r="KYC1414" s="28"/>
      <c r="KYD1414" s="28"/>
      <c r="KYE1414" s="28"/>
      <c r="KYF1414" s="28"/>
      <c r="KYG1414" s="28"/>
      <c r="KYH1414" s="28"/>
      <c r="KYI1414" s="28"/>
      <c r="KYJ1414" s="28"/>
      <c r="KYK1414" s="28"/>
      <c r="KYL1414" s="28"/>
      <c r="KYM1414" s="28"/>
      <c r="KYN1414" s="28"/>
      <c r="KYO1414" s="28"/>
      <c r="KYP1414" s="28"/>
      <c r="KYQ1414" s="28"/>
      <c r="KYR1414" s="28"/>
      <c r="KYS1414" s="28"/>
      <c r="KYT1414" s="28"/>
      <c r="KYU1414" s="28"/>
      <c r="KYV1414" s="28"/>
      <c r="KYW1414" s="28"/>
      <c r="KYX1414" s="28"/>
      <c r="KYY1414" s="28"/>
      <c r="KYZ1414" s="28"/>
      <c r="KZA1414" s="28"/>
      <c r="KZB1414" s="28"/>
      <c r="KZC1414" s="28"/>
      <c r="KZD1414" s="28"/>
      <c r="KZE1414" s="28"/>
      <c r="KZF1414" s="28"/>
      <c r="KZG1414" s="28"/>
      <c r="KZH1414" s="28"/>
      <c r="KZI1414" s="28"/>
      <c r="KZJ1414" s="28"/>
      <c r="KZK1414" s="28"/>
      <c r="KZL1414" s="28"/>
      <c r="KZM1414" s="28"/>
      <c r="KZN1414" s="28"/>
      <c r="KZO1414" s="28"/>
      <c r="KZP1414" s="28"/>
      <c r="KZQ1414" s="28"/>
      <c r="KZR1414" s="28"/>
      <c r="KZS1414" s="28"/>
      <c r="KZT1414" s="28"/>
      <c r="KZU1414" s="28"/>
      <c r="KZV1414" s="28"/>
      <c r="KZW1414" s="28"/>
      <c r="KZX1414" s="28"/>
      <c r="KZY1414" s="28"/>
      <c r="KZZ1414" s="28"/>
      <c r="LAA1414" s="28"/>
      <c r="LAB1414" s="28"/>
      <c r="LAC1414" s="28"/>
      <c r="LAD1414" s="28"/>
      <c r="LAE1414" s="28"/>
      <c r="LAF1414" s="28"/>
      <c r="LAG1414" s="28"/>
      <c r="LAH1414" s="28"/>
      <c r="LAI1414" s="28"/>
      <c r="LAJ1414" s="28"/>
      <c r="LAK1414" s="28"/>
      <c r="LAL1414" s="28"/>
      <c r="LAM1414" s="28"/>
      <c r="LAN1414" s="28"/>
      <c r="LAO1414" s="28"/>
      <c r="LAP1414" s="28"/>
      <c r="LAQ1414" s="28"/>
      <c r="LAR1414" s="28"/>
      <c r="LAS1414" s="28"/>
      <c r="LAT1414" s="28"/>
      <c r="LAU1414" s="28"/>
      <c r="LAV1414" s="28"/>
      <c r="LAW1414" s="28"/>
      <c r="LAX1414" s="28"/>
      <c r="LAY1414" s="28"/>
      <c r="LAZ1414" s="28"/>
      <c r="LBA1414" s="28"/>
      <c r="LBB1414" s="28"/>
      <c r="LBC1414" s="28"/>
      <c r="LBD1414" s="28"/>
      <c r="LBE1414" s="28"/>
      <c r="LBF1414" s="28"/>
      <c r="LBG1414" s="28"/>
      <c r="LBH1414" s="28"/>
      <c r="LBI1414" s="28"/>
      <c r="LBJ1414" s="28"/>
      <c r="LBK1414" s="28"/>
      <c r="LBL1414" s="28"/>
      <c r="LBM1414" s="28"/>
      <c r="LBN1414" s="28"/>
      <c r="LBO1414" s="28"/>
      <c r="LBP1414" s="28"/>
      <c r="LBQ1414" s="28"/>
      <c r="LBR1414" s="28"/>
      <c r="LBS1414" s="28"/>
      <c r="LBT1414" s="28"/>
      <c r="LBU1414" s="28"/>
      <c r="LBV1414" s="28"/>
      <c r="LBW1414" s="28"/>
      <c r="LBX1414" s="28"/>
      <c r="LBY1414" s="28"/>
      <c r="LBZ1414" s="28"/>
      <c r="LCA1414" s="28"/>
      <c r="LCB1414" s="28"/>
      <c r="LCC1414" s="28"/>
      <c r="LCD1414" s="28"/>
      <c r="LCE1414" s="28"/>
      <c r="LCF1414" s="28"/>
      <c r="LCG1414" s="28"/>
      <c r="LCH1414" s="28"/>
      <c r="LCI1414" s="28"/>
      <c r="LCJ1414" s="28"/>
      <c r="LCK1414" s="28"/>
      <c r="LCL1414" s="28"/>
      <c r="LCM1414" s="28"/>
      <c r="LCN1414" s="28"/>
      <c r="LCO1414" s="28"/>
      <c r="LCP1414" s="28"/>
      <c r="LCQ1414" s="28"/>
      <c r="LCR1414" s="28"/>
      <c r="LCS1414" s="28"/>
      <c r="LCT1414" s="28"/>
      <c r="LCU1414" s="28"/>
      <c r="LCV1414" s="28"/>
      <c r="LCW1414" s="28"/>
      <c r="LCX1414" s="28"/>
      <c r="LCY1414" s="28"/>
      <c r="LCZ1414" s="28"/>
      <c r="LDA1414" s="28"/>
      <c r="LDB1414" s="28"/>
      <c r="LDC1414" s="28"/>
      <c r="LDD1414" s="28"/>
      <c r="LDE1414" s="28"/>
      <c r="LDF1414" s="28"/>
      <c r="LDG1414" s="28"/>
      <c r="LDH1414" s="28"/>
      <c r="LDI1414" s="28"/>
      <c r="LDJ1414" s="28"/>
      <c r="LDK1414" s="28"/>
      <c r="LDL1414" s="28"/>
      <c r="LDM1414" s="28"/>
      <c r="LDN1414" s="28"/>
      <c r="LDO1414" s="28"/>
      <c r="LDP1414" s="28"/>
      <c r="LDQ1414" s="28"/>
      <c r="LDR1414" s="28"/>
      <c r="LDS1414" s="28"/>
      <c r="LDT1414" s="28"/>
      <c r="LDU1414" s="28"/>
      <c r="LDV1414" s="28"/>
      <c r="LDW1414" s="28"/>
      <c r="LDX1414" s="28"/>
      <c r="LDY1414" s="28"/>
      <c r="LDZ1414" s="28"/>
      <c r="LEA1414" s="28"/>
      <c r="LEB1414" s="28"/>
      <c r="LEC1414" s="28"/>
      <c r="LED1414" s="28"/>
      <c r="LEE1414" s="28"/>
      <c r="LEF1414" s="28"/>
      <c r="LEG1414" s="28"/>
      <c r="LEH1414" s="28"/>
      <c r="LEI1414" s="28"/>
      <c r="LEJ1414" s="28"/>
      <c r="LEK1414" s="28"/>
      <c r="LEL1414" s="28"/>
      <c r="LEM1414" s="28"/>
      <c r="LEN1414" s="28"/>
      <c r="LEO1414" s="28"/>
      <c r="LEP1414" s="28"/>
      <c r="LEQ1414" s="28"/>
      <c r="LER1414" s="28"/>
      <c r="LES1414" s="28"/>
      <c r="LET1414" s="28"/>
      <c r="LEU1414" s="28"/>
      <c r="LEV1414" s="28"/>
      <c r="LEW1414" s="28"/>
      <c r="LEX1414" s="28"/>
      <c r="LEY1414" s="28"/>
      <c r="LEZ1414" s="28"/>
      <c r="LFA1414" s="28"/>
      <c r="LFB1414" s="28"/>
      <c r="LFC1414" s="28"/>
      <c r="LFD1414" s="28"/>
      <c r="LFE1414" s="28"/>
      <c r="LFF1414" s="28"/>
      <c r="LFG1414" s="28"/>
      <c r="LFH1414" s="28"/>
      <c r="LFI1414" s="28"/>
      <c r="LFJ1414" s="28"/>
      <c r="LFK1414" s="28"/>
      <c r="LFL1414" s="28"/>
      <c r="LFM1414" s="28"/>
      <c r="LFN1414" s="28"/>
      <c r="LFO1414" s="28"/>
      <c r="LFP1414" s="28"/>
      <c r="LFQ1414" s="28"/>
      <c r="LFR1414" s="28"/>
      <c r="LFS1414" s="28"/>
      <c r="LFT1414" s="28"/>
      <c r="LFU1414" s="28"/>
      <c r="LFV1414" s="28"/>
      <c r="LFW1414" s="28"/>
      <c r="LFX1414" s="28"/>
      <c r="LFY1414" s="28"/>
      <c r="LFZ1414" s="28"/>
      <c r="LGA1414" s="28"/>
      <c r="LGB1414" s="28"/>
      <c r="LGC1414" s="28"/>
      <c r="LGD1414" s="28"/>
      <c r="LGE1414" s="28"/>
      <c r="LGF1414" s="28"/>
      <c r="LGG1414" s="28"/>
      <c r="LGH1414" s="28"/>
      <c r="LGI1414" s="28"/>
      <c r="LGJ1414" s="28"/>
      <c r="LGK1414" s="28"/>
      <c r="LGL1414" s="28"/>
      <c r="LGM1414" s="28"/>
      <c r="LGN1414" s="28"/>
      <c r="LGO1414" s="28"/>
      <c r="LGP1414" s="28"/>
      <c r="LGQ1414" s="28"/>
      <c r="LGR1414" s="28"/>
      <c r="LGS1414" s="28"/>
      <c r="LGT1414" s="28"/>
      <c r="LGU1414" s="28"/>
      <c r="LGV1414" s="28"/>
      <c r="LGW1414" s="28"/>
      <c r="LGX1414" s="28"/>
      <c r="LGY1414" s="28"/>
      <c r="LGZ1414" s="28"/>
      <c r="LHA1414" s="28"/>
      <c r="LHB1414" s="28"/>
      <c r="LHC1414" s="28"/>
      <c r="LHD1414" s="28"/>
      <c r="LHE1414" s="28"/>
      <c r="LHF1414" s="28"/>
      <c r="LHG1414" s="28"/>
      <c r="LHH1414" s="28"/>
      <c r="LHI1414" s="28"/>
      <c r="LHJ1414" s="28"/>
      <c r="LHK1414" s="28"/>
      <c r="LHL1414" s="28"/>
      <c r="LHM1414" s="28"/>
      <c r="LHN1414" s="28"/>
      <c r="LHO1414" s="28"/>
      <c r="LHP1414" s="28"/>
      <c r="LHQ1414" s="28"/>
      <c r="LHR1414" s="28"/>
      <c r="LHS1414" s="28"/>
      <c r="LHT1414" s="28"/>
      <c r="LHU1414" s="28"/>
      <c r="LHV1414" s="28"/>
      <c r="LHW1414" s="28"/>
      <c r="LHX1414" s="28"/>
      <c r="LHY1414" s="28"/>
      <c r="LHZ1414" s="28"/>
      <c r="LIA1414" s="28"/>
      <c r="LIB1414" s="28"/>
      <c r="LIC1414" s="28"/>
      <c r="LID1414" s="28"/>
      <c r="LIE1414" s="28"/>
      <c r="LIF1414" s="28"/>
      <c r="LIG1414" s="28"/>
      <c r="LIH1414" s="28"/>
      <c r="LII1414" s="28"/>
      <c r="LIJ1414" s="28"/>
      <c r="LIK1414" s="28"/>
      <c r="LIL1414" s="28"/>
      <c r="LIM1414" s="28"/>
      <c r="LIN1414" s="28"/>
      <c r="LIO1414" s="28"/>
      <c r="LIP1414" s="28"/>
      <c r="LIQ1414" s="28"/>
      <c r="LIR1414" s="28"/>
      <c r="LIS1414" s="28"/>
      <c r="LIT1414" s="28"/>
      <c r="LIU1414" s="28"/>
      <c r="LIV1414" s="28"/>
      <c r="LIW1414" s="28"/>
      <c r="LIX1414" s="28"/>
      <c r="LIY1414" s="28"/>
      <c r="LIZ1414" s="28"/>
      <c r="LJA1414" s="28"/>
      <c r="LJB1414" s="28"/>
      <c r="LJC1414" s="28"/>
      <c r="LJD1414" s="28"/>
      <c r="LJE1414" s="28"/>
      <c r="LJF1414" s="28"/>
      <c r="LJG1414" s="28"/>
      <c r="LJH1414" s="28"/>
      <c r="LJI1414" s="28"/>
      <c r="LJJ1414" s="28"/>
      <c r="LJK1414" s="28"/>
      <c r="LJL1414" s="28"/>
      <c r="LJM1414" s="28"/>
      <c r="LJN1414" s="28"/>
      <c r="LJO1414" s="28"/>
      <c r="LJP1414" s="28"/>
      <c r="LJQ1414" s="28"/>
      <c r="LJR1414" s="28"/>
      <c r="LJS1414" s="28"/>
      <c r="LJT1414" s="28"/>
      <c r="LJU1414" s="28"/>
      <c r="LJV1414" s="28"/>
      <c r="LJW1414" s="28"/>
      <c r="LJX1414" s="28"/>
      <c r="LJY1414" s="28"/>
      <c r="LJZ1414" s="28"/>
      <c r="LKA1414" s="28"/>
      <c r="LKB1414" s="28"/>
      <c r="LKC1414" s="28"/>
      <c r="LKD1414" s="28"/>
      <c r="LKE1414" s="28"/>
      <c r="LKF1414" s="28"/>
      <c r="LKG1414" s="28"/>
      <c r="LKH1414" s="28"/>
      <c r="LKI1414" s="28"/>
      <c r="LKJ1414" s="28"/>
      <c r="LKK1414" s="28"/>
      <c r="LKL1414" s="28"/>
      <c r="LKM1414" s="28"/>
      <c r="LKN1414" s="28"/>
      <c r="LKO1414" s="28"/>
      <c r="LKP1414" s="28"/>
      <c r="LKQ1414" s="28"/>
      <c r="LKR1414" s="28"/>
      <c r="LKS1414" s="28"/>
      <c r="LKT1414" s="28"/>
      <c r="LKU1414" s="28"/>
      <c r="LKV1414" s="28"/>
      <c r="LKW1414" s="28"/>
      <c r="LKX1414" s="28"/>
      <c r="LKY1414" s="28"/>
      <c r="LKZ1414" s="28"/>
      <c r="LLA1414" s="28"/>
      <c r="LLB1414" s="28"/>
      <c r="LLC1414" s="28"/>
      <c r="LLD1414" s="28"/>
      <c r="LLE1414" s="28"/>
      <c r="LLF1414" s="28"/>
      <c r="LLG1414" s="28"/>
      <c r="LLH1414" s="28"/>
      <c r="LLI1414" s="28"/>
      <c r="LLJ1414" s="28"/>
      <c r="LLK1414" s="28"/>
      <c r="LLL1414" s="28"/>
      <c r="LLM1414" s="28"/>
      <c r="LLN1414" s="28"/>
      <c r="LLO1414" s="28"/>
      <c r="LLP1414" s="28"/>
      <c r="LLQ1414" s="28"/>
      <c r="LLR1414" s="28"/>
      <c r="LLS1414" s="28"/>
      <c r="LLT1414" s="28"/>
      <c r="LLU1414" s="28"/>
      <c r="LLV1414" s="28"/>
      <c r="LLW1414" s="28"/>
      <c r="LLX1414" s="28"/>
      <c r="LLY1414" s="28"/>
      <c r="LLZ1414" s="28"/>
      <c r="LMA1414" s="28"/>
      <c r="LMB1414" s="28"/>
      <c r="LMC1414" s="28"/>
      <c r="LMD1414" s="28"/>
      <c r="LME1414" s="28"/>
      <c r="LMF1414" s="28"/>
      <c r="LMG1414" s="28"/>
      <c r="LMH1414" s="28"/>
      <c r="LMI1414" s="28"/>
      <c r="LMJ1414" s="28"/>
      <c r="LMK1414" s="28"/>
      <c r="LML1414" s="28"/>
      <c r="LMM1414" s="28"/>
      <c r="LMN1414" s="28"/>
      <c r="LMO1414" s="28"/>
      <c r="LMP1414" s="28"/>
      <c r="LMQ1414" s="28"/>
      <c r="LMR1414" s="28"/>
      <c r="LMS1414" s="28"/>
      <c r="LMT1414" s="28"/>
      <c r="LMU1414" s="28"/>
      <c r="LMV1414" s="28"/>
      <c r="LMW1414" s="28"/>
      <c r="LMX1414" s="28"/>
      <c r="LMY1414" s="28"/>
      <c r="LMZ1414" s="28"/>
      <c r="LNA1414" s="28"/>
      <c r="LNB1414" s="28"/>
      <c r="LNC1414" s="28"/>
      <c r="LND1414" s="28"/>
      <c r="LNE1414" s="28"/>
      <c r="LNF1414" s="28"/>
      <c r="LNG1414" s="28"/>
      <c r="LNH1414" s="28"/>
      <c r="LNI1414" s="28"/>
      <c r="LNJ1414" s="28"/>
      <c r="LNK1414" s="28"/>
      <c r="LNL1414" s="28"/>
      <c r="LNM1414" s="28"/>
      <c r="LNN1414" s="28"/>
      <c r="LNO1414" s="28"/>
      <c r="LNP1414" s="28"/>
      <c r="LNQ1414" s="28"/>
      <c r="LNR1414" s="28"/>
      <c r="LNS1414" s="28"/>
      <c r="LNT1414" s="28"/>
      <c r="LNU1414" s="28"/>
      <c r="LNV1414" s="28"/>
      <c r="LNW1414" s="28"/>
      <c r="LNX1414" s="28"/>
      <c r="LNY1414" s="28"/>
      <c r="LNZ1414" s="28"/>
      <c r="LOA1414" s="28"/>
      <c r="LOB1414" s="28"/>
      <c r="LOC1414" s="28"/>
      <c r="LOD1414" s="28"/>
      <c r="LOE1414" s="28"/>
      <c r="LOF1414" s="28"/>
      <c r="LOG1414" s="28"/>
      <c r="LOH1414" s="28"/>
      <c r="LOI1414" s="28"/>
      <c r="LOJ1414" s="28"/>
      <c r="LOK1414" s="28"/>
      <c r="LOL1414" s="28"/>
      <c r="LOM1414" s="28"/>
      <c r="LON1414" s="28"/>
      <c r="LOO1414" s="28"/>
      <c r="LOP1414" s="28"/>
      <c r="LOQ1414" s="28"/>
      <c r="LOR1414" s="28"/>
      <c r="LOS1414" s="28"/>
      <c r="LOT1414" s="28"/>
      <c r="LOU1414" s="28"/>
      <c r="LOV1414" s="28"/>
      <c r="LOW1414" s="28"/>
      <c r="LOX1414" s="28"/>
      <c r="LOY1414" s="28"/>
      <c r="LOZ1414" s="28"/>
      <c r="LPA1414" s="28"/>
      <c r="LPB1414" s="28"/>
      <c r="LPC1414" s="28"/>
      <c r="LPD1414" s="28"/>
      <c r="LPE1414" s="28"/>
      <c r="LPF1414" s="28"/>
      <c r="LPG1414" s="28"/>
      <c r="LPH1414" s="28"/>
      <c r="LPI1414" s="28"/>
      <c r="LPJ1414" s="28"/>
      <c r="LPK1414" s="28"/>
      <c r="LPL1414" s="28"/>
      <c r="LPM1414" s="28"/>
      <c r="LPN1414" s="28"/>
      <c r="LPO1414" s="28"/>
      <c r="LPP1414" s="28"/>
      <c r="LPQ1414" s="28"/>
      <c r="LPR1414" s="28"/>
      <c r="LPS1414" s="28"/>
      <c r="LPT1414" s="28"/>
      <c r="LPU1414" s="28"/>
      <c r="LPV1414" s="28"/>
      <c r="LPW1414" s="28"/>
      <c r="LPX1414" s="28"/>
      <c r="LPY1414" s="28"/>
      <c r="LPZ1414" s="28"/>
      <c r="LQA1414" s="28"/>
      <c r="LQB1414" s="28"/>
      <c r="LQC1414" s="28"/>
      <c r="LQD1414" s="28"/>
      <c r="LQE1414" s="28"/>
      <c r="LQF1414" s="28"/>
      <c r="LQG1414" s="28"/>
      <c r="LQH1414" s="28"/>
      <c r="LQI1414" s="28"/>
      <c r="LQJ1414" s="28"/>
      <c r="LQK1414" s="28"/>
      <c r="LQL1414" s="28"/>
      <c r="LQM1414" s="28"/>
      <c r="LQN1414" s="28"/>
      <c r="LQO1414" s="28"/>
      <c r="LQP1414" s="28"/>
      <c r="LQQ1414" s="28"/>
      <c r="LQR1414" s="28"/>
      <c r="LQS1414" s="28"/>
      <c r="LQT1414" s="28"/>
      <c r="LQU1414" s="28"/>
      <c r="LQV1414" s="28"/>
      <c r="LQW1414" s="28"/>
      <c r="LQX1414" s="28"/>
      <c r="LQY1414" s="28"/>
      <c r="LQZ1414" s="28"/>
      <c r="LRA1414" s="28"/>
      <c r="LRB1414" s="28"/>
      <c r="LRC1414" s="28"/>
      <c r="LRD1414" s="28"/>
      <c r="LRE1414" s="28"/>
      <c r="LRF1414" s="28"/>
      <c r="LRG1414" s="28"/>
      <c r="LRH1414" s="28"/>
      <c r="LRI1414" s="28"/>
      <c r="LRJ1414" s="28"/>
      <c r="LRK1414" s="28"/>
      <c r="LRL1414" s="28"/>
      <c r="LRM1414" s="28"/>
      <c r="LRN1414" s="28"/>
      <c r="LRO1414" s="28"/>
      <c r="LRP1414" s="28"/>
      <c r="LRQ1414" s="28"/>
      <c r="LRR1414" s="28"/>
      <c r="LRS1414" s="28"/>
      <c r="LRT1414" s="28"/>
      <c r="LRU1414" s="28"/>
      <c r="LRV1414" s="28"/>
      <c r="LRW1414" s="28"/>
      <c r="LRX1414" s="28"/>
      <c r="LRY1414" s="28"/>
      <c r="LRZ1414" s="28"/>
      <c r="LSA1414" s="28"/>
      <c r="LSB1414" s="28"/>
      <c r="LSC1414" s="28"/>
      <c r="LSD1414" s="28"/>
      <c r="LSE1414" s="28"/>
      <c r="LSF1414" s="28"/>
      <c r="LSG1414" s="28"/>
      <c r="LSH1414" s="28"/>
      <c r="LSI1414" s="28"/>
      <c r="LSJ1414" s="28"/>
      <c r="LSK1414" s="28"/>
      <c r="LSL1414" s="28"/>
      <c r="LSM1414" s="28"/>
      <c r="LSN1414" s="28"/>
      <c r="LSO1414" s="28"/>
      <c r="LSP1414" s="28"/>
      <c r="LSQ1414" s="28"/>
      <c r="LSR1414" s="28"/>
      <c r="LSS1414" s="28"/>
      <c r="LST1414" s="28"/>
      <c r="LSU1414" s="28"/>
      <c r="LSV1414" s="28"/>
      <c r="LSW1414" s="28"/>
      <c r="LSX1414" s="28"/>
      <c r="LSY1414" s="28"/>
      <c r="LSZ1414" s="28"/>
      <c r="LTA1414" s="28"/>
      <c r="LTB1414" s="28"/>
      <c r="LTC1414" s="28"/>
      <c r="LTD1414" s="28"/>
      <c r="LTE1414" s="28"/>
      <c r="LTF1414" s="28"/>
      <c r="LTG1414" s="28"/>
      <c r="LTH1414" s="28"/>
      <c r="LTI1414" s="28"/>
      <c r="LTJ1414" s="28"/>
      <c r="LTK1414" s="28"/>
      <c r="LTL1414" s="28"/>
      <c r="LTM1414" s="28"/>
      <c r="LTN1414" s="28"/>
      <c r="LTO1414" s="28"/>
      <c r="LTP1414" s="28"/>
      <c r="LTQ1414" s="28"/>
      <c r="LTR1414" s="28"/>
      <c r="LTS1414" s="28"/>
      <c r="LTT1414" s="28"/>
      <c r="LTU1414" s="28"/>
      <c r="LTV1414" s="28"/>
      <c r="LTW1414" s="28"/>
      <c r="LTX1414" s="28"/>
      <c r="LTY1414" s="28"/>
      <c r="LTZ1414" s="28"/>
      <c r="LUA1414" s="28"/>
      <c r="LUB1414" s="28"/>
      <c r="LUC1414" s="28"/>
      <c r="LUD1414" s="28"/>
      <c r="LUE1414" s="28"/>
      <c r="LUF1414" s="28"/>
      <c r="LUG1414" s="28"/>
      <c r="LUH1414" s="28"/>
      <c r="LUI1414" s="28"/>
      <c r="LUJ1414" s="28"/>
      <c r="LUK1414" s="28"/>
      <c r="LUL1414" s="28"/>
      <c r="LUM1414" s="28"/>
      <c r="LUN1414" s="28"/>
      <c r="LUO1414" s="28"/>
      <c r="LUP1414" s="28"/>
      <c r="LUQ1414" s="28"/>
      <c r="LUR1414" s="28"/>
      <c r="LUS1414" s="28"/>
      <c r="LUT1414" s="28"/>
      <c r="LUU1414" s="28"/>
      <c r="LUV1414" s="28"/>
      <c r="LUW1414" s="28"/>
      <c r="LUX1414" s="28"/>
      <c r="LUY1414" s="28"/>
      <c r="LUZ1414" s="28"/>
      <c r="LVA1414" s="28"/>
      <c r="LVB1414" s="28"/>
      <c r="LVC1414" s="28"/>
      <c r="LVD1414" s="28"/>
      <c r="LVE1414" s="28"/>
      <c r="LVF1414" s="28"/>
      <c r="LVG1414" s="28"/>
      <c r="LVH1414" s="28"/>
      <c r="LVI1414" s="28"/>
      <c r="LVJ1414" s="28"/>
      <c r="LVK1414" s="28"/>
      <c r="LVL1414" s="28"/>
      <c r="LVM1414" s="28"/>
      <c r="LVN1414" s="28"/>
      <c r="LVO1414" s="28"/>
      <c r="LVP1414" s="28"/>
      <c r="LVQ1414" s="28"/>
      <c r="LVR1414" s="28"/>
      <c r="LVS1414" s="28"/>
      <c r="LVT1414" s="28"/>
      <c r="LVU1414" s="28"/>
      <c r="LVV1414" s="28"/>
      <c r="LVW1414" s="28"/>
      <c r="LVX1414" s="28"/>
      <c r="LVY1414" s="28"/>
      <c r="LVZ1414" s="28"/>
      <c r="LWA1414" s="28"/>
      <c r="LWB1414" s="28"/>
      <c r="LWC1414" s="28"/>
      <c r="LWD1414" s="28"/>
      <c r="LWE1414" s="28"/>
      <c r="LWF1414" s="28"/>
      <c r="LWG1414" s="28"/>
      <c r="LWH1414" s="28"/>
      <c r="LWI1414" s="28"/>
      <c r="LWJ1414" s="28"/>
      <c r="LWK1414" s="28"/>
      <c r="LWL1414" s="28"/>
      <c r="LWM1414" s="28"/>
      <c r="LWN1414" s="28"/>
      <c r="LWO1414" s="28"/>
      <c r="LWP1414" s="28"/>
      <c r="LWQ1414" s="28"/>
      <c r="LWR1414" s="28"/>
      <c r="LWS1414" s="28"/>
      <c r="LWT1414" s="28"/>
      <c r="LWU1414" s="28"/>
      <c r="LWV1414" s="28"/>
      <c r="LWW1414" s="28"/>
      <c r="LWX1414" s="28"/>
      <c r="LWY1414" s="28"/>
      <c r="LWZ1414" s="28"/>
      <c r="LXA1414" s="28"/>
      <c r="LXB1414" s="28"/>
      <c r="LXC1414" s="28"/>
      <c r="LXD1414" s="28"/>
      <c r="LXE1414" s="28"/>
      <c r="LXF1414" s="28"/>
      <c r="LXG1414" s="28"/>
      <c r="LXH1414" s="28"/>
      <c r="LXI1414" s="28"/>
      <c r="LXJ1414" s="28"/>
      <c r="LXK1414" s="28"/>
      <c r="LXL1414" s="28"/>
      <c r="LXM1414" s="28"/>
      <c r="LXN1414" s="28"/>
      <c r="LXO1414" s="28"/>
      <c r="LXP1414" s="28"/>
      <c r="LXQ1414" s="28"/>
      <c r="LXR1414" s="28"/>
      <c r="LXS1414" s="28"/>
      <c r="LXT1414" s="28"/>
      <c r="LXU1414" s="28"/>
      <c r="LXV1414" s="28"/>
      <c r="LXW1414" s="28"/>
      <c r="LXX1414" s="28"/>
      <c r="LXY1414" s="28"/>
      <c r="LXZ1414" s="28"/>
      <c r="LYA1414" s="28"/>
      <c r="LYB1414" s="28"/>
      <c r="LYC1414" s="28"/>
      <c r="LYD1414" s="28"/>
      <c r="LYE1414" s="28"/>
      <c r="LYF1414" s="28"/>
      <c r="LYG1414" s="28"/>
      <c r="LYH1414" s="28"/>
      <c r="LYI1414" s="28"/>
      <c r="LYJ1414" s="28"/>
      <c r="LYK1414" s="28"/>
      <c r="LYL1414" s="28"/>
      <c r="LYM1414" s="28"/>
      <c r="LYN1414" s="28"/>
      <c r="LYO1414" s="28"/>
      <c r="LYP1414" s="28"/>
      <c r="LYQ1414" s="28"/>
      <c r="LYR1414" s="28"/>
      <c r="LYS1414" s="28"/>
      <c r="LYT1414" s="28"/>
      <c r="LYU1414" s="28"/>
      <c r="LYV1414" s="28"/>
      <c r="LYW1414" s="28"/>
      <c r="LYX1414" s="28"/>
      <c r="LYY1414" s="28"/>
      <c r="LYZ1414" s="28"/>
      <c r="LZA1414" s="28"/>
      <c r="LZB1414" s="28"/>
      <c r="LZC1414" s="28"/>
      <c r="LZD1414" s="28"/>
      <c r="LZE1414" s="28"/>
      <c r="LZF1414" s="28"/>
      <c r="LZG1414" s="28"/>
      <c r="LZH1414" s="28"/>
      <c r="LZI1414" s="28"/>
      <c r="LZJ1414" s="28"/>
      <c r="LZK1414" s="28"/>
      <c r="LZL1414" s="28"/>
      <c r="LZM1414" s="28"/>
      <c r="LZN1414" s="28"/>
      <c r="LZO1414" s="28"/>
      <c r="LZP1414" s="28"/>
      <c r="LZQ1414" s="28"/>
      <c r="LZR1414" s="28"/>
      <c r="LZS1414" s="28"/>
      <c r="LZT1414" s="28"/>
      <c r="LZU1414" s="28"/>
      <c r="LZV1414" s="28"/>
      <c r="LZW1414" s="28"/>
      <c r="LZX1414" s="28"/>
      <c r="LZY1414" s="28"/>
      <c r="LZZ1414" s="28"/>
      <c r="MAA1414" s="28"/>
      <c r="MAB1414" s="28"/>
      <c r="MAC1414" s="28"/>
      <c r="MAD1414" s="28"/>
      <c r="MAE1414" s="28"/>
      <c r="MAF1414" s="28"/>
      <c r="MAG1414" s="28"/>
      <c r="MAH1414" s="28"/>
      <c r="MAI1414" s="28"/>
      <c r="MAJ1414" s="28"/>
      <c r="MAK1414" s="28"/>
      <c r="MAL1414" s="28"/>
      <c r="MAM1414" s="28"/>
      <c r="MAN1414" s="28"/>
      <c r="MAO1414" s="28"/>
      <c r="MAP1414" s="28"/>
      <c r="MAQ1414" s="28"/>
      <c r="MAR1414" s="28"/>
      <c r="MAS1414" s="28"/>
      <c r="MAT1414" s="28"/>
      <c r="MAU1414" s="28"/>
      <c r="MAV1414" s="28"/>
      <c r="MAW1414" s="28"/>
      <c r="MAX1414" s="28"/>
      <c r="MAY1414" s="28"/>
      <c r="MAZ1414" s="28"/>
      <c r="MBA1414" s="28"/>
      <c r="MBB1414" s="28"/>
      <c r="MBC1414" s="28"/>
      <c r="MBD1414" s="28"/>
      <c r="MBE1414" s="28"/>
      <c r="MBF1414" s="28"/>
      <c r="MBG1414" s="28"/>
      <c r="MBH1414" s="28"/>
      <c r="MBI1414" s="28"/>
      <c r="MBJ1414" s="28"/>
      <c r="MBK1414" s="28"/>
      <c r="MBL1414" s="28"/>
      <c r="MBM1414" s="28"/>
      <c r="MBN1414" s="28"/>
      <c r="MBO1414" s="28"/>
      <c r="MBP1414" s="28"/>
      <c r="MBQ1414" s="28"/>
      <c r="MBR1414" s="28"/>
      <c r="MBS1414" s="28"/>
      <c r="MBT1414" s="28"/>
      <c r="MBU1414" s="28"/>
      <c r="MBV1414" s="28"/>
      <c r="MBW1414" s="28"/>
      <c r="MBX1414" s="28"/>
      <c r="MBY1414" s="28"/>
      <c r="MBZ1414" s="28"/>
      <c r="MCA1414" s="28"/>
      <c r="MCB1414" s="28"/>
      <c r="MCC1414" s="28"/>
      <c r="MCD1414" s="28"/>
      <c r="MCE1414" s="28"/>
      <c r="MCF1414" s="28"/>
      <c r="MCG1414" s="28"/>
      <c r="MCH1414" s="28"/>
      <c r="MCI1414" s="28"/>
      <c r="MCJ1414" s="28"/>
      <c r="MCK1414" s="28"/>
      <c r="MCL1414" s="28"/>
      <c r="MCM1414" s="28"/>
      <c r="MCN1414" s="28"/>
      <c r="MCO1414" s="28"/>
      <c r="MCP1414" s="28"/>
      <c r="MCQ1414" s="28"/>
      <c r="MCR1414" s="28"/>
      <c r="MCS1414" s="28"/>
      <c r="MCT1414" s="28"/>
      <c r="MCU1414" s="28"/>
      <c r="MCV1414" s="28"/>
      <c r="MCW1414" s="28"/>
      <c r="MCX1414" s="28"/>
      <c r="MCY1414" s="28"/>
      <c r="MCZ1414" s="28"/>
      <c r="MDA1414" s="28"/>
      <c r="MDB1414" s="28"/>
      <c r="MDC1414" s="28"/>
      <c r="MDD1414" s="28"/>
      <c r="MDE1414" s="28"/>
      <c r="MDF1414" s="28"/>
      <c r="MDG1414" s="28"/>
      <c r="MDH1414" s="28"/>
      <c r="MDI1414" s="28"/>
      <c r="MDJ1414" s="28"/>
      <c r="MDK1414" s="28"/>
      <c r="MDL1414" s="28"/>
      <c r="MDM1414" s="28"/>
      <c r="MDN1414" s="28"/>
      <c r="MDO1414" s="28"/>
      <c r="MDP1414" s="28"/>
      <c r="MDQ1414" s="28"/>
      <c r="MDR1414" s="28"/>
      <c r="MDS1414" s="28"/>
      <c r="MDT1414" s="28"/>
      <c r="MDU1414" s="28"/>
      <c r="MDV1414" s="28"/>
      <c r="MDW1414" s="28"/>
      <c r="MDX1414" s="28"/>
      <c r="MDY1414" s="28"/>
      <c r="MDZ1414" s="28"/>
      <c r="MEA1414" s="28"/>
      <c r="MEB1414" s="28"/>
      <c r="MEC1414" s="28"/>
      <c r="MED1414" s="28"/>
      <c r="MEE1414" s="28"/>
      <c r="MEF1414" s="28"/>
      <c r="MEG1414" s="28"/>
      <c r="MEH1414" s="28"/>
      <c r="MEI1414" s="28"/>
      <c r="MEJ1414" s="28"/>
      <c r="MEK1414" s="28"/>
      <c r="MEL1414" s="28"/>
      <c r="MEM1414" s="28"/>
      <c r="MEN1414" s="28"/>
      <c r="MEO1414" s="28"/>
      <c r="MEP1414" s="28"/>
      <c r="MEQ1414" s="28"/>
      <c r="MER1414" s="28"/>
      <c r="MES1414" s="28"/>
      <c r="MET1414" s="28"/>
      <c r="MEU1414" s="28"/>
      <c r="MEV1414" s="28"/>
      <c r="MEW1414" s="28"/>
      <c r="MEX1414" s="28"/>
      <c r="MEY1414" s="28"/>
      <c r="MEZ1414" s="28"/>
      <c r="MFA1414" s="28"/>
      <c r="MFB1414" s="28"/>
      <c r="MFC1414" s="28"/>
      <c r="MFD1414" s="28"/>
      <c r="MFE1414" s="28"/>
      <c r="MFF1414" s="28"/>
      <c r="MFG1414" s="28"/>
      <c r="MFH1414" s="28"/>
      <c r="MFI1414" s="28"/>
      <c r="MFJ1414" s="28"/>
      <c r="MFK1414" s="28"/>
      <c r="MFL1414" s="28"/>
      <c r="MFM1414" s="28"/>
      <c r="MFN1414" s="28"/>
      <c r="MFO1414" s="28"/>
      <c r="MFP1414" s="28"/>
      <c r="MFQ1414" s="28"/>
      <c r="MFR1414" s="28"/>
      <c r="MFS1414" s="28"/>
      <c r="MFT1414" s="28"/>
      <c r="MFU1414" s="28"/>
      <c r="MFV1414" s="28"/>
      <c r="MFW1414" s="28"/>
      <c r="MFX1414" s="28"/>
      <c r="MFY1414" s="28"/>
      <c r="MFZ1414" s="28"/>
      <c r="MGA1414" s="28"/>
      <c r="MGB1414" s="28"/>
      <c r="MGC1414" s="28"/>
      <c r="MGD1414" s="28"/>
      <c r="MGE1414" s="28"/>
      <c r="MGF1414" s="28"/>
      <c r="MGG1414" s="28"/>
      <c r="MGH1414" s="28"/>
      <c r="MGI1414" s="28"/>
      <c r="MGJ1414" s="28"/>
      <c r="MGK1414" s="28"/>
      <c r="MGL1414" s="28"/>
      <c r="MGM1414" s="28"/>
      <c r="MGN1414" s="28"/>
      <c r="MGO1414" s="28"/>
      <c r="MGP1414" s="28"/>
      <c r="MGQ1414" s="28"/>
      <c r="MGR1414" s="28"/>
      <c r="MGS1414" s="28"/>
      <c r="MGT1414" s="28"/>
      <c r="MGU1414" s="28"/>
      <c r="MGV1414" s="28"/>
      <c r="MGW1414" s="28"/>
      <c r="MGX1414" s="28"/>
      <c r="MGY1414" s="28"/>
      <c r="MGZ1414" s="28"/>
      <c r="MHA1414" s="28"/>
      <c r="MHB1414" s="28"/>
      <c r="MHC1414" s="28"/>
      <c r="MHD1414" s="28"/>
      <c r="MHE1414" s="28"/>
      <c r="MHF1414" s="28"/>
      <c r="MHG1414" s="28"/>
      <c r="MHH1414" s="28"/>
      <c r="MHI1414" s="28"/>
      <c r="MHJ1414" s="28"/>
      <c r="MHK1414" s="28"/>
      <c r="MHL1414" s="28"/>
      <c r="MHM1414" s="28"/>
      <c r="MHN1414" s="28"/>
      <c r="MHO1414" s="28"/>
      <c r="MHP1414" s="28"/>
      <c r="MHQ1414" s="28"/>
      <c r="MHR1414" s="28"/>
      <c r="MHS1414" s="28"/>
      <c r="MHT1414" s="28"/>
      <c r="MHU1414" s="28"/>
      <c r="MHV1414" s="28"/>
      <c r="MHW1414" s="28"/>
      <c r="MHX1414" s="28"/>
      <c r="MHY1414" s="28"/>
      <c r="MHZ1414" s="28"/>
      <c r="MIA1414" s="28"/>
      <c r="MIB1414" s="28"/>
      <c r="MIC1414" s="28"/>
      <c r="MID1414" s="28"/>
      <c r="MIE1414" s="28"/>
      <c r="MIF1414" s="28"/>
      <c r="MIG1414" s="28"/>
      <c r="MIH1414" s="28"/>
      <c r="MII1414" s="28"/>
      <c r="MIJ1414" s="28"/>
      <c r="MIK1414" s="28"/>
      <c r="MIL1414" s="28"/>
      <c r="MIM1414" s="28"/>
      <c r="MIN1414" s="28"/>
      <c r="MIO1414" s="28"/>
      <c r="MIP1414" s="28"/>
      <c r="MIQ1414" s="28"/>
      <c r="MIR1414" s="28"/>
      <c r="MIS1414" s="28"/>
      <c r="MIT1414" s="28"/>
      <c r="MIU1414" s="28"/>
      <c r="MIV1414" s="28"/>
      <c r="MIW1414" s="28"/>
      <c r="MIX1414" s="28"/>
      <c r="MIY1414" s="28"/>
      <c r="MIZ1414" s="28"/>
      <c r="MJA1414" s="28"/>
      <c r="MJB1414" s="28"/>
      <c r="MJC1414" s="28"/>
      <c r="MJD1414" s="28"/>
      <c r="MJE1414" s="28"/>
      <c r="MJF1414" s="28"/>
      <c r="MJG1414" s="28"/>
      <c r="MJH1414" s="28"/>
      <c r="MJI1414" s="28"/>
      <c r="MJJ1414" s="28"/>
      <c r="MJK1414" s="28"/>
      <c r="MJL1414" s="28"/>
      <c r="MJM1414" s="28"/>
      <c r="MJN1414" s="28"/>
      <c r="MJO1414" s="28"/>
      <c r="MJP1414" s="28"/>
      <c r="MJQ1414" s="28"/>
      <c r="MJR1414" s="28"/>
      <c r="MJS1414" s="28"/>
      <c r="MJT1414" s="28"/>
      <c r="MJU1414" s="28"/>
      <c r="MJV1414" s="28"/>
      <c r="MJW1414" s="28"/>
      <c r="MJX1414" s="28"/>
      <c r="MJY1414" s="28"/>
      <c r="MJZ1414" s="28"/>
      <c r="MKA1414" s="28"/>
      <c r="MKB1414" s="28"/>
      <c r="MKC1414" s="28"/>
      <c r="MKD1414" s="28"/>
      <c r="MKE1414" s="28"/>
      <c r="MKF1414" s="28"/>
      <c r="MKG1414" s="28"/>
      <c r="MKH1414" s="28"/>
      <c r="MKI1414" s="28"/>
      <c r="MKJ1414" s="28"/>
      <c r="MKK1414" s="28"/>
      <c r="MKL1414" s="28"/>
      <c r="MKM1414" s="28"/>
      <c r="MKN1414" s="28"/>
      <c r="MKO1414" s="28"/>
      <c r="MKP1414" s="28"/>
      <c r="MKQ1414" s="28"/>
      <c r="MKR1414" s="28"/>
      <c r="MKS1414" s="28"/>
      <c r="MKT1414" s="28"/>
      <c r="MKU1414" s="28"/>
      <c r="MKV1414" s="28"/>
      <c r="MKW1414" s="28"/>
      <c r="MKX1414" s="28"/>
      <c r="MKY1414" s="28"/>
      <c r="MKZ1414" s="28"/>
      <c r="MLA1414" s="28"/>
      <c r="MLB1414" s="28"/>
      <c r="MLC1414" s="28"/>
      <c r="MLD1414" s="28"/>
      <c r="MLE1414" s="28"/>
      <c r="MLF1414" s="28"/>
      <c r="MLG1414" s="28"/>
      <c r="MLH1414" s="28"/>
      <c r="MLI1414" s="28"/>
      <c r="MLJ1414" s="28"/>
      <c r="MLK1414" s="28"/>
      <c r="MLL1414" s="28"/>
      <c r="MLM1414" s="28"/>
      <c r="MLN1414" s="28"/>
      <c r="MLO1414" s="28"/>
      <c r="MLP1414" s="28"/>
      <c r="MLQ1414" s="28"/>
      <c r="MLR1414" s="28"/>
      <c r="MLS1414" s="28"/>
      <c r="MLT1414" s="28"/>
      <c r="MLU1414" s="28"/>
      <c r="MLV1414" s="28"/>
      <c r="MLW1414" s="28"/>
      <c r="MLX1414" s="28"/>
      <c r="MLY1414" s="28"/>
      <c r="MLZ1414" s="28"/>
      <c r="MMA1414" s="28"/>
      <c r="MMB1414" s="28"/>
      <c r="MMC1414" s="28"/>
      <c r="MMD1414" s="28"/>
      <c r="MME1414" s="28"/>
      <c r="MMF1414" s="28"/>
      <c r="MMG1414" s="28"/>
      <c r="MMH1414" s="28"/>
      <c r="MMI1414" s="28"/>
      <c r="MMJ1414" s="28"/>
      <c r="MMK1414" s="28"/>
      <c r="MML1414" s="28"/>
      <c r="MMM1414" s="28"/>
      <c r="MMN1414" s="28"/>
      <c r="MMO1414" s="28"/>
      <c r="MMP1414" s="28"/>
      <c r="MMQ1414" s="28"/>
      <c r="MMR1414" s="28"/>
      <c r="MMS1414" s="28"/>
      <c r="MMT1414" s="28"/>
      <c r="MMU1414" s="28"/>
      <c r="MMV1414" s="28"/>
      <c r="MMW1414" s="28"/>
      <c r="MMX1414" s="28"/>
      <c r="MMY1414" s="28"/>
      <c r="MMZ1414" s="28"/>
      <c r="MNA1414" s="28"/>
      <c r="MNB1414" s="28"/>
      <c r="MNC1414" s="28"/>
      <c r="MND1414" s="28"/>
      <c r="MNE1414" s="28"/>
      <c r="MNF1414" s="28"/>
      <c r="MNG1414" s="28"/>
      <c r="MNH1414" s="28"/>
      <c r="MNI1414" s="28"/>
      <c r="MNJ1414" s="28"/>
      <c r="MNK1414" s="28"/>
      <c r="MNL1414" s="28"/>
      <c r="MNM1414" s="28"/>
      <c r="MNN1414" s="28"/>
      <c r="MNO1414" s="28"/>
      <c r="MNP1414" s="28"/>
      <c r="MNQ1414" s="28"/>
      <c r="MNR1414" s="28"/>
      <c r="MNS1414" s="28"/>
      <c r="MNT1414" s="28"/>
      <c r="MNU1414" s="28"/>
      <c r="MNV1414" s="28"/>
      <c r="MNW1414" s="28"/>
      <c r="MNX1414" s="28"/>
      <c r="MNY1414" s="28"/>
      <c r="MNZ1414" s="28"/>
      <c r="MOA1414" s="28"/>
      <c r="MOB1414" s="28"/>
      <c r="MOC1414" s="28"/>
      <c r="MOD1414" s="28"/>
      <c r="MOE1414" s="28"/>
      <c r="MOF1414" s="28"/>
      <c r="MOG1414" s="28"/>
      <c r="MOH1414" s="28"/>
      <c r="MOI1414" s="28"/>
      <c r="MOJ1414" s="28"/>
      <c r="MOK1414" s="28"/>
      <c r="MOL1414" s="28"/>
      <c r="MOM1414" s="28"/>
      <c r="MON1414" s="28"/>
      <c r="MOO1414" s="28"/>
      <c r="MOP1414" s="28"/>
      <c r="MOQ1414" s="28"/>
      <c r="MOR1414" s="28"/>
      <c r="MOS1414" s="28"/>
      <c r="MOT1414" s="28"/>
      <c r="MOU1414" s="28"/>
      <c r="MOV1414" s="28"/>
      <c r="MOW1414" s="28"/>
      <c r="MOX1414" s="28"/>
      <c r="MOY1414" s="28"/>
      <c r="MOZ1414" s="28"/>
      <c r="MPA1414" s="28"/>
      <c r="MPB1414" s="28"/>
      <c r="MPC1414" s="28"/>
      <c r="MPD1414" s="28"/>
      <c r="MPE1414" s="28"/>
      <c r="MPF1414" s="28"/>
      <c r="MPG1414" s="28"/>
      <c r="MPH1414" s="28"/>
      <c r="MPI1414" s="28"/>
      <c r="MPJ1414" s="28"/>
      <c r="MPK1414" s="28"/>
      <c r="MPL1414" s="28"/>
      <c r="MPM1414" s="28"/>
      <c r="MPN1414" s="28"/>
      <c r="MPO1414" s="28"/>
      <c r="MPP1414" s="28"/>
      <c r="MPQ1414" s="28"/>
      <c r="MPR1414" s="28"/>
      <c r="MPS1414" s="28"/>
      <c r="MPT1414" s="28"/>
      <c r="MPU1414" s="28"/>
      <c r="MPV1414" s="28"/>
      <c r="MPW1414" s="28"/>
      <c r="MPX1414" s="28"/>
      <c r="MPY1414" s="28"/>
      <c r="MPZ1414" s="28"/>
      <c r="MQA1414" s="28"/>
      <c r="MQB1414" s="28"/>
      <c r="MQC1414" s="28"/>
      <c r="MQD1414" s="28"/>
      <c r="MQE1414" s="28"/>
      <c r="MQF1414" s="28"/>
      <c r="MQG1414" s="28"/>
      <c r="MQH1414" s="28"/>
      <c r="MQI1414" s="28"/>
      <c r="MQJ1414" s="28"/>
      <c r="MQK1414" s="28"/>
      <c r="MQL1414" s="28"/>
      <c r="MQM1414" s="28"/>
      <c r="MQN1414" s="28"/>
      <c r="MQO1414" s="28"/>
      <c r="MQP1414" s="28"/>
      <c r="MQQ1414" s="28"/>
      <c r="MQR1414" s="28"/>
      <c r="MQS1414" s="28"/>
      <c r="MQT1414" s="28"/>
      <c r="MQU1414" s="28"/>
      <c r="MQV1414" s="28"/>
      <c r="MQW1414" s="28"/>
      <c r="MQX1414" s="28"/>
      <c r="MQY1414" s="28"/>
      <c r="MQZ1414" s="28"/>
      <c r="MRA1414" s="28"/>
      <c r="MRB1414" s="28"/>
      <c r="MRC1414" s="28"/>
      <c r="MRD1414" s="28"/>
      <c r="MRE1414" s="28"/>
      <c r="MRF1414" s="28"/>
      <c r="MRG1414" s="28"/>
      <c r="MRH1414" s="28"/>
      <c r="MRI1414" s="28"/>
      <c r="MRJ1414" s="28"/>
      <c r="MRK1414" s="28"/>
      <c r="MRL1414" s="28"/>
      <c r="MRM1414" s="28"/>
      <c r="MRN1414" s="28"/>
      <c r="MRO1414" s="28"/>
      <c r="MRP1414" s="28"/>
      <c r="MRQ1414" s="28"/>
      <c r="MRR1414" s="28"/>
      <c r="MRS1414" s="28"/>
      <c r="MRT1414" s="28"/>
      <c r="MRU1414" s="28"/>
      <c r="MRV1414" s="28"/>
      <c r="MRW1414" s="28"/>
      <c r="MRX1414" s="28"/>
      <c r="MRY1414" s="28"/>
      <c r="MRZ1414" s="28"/>
      <c r="MSA1414" s="28"/>
      <c r="MSB1414" s="28"/>
      <c r="MSC1414" s="28"/>
      <c r="MSD1414" s="28"/>
      <c r="MSE1414" s="28"/>
      <c r="MSF1414" s="28"/>
      <c r="MSG1414" s="28"/>
      <c r="MSH1414" s="28"/>
      <c r="MSI1414" s="28"/>
      <c r="MSJ1414" s="28"/>
      <c r="MSK1414" s="28"/>
      <c r="MSL1414" s="28"/>
      <c r="MSM1414" s="28"/>
      <c r="MSN1414" s="28"/>
      <c r="MSO1414" s="28"/>
      <c r="MSP1414" s="28"/>
      <c r="MSQ1414" s="28"/>
      <c r="MSR1414" s="28"/>
      <c r="MSS1414" s="28"/>
      <c r="MST1414" s="28"/>
      <c r="MSU1414" s="28"/>
      <c r="MSV1414" s="28"/>
      <c r="MSW1414" s="28"/>
      <c r="MSX1414" s="28"/>
      <c r="MSY1414" s="28"/>
      <c r="MSZ1414" s="28"/>
      <c r="MTA1414" s="28"/>
      <c r="MTB1414" s="28"/>
      <c r="MTC1414" s="28"/>
      <c r="MTD1414" s="28"/>
      <c r="MTE1414" s="28"/>
      <c r="MTF1414" s="28"/>
      <c r="MTG1414" s="28"/>
      <c r="MTH1414" s="28"/>
      <c r="MTI1414" s="28"/>
      <c r="MTJ1414" s="28"/>
      <c r="MTK1414" s="28"/>
      <c r="MTL1414" s="28"/>
      <c r="MTM1414" s="28"/>
      <c r="MTN1414" s="28"/>
      <c r="MTO1414" s="28"/>
      <c r="MTP1414" s="28"/>
      <c r="MTQ1414" s="28"/>
      <c r="MTR1414" s="28"/>
      <c r="MTS1414" s="28"/>
      <c r="MTT1414" s="28"/>
      <c r="MTU1414" s="28"/>
      <c r="MTV1414" s="28"/>
      <c r="MTW1414" s="28"/>
      <c r="MTX1414" s="28"/>
      <c r="MTY1414" s="28"/>
      <c r="MTZ1414" s="28"/>
      <c r="MUA1414" s="28"/>
      <c r="MUB1414" s="28"/>
      <c r="MUC1414" s="28"/>
      <c r="MUD1414" s="28"/>
      <c r="MUE1414" s="28"/>
      <c r="MUF1414" s="28"/>
      <c r="MUG1414" s="28"/>
      <c r="MUH1414" s="28"/>
      <c r="MUI1414" s="28"/>
      <c r="MUJ1414" s="28"/>
      <c r="MUK1414" s="28"/>
      <c r="MUL1414" s="28"/>
      <c r="MUM1414" s="28"/>
      <c r="MUN1414" s="28"/>
      <c r="MUO1414" s="28"/>
      <c r="MUP1414" s="28"/>
      <c r="MUQ1414" s="28"/>
      <c r="MUR1414" s="28"/>
      <c r="MUS1414" s="28"/>
      <c r="MUT1414" s="28"/>
      <c r="MUU1414" s="28"/>
      <c r="MUV1414" s="28"/>
      <c r="MUW1414" s="28"/>
      <c r="MUX1414" s="28"/>
      <c r="MUY1414" s="28"/>
      <c r="MUZ1414" s="28"/>
      <c r="MVA1414" s="28"/>
      <c r="MVB1414" s="28"/>
      <c r="MVC1414" s="28"/>
      <c r="MVD1414" s="28"/>
      <c r="MVE1414" s="28"/>
      <c r="MVF1414" s="28"/>
      <c r="MVG1414" s="28"/>
      <c r="MVH1414" s="28"/>
      <c r="MVI1414" s="28"/>
      <c r="MVJ1414" s="28"/>
      <c r="MVK1414" s="28"/>
      <c r="MVL1414" s="28"/>
      <c r="MVM1414" s="28"/>
      <c r="MVN1414" s="28"/>
      <c r="MVO1414" s="28"/>
      <c r="MVP1414" s="28"/>
      <c r="MVQ1414" s="28"/>
      <c r="MVR1414" s="28"/>
      <c r="MVS1414" s="28"/>
      <c r="MVT1414" s="28"/>
      <c r="MVU1414" s="28"/>
      <c r="MVV1414" s="28"/>
      <c r="MVW1414" s="28"/>
      <c r="MVX1414" s="28"/>
      <c r="MVY1414" s="28"/>
      <c r="MVZ1414" s="28"/>
      <c r="MWA1414" s="28"/>
      <c r="MWB1414" s="28"/>
      <c r="MWC1414" s="28"/>
      <c r="MWD1414" s="28"/>
      <c r="MWE1414" s="28"/>
      <c r="MWF1414" s="28"/>
      <c r="MWG1414" s="28"/>
      <c r="MWH1414" s="28"/>
      <c r="MWI1414" s="28"/>
      <c r="MWJ1414" s="28"/>
      <c r="MWK1414" s="28"/>
      <c r="MWL1414" s="28"/>
      <c r="MWM1414" s="28"/>
      <c r="MWN1414" s="28"/>
      <c r="MWO1414" s="28"/>
      <c r="MWP1414" s="28"/>
      <c r="MWQ1414" s="28"/>
      <c r="MWR1414" s="28"/>
      <c r="MWS1414" s="28"/>
      <c r="MWT1414" s="28"/>
      <c r="MWU1414" s="28"/>
      <c r="MWV1414" s="28"/>
      <c r="MWW1414" s="28"/>
      <c r="MWX1414" s="28"/>
      <c r="MWY1414" s="28"/>
      <c r="MWZ1414" s="28"/>
      <c r="MXA1414" s="28"/>
      <c r="MXB1414" s="28"/>
      <c r="MXC1414" s="28"/>
      <c r="MXD1414" s="28"/>
      <c r="MXE1414" s="28"/>
      <c r="MXF1414" s="28"/>
      <c r="MXG1414" s="28"/>
      <c r="MXH1414" s="28"/>
      <c r="MXI1414" s="28"/>
      <c r="MXJ1414" s="28"/>
      <c r="MXK1414" s="28"/>
      <c r="MXL1414" s="28"/>
      <c r="MXM1414" s="28"/>
      <c r="MXN1414" s="28"/>
      <c r="MXO1414" s="28"/>
      <c r="MXP1414" s="28"/>
      <c r="MXQ1414" s="28"/>
      <c r="MXR1414" s="28"/>
      <c r="MXS1414" s="28"/>
      <c r="MXT1414" s="28"/>
      <c r="MXU1414" s="28"/>
      <c r="MXV1414" s="28"/>
      <c r="MXW1414" s="28"/>
      <c r="MXX1414" s="28"/>
      <c r="MXY1414" s="28"/>
      <c r="MXZ1414" s="28"/>
      <c r="MYA1414" s="28"/>
      <c r="MYB1414" s="28"/>
      <c r="MYC1414" s="28"/>
      <c r="MYD1414" s="28"/>
      <c r="MYE1414" s="28"/>
      <c r="MYF1414" s="28"/>
      <c r="MYG1414" s="28"/>
      <c r="MYH1414" s="28"/>
      <c r="MYI1414" s="28"/>
      <c r="MYJ1414" s="28"/>
      <c r="MYK1414" s="28"/>
      <c r="MYL1414" s="28"/>
      <c r="MYM1414" s="28"/>
      <c r="MYN1414" s="28"/>
      <c r="MYO1414" s="28"/>
      <c r="MYP1414" s="28"/>
      <c r="MYQ1414" s="28"/>
      <c r="MYR1414" s="28"/>
      <c r="MYS1414" s="28"/>
      <c r="MYT1414" s="28"/>
      <c r="MYU1414" s="28"/>
      <c r="MYV1414" s="28"/>
      <c r="MYW1414" s="28"/>
      <c r="MYX1414" s="28"/>
      <c r="MYY1414" s="28"/>
      <c r="MYZ1414" s="28"/>
      <c r="MZA1414" s="28"/>
      <c r="MZB1414" s="28"/>
      <c r="MZC1414" s="28"/>
      <c r="MZD1414" s="28"/>
      <c r="MZE1414" s="28"/>
      <c r="MZF1414" s="28"/>
      <c r="MZG1414" s="28"/>
      <c r="MZH1414" s="28"/>
      <c r="MZI1414" s="28"/>
      <c r="MZJ1414" s="28"/>
      <c r="MZK1414" s="28"/>
      <c r="MZL1414" s="28"/>
      <c r="MZM1414" s="28"/>
      <c r="MZN1414" s="28"/>
      <c r="MZO1414" s="28"/>
      <c r="MZP1414" s="28"/>
      <c r="MZQ1414" s="28"/>
      <c r="MZR1414" s="28"/>
      <c r="MZS1414" s="28"/>
      <c r="MZT1414" s="28"/>
      <c r="MZU1414" s="28"/>
      <c r="MZV1414" s="28"/>
      <c r="MZW1414" s="28"/>
      <c r="MZX1414" s="28"/>
      <c r="MZY1414" s="28"/>
      <c r="MZZ1414" s="28"/>
      <c r="NAA1414" s="28"/>
      <c r="NAB1414" s="28"/>
      <c r="NAC1414" s="28"/>
      <c r="NAD1414" s="28"/>
      <c r="NAE1414" s="28"/>
      <c r="NAF1414" s="28"/>
      <c r="NAG1414" s="28"/>
      <c r="NAH1414" s="28"/>
      <c r="NAI1414" s="28"/>
      <c r="NAJ1414" s="28"/>
      <c r="NAK1414" s="28"/>
      <c r="NAL1414" s="28"/>
      <c r="NAM1414" s="28"/>
      <c r="NAN1414" s="28"/>
      <c r="NAO1414" s="28"/>
      <c r="NAP1414" s="28"/>
      <c r="NAQ1414" s="28"/>
      <c r="NAR1414" s="28"/>
      <c r="NAS1414" s="28"/>
      <c r="NAT1414" s="28"/>
      <c r="NAU1414" s="28"/>
      <c r="NAV1414" s="28"/>
      <c r="NAW1414" s="28"/>
      <c r="NAX1414" s="28"/>
      <c r="NAY1414" s="28"/>
      <c r="NAZ1414" s="28"/>
      <c r="NBA1414" s="28"/>
      <c r="NBB1414" s="28"/>
      <c r="NBC1414" s="28"/>
      <c r="NBD1414" s="28"/>
      <c r="NBE1414" s="28"/>
      <c r="NBF1414" s="28"/>
      <c r="NBG1414" s="28"/>
      <c r="NBH1414" s="28"/>
      <c r="NBI1414" s="28"/>
      <c r="NBJ1414" s="28"/>
      <c r="NBK1414" s="28"/>
      <c r="NBL1414" s="28"/>
      <c r="NBM1414" s="28"/>
      <c r="NBN1414" s="28"/>
      <c r="NBO1414" s="28"/>
      <c r="NBP1414" s="28"/>
      <c r="NBQ1414" s="28"/>
      <c r="NBR1414" s="28"/>
      <c r="NBS1414" s="28"/>
      <c r="NBT1414" s="28"/>
      <c r="NBU1414" s="28"/>
      <c r="NBV1414" s="28"/>
      <c r="NBW1414" s="28"/>
      <c r="NBX1414" s="28"/>
      <c r="NBY1414" s="28"/>
      <c r="NBZ1414" s="28"/>
      <c r="NCA1414" s="28"/>
      <c r="NCB1414" s="28"/>
      <c r="NCC1414" s="28"/>
      <c r="NCD1414" s="28"/>
      <c r="NCE1414" s="28"/>
      <c r="NCF1414" s="28"/>
      <c r="NCG1414" s="28"/>
      <c r="NCH1414" s="28"/>
      <c r="NCI1414" s="28"/>
      <c r="NCJ1414" s="28"/>
      <c r="NCK1414" s="28"/>
      <c r="NCL1414" s="28"/>
      <c r="NCM1414" s="28"/>
      <c r="NCN1414" s="28"/>
      <c r="NCO1414" s="28"/>
      <c r="NCP1414" s="28"/>
      <c r="NCQ1414" s="28"/>
      <c r="NCR1414" s="28"/>
      <c r="NCS1414" s="28"/>
      <c r="NCT1414" s="28"/>
      <c r="NCU1414" s="28"/>
      <c r="NCV1414" s="28"/>
      <c r="NCW1414" s="28"/>
      <c r="NCX1414" s="28"/>
      <c r="NCY1414" s="28"/>
      <c r="NCZ1414" s="28"/>
      <c r="NDA1414" s="28"/>
      <c r="NDB1414" s="28"/>
      <c r="NDC1414" s="28"/>
      <c r="NDD1414" s="28"/>
      <c r="NDE1414" s="28"/>
      <c r="NDF1414" s="28"/>
      <c r="NDG1414" s="28"/>
      <c r="NDH1414" s="28"/>
      <c r="NDI1414" s="28"/>
      <c r="NDJ1414" s="28"/>
      <c r="NDK1414" s="28"/>
      <c r="NDL1414" s="28"/>
      <c r="NDM1414" s="28"/>
      <c r="NDN1414" s="28"/>
      <c r="NDO1414" s="28"/>
      <c r="NDP1414" s="28"/>
      <c r="NDQ1414" s="28"/>
      <c r="NDR1414" s="28"/>
      <c r="NDS1414" s="28"/>
      <c r="NDT1414" s="28"/>
      <c r="NDU1414" s="28"/>
      <c r="NDV1414" s="28"/>
      <c r="NDW1414" s="28"/>
      <c r="NDX1414" s="28"/>
      <c r="NDY1414" s="28"/>
      <c r="NDZ1414" s="28"/>
      <c r="NEA1414" s="28"/>
      <c r="NEB1414" s="28"/>
      <c r="NEC1414" s="28"/>
      <c r="NED1414" s="28"/>
      <c r="NEE1414" s="28"/>
      <c r="NEF1414" s="28"/>
      <c r="NEG1414" s="28"/>
      <c r="NEH1414" s="28"/>
      <c r="NEI1414" s="28"/>
      <c r="NEJ1414" s="28"/>
      <c r="NEK1414" s="28"/>
      <c r="NEL1414" s="28"/>
      <c r="NEM1414" s="28"/>
      <c r="NEN1414" s="28"/>
      <c r="NEO1414" s="28"/>
      <c r="NEP1414" s="28"/>
      <c r="NEQ1414" s="28"/>
      <c r="NER1414" s="28"/>
      <c r="NES1414" s="28"/>
      <c r="NET1414" s="28"/>
      <c r="NEU1414" s="28"/>
      <c r="NEV1414" s="28"/>
      <c r="NEW1414" s="28"/>
      <c r="NEX1414" s="28"/>
      <c r="NEY1414" s="28"/>
      <c r="NEZ1414" s="28"/>
      <c r="NFA1414" s="28"/>
      <c r="NFB1414" s="28"/>
      <c r="NFC1414" s="28"/>
      <c r="NFD1414" s="28"/>
      <c r="NFE1414" s="28"/>
      <c r="NFF1414" s="28"/>
      <c r="NFG1414" s="28"/>
      <c r="NFH1414" s="28"/>
      <c r="NFI1414" s="28"/>
      <c r="NFJ1414" s="28"/>
      <c r="NFK1414" s="28"/>
      <c r="NFL1414" s="28"/>
      <c r="NFM1414" s="28"/>
      <c r="NFN1414" s="28"/>
      <c r="NFO1414" s="28"/>
      <c r="NFP1414" s="28"/>
      <c r="NFQ1414" s="28"/>
      <c r="NFR1414" s="28"/>
      <c r="NFS1414" s="28"/>
      <c r="NFT1414" s="28"/>
      <c r="NFU1414" s="28"/>
      <c r="NFV1414" s="28"/>
      <c r="NFW1414" s="28"/>
      <c r="NFX1414" s="28"/>
      <c r="NFY1414" s="28"/>
      <c r="NFZ1414" s="28"/>
      <c r="NGA1414" s="28"/>
      <c r="NGB1414" s="28"/>
      <c r="NGC1414" s="28"/>
      <c r="NGD1414" s="28"/>
      <c r="NGE1414" s="28"/>
      <c r="NGF1414" s="28"/>
      <c r="NGG1414" s="28"/>
      <c r="NGH1414" s="28"/>
      <c r="NGI1414" s="28"/>
      <c r="NGJ1414" s="28"/>
      <c r="NGK1414" s="28"/>
      <c r="NGL1414" s="28"/>
      <c r="NGM1414" s="28"/>
      <c r="NGN1414" s="28"/>
      <c r="NGO1414" s="28"/>
      <c r="NGP1414" s="28"/>
      <c r="NGQ1414" s="28"/>
      <c r="NGR1414" s="28"/>
      <c r="NGS1414" s="28"/>
      <c r="NGT1414" s="28"/>
      <c r="NGU1414" s="28"/>
      <c r="NGV1414" s="28"/>
      <c r="NGW1414" s="28"/>
      <c r="NGX1414" s="28"/>
      <c r="NGY1414" s="28"/>
      <c r="NGZ1414" s="28"/>
      <c r="NHA1414" s="28"/>
      <c r="NHB1414" s="28"/>
      <c r="NHC1414" s="28"/>
      <c r="NHD1414" s="28"/>
      <c r="NHE1414" s="28"/>
      <c r="NHF1414" s="28"/>
      <c r="NHG1414" s="28"/>
      <c r="NHH1414" s="28"/>
      <c r="NHI1414" s="28"/>
      <c r="NHJ1414" s="28"/>
      <c r="NHK1414" s="28"/>
      <c r="NHL1414" s="28"/>
      <c r="NHM1414" s="28"/>
      <c r="NHN1414" s="28"/>
      <c r="NHO1414" s="28"/>
      <c r="NHP1414" s="28"/>
      <c r="NHQ1414" s="28"/>
      <c r="NHR1414" s="28"/>
      <c r="NHS1414" s="28"/>
      <c r="NHT1414" s="28"/>
      <c r="NHU1414" s="28"/>
      <c r="NHV1414" s="28"/>
      <c r="NHW1414" s="28"/>
      <c r="NHX1414" s="28"/>
      <c r="NHY1414" s="28"/>
      <c r="NHZ1414" s="28"/>
      <c r="NIA1414" s="28"/>
      <c r="NIB1414" s="28"/>
      <c r="NIC1414" s="28"/>
      <c r="NID1414" s="28"/>
      <c r="NIE1414" s="28"/>
      <c r="NIF1414" s="28"/>
      <c r="NIG1414" s="28"/>
      <c r="NIH1414" s="28"/>
      <c r="NII1414" s="28"/>
      <c r="NIJ1414" s="28"/>
      <c r="NIK1414" s="28"/>
      <c r="NIL1414" s="28"/>
      <c r="NIM1414" s="28"/>
      <c r="NIN1414" s="28"/>
      <c r="NIO1414" s="28"/>
      <c r="NIP1414" s="28"/>
      <c r="NIQ1414" s="28"/>
      <c r="NIR1414" s="28"/>
      <c r="NIS1414" s="28"/>
      <c r="NIT1414" s="28"/>
      <c r="NIU1414" s="28"/>
      <c r="NIV1414" s="28"/>
      <c r="NIW1414" s="28"/>
      <c r="NIX1414" s="28"/>
      <c r="NIY1414" s="28"/>
      <c r="NIZ1414" s="28"/>
      <c r="NJA1414" s="28"/>
      <c r="NJB1414" s="28"/>
      <c r="NJC1414" s="28"/>
      <c r="NJD1414" s="28"/>
      <c r="NJE1414" s="28"/>
      <c r="NJF1414" s="28"/>
      <c r="NJG1414" s="28"/>
      <c r="NJH1414" s="28"/>
      <c r="NJI1414" s="28"/>
      <c r="NJJ1414" s="28"/>
      <c r="NJK1414" s="28"/>
      <c r="NJL1414" s="28"/>
      <c r="NJM1414" s="28"/>
      <c r="NJN1414" s="28"/>
      <c r="NJO1414" s="28"/>
      <c r="NJP1414" s="28"/>
      <c r="NJQ1414" s="28"/>
      <c r="NJR1414" s="28"/>
      <c r="NJS1414" s="28"/>
      <c r="NJT1414" s="28"/>
      <c r="NJU1414" s="28"/>
      <c r="NJV1414" s="28"/>
      <c r="NJW1414" s="28"/>
      <c r="NJX1414" s="28"/>
      <c r="NJY1414" s="28"/>
      <c r="NJZ1414" s="28"/>
      <c r="NKA1414" s="28"/>
      <c r="NKB1414" s="28"/>
      <c r="NKC1414" s="28"/>
      <c r="NKD1414" s="28"/>
      <c r="NKE1414" s="28"/>
      <c r="NKF1414" s="28"/>
      <c r="NKG1414" s="28"/>
      <c r="NKH1414" s="28"/>
      <c r="NKI1414" s="28"/>
      <c r="NKJ1414" s="28"/>
      <c r="NKK1414" s="28"/>
      <c r="NKL1414" s="28"/>
      <c r="NKM1414" s="28"/>
      <c r="NKN1414" s="28"/>
      <c r="NKO1414" s="28"/>
      <c r="NKP1414" s="28"/>
      <c r="NKQ1414" s="28"/>
      <c r="NKR1414" s="28"/>
      <c r="NKS1414" s="28"/>
      <c r="NKT1414" s="28"/>
      <c r="NKU1414" s="28"/>
      <c r="NKV1414" s="28"/>
      <c r="NKW1414" s="28"/>
      <c r="NKX1414" s="28"/>
      <c r="NKY1414" s="28"/>
      <c r="NKZ1414" s="28"/>
      <c r="NLA1414" s="28"/>
      <c r="NLB1414" s="28"/>
      <c r="NLC1414" s="28"/>
      <c r="NLD1414" s="28"/>
      <c r="NLE1414" s="28"/>
      <c r="NLF1414" s="28"/>
      <c r="NLG1414" s="28"/>
      <c r="NLH1414" s="28"/>
      <c r="NLI1414" s="28"/>
      <c r="NLJ1414" s="28"/>
      <c r="NLK1414" s="28"/>
      <c r="NLL1414" s="28"/>
      <c r="NLM1414" s="28"/>
      <c r="NLN1414" s="28"/>
      <c r="NLO1414" s="28"/>
      <c r="NLP1414" s="28"/>
      <c r="NLQ1414" s="28"/>
      <c r="NLR1414" s="28"/>
      <c r="NLS1414" s="28"/>
      <c r="NLT1414" s="28"/>
      <c r="NLU1414" s="28"/>
      <c r="NLV1414" s="28"/>
      <c r="NLW1414" s="28"/>
      <c r="NLX1414" s="28"/>
      <c r="NLY1414" s="28"/>
      <c r="NLZ1414" s="28"/>
      <c r="NMA1414" s="28"/>
      <c r="NMB1414" s="28"/>
      <c r="NMC1414" s="28"/>
      <c r="NMD1414" s="28"/>
      <c r="NME1414" s="28"/>
      <c r="NMF1414" s="28"/>
      <c r="NMG1414" s="28"/>
      <c r="NMH1414" s="28"/>
      <c r="NMI1414" s="28"/>
      <c r="NMJ1414" s="28"/>
      <c r="NMK1414" s="28"/>
      <c r="NML1414" s="28"/>
      <c r="NMM1414" s="28"/>
      <c r="NMN1414" s="28"/>
      <c r="NMO1414" s="28"/>
      <c r="NMP1414" s="28"/>
      <c r="NMQ1414" s="28"/>
      <c r="NMR1414" s="28"/>
      <c r="NMS1414" s="28"/>
      <c r="NMT1414" s="28"/>
      <c r="NMU1414" s="28"/>
      <c r="NMV1414" s="28"/>
      <c r="NMW1414" s="28"/>
      <c r="NMX1414" s="28"/>
      <c r="NMY1414" s="28"/>
      <c r="NMZ1414" s="28"/>
      <c r="NNA1414" s="28"/>
      <c r="NNB1414" s="28"/>
      <c r="NNC1414" s="28"/>
      <c r="NND1414" s="28"/>
      <c r="NNE1414" s="28"/>
      <c r="NNF1414" s="28"/>
      <c r="NNG1414" s="28"/>
      <c r="NNH1414" s="28"/>
      <c r="NNI1414" s="28"/>
      <c r="NNJ1414" s="28"/>
      <c r="NNK1414" s="28"/>
      <c r="NNL1414" s="28"/>
      <c r="NNM1414" s="28"/>
      <c r="NNN1414" s="28"/>
      <c r="NNO1414" s="28"/>
      <c r="NNP1414" s="28"/>
      <c r="NNQ1414" s="28"/>
      <c r="NNR1414" s="28"/>
      <c r="NNS1414" s="28"/>
      <c r="NNT1414" s="28"/>
      <c r="NNU1414" s="28"/>
      <c r="NNV1414" s="28"/>
      <c r="NNW1414" s="28"/>
      <c r="NNX1414" s="28"/>
      <c r="NNY1414" s="28"/>
      <c r="NNZ1414" s="28"/>
      <c r="NOA1414" s="28"/>
      <c r="NOB1414" s="28"/>
      <c r="NOC1414" s="28"/>
      <c r="NOD1414" s="28"/>
      <c r="NOE1414" s="28"/>
      <c r="NOF1414" s="28"/>
      <c r="NOG1414" s="28"/>
      <c r="NOH1414" s="28"/>
      <c r="NOI1414" s="28"/>
      <c r="NOJ1414" s="28"/>
      <c r="NOK1414" s="28"/>
      <c r="NOL1414" s="28"/>
      <c r="NOM1414" s="28"/>
      <c r="NON1414" s="28"/>
      <c r="NOO1414" s="28"/>
      <c r="NOP1414" s="28"/>
      <c r="NOQ1414" s="28"/>
      <c r="NOR1414" s="28"/>
      <c r="NOS1414" s="28"/>
      <c r="NOT1414" s="28"/>
      <c r="NOU1414" s="28"/>
      <c r="NOV1414" s="28"/>
      <c r="NOW1414" s="28"/>
      <c r="NOX1414" s="28"/>
      <c r="NOY1414" s="28"/>
      <c r="NOZ1414" s="28"/>
      <c r="NPA1414" s="28"/>
      <c r="NPB1414" s="28"/>
      <c r="NPC1414" s="28"/>
      <c r="NPD1414" s="28"/>
      <c r="NPE1414" s="28"/>
      <c r="NPF1414" s="28"/>
      <c r="NPG1414" s="28"/>
      <c r="NPH1414" s="28"/>
      <c r="NPI1414" s="28"/>
      <c r="NPJ1414" s="28"/>
      <c r="NPK1414" s="28"/>
      <c r="NPL1414" s="28"/>
      <c r="NPM1414" s="28"/>
      <c r="NPN1414" s="28"/>
      <c r="NPO1414" s="28"/>
      <c r="NPP1414" s="28"/>
      <c r="NPQ1414" s="28"/>
      <c r="NPR1414" s="28"/>
      <c r="NPS1414" s="28"/>
      <c r="NPT1414" s="28"/>
      <c r="NPU1414" s="28"/>
      <c r="NPV1414" s="28"/>
      <c r="NPW1414" s="28"/>
      <c r="NPX1414" s="28"/>
      <c r="NPY1414" s="28"/>
      <c r="NPZ1414" s="28"/>
      <c r="NQA1414" s="28"/>
      <c r="NQB1414" s="28"/>
      <c r="NQC1414" s="28"/>
      <c r="NQD1414" s="28"/>
      <c r="NQE1414" s="28"/>
      <c r="NQF1414" s="28"/>
      <c r="NQG1414" s="28"/>
      <c r="NQH1414" s="28"/>
      <c r="NQI1414" s="28"/>
      <c r="NQJ1414" s="28"/>
      <c r="NQK1414" s="28"/>
      <c r="NQL1414" s="28"/>
      <c r="NQM1414" s="28"/>
      <c r="NQN1414" s="28"/>
      <c r="NQO1414" s="28"/>
      <c r="NQP1414" s="28"/>
      <c r="NQQ1414" s="28"/>
      <c r="NQR1414" s="28"/>
      <c r="NQS1414" s="28"/>
      <c r="NQT1414" s="28"/>
      <c r="NQU1414" s="28"/>
      <c r="NQV1414" s="28"/>
      <c r="NQW1414" s="28"/>
      <c r="NQX1414" s="28"/>
      <c r="NQY1414" s="28"/>
      <c r="NQZ1414" s="28"/>
      <c r="NRA1414" s="28"/>
      <c r="NRB1414" s="28"/>
      <c r="NRC1414" s="28"/>
      <c r="NRD1414" s="28"/>
      <c r="NRE1414" s="28"/>
      <c r="NRF1414" s="28"/>
      <c r="NRG1414" s="28"/>
      <c r="NRH1414" s="28"/>
      <c r="NRI1414" s="28"/>
      <c r="NRJ1414" s="28"/>
      <c r="NRK1414" s="28"/>
      <c r="NRL1414" s="28"/>
      <c r="NRM1414" s="28"/>
      <c r="NRN1414" s="28"/>
      <c r="NRO1414" s="28"/>
      <c r="NRP1414" s="28"/>
      <c r="NRQ1414" s="28"/>
      <c r="NRR1414" s="28"/>
      <c r="NRS1414" s="28"/>
      <c r="NRT1414" s="28"/>
      <c r="NRU1414" s="28"/>
      <c r="NRV1414" s="28"/>
      <c r="NRW1414" s="28"/>
      <c r="NRX1414" s="28"/>
      <c r="NRY1414" s="28"/>
      <c r="NRZ1414" s="28"/>
      <c r="NSA1414" s="28"/>
      <c r="NSB1414" s="28"/>
      <c r="NSC1414" s="28"/>
      <c r="NSD1414" s="28"/>
      <c r="NSE1414" s="28"/>
      <c r="NSF1414" s="28"/>
      <c r="NSG1414" s="28"/>
      <c r="NSH1414" s="28"/>
      <c r="NSI1414" s="28"/>
      <c r="NSJ1414" s="28"/>
      <c r="NSK1414" s="28"/>
      <c r="NSL1414" s="28"/>
      <c r="NSM1414" s="28"/>
      <c r="NSN1414" s="28"/>
      <c r="NSO1414" s="28"/>
      <c r="NSP1414" s="28"/>
      <c r="NSQ1414" s="28"/>
      <c r="NSR1414" s="28"/>
      <c r="NSS1414" s="28"/>
      <c r="NST1414" s="28"/>
      <c r="NSU1414" s="28"/>
      <c r="NSV1414" s="28"/>
      <c r="NSW1414" s="28"/>
      <c r="NSX1414" s="28"/>
      <c r="NSY1414" s="28"/>
      <c r="NSZ1414" s="28"/>
      <c r="NTA1414" s="28"/>
      <c r="NTB1414" s="28"/>
      <c r="NTC1414" s="28"/>
      <c r="NTD1414" s="28"/>
      <c r="NTE1414" s="28"/>
      <c r="NTF1414" s="28"/>
      <c r="NTG1414" s="28"/>
      <c r="NTH1414" s="28"/>
      <c r="NTI1414" s="28"/>
      <c r="NTJ1414" s="28"/>
      <c r="NTK1414" s="28"/>
      <c r="NTL1414" s="28"/>
      <c r="NTM1414" s="28"/>
      <c r="NTN1414" s="28"/>
      <c r="NTO1414" s="28"/>
      <c r="NTP1414" s="28"/>
      <c r="NTQ1414" s="28"/>
      <c r="NTR1414" s="28"/>
      <c r="NTS1414" s="28"/>
      <c r="NTT1414" s="28"/>
      <c r="NTU1414" s="28"/>
      <c r="NTV1414" s="28"/>
      <c r="NTW1414" s="28"/>
      <c r="NTX1414" s="28"/>
      <c r="NTY1414" s="28"/>
      <c r="NTZ1414" s="28"/>
      <c r="NUA1414" s="28"/>
      <c r="NUB1414" s="28"/>
      <c r="NUC1414" s="28"/>
      <c r="NUD1414" s="28"/>
      <c r="NUE1414" s="28"/>
      <c r="NUF1414" s="28"/>
      <c r="NUG1414" s="28"/>
      <c r="NUH1414" s="28"/>
      <c r="NUI1414" s="28"/>
      <c r="NUJ1414" s="28"/>
      <c r="NUK1414" s="28"/>
      <c r="NUL1414" s="28"/>
      <c r="NUM1414" s="28"/>
      <c r="NUN1414" s="28"/>
      <c r="NUO1414" s="28"/>
      <c r="NUP1414" s="28"/>
      <c r="NUQ1414" s="28"/>
      <c r="NUR1414" s="28"/>
      <c r="NUS1414" s="28"/>
      <c r="NUT1414" s="28"/>
      <c r="NUU1414" s="28"/>
      <c r="NUV1414" s="28"/>
      <c r="NUW1414" s="28"/>
      <c r="NUX1414" s="28"/>
      <c r="NUY1414" s="28"/>
      <c r="NUZ1414" s="28"/>
      <c r="NVA1414" s="28"/>
      <c r="NVB1414" s="28"/>
      <c r="NVC1414" s="28"/>
      <c r="NVD1414" s="28"/>
      <c r="NVE1414" s="28"/>
      <c r="NVF1414" s="28"/>
      <c r="NVG1414" s="28"/>
      <c r="NVH1414" s="28"/>
      <c r="NVI1414" s="28"/>
      <c r="NVJ1414" s="28"/>
      <c r="NVK1414" s="28"/>
      <c r="NVL1414" s="28"/>
      <c r="NVM1414" s="28"/>
      <c r="NVN1414" s="28"/>
      <c r="NVO1414" s="28"/>
      <c r="NVP1414" s="28"/>
      <c r="NVQ1414" s="28"/>
      <c r="NVR1414" s="28"/>
      <c r="NVS1414" s="28"/>
      <c r="NVT1414" s="28"/>
      <c r="NVU1414" s="28"/>
      <c r="NVV1414" s="28"/>
      <c r="NVW1414" s="28"/>
      <c r="NVX1414" s="28"/>
      <c r="NVY1414" s="28"/>
      <c r="NVZ1414" s="28"/>
      <c r="NWA1414" s="28"/>
      <c r="NWB1414" s="28"/>
      <c r="NWC1414" s="28"/>
      <c r="NWD1414" s="28"/>
      <c r="NWE1414" s="28"/>
      <c r="NWF1414" s="28"/>
      <c r="NWG1414" s="28"/>
      <c r="NWH1414" s="28"/>
      <c r="NWI1414" s="28"/>
      <c r="NWJ1414" s="28"/>
      <c r="NWK1414" s="28"/>
      <c r="NWL1414" s="28"/>
      <c r="NWM1414" s="28"/>
      <c r="NWN1414" s="28"/>
      <c r="NWO1414" s="28"/>
      <c r="NWP1414" s="28"/>
      <c r="NWQ1414" s="28"/>
      <c r="NWR1414" s="28"/>
      <c r="NWS1414" s="28"/>
      <c r="NWT1414" s="28"/>
      <c r="NWU1414" s="28"/>
      <c r="NWV1414" s="28"/>
      <c r="NWW1414" s="28"/>
      <c r="NWX1414" s="28"/>
      <c r="NWY1414" s="28"/>
      <c r="NWZ1414" s="28"/>
      <c r="NXA1414" s="28"/>
      <c r="NXB1414" s="28"/>
      <c r="NXC1414" s="28"/>
      <c r="NXD1414" s="28"/>
      <c r="NXE1414" s="28"/>
      <c r="NXF1414" s="28"/>
      <c r="NXG1414" s="28"/>
      <c r="NXH1414" s="28"/>
      <c r="NXI1414" s="28"/>
      <c r="NXJ1414" s="28"/>
      <c r="NXK1414" s="28"/>
      <c r="NXL1414" s="28"/>
      <c r="NXM1414" s="28"/>
      <c r="NXN1414" s="28"/>
      <c r="NXO1414" s="28"/>
      <c r="NXP1414" s="28"/>
      <c r="NXQ1414" s="28"/>
      <c r="NXR1414" s="28"/>
      <c r="NXS1414" s="28"/>
      <c r="NXT1414" s="28"/>
      <c r="NXU1414" s="28"/>
      <c r="NXV1414" s="28"/>
      <c r="NXW1414" s="28"/>
      <c r="NXX1414" s="28"/>
      <c r="NXY1414" s="28"/>
      <c r="NXZ1414" s="28"/>
      <c r="NYA1414" s="28"/>
      <c r="NYB1414" s="28"/>
      <c r="NYC1414" s="28"/>
      <c r="NYD1414" s="28"/>
      <c r="NYE1414" s="28"/>
      <c r="NYF1414" s="28"/>
      <c r="NYG1414" s="28"/>
      <c r="NYH1414" s="28"/>
      <c r="NYI1414" s="28"/>
      <c r="NYJ1414" s="28"/>
      <c r="NYK1414" s="28"/>
      <c r="NYL1414" s="28"/>
      <c r="NYM1414" s="28"/>
      <c r="NYN1414" s="28"/>
      <c r="NYO1414" s="28"/>
      <c r="NYP1414" s="28"/>
      <c r="NYQ1414" s="28"/>
      <c r="NYR1414" s="28"/>
      <c r="NYS1414" s="28"/>
      <c r="NYT1414" s="28"/>
      <c r="NYU1414" s="28"/>
      <c r="NYV1414" s="28"/>
      <c r="NYW1414" s="28"/>
      <c r="NYX1414" s="28"/>
      <c r="NYY1414" s="28"/>
      <c r="NYZ1414" s="28"/>
      <c r="NZA1414" s="28"/>
      <c r="NZB1414" s="28"/>
      <c r="NZC1414" s="28"/>
      <c r="NZD1414" s="28"/>
      <c r="NZE1414" s="28"/>
      <c r="NZF1414" s="28"/>
      <c r="NZG1414" s="28"/>
      <c r="NZH1414" s="28"/>
      <c r="NZI1414" s="28"/>
      <c r="NZJ1414" s="28"/>
      <c r="NZK1414" s="28"/>
      <c r="NZL1414" s="28"/>
      <c r="NZM1414" s="28"/>
      <c r="NZN1414" s="28"/>
      <c r="NZO1414" s="28"/>
      <c r="NZP1414" s="28"/>
      <c r="NZQ1414" s="28"/>
      <c r="NZR1414" s="28"/>
      <c r="NZS1414" s="28"/>
      <c r="NZT1414" s="28"/>
      <c r="NZU1414" s="28"/>
      <c r="NZV1414" s="28"/>
      <c r="NZW1414" s="28"/>
      <c r="NZX1414" s="28"/>
      <c r="NZY1414" s="28"/>
      <c r="NZZ1414" s="28"/>
      <c r="OAA1414" s="28"/>
      <c r="OAB1414" s="28"/>
      <c r="OAC1414" s="28"/>
      <c r="OAD1414" s="28"/>
      <c r="OAE1414" s="28"/>
      <c r="OAF1414" s="28"/>
      <c r="OAG1414" s="28"/>
      <c r="OAH1414" s="28"/>
      <c r="OAI1414" s="28"/>
      <c r="OAJ1414" s="28"/>
      <c r="OAK1414" s="28"/>
      <c r="OAL1414" s="28"/>
      <c r="OAM1414" s="28"/>
      <c r="OAN1414" s="28"/>
      <c r="OAO1414" s="28"/>
      <c r="OAP1414" s="28"/>
      <c r="OAQ1414" s="28"/>
      <c r="OAR1414" s="28"/>
      <c r="OAS1414" s="28"/>
      <c r="OAT1414" s="28"/>
      <c r="OAU1414" s="28"/>
      <c r="OAV1414" s="28"/>
      <c r="OAW1414" s="28"/>
      <c r="OAX1414" s="28"/>
      <c r="OAY1414" s="28"/>
      <c r="OAZ1414" s="28"/>
      <c r="OBA1414" s="28"/>
      <c r="OBB1414" s="28"/>
      <c r="OBC1414" s="28"/>
      <c r="OBD1414" s="28"/>
      <c r="OBE1414" s="28"/>
      <c r="OBF1414" s="28"/>
      <c r="OBG1414" s="28"/>
      <c r="OBH1414" s="28"/>
      <c r="OBI1414" s="28"/>
      <c r="OBJ1414" s="28"/>
      <c r="OBK1414" s="28"/>
      <c r="OBL1414" s="28"/>
      <c r="OBM1414" s="28"/>
      <c r="OBN1414" s="28"/>
      <c r="OBO1414" s="28"/>
      <c r="OBP1414" s="28"/>
      <c r="OBQ1414" s="28"/>
      <c r="OBR1414" s="28"/>
      <c r="OBS1414" s="28"/>
      <c r="OBT1414" s="28"/>
      <c r="OBU1414" s="28"/>
      <c r="OBV1414" s="28"/>
      <c r="OBW1414" s="28"/>
      <c r="OBX1414" s="28"/>
      <c r="OBY1414" s="28"/>
      <c r="OBZ1414" s="28"/>
      <c r="OCA1414" s="28"/>
      <c r="OCB1414" s="28"/>
      <c r="OCC1414" s="28"/>
      <c r="OCD1414" s="28"/>
      <c r="OCE1414" s="28"/>
      <c r="OCF1414" s="28"/>
      <c r="OCG1414" s="28"/>
      <c r="OCH1414" s="28"/>
      <c r="OCI1414" s="28"/>
      <c r="OCJ1414" s="28"/>
      <c r="OCK1414" s="28"/>
      <c r="OCL1414" s="28"/>
      <c r="OCM1414" s="28"/>
      <c r="OCN1414" s="28"/>
      <c r="OCO1414" s="28"/>
      <c r="OCP1414" s="28"/>
      <c r="OCQ1414" s="28"/>
      <c r="OCR1414" s="28"/>
      <c r="OCS1414" s="28"/>
      <c r="OCT1414" s="28"/>
      <c r="OCU1414" s="28"/>
      <c r="OCV1414" s="28"/>
      <c r="OCW1414" s="28"/>
      <c r="OCX1414" s="28"/>
      <c r="OCY1414" s="28"/>
      <c r="OCZ1414" s="28"/>
      <c r="ODA1414" s="28"/>
      <c r="ODB1414" s="28"/>
      <c r="ODC1414" s="28"/>
      <c r="ODD1414" s="28"/>
      <c r="ODE1414" s="28"/>
      <c r="ODF1414" s="28"/>
      <c r="ODG1414" s="28"/>
      <c r="ODH1414" s="28"/>
      <c r="ODI1414" s="28"/>
      <c r="ODJ1414" s="28"/>
      <c r="ODK1414" s="28"/>
      <c r="ODL1414" s="28"/>
      <c r="ODM1414" s="28"/>
      <c r="ODN1414" s="28"/>
      <c r="ODO1414" s="28"/>
      <c r="ODP1414" s="28"/>
      <c r="ODQ1414" s="28"/>
      <c r="ODR1414" s="28"/>
      <c r="ODS1414" s="28"/>
      <c r="ODT1414" s="28"/>
      <c r="ODU1414" s="28"/>
      <c r="ODV1414" s="28"/>
      <c r="ODW1414" s="28"/>
      <c r="ODX1414" s="28"/>
      <c r="ODY1414" s="28"/>
      <c r="ODZ1414" s="28"/>
      <c r="OEA1414" s="28"/>
      <c r="OEB1414" s="28"/>
      <c r="OEC1414" s="28"/>
      <c r="OED1414" s="28"/>
      <c r="OEE1414" s="28"/>
      <c r="OEF1414" s="28"/>
      <c r="OEG1414" s="28"/>
      <c r="OEH1414" s="28"/>
      <c r="OEI1414" s="28"/>
      <c r="OEJ1414" s="28"/>
      <c r="OEK1414" s="28"/>
      <c r="OEL1414" s="28"/>
      <c r="OEM1414" s="28"/>
      <c r="OEN1414" s="28"/>
      <c r="OEO1414" s="28"/>
      <c r="OEP1414" s="28"/>
      <c r="OEQ1414" s="28"/>
      <c r="OER1414" s="28"/>
      <c r="OES1414" s="28"/>
      <c r="OET1414" s="28"/>
      <c r="OEU1414" s="28"/>
      <c r="OEV1414" s="28"/>
      <c r="OEW1414" s="28"/>
      <c r="OEX1414" s="28"/>
      <c r="OEY1414" s="28"/>
      <c r="OEZ1414" s="28"/>
      <c r="OFA1414" s="28"/>
      <c r="OFB1414" s="28"/>
      <c r="OFC1414" s="28"/>
      <c r="OFD1414" s="28"/>
      <c r="OFE1414" s="28"/>
      <c r="OFF1414" s="28"/>
      <c r="OFG1414" s="28"/>
      <c r="OFH1414" s="28"/>
      <c r="OFI1414" s="28"/>
      <c r="OFJ1414" s="28"/>
      <c r="OFK1414" s="28"/>
      <c r="OFL1414" s="28"/>
      <c r="OFM1414" s="28"/>
      <c r="OFN1414" s="28"/>
      <c r="OFO1414" s="28"/>
      <c r="OFP1414" s="28"/>
      <c r="OFQ1414" s="28"/>
      <c r="OFR1414" s="28"/>
      <c r="OFS1414" s="28"/>
      <c r="OFT1414" s="28"/>
      <c r="OFU1414" s="28"/>
      <c r="OFV1414" s="28"/>
      <c r="OFW1414" s="28"/>
      <c r="OFX1414" s="28"/>
      <c r="OFY1414" s="28"/>
      <c r="OFZ1414" s="28"/>
      <c r="OGA1414" s="28"/>
      <c r="OGB1414" s="28"/>
      <c r="OGC1414" s="28"/>
      <c r="OGD1414" s="28"/>
      <c r="OGE1414" s="28"/>
      <c r="OGF1414" s="28"/>
      <c r="OGG1414" s="28"/>
      <c r="OGH1414" s="28"/>
      <c r="OGI1414" s="28"/>
      <c r="OGJ1414" s="28"/>
      <c r="OGK1414" s="28"/>
      <c r="OGL1414" s="28"/>
      <c r="OGM1414" s="28"/>
      <c r="OGN1414" s="28"/>
      <c r="OGO1414" s="28"/>
      <c r="OGP1414" s="28"/>
      <c r="OGQ1414" s="28"/>
      <c r="OGR1414" s="28"/>
      <c r="OGS1414" s="28"/>
      <c r="OGT1414" s="28"/>
      <c r="OGU1414" s="28"/>
      <c r="OGV1414" s="28"/>
      <c r="OGW1414" s="28"/>
      <c r="OGX1414" s="28"/>
      <c r="OGY1414" s="28"/>
      <c r="OGZ1414" s="28"/>
      <c r="OHA1414" s="28"/>
      <c r="OHB1414" s="28"/>
      <c r="OHC1414" s="28"/>
      <c r="OHD1414" s="28"/>
      <c r="OHE1414" s="28"/>
      <c r="OHF1414" s="28"/>
      <c r="OHG1414" s="28"/>
      <c r="OHH1414" s="28"/>
      <c r="OHI1414" s="28"/>
      <c r="OHJ1414" s="28"/>
      <c r="OHK1414" s="28"/>
      <c r="OHL1414" s="28"/>
      <c r="OHM1414" s="28"/>
      <c r="OHN1414" s="28"/>
      <c r="OHO1414" s="28"/>
      <c r="OHP1414" s="28"/>
      <c r="OHQ1414" s="28"/>
      <c r="OHR1414" s="28"/>
      <c r="OHS1414" s="28"/>
      <c r="OHT1414" s="28"/>
      <c r="OHU1414" s="28"/>
      <c r="OHV1414" s="28"/>
      <c r="OHW1414" s="28"/>
      <c r="OHX1414" s="28"/>
      <c r="OHY1414" s="28"/>
      <c r="OHZ1414" s="28"/>
      <c r="OIA1414" s="28"/>
      <c r="OIB1414" s="28"/>
      <c r="OIC1414" s="28"/>
      <c r="OID1414" s="28"/>
      <c r="OIE1414" s="28"/>
      <c r="OIF1414" s="28"/>
      <c r="OIG1414" s="28"/>
      <c r="OIH1414" s="28"/>
      <c r="OII1414" s="28"/>
      <c r="OIJ1414" s="28"/>
      <c r="OIK1414" s="28"/>
      <c r="OIL1414" s="28"/>
      <c r="OIM1414" s="28"/>
      <c r="OIN1414" s="28"/>
      <c r="OIO1414" s="28"/>
      <c r="OIP1414" s="28"/>
      <c r="OIQ1414" s="28"/>
      <c r="OIR1414" s="28"/>
      <c r="OIS1414" s="28"/>
      <c r="OIT1414" s="28"/>
      <c r="OIU1414" s="28"/>
      <c r="OIV1414" s="28"/>
      <c r="OIW1414" s="28"/>
      <c r="OIX1414" s="28"/>
      <c r="OIY1414" s="28"/>
      <c r="OIZ1414" s="28"/>
      <c r="OJA1414" s="28"/>
      <c r="OJB1414" s="28"/>
      <c r="OJC1414" s="28"/>
      <c r="OJD1414" s="28"/>
      <c r="OJE1414" s="28"/>
      <c r="OJF1414" s="28"/>
      <c r="OJG1414" s="28"/>
      <c r="OJH1414" s="28"/>
      <c r="OJI1414" s="28"/>
      <c r="OJJ1414" s="28"/>
      <c r="OJK1414" s="28"/>
      <c r="OJL1414" s="28"/>
      <c r="OJM1414" s="28"/>
      <c r="OJN1414" s="28"/>
      <c r="OJO1414" s="28"/>
      <c r="OJP1414" s="28"/>
      <c r="OJQ1414" s="28"/>
      <c r="OJR1414" s="28"/>
      <c r="OJS1414" s="28"/>
      <c r="OJT1414" s="28"/>
      <c r="OJU1414" s="28"/>
      <c r="OJV1414" s="28"/>
      <c r="OJW1414" s="28"/>
      <c r="OJX1414" s="28"/>
      <c r="OJY1414" s="28"/>
      <c r="OJZ1414" s="28"/>
      <c r="OKA1414" s="28"/>
      <c r="OKB1414" s="28"/>
      <c r="OKC1414" s="28"/>
      <c r="OKD1414" s="28"/>
      <c r="OKE1414" s="28"/>
      <c r="OKF1414" s="28"/>
      <c r="OKG1414" s="28"/>
      <c r="OKH1414" s="28"/>
      <c r="OKI1414" s="28"/>
      <c r="OKJ1414" s="28"/>
      <c r="OKK1414" s="28"/>
      <c r="OKL1414" s="28"/>
      <c r="OKM1414" s="28"/>
      <c r="OKN1414" s="28"/>
      <c r="OKO1414" s="28"/>
      <c r="OKP1414" s="28"/>
      <c r="OKQ1414" s="28"/>
      <c r="OKR1414" s="28"/>
      <c r="OKS1414" s="28"/>
      <c r="OKT1414" s="28"/>
      <c r="OKU1414" s="28"/>
      <c r="OKV1414" s="28"/>
      <c r="OKW1414" s="28"/>
      <c r="OKX1414" s="28"/>
      <c r="OKY1414" s="28"/>
      <c r="OKZ1414" s="28"/>
      <c r="OLA1414" s="28"/>
      <c r="OLB1414" s="28"/>
      <c r="OLC1414" s="28"/>
      <c r="OLD1414" s="28"/>
      <c r="OLE1414" s="28"/>
      <c r="OLF1414" s="28"/>
      <c r="OLG1414" s="28"/>
      <c r="OLH1414" s="28"/>
      <c r="OLI1414" s="28"/>
      <c r="OLJ1414" s="28"/>
      <c r="OLK1414" s="28"/>
      <c r="OLL1414" s="28"/>
      <c r="OLM1414" s="28"/>
      <c r="OLN1414" s="28"/>
      <c r="OLO1414" s="28"/>
      <c r="OLP1414" s="28"/>
      <c r="OLQ1414" s="28"/>
      <c r="OLR1414" s="28"/>
      <c r="OLS1414" s="28"/>
      <c r="OLT1414" s="28"/>
      <c r="OLU1414" s="28"/>
      <c r="OLV1414" s="28"/>
      <c r="OLW1414" s="28"/>
      <c r="OLX1414" s="28"/>
      <c r="OLY1414" s="28"/>
      <c r="OLZ1414" s="28"/>
      <c r="OMA1414" s="28"/>
      <c r="OMB1414" s="28"/>
      <c r="OMC1414" s="28"/>
      <c r="OMD1414" s="28"/>
      <c r="OME1414" s="28"/>
      <c r="OMF1414" s="28"/>
      <c r="OMG1414" s="28"/>
      <c r="OMH1414" s="28"/>
      <c r="OMI1414" s="28"/>
      <c r="OMJ1414" s="28"/>
      <c r="OMK1414" s="28"/>
      <c r="OML1414" s="28"/>
      <c r="OMM1414" s="28"/>
      <c r="OMN1414" s="28"/>
      <c r="OMO1414" s="28"/>
      <c r="OMP1414" s="28"/>
      <c r="OMQ1414" s="28"/>
      <c r="OMR1414" s="28"/>
      <c r="OMS1414" s="28"/>
      <c r="OMT1414" s="28"/>
      <c r="OMU1414" s="28"/>
      <c r="OMV1414" s="28"/>
      <c r="OMW1414" s="28"/>
      <c r="OMX1414" s="28"/>
      <c r="OMY1414" s="28"/>
      <c r="OMZ1414" s="28"/>
      <c r="ONA1414" s="28"/>
      <c r="ONB1414" s="28"/>
      <c r="ONC1414" s="28"/>
      <c r="OND1414" s="28"/>
      <c r="ONE1414" s="28"/>
      <c r="ONF1414" s="28"/>
      <c r="ONG1414" s="28"/>
      <c r="ONH1414" s="28"/>
      <c r="ONI1414" s="28"/>
      <c r="ONJ1414" s="28"/>
      <c r="ONK1414" s="28"/>
      <c r="ONL1414" s="28"/>
      <c r="ONM1414" s="28"/>
      <c r="ONN1414" s="28"/>
      <c r="ONO1414" s="28"/>
      <c r="ONP1414" s="28"/>
      <c r="ONQ1414" s="28"/>
      <c r="ONR1414" s="28"/>
      <c r="ONS1414" s="28"/>
      <c r="ONT1414" s="28"/>
      <c r="ONU1414" s="28"/>
      <c r="ONV1414" s="28"/>
      <c r="ONW1414" s="28"/>
      <c r="ONX1414" s="28"/>
      <c r="ONY1414" s="28"/>
      <c r="ONZ1414" s="28"/>
      <c r="OOA1414" s="28"/>
      <c r="OOB1414" s="28"/>
      <c r="OOC1414" s="28"/>
      <c r="OOD1414" s="28"/>
      <c r="OOE1414" s="28"/>
      <c r="OOF1414" s="28"/>
      <c r="OOG1414" s="28"/>
      <c r="OOH1414" s="28"/>
      <c r="OOI1414" s="28"/>
      <c r="OOJ1414" s="28"/>
      <c r="OOK1414" s="28"/>
      <c r="OOL1414" s="28"/>
      <c r="OOM1414" s="28"/>
      <c r="OON1414" s="28"/>
      <c r="OOO1414" s="28"/>
      <c r="OOP1414" s="28"/>
      <c r="OOQ1414" s="28"/>
      <c r="OOR1414" s="28"/>
      <c r="OOS1414" s="28"/>
      <c r="OOT1414" s="28"/>
      <c r="OOU1414" s="28"/>
      <c r="OOV1414" s="28"/>
      <c r="OOW1414" s="28"/>
      <c r="OOX1414" s="28"/>
      <c r="OOY1414" s="28"/>
      <c r="OOZ1414" s="28"/>
      <c r="OPA1414" s="28"/>
      <c r="OPB1414" s="28"/>
      <c r="OPC1414" s="28"/>
      <c r="OPD1414" s="28"/>
      <c r="OPE1414" s="28"/>
      <c r="OPF1414" s="28"/>
      <c r="OPG1414" s="28"/>
      <c r="OPH1414" s="28"/>
      <c r="OPI1414" s="28"/>
      <c r="OPJ1414" s="28"/>
      <c r="OPK1414" s="28"/>
      <c r="OPL1414" s="28"/>
      <c r="OPM1414" s="28"/>
      <c r="OPN1414" s="28"/>
      <c r="OPO1414" s="28"/>
      <c r="OPP1414" s="28"/>
      <c r="OPQ1414" s="28"/>
      <c r="OPR1414" s="28"/>
      <c r="OPS1414" s="28"/>
      <c r="OPT1414" s="28"/>
      <c r="OPU1414" s="28"/>
      <c r="OPV1414" s="28"/>
      <c r="OPW1414" s="28"/>
      <c r="OPX1414" s="28"/>
      <c r="OPY1414" s="28"/>
      <c r="OPZ1414" s="28"/>
      <c r="OQA1414" s="28"/>
      <c r="OQB1414" s="28"/>
      <c r="OQC1414" s="28"/>
      <c r="OQD1414" s="28"/>
      <c r="OQE1414" s="28"/>
      <c r="OQF1414" s="28"/>
      <c r="OQG1414" s="28"/>
      <c r="OQH1414" s="28"/>
      <c r="OQI1414" s="28"/>
      <c r="OQJ1414" s="28"/>
      <c r="OQK1414" s="28"/>
      <c r="OQL1414" s="28"/>
      <c r="OQM1414" s="28"/>
      <c r="OQN1414" s="28"/>
      <c r="OQO1414" s="28"/>
      <c r="OQP1414" s="28"/>
      <c r="OQQ1414" s="28"/>
      <c r="OQR1414" s="28"/>
      <c r="OQS1414" s="28"/>
      <c r="OQT1414" s="28"/>
      <c r="OQU1414" s="28"/>
      <c r="OQV1414" s="28"/>
      <c r="OQW1414" s="28"/>
      <c r="OQX1414" s="28"/>
      <c r="OQY1414" s="28"/>
      <c r="OQZ1414" s="28"/>
      <c r="ORA1414" s="28"/>
      <c r="ORB1414" s="28"/>
      <c r="ORC1414" s="28"/>
      <c r="ORD1414" s="28"/>
      <c r="ORE1414" s="28"/>
      <c r="ORF1414" s="28"/>
      <c r="ORG1414" s="28"/>
      <c r="ORH1414" s="28"/>
      <c r="ORI1414" s="28"/>
      <c r="ORJ1414" s="28"/>
      <c r="ORK1414" s="28"/>
      <c r="ORL1414" s="28"/>
      <c r="ORM1414" s="28"/>
      <c r="ORN1414" s="28"/>
      <c r="ORO1414" s="28"/>
      <c r="ORP1414" s="28"/>
      <c r="ORQ1414" s="28"/>
      <c r="ORR1414" s="28"/>
      <c r="ORS1414" s="28"/>
      <c r="ORT1414" s="28"/>
      <c r="ORU1414" s="28"/>
      <c r="ORV1414" s="28"/>
      <c r="ORW1414" s="28"/>
      <c r="ORX1414" s="28"/>
      <c r="ORY1414" s="28"/>
      <c r="ORZ1414" s="28"/>
      <c r="OSA1414" s="28"/>
      <c r="OSB1414" s="28"/>
      <c r="OSC1414" s="28"/>
      <c r="OSD1414" s="28"/>
      <c r="OSE1414" s="28"/>
      <c r="OSF1414" s="28"/>
      <c r="OSG1414" s="28"/>
      <c r="OSH1414" s="28"/>
      <c r="OSI1414" s="28"/>
      <c r="OSJ1414" s="28"/>
      <c r="OSK1414" s="28"/>
      <c r="OSL1414" s="28"/>
      <c r="OSM1414" s="28"/>
      <c r="OSN1414" s="28"/>
      <c r="OSO1414" s="28"/>
      <c r="OSP1414" s="28"/>
      <c r="OSQ1414" s="28"/>
      <c r="OSR1414" s="28"/>
      <c r="OSS1414" s="28"/>
      <c r="OST1414" s="28"/>
      <c r="OSU1414" s="28"/>
      <c r="OSV1414" s="28"/>
      <c r="OSW1414" s="28"/>
      <c r="OSX1414" s="28"/>
      <c r="OSY1414" s="28"/>
      <c r="OSZ1414" s="28"/>
      <c r="OTA1414" s="28"/>
      <c r="OTB1414" s="28"/>
      <c r="OTC1414" s="28"/>
      <c r="OTD1414" s="28"/>
      <c r="OTE1414" s="28"/>
      <c r="OTF1414" s="28"/>
      <c r="OTG1414" s="28"/>
      <c r="OTH1414" s="28"/>
      <c r="OTI1414" s="28"/>
      <c r="OTJ1414" s="28"/>
      <c r="OTK1414" s="28"/>
      <c r="OTL1414" s="28"/>
      <c r="OTM1414" s="28"/>
      <c r="OTN1414" s="28"/>
      <c r="OTO1414" s="28"/>
      <c r="OTP1414" s="28"/>
      <c r="OTQ1414" s="28"/>
      <c r="OTR1414" s="28"/>
      <c r="OTS1414" s="28"/>
      <c r="OTT1414" s="28"/>
      <c r="OTU1414" s="28"/>
      <c r="OTV1414" s="28"/>
      <c r="OTW1414" s="28"/>
      <c r="OTX1414" s="28"/>
      <c r="OTY1414" s="28"/>
      <c r="OTZ1414" s="28"/>
      <c r="OUA1414" s="28"/>
      <c r="OUB1414" s="28"/>
      <c r="OUC1414" s="28"/>
      <c r="OUD1414" s="28"/>
      <c r="OUE1414" s="28"/>
      <c r="OUF1414" s="28"/>
      <c r="OUG1414" s="28"/>
      <c r="OUH1414" s="28"/>
      <c r="OUI1414" s="28"/>
      <c r="OUJ1414" s="28"/>
      <c r="OUK1414" s="28"/>
      <c r="OUL1414" s="28"/>
      <c r="OUM1414" s="28"/>
      <c r="OUN1414" s="28"/>
      <c r="OUO1414" s="28"/>
      <c r="OUP1414" s="28"/>
      <c r="OUQ1414" s="28"/>
      <c r="OUR1414" s="28"/>
      <c r="OUS1414" s="28"/>
      <c r="OUT1414" s="28"/>
      <c r="OUU1414" s="28"/>
      <c r="OUV1414" s="28"/>
      <c r="OUW1414" s="28"/>
      <c r="OUX1414" s="28"/>
      <c r="OUY1414" s="28"/>
      <c r="OUZ1414" s="28"/>
      <c r="OVA1414" s="28"/>
      <c r="OVB1414" s="28"/>
      <c r="OVC1414" s="28"/>
      <c r="OVD1414" s="28"/>
      <c r="OVE1414" s="28"/>
      <c r="OVF1414" s="28"/>
      <c r="OVG1414" s="28"/>
      <c r="OVH1414" s="28"/>
      <c r="OVI1414" s="28"/>
      <c r="OVJ1414" s="28"/>
      <c r="OVK1414" s="28"/>
      <c r="OVL1414" s="28"/>
      <c r="OVM1414" s="28"/>
      <c r="OVN1414" s="28"/>
      <c r="OVO1414" s="28"/>
      <c r="OVP1414" s="28"/>
      <c r="OVQ1414" s="28"/>
      <c r="OVR1414" s="28"/>
      <c r="OVS1414" s="28"/>
      <c r="OVT1414" s="28"/>
      <c r="OVU1414" s="28"/>
      <c r="OVV1414" s="28"/>
      <c r="OVW1414" s="28"/>
      <c r="OVX1414" s="28"/>
      <c r="OVY1414" s="28"/>
      <c r="OVZ1414" s="28"/>
      <c r="OWA1414" s="28"/>
      <c r="OWB1414" s="28"/>
      <c r="OWC1414" s="28"/>
      <c r="OWD1414" s="28"/>
      <c r="OWE1414" s="28"/>
      <c r="OWF1414" s="28"/>
      <c r="OWG1414" s="28"/>
      <c r="OWH1414" s="28"/>
      <c r="OWI1414" s="28"/>
      <c r="OWJ1414" s="28"/>
      <c r="OWK1414" s="28"/>
      <c r="OWL1414" s="28"/>
      <c r="OWM1414" s="28"/>
      <c r="OWN1414" s="28"/>
      <c r="OWO1414" s="28"/>
      <c r="OWP1414" s="28"/>
      <c r="OWQ1414" s="28"/>
      <c r="OWR1414" s="28"/>
      <c r="OWS1414" s="28"/>
      <c r="OWT1414" s="28"/>
      <c r="OWU1414" s="28"/>
      <c r="OWV1414" s="28"/>
      <c r="OWW1414" s="28"/>
      <c r="OWX1414" s="28"/>
      <c r="OWY1414" s="28"/>
      <c r="OWZ1414" s="28"/>
      <c r="OXA1414" s="28"/>
      <c r="OXB1414" s="28"/>
      <c r="OXC1414" s="28"/>
      <c r="OXD1414" s="28"/>
      <c r="OXE1414" s="28"/>
      <c r="OXF1414" s="28"/>
      <c r="OXG1414" s="28"/>
      <c r="OXH1414" s="28"/>
      <c r="OXI1414" s="28"/>
      <c r="OXJ1414" s="28"/>
      <c r="OXK1414" s="28"/>
      <c r="OXL1414" s="28"/>
      <c r="OXM1414" s="28"/>
      <c r="OXN1414" s="28"/>
      <c r="OXO1414" s="28"/>
      <c r="OXP1414" s="28"/>
      <c r="OXQ1414" s="28"/>
      <c r="OXR1414" s="28"/>
      <c r="OXS1414" s="28"/>
      <c r="OXT1414" s="28"/>
      <c r="OXU1414" s="28"/>
      <c r="OXV1414" s="28"/>
      <c r="OXW1414" s="28"/>
      <c r="OXX1414" s="28"/>
      <c r="OXY1414" s="28"/>
      <c r="OXZ1414" s="28"/>
      <c r="OYA1414" s="28"/>
      <c r="OYB1414" s="28"/>
      <c r="OYC1414" s="28"/>
      <c r="OYD1414" s="28"/>
      <c r="OYE1414" s="28"/>
      <c r="OYF1414" s="28"/>
      <c r="OYG1414" s="28"/>
      <c r="OYH1414" s="28"/>
      <c r="OYI1414" s="28"/>
      <c r="OYJ1414" s="28"/>
      <c r="OYK1414" s="28"/>
      <c r="OYL1414" s="28"/>
      <c r="OYM1414" s="28"/>
      <c r="OYN1414" s="28"/>
      <c r="OYO1414" s="28"/>
      <c r="OYP1414" s="28"/>
      <c r="OYQ1414" s="28"/>
      <c r="OYR1414" s="28"/>
      <c r="OYS1414" s="28"/>
      <c r="OYT1414" s="28"/>
      <c r="OYU1414" s="28"/>
      <c r="OYV1414" s="28"/>
      <c r="OYW1414" s="28"/>
      <c r="OYX1414" s="28"/>
      <c r="OYY1414" s="28"/>
      <c r="OYZ1414" s="28"/>
      <c r="OZA1414" s="28"/>
      <c r="OZB1414" s="28"/>
      <c r="OZC1414" s="28"/>
      <c r="OZD1414" s="28"/>
      <c r="OZE1414" s="28"/>
      <c r="OZF1414" s="28"/>
      <c r="OZG1414" s="28"/>
      <c r="OZH1414" s="28"/>
      <c r="OZI1414" s="28"/>
      <c r="OZJ1414" s="28"/>
      <c r="OZK1414" s="28"/>
      <c r="OZL1414" s="28"/>
      <c r="OZM1414" s="28"/>
      <c r="OZN1414" s="28"/>
      <c r="OZO1414" s="28"/>
      <c r="OZP1414" s="28"/>
      <c r="OZQ1414" s="28"/>
      <c r="OZR1414" s="28"/>
      <c r="OZS1414" s="28"/>
      <c r="OZT1414" s="28"/>
      <c r="OZU1414" s="28"/>
      <c r="OZV1414" s="28"/>
      <c r="OZW1414" s="28"/>
      <c r="OZX1414" s="28"/>
      <c r="OZY1414" s="28"/>
      <c r="OZZ1414" s="28"/>
      <c r="PAA1414" s="28"/>
      <c r="PAB1414" s="28"/>
      <c r="PAC1414" s="28"/>
      <c r="PAD1414" s="28"/>
      <c r="PAE1414" s="28"/>
      <c r="PAF1414" s="28"/>
      <c r="PAG1414" s="28"/>
      <c r="PAH1414" s="28"/>
      <c r="PAI1414" s="28"/>
      <c r="PAJ1414" s="28"/>
      <c r="PAK1414" s="28"/>
      <c r="PAL1414" s="28"/>
      <c r="PAM1414" s="28"/>
      <c r="PAN1414" s="28"/>
      <c r="PAO1414" s="28"/>
      <c r="PAP1414" s="28"/>
      <c r="PAQ1414" s="28"/>
      <c r="PAR1414" s="28"/>
      <c r="PAS1414" s="28"/>
      <c r="PAT1414" s="28"/>
      <c r="PAU1414" s="28"/>
      <c r="PAV1414" s="28"/>
      <c r="PAW1414" s="28"/>
      <c r="PAX1414" s="28"/>
      <c r="PAY1414" s="28"/>
      <c r="PAZ1414" s="28"/>
      <c r="PBA1414" s="28"/>
      <c r="PBB1414" s="28"/>
      <c r="PBC1414" s="28"/>
      <c r="PBD1414" s="28"/>
      <c r="PBE1414" s="28"/>
      <c r="PBF1414" s="28"/>
      <c r="PBG1414" s="28"/>
      <c r="PBH1414" s="28"/>
      <c r="PBI1414" s="28"/>
      <c r="PBJ1414" s="28"/>
      <c r="PBK1414" s="28"/>
      <c r="PBL1414" s="28"/>
      <c r="PBM1414" s="28"/>
      <c r="PBN1414" s="28"/>
      <c r="PBO1414" s="28"/>
      <c r="PBP1414" s="28"/>
      <c r="PBQ1414" s="28"/>
      <c r="PBR1414" s="28"/>
      <c r="PBS1414" s="28"/>
      <c r="PBT1414" s="28"/>
      <c r="PBU1414" s="28"/>
      <c r="PBV1414" s="28"/>
      <c r="PBW1414" s="28"/>
      <c r="PBX1414" s="28"/>
      <c r="PBY1414" s="28"/>
      <c r="PBZ1414" s="28"/>
      <c r="PCA1414" s="28"/>
      <c r="PCB1414" s="28"/>
      <c r="PCC1414" s="28"/>
      <c r="PCD1414" s="28"/>
      <c r="PCE1414" s="28"/>
      <c r="PCF1414" s="28"/>
      <c r="PCG1414" s="28"/>
      <c r="PCH1414" s="28"/>
      <c r="PCI1414" s="28"/>
      <c r="PCJ1414" s="28"/>
      <c r="PCK1414" s="28"/>
      <c r="PCL1414" s="28"/>
      <c r="PCM1414" s="28"/>
      <c r="PCN1414" s="28"/>
      <c r="PCO1414" s="28"/>
      <c r="PCP1414" s="28"/>
      <c r="PCQ1414" s="28"/>
      <c r="PCR1414" s="28"/>
      <c r="PCS1414" s="28"/>
      <c r="PCT1414" s="28"/>
      <c r="PCU1414" s="28"/>
      <c r="PCV1414" s="28"/>
      <c r="PCW1414" s="28"/>
      <c r="PCX1414" s="28"/>
      <c r="PCY1414" s="28"/>
      <c r="PCZ1414" s="28"/>
      <c r="PDA1414" s="28"/>
      <c r="PDB1414" s="28"/>
      <c r="PDC1414" s="28"/>
      <c r="PDD1414" s="28"/>
      <c r="PDE1414" s="28"/>
      <c r="PDF1414" s="28"/>
      <c r="PDG1414" s="28"/>
      <c r="PDH1414" s="28"/>
      <c r="PDI1414" s="28"/>
      <c r="PDJ1414" s="28"/>
      <c r="PDK1414" s="28"/>
      <c r="PDL1414" s="28"/>
      <c r="PDM1414" s="28"/>
      <c r="PDN1414" s="28"/>
      <c r="PDO1414" s="28"/>
      <c r="PDP1414" s="28"/>
      <c r="PDQ1414" s="28"/>
      <c r="PDR1414" s="28"/>
      <c r="PDS1414" s="28"/>
      <c r="PDT1414" s="28"/>
      <c r="PDU1414" s="28"/>
      <c r="PDV1414" s="28"/>
      <c r="PDW1414" s="28"/>
      <c r="PDX1414" s="28"/>
      <c r="PDY1414" s="28"/>
      <c r="PDZ1414" s="28"/>
      <c r="PEA1414" s="28"/>
      <c r="PEB1414" s="28"/>
      <c r="PEC1414" s="28"/>
      <c r="PED1414" s="28"/>
      <c r="PEE1414" s="28"/>
      <c r="PEF1414" s="28"/>
      <c r="PEG1414" s="28"/>
      <c r="PEH1414" s="28"/>
      <c r="PEI1414" s="28"/>
      <c r="PEJ1414" s="28"/>
      <c r="PEK1414" s="28"/>
      <c r="PEL1414" s="28"/>
      <c r="PEM1414" s="28"/>
      <c r="PEN1414" s="28"/>
      <c r="PEO1414" s="28"/>
      <c r="PEP1414" s="28"/>
      <c r="PEQ1414" s="28"/>
      <c r="PER1414" s="28"/>
      <c r="PES1414" s="28"/>
      <c r="PET1414" s="28"/>
      <c r="PEU1414" s="28"/>
      <c r="PEV1414" s="28"/>
      <c r="PEW1414" s="28"/>
      <c r="PEX1414" s="28"/>
      <c r="PEY1414" s="28"/>
      <c r="PEZ1414" s="28"/>
      <c r="PFA1414" s="28"/>
      <c r="PFB1414" s="28"/>
      <c r="PFC1414" s="28"/>
      <c r="PFD1414" s="28"/>
      <c r="PFE1414" s="28"/>
      <c r="PFF1414" s="28"/>
      <c r="PFG1414" s="28"/>
      <c r="PFH1414" s="28"/>
      <c r="PFI1414" s="28"/>
      <c r="PFJ1414" s="28"/>
      <c r="PFK1414" s="28"/>
      <c r="PFL1414" s="28"/>
      <c r="PFM1414" s="28"/>
      <c r="PFN1414" s="28"/>
      <c r="PFO1414" s="28"/>
      <c r="PFP1414" s="28"/>
      <c r="PFQ1414" s="28"/>
      <c r="PFR1414" s="28"/>
      <c r="PFS1414" s="28"/>
      <c r="PFT1414" s="28"/>
      <c r="PFU1414" s="28"/>
      <c r="PFV1414" s="28"/>
      <c r="PFW1414" s="28"/>
      <c r="PFX1414" s="28"/>
      <c r="PFY1414" s="28"/>
      <c r="PFZ1414" s="28"/>
      <c r="PGA1414" s="28"/>
      <c r="PGB1414" s="28"/>
      <c r="PGC1414" s="28"/>
      <c r="PGD1414" s="28"/>
      <c r="PGE1414" s="28"/>
      <c r="PGF1414" s="28"/>
      <c r="PGG1414" s="28"/>
      <c r="PGH1414" s="28"/>
      <c r="PGI1414" s="28"/>
      <c r="PGJ1414" s="28"/>
      <c r="PGK1414" s="28"/>
      <c r="PGL1414" s="28"/>
      <c r="PGM1414" s="28"/>
      <c r="PGN1414" s="28"/>
      <c r="PGO1414" s="28"/>
      <c r="PGP1414" s="28"/>
      <c r="PGQ1414" s="28"/>
      <c r="PGR1414" s="28"/>
      <c r="PGS1414" s="28"/>
      <c r="PGT1414" s="28"/>
      <c r="PGU1414" s="28"/>
      <c r="PGV1414" s="28"/>
      <c r="PGW1414" s="28"/>
      <c r="PGX1414" s="28"/>
      <c r="PGY1414" s="28"/>
      <c r="PGZ1414" s="28"/>
      <c r="PHA1414" s="28"/>
      <c r="PHB1414" s="28"/>
      <c r="PHC1414" s="28"/>
      <c r="PHD1414" s="28"/>
      <c r="PHE1414" s="28"/>
      <c r="PHF1414" s="28"/>
      <c r="PHG1414" s="28"/>
      <c r="PHH1414" s="28"/>
      <c r="PHI1414" s="28"/>
      <c r="PHJ1414" s="28"/>
      <c r="PHK1414" s="28"/>
      <c r="PHL1414" s="28"/>
      <c r="PHM1414" s="28"/>
      <c r="PHN1414" s="28"/>
      <c r="PHO1414" s="28"/>
      <c r="PHP1414" s="28"/>
      <c r="PHQ1414" s="28"/>
      <c r="PHR1414" s="28"/>
      <c r="PHS1414" s="28"/>
      <c r="PHT1414" s="28"/>
      <c r="PHU1414" s="28"/>
      <c r="PHV1414" s="28"/>
      <c r="PHW1414" s="28"/>
      <c r="PHX1414" s="28"/>
      <c r="PHY1414" s="28"/>
      <c r="PHZ1414" s="28"/>
      <c r="PIA1414" s="28"/>
      <c r="PIB1414" s="28"/>
      <c r="PIC1414" s="28"/>
      <c r="PID1414" s="28"/>
      <c r="PIE1414" s="28"/>
      <c r="PIF1414" s="28"/>
      <c r="PIG1414" s="28"/>
      <c r="PIH1414" s="28"/>
      <c r="PII1414" s="28"/>
      <c r="PIJ1414" s="28"/>
      <c r="PIK1414" s="28"/>
      <c r="PIL1414" s="28"/>
      <c r="PIM1414" s="28"/>
      <c r="PIN1414" s="28"/>
      <c r="PIO1414" s="28"/>
      <c r="PIP1414" s="28"/>
      <c r="PIQ1414" s="28"/>
      <c r="PIR1414" s="28"/>
      <c r="PIS1414" s="28"/>
      <c r="PIT1414" s="28"/>
      <c r="PIU1414" s="28"/>
      <c r="PIV1414" s="28"/>
      <c r="PIW1414" s="28"/>
      <c r="PIX1414" s="28"/>
      <c r="PIY1414" s="28"/>
      <c r="PIZ1414" s="28"/>
      <c r="PJA1414" s="28"/>
      <c r="PJB1414" s="28"/>
      <c r="PJC1414" s="28"/>
      <c r="PJD1414" s="28"/>
      <c r="PJE1414" s="28"/>
      <c r="PJF1414" s="28"/>
      <c r="PJG1414" s="28"/>
      <c r="PJH1414" s="28"/>
      <c r="PJI1414" s="28"/>
      <c r="PJJ1414" s="28"/>
      <c r="PJK1414" s="28"/>
      <c r="PJL1414" s="28"/>
      <c r="PJM1414" s="28"/>
      <c r="PJN1414" s="28"/>
      <c r="PJO1414" s="28"/>
      <c r="PJP1414" s="28"/>
      <c r="PJQ1414" s="28"/>
      <c r="PJR1414" s="28"/>
      <c r="PJS1414" s="28"/>
      <c r="PJT1414" s="28"/>
      <c r="PJU1414" s="28"/>
      <c r="PJV1414" s="28"/>
      <c r="PJW1414" s="28"/>
      <c r="PJX1414" s="28"/>
      <c r="PJY1414" s="28"/>
      <c r="PJZ1414" s="28"/>
      <c r="PKA1414" s="28"/>
      <c r="PKB1414" s="28"/>
      <c r="PKC1414" s="28"/>
      <c r="PKD1414" s="28"/>
      <c r="PKE1414" s="28"/>
      <c r="PKF1414" s="28"/>
      <c r="PKG1414" s="28"/>
      <c r="PKH1414" s="28"/>
      <c r="PKI1414" s="28"/>
      <c r="PKJ1414" s="28"/>
      <c r="PKK1414" s="28"/>
      <c r="PKL1414" s="28"/>
      <c r="PKM1414" s="28"/>
      <c r="PKN1414" s="28"/>
      <c r="PKO1414" s="28"/>
      <c r="PKP1414" s="28"/>
      <c r="PKQ1414" s="28"/>
      <c r="PKR1414" s="28"/>
      <c r="PKS1414" s="28"/>
      <c r="PKT1414" s="28"/>
      <c r="PKU1414" s="28"/>
      <c r="PKV1414" s="28"/>
      <c r="PKW1414" s="28"/>
      <c r="PKX1414" s="28"/>
      <c r="PKY1414" s="28"/>
      <c r="PKZ1414" s="28"/>
      <c r="PLA1414" s="28"/>
      <c r="PLB1414" s="28"/>
      <c r="PLC1414" s="28"/>
      <c r="PLD1414" s="28"/>
      <c r="PLE1414" s="28"/>
      <c r="PLF1414" s="28"/>
      <c r="PLG1414" s="28"/>
      <c r="PLH1414" s="28"/>
      <c r="PLI1414" s="28"/>
      <c r="PLJ1414" s="28"/>
      <c r="PLK1414" s="28"/>
      <c r="PLL1414" s="28"/>
      <c r="PLM1414" s="28"/>
      <c r="PLN1414" s="28"/>
      <c r="PLO1414" s="28"/>
      <c r="PLP1414" s="28"/>
      <c r="PLQ1414" s="28"/>
      <c r="PLR1414" s="28"/>
      <c r="PLS1414" s="28"/>
      <c r="PLT1414" s="28"/>
      <c r="PLU1414" s="28"/>
      <c r="PLV1414" s="28"/>
      <c r="PLW1414" s="28"/>
      <c r="PLX1414" s="28"/>
      <c r="PLY1414" s="28"/>
      <c r="PLZ1414" s="28"/>
      <c r="PMA1414" s="28"/>
      <c r="PMB1414" s="28"/>
      <c r="PMC1414" s="28"/>
      <c r="PMD1414" s="28"/>
      <c r="PME1414" s="28"/>
      <c r="PMF1414" s="28"/>
      <c r="PMG1414" s="28"/>
      <c r="PMH1414" s="28"/>
      <c r="PMI1414" s="28"/>
      <c r="PMJ1414" s="28"/>
      <c r="PMK1414" s="28"/>
      <c r="PML1414" s="28"/>
      <c r="PMM1414" s="28"/>
      <c r="PMN1414" s="28"/>
      <c r="PMO1414" s="28"/>
      <c r="PMP1414" s="28"/>
      <c r="PMQ1414" s="28"/>
      <c r="PMR1414" s="28"/>
      <c r="PMS1414" s="28"/>
      <c r="PMT1414" s="28"/>
      <c r="PMU1414" s="28"/>
      <c r="PMV1414" s="28"/>
      <c r="PMW1414" s="28"/>
      <c r="PMX1414" s="28"/>
      <c r="PMY1414" s="28"/>
      <c r="PMZ1414" s="28"/>
      <c r="PNA1414" s="28"/>
      <c r="PNB1414" s="28"/>
      <c r="PNC1414" s="28"/>
      <c r="PND1414" s="28"/>
      <c r="PNE1414" s="28"/>
      <c r="PNF1414" s="28"/>
      <c r="PNG1414" s="28"/>
      <c r="PNH1414" s="28"/>
      <c r="PNI1414" s="28"/>
      <c r="PNJ1414" s="28"/>
      <c r="PNK1414" s="28"/>
      <c r="PNL1414" s="28"/>
      <c r="PNM1414" s="28"/>
      <c r="PNN1414" s="28"/>
      <c r="PNO1414" s="28"/>
      <c r="PNP1414" s="28"/>
      <c r="PNQ1414" s="28"/>
      <c r="PNR1414" s="28"/>
      <c r="PNS1414" s="28"/>
      <c r="PNT1414" s="28"/>
      <c r="PNU1414" s="28"/>
      <c r="PNV1414" s="28"/>
      <c r="PNW1414" s="28"/>
      <c r="PNX1414" s="28"/>
      <c r="PNY1414" s="28"/>
      <c r="PNZ1414" s="28"/>
      <c r="POA1414" s="28"/>
      <c r="POB1414" s="28"/>
      <c r="POC1414" s="28"/>
      <c r="POD1414" s="28"/>
      <c r="POE1414" s="28"/>
      <c r="POF1414" s="28"/>
      <c r="POG1414" s="28"/>
      <c r="POH1414" s="28"/>
      <c r="POI1414" s="28"/>
      <c r="POJ1414" s="28"/>
      <c r="POK1414" s="28"/>
      <c r="POL1414" s="28"/>
      <c r="POM1414" s="28"/>
      <c r="PON1414" s="28"/>
      <c r="POO1414" s="28"/>
      <c r="POP1414" s="28"/>
      <c r="POQ1414" s="28"/>
      <c r="POR1414" s="28"/>
      <c r="POS1414" s="28"/>
      <c r="POT1414" s="28"/>
      <c r="POU1414" s="28"/>
      <c r="POV1414" s="28"/>
      <c r="POW1414" s="28"/>
      <c r="POX1414" s="28"/>
      <c r="POY1414" s="28"/>
      <c r="POZ1414" s="28"/>
      <c r="PPA1414" s="28"/>
      <c r="PPB1414" s="28"/>
      <c r="PPC1414" s="28"/>
      <c r="PPD1414" s="28"/>
      <c r="PPE1414" s="28"/>
      <c r="PPF1414" s="28"/>
      <c r="PPG1414" s="28"/>
      <c r="PPH1414" s="28"/>
      <c r="PPI1414" s="28"/>
      <c r="PPJ1414" s="28"/>
      <c r="PPK1414" s="28"/>
      <c r="PPL1414" s="28"/>
      <c r="PPM1414" s="28"/>
      <c r="PPN1414" s="28"/>
      <c r="PPO1414" s="28"/>
      <c r="PPP1414" s="28"/>
      <c r="PPQ1414" s="28"/>
      <c r="PPR1414" s="28"/>
      <c r="PPS1414" s="28"/>
      <c r="PPT1414" s="28"/>
      <c r="PPU1414" s="28"/>
      <c r="PPV1414" s="28"/>
      <c r="PPW1414" s="28"/>
      <c r="PPX1414" s="28"/>
      <c r="PPY1414" s="28"/>
      <c r="PPZ1414" s="28"/>
      <c r="PQA1414" s="28"/>
      <c r="PQB1414" s="28"/>
      <c r="PQC1414" s="28"/>
      <c r="PQD1414" s="28"/>
      <c r="PQE1414" s="28"/>
      <c r="PQF1414" s="28"/>
      <c r="PQG1414" s="28"/>
      <c r="PQH1414" s="28"/>
      <c r="PQI1414" s="28"/>
      <c r="PQJ1414" s="28"/>
      <c r="PQK1414" s="28"/>
      <c r="PQL1414" s="28"/>
      <c r="PQM1414" s="28"/>
      <c r="PQN1414" s="28"/>
      <c r="PQO1414" s="28"/>
      <c r="PQP1414" s="28"/>
      <c r="PQQ1414" s="28"/>
      <c r="PQR1414" s="28"/>
      <c r="PQS1414" s="28"/>
      <c r="PQT1414" s="28"/>
      <c r="PQU1414" s="28"/>
      <c r="PQV1414" s="28"/>
      <c r="PQW1414" s="28"/>
      <c r="PQX1414" s="28"/>
      <c r="PQY1414" s="28"/>
      <c r="PQZ1414" s="28"/>
      <c r="PRA1414" s="28"/>
      <c r="PRB1414" s="28"/>
      <c r="PRC1414" s="28"/>
      <c r="PRD1414" s="28"/>
      <c r="PRE1414" s="28"/>
      <c r="PRF1414" s="28"/>
      <c r="PRG1414" s="28"/>
      <c r="PRH1414" s="28"/>
      <c r="PRI1414" s="28"/>
      <c r="PRJ1414" s="28"/>
      <c r="PRK1414" s="28"/>
      <c r="PRL1414" s="28"/>
      <c r="PRM1414" s="28"/>
      <c r="PRN1414" s="28"/>
      <c r="PRO1414" s="28"/>
      <c r="PRP1414" s="28"/>
      <c r="PRQ1414" s="28"/>
      <c r="PRR1414" s="28"/>
      <c r="PRS1414" s="28"/>
      <c r="PRT1414" s="28"/>
      <c r="PRU1414" s="28"/>
      <c r="PRV1414" s="28"/>
      <c r="PRW1414" s="28"/>
      <c r="PRX1414" s="28"/>
      <c r="PRY1414" s="28"/>
      <c r="PRZ1414" s="28"/>
      <c r="PSA1414" s="28"/>
      <c r="PSB1414" s="28"/>
      <c r="PSC1414" s="28"/>
      <c r="PSD1414" s="28"/>
      <c r="PSE1414" s="28"/>
      <c r="PSF1414" s="28"/>
      <c r="PSG1414" s="28"/>
      <c r="PSH1414" s="28"/>
      <c r="PSI1414" s="28"/>
      <c r="PSJ1414" s="28"/>
      <c r="PSK1414" s="28"/>
      <c r="PSL1414" s="28"/>
      <c r="PSM1414" s="28"/>
      <c r="PSN1414" s="28"/>
      <c r="PSO1414" s="28"/>
      <c r="PSP1414" s="28"/>
      <c r="PSQ1414" s="28"/>
      <c r="PSR1414" s="28"/>
      <c r="PSS1414" s="28"/>
      <c r="PST1414" s="28"/>
      <c r="PSU1414" s="28"/>
      <c r="PSV1414" s="28"/>
      <c r="PSW1414" s="28"/>
      <c r="PSX1414" s="28"/>
      <c r="PSY1414" s="28"/>
      <c r="PSZ1414" s="28"/>
      <c r="PTA1414" s="28"/>
      <c r="PTB1414" s="28"/>
      <c r="PTC1414" s="28"/>
      <c r="PTD1414" s="28"/>
      <c r="PTE1414" s="28"/>
      <c r="PTF1414" s="28"/>
      <c r="PTG1414" s="28"/>
      <c r="PTH1414" s="28"/>
      <c r="PTI1414" s="28"/>
      <c r="PTJ1414" s="28"/>
      <c r="PTK1414" s="28"/>
      <c r="PTL1414" s="28"/>
      <c r="PTM1414" s="28"/>
      <c r="PTN1414" s="28"/>
      <c r="PTO1414" s="28"/>
      <c r="PTP1414" s="28"/>
      <c r="PTQ1414" s="28"/>
      <c r="PTR1414" s="28"/>
      <c r="PTS1414" s="28"/>
      <c r="PTT1414" s="28"/>
      <c r="PTU1414" s="28"/>
      <c r="PTV1414" s="28"/>
      <c r="PTW1414" s="28"/>
      <c r="PTX1414" s="28"/>
      <c r="PTY1414" s="28"/>
      <c r="PTZ1414" s="28"/>
      <c r="PUA1414" s="28"/>
      <c r="PUB1414" s="28"/>
      <c r="PUC1414" s="28"/>
      <c r="PUD1414" s="28"/>
      <c r="PUE1414" s="28"/>
      <c r="PUF1414" s="28"/>
      <c r="PUG1414" s="28"/>
      <c r="PUH1414" s="28"/>
      <c r="PUI1414" s="28"/>
      <c r="PUJ1414" s="28"/>
      <c r="PUK1414" s="28"/>
      <c r="PUL1414" s="28"/>
      <c r="PUM1414" s="28"/>
      <c r="PUN1414" s="28"/>
      <c r="PUO1414" s="28"/>
      <c r="PUP1414" s="28"/>
      <c r="PUQ1414" s="28"/>
      <c r="PUR1414" s="28"/>
      <c r="PUS1414" s="28"/>
      <c r="PUT1414" s="28"/>
      <c r="PUU1414" s="28"/>
      <c r="PUV1414" s="28"/>
      <c r="PUW1414" s="28"/>
      <c r="PUX1414" s="28"/>
      <c r="PUY1414" s="28"/>
      <c r="PUZ1414" s="28"/>
      <c r="PVA1414" s="28"/>
      <c r="PVB1414" s="28"/>
      <c r="PVC1414" s="28"/>
      <c r="PVD1414" s="28"/>
      <c r="PVE1414" s="28"/>
      <c r="PVF1414" s="28"/>
      <c r="PVG1414" s="28"/>
      <c r="PVH1414" s="28"/>
      <c r="PVI1414" s="28"/>
      <c r="PVJ1414" s="28"/>
      <c r="PVK1414" s="28"/>
      <c r="PVL1414" s="28"/>
      <c r="PVM1414" s="28"/>
      <c r="PVN1414" s="28"/>
      <c r="PVO1414" s="28"/>
      <c r="PVP1414" s="28"/>
      <c r="PVQ1414" s="28"/>
      <c r="PVR1414" s="28"/>
      <c r="PVS1414" s="28"/>
      <c r="PVT1414" s="28"/>
      <c r="PVU1414" s="28"/>
      <c r="PVV1414" s="28"/>
      <c r="PVW1414" s="28"/>
      <c r="PVX1414" s="28"/>
      <c r="PVY1414" s="28"/>
      <c r="PVZ1414" s="28"/>
      <c r="PWA1414" s="28"/>
      <c r="PWB1414" s="28"/>
      <c r="PWC1414" s="28"/>
      <c r="PWD1414" s="28"/>
      <c r="PWE1414" s="28"/>
      <c r="PWF1414" s="28"/>
      <c r="PWG1414" s="28"/>
      <c r="PWH1414" s="28"/>
      <c r="PWI1414" s="28"/>
      <c r="PWJ1414" s="28"/>
      <c r="PWK1414" s="28"/>
      <c r="PWL1414" s="28"/>
      <c r="PWM1414" s="28"/>
      <c r="PWN1414" s="28"/>
      <c r="PWO1414" s="28"/>
      <c r="PWP1414" s="28"/>
      <c r="PWQ1414" s="28"/>
      <c r="PWR1414" s="28"/>
      <c r="PWS1414" s="28"/>
      <c r="PWT1414" s="28"/>
      <c r="PWU1414" s="28"/>
      <c r="PWV1414" s="28"/>
      <c r="PWW1414" s="28"/>
      <c r="PWX1414" s="28"/>
      <c r="PWY1414" s="28"/>
      <c r="PWZ1414" s="28"/>
      <c r="PXA1414" s="28"/>
      <c r="PXB1414" s="28"/>
      <c r="PXC1414" s="28"/>
      <c r="PXD1414" s="28"/>
      <c r="PXE1414" s="28"/>
      <c r="PXF1414" s="28"/>
      <c r="PXG1414" s="28"/>
      <c r="PXH1414" s="28"/>
      <c r="PXI1414" s="28"/>
      <c r="PXJ1414" s="28"/>
      <c r="PXK1414" s="28"/>
      <c r="PXL1414" s="28"/>
      <c r="PXM1414" s="28"/>
      <c r="PXN1414" s="28"/>
      <c r="PXO1414" s="28"/>
      <c r="PXP1414" s="28"/>
      <c r="PXQ1414" s="28"/>
      <c r="PXR1414" s="28"/>
      <c r="PXS1414" s="28"/>
      <c r="PXT1414" s="28"/>
      <c r="PXU1414" s="28"/>
      <c r="PXV1414" s="28"/>
      <c r="PXW1414" s="28"/>
      <c r="PXX1414" s="28"/>
      <c r="PXY1414" s="28"/>
      <c r="PXZ1414" s="28"/>
      <c r="PYA1414" s="28"/>
      <c r="PYB1414" s="28"/>
      <c r="PYC1414" s="28"/>
      <c r="PYD1414" s="28"/>
      <c r="PYE1414" s="28"/>
      <c r="PYF1414" s="28"/>
      <c r="PYG1414" s="28"/>
      <c r="PYH1414" s="28"/>
      <c r="PYI1414" s="28"/>
      <c r="PYJ1414" s="28"/>
      <c r="PYK1414" s="28"/>
      <c r="PYL1414" s="28"/>
      <c r="PYM1414" s="28"/>
      <c r="PYN1414" s="28"/>
      <c r="PYO1414" s="28"/>
      <c r="PYP1414" s="28"/>
      <c r="PYQ1414" s="28"/>
      <c r="PYR1414" s="28"/>
      <c r="PYS1414" s="28"/>
      <c r="PYT1414" s="28"/>
      <c r="PYU1414" s="28"/>
      <c r="PYV1414" s="28"/>
      <c r="PYW1414" s="28"/>
      <c r="PYX1414" s="28"/>
      <c r="PYY1414" s="28"/>
      <c r="PYZ1414" s="28"/>
      <c r="PZA1414" s="28"/>
      <c r="PZB1414" s="28"/>
      <c r="PZC1414" s="28"/>
      <c r="PZD1414" s="28"/>
      <c r="PZE1414" s="28"/>
      <c r="PZF1414" s="28"/>
      <c r="PZG1414" s="28"/>
      <c r="PZH1414" s="28"/>
      <c r="PZI1414" s="28"/>
      <c r="PZJ1414" s="28"/>
      <c r="PZK1414" s="28"/>
      <c r="PZL1414" s="28"/>
      <c r="PZM1414" s="28"/>
      <c r="PZN1414" s="28"/>
      <c r="PZO1414" s="28"/>
      <c r="PZP1414" s="28"/>
      <c r="PZQ1414" s="28"/>
      <c r="PZR1414" s="28"/>
      <c r="PZS1414" s="28"/>
      <c r="PZT1414" s="28"/>
      <c r="PZU1414" s="28"/>
      <c r="PZV1414" s="28"/>
      <c r="PZW1414" s="28"/>
      <c r="PZX1414" s="28"/>
      <c r="PZY1414" s="28"/>
      <c r="PZZ1414" s="28"/>
      <c r="QAA1414" s="28"/>
      <c r="QAB1414" s="28"/>
      <c r="QAC1414" s="28"/>
      <c r="QAD1414" s="28"/>
      <c r="QAE1414" s="28"/>
      <c r="QAF1414" s="28"/>
      <c r="QAG1414" s="28"/>
      <c r="QAH1414" s="28"/>
      <c r="QAI1414" s="28"/>
      <c r="QAJ1414" s="28"/>
      <c r="QAK1414" s="28"/>
      <c r="QAL1414" s="28"/>
      <c r="QAM1414" s="28"/>
      <c r="QAN1414" s="28"/>
      <c r="QAO1414" s="28"/>
      <c r="QAP1414" s="28"/>
      <c r="QAQ1414" s="28"/>
      <c r="QAR1414" s="28"/>
      <c r="QAS1414" s="28"/>
      <c r="QAT1414" s="28"/>
      <c r="QAU1414" s="28"/>
      <c r="QAV1414" s="28"/>
      <c r="QAW1414" s="28"/>
      <c r="QAX1414" s="28"/>
      <c r="QAY1414" s="28"/>
      <c r="QAZ1414" s="28"/>
      <c r="QBA1414" s="28"/>
      <c r="QBB1414" s="28"/>
      <c r="QBC1414" s="28"/>
      <c r="QBD1414" s="28"/>
      <c r="QBE1414" s="28"/>
      <c r="QBF1414" s="28"/>
      <c r="QBG1414" s="28"/>
      <c r="QBH1414" s="28"/>
      <c r="QBI1414" s="28"/>
      <c r="QBJ1414" s="28"/>
      <c r="QBK1414" s="28"/>
      <c r="QBL1414" s="28"/>
      <c r="QBM1414" s="28"/>
      <c r="QBN1414" s="28"/>
      <c r="QBO1414" s="28"/>
      <c r="QBP1414" s="28"/>
      <c r="QBQ1414" s="28"/>
      <c r="QBR1414" s="28"/>
      <c r="QBS1414" s="28"/>
      <c r="QBT1414" s="28"/>
      <c r="QBU1414" s="28"/>
      <c r="QBV1414" s="28"/>
      <c r="QBW1414" s="28"/>
      <c r="QBX1414" s="28"/>
      <c r="QBY1414" s="28"/>
      <c r="QBZ1414" s="28"/>
      <c r="QCA1414" s="28"/>
      <c r="QCB1414" s="28"/>
      <c r="QCC1414" s="28"/>
      <c r="QCD1414" s="28"/>
      <c r="QCE1414" s="28"/>
      <c r="QCF1414" s="28"/>
      <c r="QCG1414" s="28"/>
      <c r="QCH1414" s="28"/>
      <c r="QCI1414" s="28"/>
      <c r="QCJ1414" s="28"/>
      <c r="QCK1414" s="28"/>
      <c r="QCL1414" s="28"/>
      <c r="QCM1414" s="28"/>
      <c r="QCN1414" s="28"/>
      <c r="QCO1414" s="28"/>
      <c r="QCP1414" s="28"/>
      <c r="QCQ1414" s="28"/>
      <c r="QCR1414" s="28"/>
      <c r="QCS1414" s="28"/>
      <c r="QCT1414" s="28"/>
      <c r="QCU1414" s="28"/>
      <c r="QCV1414" s="28"/>
      <c r="QCW1414" s="28"/>
      <c r="QCX1414" s="28"/>
      <c r="QCY1414" s="28"/>
      <c r="QCZ1414" s="28"/>
      <c r="QDA1414" s="28"/>
      <c r="QDB1414" s="28"/>
      <c r="QDC1414" s="28"/>
      <c r="QDD1414" s="28"/>
      <c r="QDE1414" s="28"/>
      <c r="QDF1414" s="28"/>
      <c r="QDG1414" s="28"/>
      <c r="QDH1414" s="28"/>
      <c r="QDI1414" s="28"/>
      <c r="QDJ1414" s="28"/>
      <c r="QDK1414" s="28"/>
      <c r="QDL1414" s="28"/>
      <c r="QDM1414" s="28"/>
      <c r="QDN1414" s="28"/>
      <c r="QDO1414" s="28"/>
      <c r="QDP1414" s="28"/>
      <c r="QDQ1414" s="28"/>
      <c r="QDR1414" s="28"/>
      <c r="QDS1414" s="28"/>
      <c r="QDT1414" s="28"/>
      <c r="QDU1414" s="28"/>
      <c r="QDV1414" s="28"/>
      <c r="QDW1414" s="28"/>
      <c r="QDX1414" s="28"/>
      <c r="QDY1414" s="28"/>
      <c r="QDZ1414" s="28"/>
      <c r="QEA1414" s="28"/>
      <c r="QEB1414" s="28"/>
      <c r="QEC1414" s="28"/>
      <c r="QED1414" s="28"/>
      <c r="QEE1414" s="28"/>
      <c r="QEF1414" s="28"/>
      <c r="QEG1414" s="28"/>
      <c r="QEH1414" s="28"/>
      <c r="QEI1414" s="28"/>
      <c r="QEJ1414" s="28"/>
      <c r="QEK1414" s="28"/>
      <c r="QEL1414" s="28"/>
      <c r="QEM1414" s="28"/>
      <c r="QEN1414" s="28"/>
      <c r="QEO1414" s="28"/>
      <c r="QEP1414" s="28"/>
      <c r="QEQ1414" s="28"/>
      <c r="QER1414" s="28"/>
      <c r="QES1414" s="28"/>
      <c r="QET1414" s="28"/>
      <c r="QEU1414" s="28"/>
      <c r="QEV1414" s="28"/>
      <c r="QEW1414" s="28"/>
      <c r="QEX1414" s="28"/>
      <c r="QEY1414" s="28"/>
      <c r="QEZ1414" s="28"/>
      <c r="QFA1414" s="28"/>
      <c r="QFB1414" s="28"/>
      <c r="QFC1414" s="28"/>
      <c r="QFD1414" s="28"/>
      <c r="QFE1414" s="28"/>
      <c r="QFF1414" s="28"/>
      <c r="QFG1414" s="28"/>
      <c r="QFH1414" s="28"/>
      <c r="QFI1414" s="28"/>
      <c r="QFJ1414" s="28"/>
      <c r="QFK1414" s="28"/>
      <c r="QFL1414" s="28"/>
      <c r="QFM1414" s="28"/>
      <c r="QFN1414" s="28"/>
      <c r="QFO1414" s="28"/>
      <c r="QFP1414" s="28"/>
      <c r="QFQ1414" s="28"/>
      <c r="QFR1414" s="28"/>
      <c r="QFS1414" s="28"/>
      <c r="QFT1414" s="28"/>
      <c r="QFU1414" s="28"/>
      <c r="QFV1414" s="28"/>
      <c r="QFW1414" s="28"/>
      <c r="QFX1414" s="28"/>
      <c r="QFY1414" s="28"/>
      <c r="QFZ1414" s="28"/>
      <c r="QGA1414" s="28"/>
      <c r="QGB1414" s="28"/>
      <c r="QGC1414" s="28"/>
      <c r="QGD1414" s="28"/>
      <c r="QGE1414" s="28"/>
      <c r="QGF1414" s="28"/>
      <c r="QGG1414" s="28"/>
      <c r="QGH1414" s="28"/>
      <c r="QGI1414" s="28"/>
      <c r="QGJ1414" s="28"/>
      <c r="QGK1414" s="28"/>
      <c r="QGL1414" s="28"/>
      <c r="QGM1414" s="28"/>
      <c r="QGN1414" s="28"/>
      <c r="QGO1414" s="28"/>
      <c r="QGP1414" s="28"/>
      <c r="QGQ1414" s="28"/>
      <c r="QGR1414" s="28"/>
      <c r="QGS1414" s="28"/>
      <c r="QGT1414" s="28"/>
      <c r="QGU1414" s="28"/>
      <c r="QGV1414" s="28"/>
      <c r="QGW1414" s="28"/>
      <c r="QGX1414" s="28"/>
      <c r="QGY1414" s="28"/>
      <c r="QGZ1414" s="28"/>
      <c r="QHA1414" s="28"/>
      <c r="QHB1414" s="28"/>
      <c r="QHC1414" s="28"/>
      <c r="QHD1414" s="28"/>
      <c r="QHE1414" s="28"/>
      <c r="QHF1414" s="28"/>
      <c r="QHG1414" s="28"/>
      <c r="QHH1414" s="28"/>
      <c r="QHI1414" s="28"/>
      <c r="QHJ1414" s="28"/>
      <c r="QHK1414" s="28"/>
      <c r="QHL1414" s="28"/>
      <c r="QHM1414" s="28"/>
      <c r="QHN1414" s="28"/>
      <c r="QHO1414" s="28"/>
      <c r="QHP1414" s="28"/>
      <c r="QHQ1414" s="28"/>
      <c r="QHR1414" s="28"/>
      <c r="QHS1414" s="28"/>
      <c r="QHT1414" s="28"/>
      <c r="QHU1414" s="28"/>
      <c r="QHV1414" s="28"/>
      <c r="QHW1414" s="28"/>
      <c r="QHX1414" s="28"/>
      <c r="QHY1414" s="28"/>
      <c r="QHZ1414" s="28"/>
      <c r="QIA1414" s="28"/>
      <c r="QIB1414" s="28"/>
      <c r="QIC1414" s="28"/>
      <c r="QID1414" s="28"/>
      <c r="QIE1414" s="28"/>
      <c r="QIF1414" s="28"/>
      <c r="QIG1414" s="28"/>
      <c r="QIH1414" s="28"/>
      <c r="QII1414" s="28"/>
      <c r="QIJ1414" s="28"/>
      <c r="QIK1414" s="28"/>
      <c r="QIL1414" s="28"/>
      <c r="QIM1414" s="28"/>
      <c r="QIN1414" s="28"/>
      <c r="QIO1414" s="28"/>
      <c r="QIP1414" s="28"/>
      <c r="QIQ1414" s="28"/>
      <c r="QIR1414" s="28"/>
      <c r="QIS1414" s="28"/>
      <c r="QIT1414" s="28"/>
      <c r="QIU1414" s="28"/>
      <c r="QIV1414" s="28"/>
      <c r="QIW1414" s="28"/>
      <c r="QIX1414" s="28"/>
      <c r="QIY1414" s="28"/>
      <c r="QIZ1414" s="28"/>
      <c r="QJA1414" s="28"/>
      <c r="QJB1414" s="28"/>
      <c r="QJC1414" s="28"/>
      <c r="QJD1414" s="28"/>
      <c r="QJE1414" s="28"/>
      <c r="QJF1414" s="28"/>
      <c r="QJG1414" s="28"/>
      <c r="QJH1414" s="28"/>
      <c r="QJI1414" s="28"/>
      <c r="QJJ1414" s="28"/>
      <c r="QJK1414" s="28"/>
      <c r="QJL1414" s="28"/>
      <c r="QJM1414" s="28"/>
      <c r="QJN1414" s="28"/>
      <c r="QJO1414" s="28"/>
      <c r="QJP1414" s="28"/>
      <c r="QJQ1414" s="28"/>
      <c r="QJR1414" s="28"/>
      <c r="QJS1414" s="28"/>
      <c r="QJT1414" s="28"/>
      <c r="QJU1414" s="28"/>
      <c r="QJV1414" s="28"/>
      <c r="QJW1414" s="28"/>
      <c r="QJX1414" s="28"/>
      <c r="QJY1414" s="28"/>
      <c r="QJZ1414" s="28"/>
      <c r="QKA1414" s="28"/>
      <c r="QKB1414" s="28"/>
      <c r="QKC1414" s="28"/>
      <c r="QKD1414" s="28"/>
      <c r="QKE1414" s="28"/>
      <c r="QKF1414" s="28"/>
      <c r="QKG1414" s="28"/>
      <c r="QKH1414" s="28"/>
      <c r="QKI1414" s="28"/>
      <c r="QKJ1414" s="28"/>
      <c r="QKK1414" s="28"/>
      <c r="QKL1414" s="28"/>
      <c r="QKM1414" s="28"/>
      <c r="QKN1414" s="28"/>
      <c r="QKO1414" s="28"/>
      <c r="QKP1414" s="28"/>
      <c r="QKQ1414" s="28"/>
      <c r="QKR1414" s="28"/>
      <c r="QKS1414" s="28"/>
      <c r="QKT1414" s="28"/>
      <c r="QKU1414" s="28"/>
      <c r="QKV1414" s="28"/>
      <c r="QKW1414" s="28"/>
      <c r="QKX1414" s="28"/>
      <c r="QKY1414" s="28"/>
      <c r="QKZ1414" s="28"/>
      <c r="QLA1414" s="28"/>
      <c r="QLB1414" s="28"/>
      <c r="QLC1414" s="28"/>
      <c r="QLD1414" s="28"/>
      <c r="QLE1414" s="28"/>
      <c r="QLF1414" s="28"/>
      <c r="QLG1414" s="28"/>
      <c r="QLH1414" s="28"/>
      <c r="QLI1414" s="28"/>
      <c r="QLJ1414" s="28"/>
      <c r="QLK1414" s="28"/>
      <c r="QLL1414" s="28"/>
      <c r="QLM1414" s="28"/>
      <c r="QLN1414" s="28"/>
      <c r="QLO1414" s="28"/>
      <c r="QLP1414" s="28"/>
      <c r="QLQ1414" s="28"/>
      <c r="QLR1414" s="28"/>
      <c r="QLS1414" s="28"/>
      <c r="QLT1414" s="28"/>
      <c r="QLU1414" s="28"/>
      <c r="QLV1414" s="28"/>
      <c r="QLW1414" s="28"/>
      <c r="QLX1414" s="28"/>
      <c r="QLY1414" s="28"/>
      <c r="QLZ1414" s="28"/>
      <c r="QMA1414" s="28"/>
      <c r="QMB1414" s="28"/>
      <c r="QMC1414" s="28"/>
      <c r="QMD1414" s="28"/>
      <c r="QME1414" s="28"/>
      <c r="QMF1414" s="28"/>
      <c r="QMG1414" s="28"/>
      <c r="QMH1414" s="28"/>
      <c r="QMI1414" s="28"/>
      <c r="QMJ1414" s="28"/>
      <c r="QMK1414" s="28"/>
      <c r="QML1414" s="28"/>
      <c r="QMM1414" s="28"/>
      <c r="QMN1414" s="28"/>
      <c r="QMO1414" s="28"/>
      <c r="QMP1414" s="28"/>
      <c r="QMQ1414" s="28"/>
      <c r="QMR1414" s="28"/>
      <c r="QMS1414" s="28"/>
      <c r="QMT1414" s="28"/>
      <c r="QMU1414" s="28"/>
      <c r="QMV1414" s="28"/>
      <c r="QMW1414" s="28"/>
      <c r="QMX1414" s="28"/>
      <c r="QMY1414" s="28"/>
      <c r="QMZ1414" s="28"/>
      <c r="QNA1414" s="28"/>
      <c r="QNB1414" s="28"/>
      <c r="QNC1414" s="28"/>
      <c r="QND1414" s="28"/>
      <c r="QNE1414" s="28"/>
      <c r="QNF1414" s="28"/>
      <c r="QNG1414" s="28"/>
      <c r="QNH1414" s="28"/>
      <c r="QNI1414" s="28"/>
      <c r="QNJ1414" s="28"/>
      <c r="QNK1414" s="28"/>
      <c r="QNL1414" s="28"/>
      <c r="QNM1414" s="28"/>
      <c r="QNN1414" s="28"/>
      <c r="QNO1414" s="28"/>
      <c r="QNP1414" s="28"/>
      <c r="QNQ1414" s="28"/>
      <c r="QNR1414" s="28"/>
      <c r="QNS1414" s="28"/>
      <c r="QNT1414" s="28"/>
      <c r="QNU1414" s="28"/>
      <c r="QNV1414" s="28"/>
      <c r="QNW1414" s="28"/>
      <c r="QNX1414" s="28"/>
      <c r="QNY1414" s="28"/>
      <c r="QNZ1414" s="28"/>
      <c r="QOA1414" s="28"/>
      <c r="QOB1414" s="28"/>
      <c r="QOC1414" s="28"/>
      <c r="QOD1414" s="28"/>
      <c r="QOE1414" s="28"/>
      <c r="QOF1414" s="28"/>
      <c r="QOG1414" s="28"/>
      <c r="QOH1414" s="28"/>
      <c r="QOI1414" s="28"/>
      <c r="QOJ1414" s="28"/>
      <c r="QOK1414" s="28"/>
      <c r="QOL1414" s="28"/>
      <c r="QOM1414" s="28"/>
      <c r="QON1414" s="28"/>
      <c r="QOO1414" s="28"/>
      <c r="QOP1414" s="28"/>
      <c r="QOQ1414" s="28"/>
      <c r="QOR1414" s="28"/>
      <c r="QOS1414" s="28"/>
      <c r="QOT1414" s="28"/>
      <c r="QOU1414" s="28"/>
      <c r="QOV1414" s="28"/>
      <c r="QOW1414" s="28"/>
      <c r="QOX1414" s="28"/>
      <c r="QOY1414" s="28"/>
      <c r="QOZ1414" s="28"/>
      <c r="QPA1414" s="28"/>
      <c r="QPB1414" s="28"/>
      <c r="QPC1414" s="28"/>
      <c r="QPD1414" s="28"/>
      <c r="QPE1414" s="28"/>
      <c r="QPF1414" s="28"/>
      <c r="QPG1414" s="28"/>
      <c r="QPH1414" s="28"/>
      <c r="QPI1414" s="28"/>
      <c r="QPJ1414" s="28"/>
      <c r="QPK1414" s="28"/>
      <c r="QPL1414" s="28"/>
      <c r="QPM1414" s="28"/>
      <c r="QPN1414" s="28"/>
      <c r="QPO1414" s="28"/>
      <c r="QPP1414" s="28"/>
      <c r="QPQ1414" s="28"/>
      <c r="QPR1414" s="28"/>
      <c r="QPS1414" s="28"/>
      <c r="QPT1414" s="28"/>
      <c r="QPU1414" s="28"/>
      <c r="QPV1414" s="28"/>
      <c r="QPW1414" s="28"/>
      <c r="QPX1414" s="28"/>
      <c r="QPY1414" s="28"/>
      <c r="QPZ1414" s="28"/>
      <c r="QQA1414" s="28"/>
      <c r="QQB1414" s="28"/>
      <c r="QQC1414" s="28"/>
      <c r="QQD1414" s="28"/>
      <c r="QQE1414" s="28"/>
      <c r="QQF1414" s="28"/>
      <c r="QQG1414" s="28"/>
      <c r="QQH1414" s="28"/>
      <c r="QQI1414" s="28"/>
      <c r="QQJ1414" s="28"/>
      <c r="QQK1414" s="28"/>
      <c r="QQL1414" s="28"/>
      <c r="QQM1414" s="28"/>
      <c r="QQN1414" s="28"/>
      <c r="QQO1414" s="28"/>
      <c r="QQP1414" s="28"/>
      <c r="QQQ1414" s="28"/>
      <c r="QQR1414" s="28"/>
      <c r="QQS1414" s="28"/>
      <c r="QQT1414" s="28"/>
      <c r="QQU1414" s="28"/>
      <c r="QQV1414" s="28"/>
      <c r="QQW1414" s="28"/>
      <c r="QQX1414" s="28"/>
      <c r="QQY1414" s="28"/>
      <c r="QQZ1414" s="28"/>
      <c r="QRA1414" s="28"/>
      <c r="QRB1414" s="28"/>
      <c r="QRC1414" s="28"/>
      <c r="QRD1414" s="28"/>
      <c r="QRE1414" s="28"/>
      <c r="QRF1414" s="28"/>
      <c r="QRG1414" s="28"/>
      <c r="QRH1414" s="28"/>
      <c r="QRI1414" s="28"/>
      <c r="QRJ1414" s="28"/>
      <c r="QRK1414" s="28"/>
      <c r="QRL1414" s="28"/>
      <c r="QRM1414" s="28"/>
      <c r="QRN1414" s="28"/>
      <c r="QRO1414" s="28"/>
      <c r="QRP1414" s="28"/>
      <c r="QRQ1414" s="28"/>
      <c r="QRR1414" s="28"/>
      <c r="QRS1414" s="28"/>
      <c r="QRT1414" s="28"/>
      <c r="QRU1414" s="28"/>
      <c r="QRV1414" s="28"/>
      <c r="QRW1414" s="28"/>
      <c r="QRX1414" s="28"/>
      <c r="QRY1414" s="28"/>
      <c r="QRZ1414" s="28"/>
      <c r="QSA1414" s="28"/>
      <c r="QSB1414" s="28"/>
      <c r="QSC1414" s="28"/>
      <c r="QSD1414" s="28"/>
      <c r="QSE1414" s="28"/>
      <c r="QSF1414" s="28"/>
      <c r="QSG1414" s="28"/>
      <c r="QSH1414" s="28"/>
      <c r="QSI1414" s="28"/>
      <c r="QSJ1414" s="28"/>
      <c r="QSK1414" s="28"/>
      <c r="QSL1414" s="28"/>
      <c r="QSM1414" s="28"/>
      <c r="QSN1414" s="28"/>
      <c r="QSO1414" s="28"/>
      <c r="QSP1414" s="28"/>
      <c r="QSQ1414" s="28"/>
      <c r="QSR1414" s="28"/>
      <c r="QSS1414" s="28"/>
      <c r="QST1414" s="28"/>
      <c r="QSU1414" s="28"/>
      <c r="QSV1414" s="28"/>
      <c r="QSW1414" s="28"/>
      <c r="QSX1414" s="28"/>
      <c r="QSY1414" s="28"/>
      <c r="QSZ1414" s="28"/>
      <c r="QTA1414" s="28"/>
      <c r="QTB1414" s="28"/>
      <c r="QTC1414" s="28"/>
      <c r="QTD1414" s="28"/>
      <c r="QTE1414" s="28"/>
      <c r="QTF1414" s="28"/>
      <c r="QTG1414" s="28"/>
      <c r="QTH1414" s="28"/>
      <c r="QTI1414" s="28"/>
      <c r="QTJ1414" s="28"/>
      <c r="QTK1414" s="28"/>
      <c r="QTL1414" s="28"/>
      <c r="QTM1414" s="28"/>
      <c r="QTN1414" s="28"/>
      <c r="QTO1414" s="28"/>
      <c r="QTP1414" s="28"/>
      <c r="QTQ1414" s="28"/>
      <c r="QTR1414" s="28"/>
      <c r="QTS1414" s="28"/>
      <c r="QTT1414" s="28"/>
      <c r="QTU1414" s="28"/>
      <c r="QTV1414" s="28"/>
      <c r="QTW1414" s="28"/>
      <c r="QTX1414" s="28"/>
      <c r="QTY1414" s="28"/>
      <c r="QTZ1414" s="28"/>
      <c r="QUA1414" s="28"/>
      <c r="QUB1414" s="28"/>
      <c r="QUC1414" s="28"/>
      <c r="QUD1414" s="28"/>
      <c r="QUE1414" s="28"/>
      <c r="QUF1414" s="28"/>
      <c r="QUG1414" s="28"/>
      <c r="QUH1414" s="28"/>
      <c r="QUI1414" s="28"/>
      <c r="QUJ1414" s="28"/>
      <c r="QUK1414" s="28"/>
      <c r="QUL1414" s="28"/>
      <c r="QUM1414" s="28"/>
      <c r="QUN1414" s="28"/>
      <c r="QUO1414" s="28"/>
      <c r="QUP1414" s="28"/>
      <c r="QUQ1414" s="28"/>
      <c r="QUR1414" s="28"/>
      <c r="QUS1414" s="28"/>
      <c r="QUT1414" s="28"/>
      <c r="QUU1414" s="28"/>
      <c r="QUV1414" s="28"/>
      <c r="QUW1414" s="28"/>
      <c r="QUX1414" s="28"/>
      <c r="QUY1414" s="28"/>
      <c r="QUZ1414" s="28"/>
      <c r="QVA1414" s="28"/>
      <c r="QVB1414" s="28"/>
      <c r="QVC1414" s="28"/>
      <c r="QVD1414" s="28"/>
      <c r="QVE1414" s="28"/>
      <c r="QVF1414" s="28"/>
      <c r="QVG1414" s="28"/>
      <c r="QVH1414" s="28"/>
      <c r="QVI1414" s="28"/>
      <c r="QVJ1414" s="28"/>
      <c r="QVK1414" s="28"/>
      <c r="QVL1414" s="28"/>
      <c r="QVM1414" s="28"/>
      <c r="QVN1414" s="28"/>
      <c r="QVO1414" s="28"/>
      <c r="QVP1414" s="28"/>
      <c r="QVQ1414" s="28"/>
      <c r="QVR1414" s="28"/>
      <c r="QVS1414" s="28"/>
      <c r="QVT1414" s="28"/>
      <c r="QVU1414" s="28"/>
      <c r="QVV1414" s="28"/>
      <c r="QVW1414" s="28"/>
      <c r="QVX1414" s="28"/>
      <c r="QVY1414" s="28"/>
      <c r="QVZ1414" s="28"/>
      <c r="QWA1414" s="28"/>
      <c r="QWB1414" s="28"/>
      <c r="QWC1414" s="28"/>
      <c r="QWD1414" s="28"/>
      <c r="QWE1414" s="28"/>
      <c r="QWF1414" s="28"/>
      <c r="QWG1414" s="28"/>
      <c r="QWH1414" s="28"/>
      <c r="QWI1414" s="28"/>
      <c r="QWJ1414" s="28"/>
      <c r="QWK1414" s="28"/>
      <c r="QWL1414" s="28"/>
      <c r="QWM1414" s="28"/>
      <c r="QWN1414" s="28"/>
      <c r="QWO1414" s="28"/>
      <c r="QWP1414" s="28"/>
      <c r="QWQ1414" s="28"/>
      <c r="QWR1414" s="28"/>
      <c r="QWS1414" s="28"/>
      <c r="QWT1414" s="28"/>
      <c r="QWU1414" s="28"/>
      <c r="QWV1414" s="28"/>
      <c r="QWW1414" s="28"/>
      <c r="QWX1414" s="28"/>
      <c r="QWY1414" s="28"/>
      <c r="QWZ1414" s="28"/>
      <c r="QXA1414" s="28"/>
      <c r="QXB1414" s="28"/>
      <c r="QXC1414" s="28"/>
      <c r="QXD1414" s="28"/>
      <c r="QXE1414" s="28"/>
      <c r="QXF1414" s="28"/>
      <c r="QXG1414" s="28"/>
      <c r="QXH1414" s="28"/>
      <c r="QXI1414" s="28"/>
      <c r="QXJ1414" s="28"/>
      <c r="QXK1414" s="28"/>
      <c r="QXL1414" s="28"/>
      <c r="QXM1414" s="28"/>
      <c r="QXN1414" s="28"/>
      <c r="QXO1414" s="28"/>
      <c r="QXP1414" s="28"/>
      <c r="QXQ1414" s="28"/>
      <c r="QXR1414" s="28"/>
      <c r="QXS1414" s="28"/>
      <c r="QXT1414" s="28"/>
      <c r="QXU1414" s="28"/>
      <c r="QXV1414" s="28"/>
      <c r="QXW1414" s="28"/>
      <c r="QXX1414" s="28"/>
      <c r="QXY1414" s="28"/>
      <c r="QXZ1414" s="28"/>
      <c r="QYA1414" s="28"/>
      <c r="QYB1414" s="28"/>
      <c r="QYC1414" s="28"/>
      <c r="QYD1414" s="28"/>
      <c r="QYE1414" s="28"/>
      <c r="QYF1414" s="28"/>
      <c r="QYG1414" s="28"/>
      <c r="QYH1414" s="28"/>
      <c r="QYI1414" s="28"/>
      <c r="QYJ1414" s="28"/>
      <c r="QYK1414" s="28"/>
      <c r="QYL1414" s="28"/>
      <c r="QYM1414" s="28"/>
      <c r="QYN1414" s="28"/>
      <c r="QYO1414" s="28"/>
      <c r="QYP1414" s="28"/>
      <c r="QYQ1414" s="28"/>
      <c r="QYR1414" s="28"/>
      <c r="QYS1414" s="28"/>
      <c r="QYT1414" s="28"/>
      <c r="QYU1414" s="28"/>
      <c r="QYV1414" s="28"/>
      <c r="QYW1414" s="28"/>
      <c r="QYX1414" s="28"/>
      <c r="QYY1414" s="28"/>
      <c r="QYZ1414" s="28"/>
      <c r="QZA1414" s="28"/>
      <c r="QZB1414" s="28"/>
      <c r="QZC1414" s="28"/>
      <c r="QZD1414" s="28"/>
      <c r="QZE1414" s="28"/>
      <c r="QZF1414" s="28"/>
      <c r="QZG1414" s="28"/>
      <c r="QZH1414" s="28"/>
      <c r="QZI1414" s="28"/>
      <c r="QZJ1414" s="28"/>
      <c r="QZK1414" s="28"/>
      <c r="QZL1414" s="28"/>
      <c r="QZM1414" s="28"/>
      <c r="QZN1414" s="28"/>
      <c r="QZO1414" s="28"/>
      <c r="QZP1414" s="28"/>
      <c r="QZQ1414" s="28"/>
      <c r="QZR1414" s="28"/>
      <c r="QZS1414" s="28"/>
      <c r="QZT1414" s="28"/>
      <c r="QZU1414" s="28"/>
      <c r="QZV1414" s="28"/>
      <c r="QZW1414" s="28"/>
      <c r="QZX1414" s="28"/>
      <c r="QZY1414" s="28"/>
      <c r="QZZ1414" s="28"/>
      <c r="RAA1414" s="28"/>
      <c r="RAB1414" s="28"/>
      <c r="RAC1414" s="28"/>
      <c r="RAD1414" s="28"/>
      <c r="RAE1414" s="28"/>
      <c r="RAF1414" s="28"/>
      <c r="RAG1414" s="28"/>
      <c r="RAH1414" s="28"/>
      <c r="RAI1414" s="28"/>
      <c r="RAJ1414" s="28"/>
      <c r="RAK1414" s="28"/>
      <c r="RAL1414" s="28"/>
      <c r="RAM1414" s="28"/>
      <c r="RAN1414" s="28"/>
      <c r="RAO1414" s="28"/>
      <c r="RAP1414" s="28"/>
      <c r="RAQ1414" s="28"/>
      <c r="RAR1414" s="28"/>
      <c r="RAS1414" s="28"/>
      <c r="RAT1414" s="28"/>
      <c r="RAU1414" s="28"/>
      <c r="RAV1414" s="28"/>
      <c r="RAW1414" s="28"/>
      <c r="RAX1414" s="28"/>
      <c r="RAY1414" s="28"/>
      <c r="RAZ1414" s="28"/>
      <c r="RBA1414" s="28"/>
      <c r="RBB1414" s="28"/>
      <c r="RBC1414" s="28"/>
      <c r="RBD1414" s="28"/>
      <c r="RBE1414" s="28"/>
      <c r="RBF1414" s="28"/>
      <c r="RBG1414" s="28"/>
      <c r="RBH1414" s="28"/>
      <c r="RBI1414" s="28"/>
      <c r="RBJ1414" s="28"/>
      <c r="RBK1414" s="28"/>
      <c r="RBL1414" s="28"/>
      <c r="RBM1414" s="28"/>
      <c r="RBN1414" s="28"/>
      <c r="RBO1414" s="28"/>
      <c r="RBP1414" s="28"/>
      <c r="RBQ1414" s="28"/>
      <c r="RBR1414" s="28"/>
      <c r="RBS1414" s="28"/>
      <c r="RBT1414" s="28"/>
      <c r="RBU1414" s="28"/>
      <c r="RBV1414" s="28"/>
      <c r="RBW1414" s="28"/>
      <c r="RBX1414" s="28"/>
      <c r="RBY1414" s="28"/>
      <c r="RBZ1414" s="28"/>
      <c r="RCA1414" s="28"/>
      <c r="RCB1414" s="28"/>
      <c r="RCC1414" s="28"/>
      <c r="RCD1414" s="28"/>
      <c r="RCE1414" s="28"/>
      <c r="RCF1414" s="28"/>
      <c r="RCG1414" s="28"/>
      <c r="RCH1414" s="28"/>
      <c r="RCI1414" s="28"/>
      <c r="RCJ1414" s="28"/>
      <c r="RCK1414" s="28"/>
      <c r="RCL1414" s="28"/>
      <c r="RCM1414" s="28"/>
      <c r="RCN1414" s="28"/>
      <c r="RCO1414" s="28"/>
      <c r="RCP1414" s="28"/>
      <c r="RCQ1414" s="28"/>
      <c r="RCR1414" s="28"/>
      <c r="RCS1414" s="28"/>
      <c r="RCT1414" s="28"/>
      <c r="RCU1414" s="28"/>
      <c r="RCV1414" s="28"/>
      <c r="RCW1414" s="28"/>
      <c r="RCX1414" s="28"/>
      <c r="RCY1414" s="28"/>
      <c r="RCZ1414" s="28"/>
      <c r="RDA1414" s="28"/>
      <c r="RDB1414" s="28"/>
      <c r="RDC1414" s="28"/>
      <c r="RDD1414" s="28"/>
      <c r="RDE1414" s="28"/>
      <c r="RDF1414" s="28"/>
      <c r="RDG1414" s="28"/>
      <c r="RDH1414" s="28"/>
      <c r="RDI1414" s="28"/>
      <c r="RDJ1414" s="28"/>
      <c r="RDK1414" s="28"/>
      <c r="RDL1414" s="28"/>
      <c r="RDM1414" s="28"/>
      <c r="RDN1414" s="28"/>
      <c r="RDO1414" s="28"/>
      <c r="RDP1414" s="28"/>
      <c r="RDQ1414" s="28"/>
      <c r="RDR1414" s="28"/>
      <c r="RDS1414" s="28"/>
      <c r="RDT1414" s="28"/>
      <c r="RDU1414" s="28"/>
      <c r="RDV1414" s="28"/>
      <c r="RDW1414" s="28"/>
      <c r="RDX1414" s="28"/>
      <c r="RDY1414" s="28"/>
      <c r="RDZ1414" s="28"/>
      <c r="REA1414" s="28"/>
      <c r="REB1414" s="28"/>
      <c r="REC1414" s="28"/>
      <c r="RED1414" s="28"/>
      <c r="REE1414" s="28"/>
      <c r="REF1414" s="28"/>
      <c r="REG1414" s="28"/>
      <c r="REH1414" s="28"/>
      <c r="REI1414" s="28"/>
      <c r="REJ1414" s="28"/>
      <c r="REK1414" s="28"/>
      <c r="REL1414" s="28"/>
      <c r="REM1414" s="28"/>
      <c r="REN1414" s="28"/>
      <c r="REO1414" s="28"/>
      <c r="REP1414" s="28"/>
      <c r="REQ1414" s="28"/>
      <c r="RER1414" s="28"/>
      <c r="RES1414" s="28"/>
      <c r="RET1414" s="28"/>
      <c r="REU1414" s="28"/>
      <c r="REV1414" s="28"/>
      <c r="REW1414" s="28"/>
      <c r="REX1414" s="28"/>
      <c r="REY1414" s="28"/>
      <c r="REZ1414" s="28"/>
      <c r="RFA1414" s="28"/>
      <c r="RFB1414" s="28"/>
      <c r="RFC1414" s="28"/>
      <c r="RFD1414" s="28"/>
      <c r="RFE1414" s="28"/>
      <c r="RFF1414" s="28"/>
      <c r="RFG1414" s="28"/>
      <c r="RFH1414" s="28"/>
      <c r="RFI1414" s="28"/>
      <c r="RFJ1414" s="28"/>
      <c r="RFK1414" s="28"/>
      <c r="RFL1414" s="28"/>
      <c r="RFM1414" s="28"/>
      <c r="RFN1414" s="28"/>
      <c r="RFO1414" s="28"/>
      <c r="RFP1414" s="28"/>
      <c r="RFQ1414" s="28"/>
      <c r="RFR1414" s="28"/>
      <c r="RFS1414" s="28"/>
      <c r="RFT1414" s="28"/>
      <c r="RFU1414" s="28"/>
      <c r="RFV1414" s="28"/>
      <c r="RFW1414" s="28"/>
      <c r="RFX1414" s="28"/>
      <c r="RFY1414" s="28"/>
      <c r="RFZ1414" s="28"/>
      <c r="RGA1414" s="28"/>
      <c r="RGB1414" s="28"/>
      <c r="RGC1414" s="28"/>
      <c r="RGD1414" s="28"/>
      <c r="RGE1414" s="28"/>
      <c r="RGF1414" s="28"/>
      <c r="RGG1414" s="28"/>
      <c r="RGH1414" s="28"/>
      <c r="RGI1414" s="28"/>
      <c r="RGJ1414" s="28"/>
      <c r="RGK1414" s="28"/>
      <c r="RGL1414" s="28"/>
      <c r="RGM1414" s="28"/>
      <c r="RGN1414" s="28"/>
      <c r="RGO1414" s="28"/>
      <c r="RGP1414" s="28"/>
      <c r="RGQ1414" s="28"/>
      <c r="RGR1414" s="28"/>
      <c r="RGS1414" s="28"/>
      <c r="RGT1414" s="28"/>
      <c r="RGU1414" s="28"/>
      <c r="RGV1414" s="28"/>
      <c r="RGW1414" s="28"/>
      <c r="RGX1414" s="28"/>
      <c r="RGY1414" s="28"/>
      <c r="RGZ1414" s="28"/>
      <c r="RHA1414" s="28"/>
      <c r="RHB1414" s="28"/>
      <c r="RHC1414" s="28"/>
      <c r="RHD1414" s="28"/>
      <c r="RHE1414" s="28"/>
      <c r="RHF1414" s="28"/>
      <c r="RHG1414" s="28"/>
      <c r="RHH1414" s="28"/>
      <c r="RHI1414" s="28"/>
      <c r="RHJ1414" s="28"/>
      <c r="RHK1414" s="28"/>
      <c r="RHL1414" s="28"/>
      <c r="RHM1414" s="28"/>
      <c r="RHN1414" s="28"/>
      <c r="RHO1414" s="28"/>
      <c r="RHP1414" s="28"/>
      <c r="RHQ1414" s="28"/>
      <c r="RHR1414" s="28"/>
      <c r="RHS1414" s="28"/>
      <c r="RHT1414" s="28"/>
      <c r="RHU1414" s="28"/>
      <c r="RHV1414" s="28"/>
      <c r="RHW1414" s="28"/>
      <c r="RHX1414" s="28"/>
      <c r="RHY1414" s="28"/>
      <c r="RHZ1414" s="28"/>
      <c r="RIA1414" s="28"/>
      <c r="RIB1414" s="28"/>
      <c r="RIC1414" s="28"/>
      <c r="RID1414" s="28"/>
      <c r="RIE1414" s="28"/>
      <c r="RIF1414" s="28"/>
      <c r="RIG1414" s="28"/>
      <c r="RIH1414" s="28"/>
      <c r="RII1414" s="28"/>
      <c r="RIJ1414" s="28"/>
      <c r="RIK1414" s="28"/>
      <c r="RIL1414" s="28"/>
      <c r="RIM1414" s="28"/>
      <c r="RIN1414" s="28"/>
      <c r="RIO1414" s="28"/>
      <c r="RIP1414" s="28"/>
      <c r="RIQ1414" s="28"/>
      <c r="RIR1414" s="28"/>
      <c r="RIS1414" s="28"/>
      <c r="RIT1414" s="28"/>
      <c r="RIU1414" s="28"/>
      <c r="RIV1414" s="28"/>
      <c r="RIW1414" s="28"/>
      <c r="RIX1414" s="28"/>
      <c r="RIY1414" s="28"/>
      <c r="RIZ1414" s="28"/>
      <c r="RJA1414" s="28"/>
      <c r="RJB1414" s="28"/>
      <c r="RJC1414" s="28"/>
      <c r="RJD1414" s="28"/>
      <c r="RJE1414" s="28"/>
      <c r="RJF1414" s="28"/>
      <c r="RJG1414" s="28"/>
      <c r="RJH1414" s="28"/>
      <c r="RJI1414" s="28"/>
      <c r="RJJ1414" s="28"/>
      <c r="RJK1414" s="28"/>
      <c r="RJL1414" s="28"/>
      <c r="RJM1414" s="28"/>
      <c r="RJN1414" s="28"/>
      <c r="RJO1414" s="28"/>
      <c r="RJP1414" s="28"/>
      <c r="RJQ1414" s="28"/>
      <c r="RJR1414" s="28"/>
      <c r="RJS1414" s="28"/>
      <c r="RJT1414" s="28"/>
      <c r="RJU1414" s="28"/>
      <c r="RJV1414" s="28"/>
      <c r="RJW1414" s="28"/>
      <c r="RJX1414" s="28"/>
      <c r="RJY1414" s="28"/>
      <c r="RJZ1414" s="28"/>
      <c r="RKA1414" s="28"/>
      <c r="RKB1414" s="28"/>
      <c r="RKC1414" s="28"/>
      <c r="RKD1414" s="28"/>
      <c r="RKE1414" s="28"/>
      <c r="RKF1414" s="28"/>
      <c r="RKG1414" s="28"/>
      <c r="RKH1414" s="28"/>
      <c r="RKI1414" s="28"/>
      <c r="RKJ1414" s="28"/>
      <c r="RKK1414" s="28"/>
      <c r="RKL1414" s="28"/>
      <c r="RKM1414" s="28"/>
      <c r="RKN1414" s="28"/>
      <c r="RKO1414" s="28"/>
      <c r="RKP1414" s="28"/>
      <c r="RKQ1414" s="28"/>
      <c r="RKR1414" s="28"/>
      <c r="RKS1414" s="28"/>
      <c r="RKT1414" s="28"/>
      <c r="RKU1414" s="28"/>
      <c r="RKV1414" s="28"/>
      <c r="RKW1414" s="28"/>
      <c r="RKX1414" s="28"/>
      <c r="RKY1414" s="28"/>
      <c r="RKZ1414" s="28"/>
      <c r="RLA1414" s="28"/>
      <c r="RLB1414" s="28"/>
      <c r="RLC1414" s="28"/>
      <c r="RLD1414" s="28"/>
      <c r="RLE1414" s="28"/>
      <c r="RLF1414" s="28"/>
      <c r="RLG1414" s="28"/>
      <c r="RLH1414" s="28"/>
      <c r="RLI1414" s="28"/>
      <c r="RLJ1414" s="28"/>
      <c r="RLK1414" s="28"/>
      <c r="RLL1414" s="28"/>
      <c r="RLM1414" s="28"/>
      <c r="RLN1414" s="28"/>
      <c r="RLO1414" s="28"/>
      <c r="RLP1414" s="28"/>
      <c r="RLQ1414" s="28"/>
      <c r="RLR1414" s="28"/>
      <c r="RLS1414" s="28"/>
      <c r="RLT1414" s="28"/>
      <c r="RLU1414" s="28"/>
      <c r="RLV1414" s="28"/>
      <c r="RLW1414" s="28"/>
      <c r="RLX1414" s="28"/>
      <c r="RLY1414" s="28"/>
      <c r="RLZ1414" s="28"/>
      <c r="RMA1414" s="28"/>
      <c r="RMB1414" s="28"/>
      <c r="RMC1414" s="28"/>
      <c r="RMD1414" s="28"/>
      <c r="RME1414" s="28"/>
      <c r="RMF1414" s="28"/>
      <c r="RMG1414" s="28"/>
      <c r="RMH1414" s="28"/>
      <c r="RMI1414" s="28"/>
      <c r="RMJ1414" s="28"/>
      <c r="RMK1414" s="28"/>
      <c r="RML1414" s="28"/>
      <c r="RMM1414" s="28"/>
      <c r="RMN1414" s="28"/>
      <c r="RMO1414" s="28"/>
      <c r="RMP1414" s="28"/>
      <c r="RMQ1414" s="28"/>
      <c r="RMR1414" s="28"/>
      <c r="RMS1414" s="28"/>
      <c r="RMT1414" s="28"/>
      <c r="RMU1414" s="28"/>
      <c r="RMV1414" s="28"/>
      <c r="RMW1414" s="28"/>
      <c r="RMX1414" s="28"/>
      <c r="RMY1414" s="28"/>
      <c r="RMZ1414" s="28"/>
      <c r="RNA1414" s="28"/>
      <c r="RNB1414" s="28"/>
      <c r="RNC1414" s="28"/>
      <c r="RND1414" s="28"/>
      <c r="RNE1414" s="28"/>
      <c r="RNF1414" s="28"/>
      <c r="RNG1414" s="28"/>
      <c r="RNH1414" s="28"/>
      <c r="RNI1414" s="28"/>
      <c r="RNJ1414" s="28"/>
      <c r="RNK1414" s="28"/>
      <c r="RNL1414" s="28"/>
      <c r="RNM1414" s="28"/>
      <c r="RNN1414" s="28"/>
      <c r="RNO1414" s="28"/>
      <c r="RNP1414" s="28"/>
      <c r="RNQ1414" s="28"/>
      <c r="RNR1414" s="28"/>
      <c r="RNS1414" s="28"/>
      <c r="RNT1414" s="28"/>
      <c r="RNU1414" s="28"/>
      <c r="RNV1414" s="28"/>
      <c r="RNW1414" s="28"/>
      <c r="RNX1414" s="28"/>
      <c r="RNY1414" s="28"/>
      <c r="RNZ1414" s="28"/>
      <c r="ROA1414" s="28"/>
      <c r="ROB1414" s="28"/>
      <c r="ROC1414" s="28"/>
      <c r="ROD1414" s="28"/>
      <c r="ROE1414" s="28"/>
      <c r="ROF1414" s="28"/>
      <c r="ROG1414" s="28"/>
      <c r="ROH1414" s="28"/>
      <c r="ROI1414" s="28"/>
      <c r="ROJ1414" s="28"/>
      <c r="ROK1414" s="28"/>
      <c r="ROL1414" s="28"/>
      <c r="ROM1414" s="28"/>
      <c r="RON1414" s="28"/>
      <c r="ROO1414" s="28"/>
      <c r="ROP1414" s="28"/>
      <c r="ROQ1414" s="28"/>
      <c r="ROR1414" s="28"/>
      <c r="ROS1414" s="28"/>
      <c r="ROT1414" s="28"/>
      <c r="ROU1414" s="28"/>
      <c r="ROV1414" s="28"/>
      <c r="ROW1414" s="28"/>
      <c r="ROX1414" s="28"/>
      <c r="ROY1414" s="28"/>
      <c r="ROZ1414" s="28"/>
      <c r="RPA1414" s="28"/>
      <c r="RPB1414" s="28"/>
      <c r="RPC1414" s="28"/>
      <c r="RPD1414" s="28"/>
      <c r="RPE1414" s="28"/>
      <c r="RPF1414" s="28"/>
      <c r="RPG1414" s="28"/>
      <c r="RPH1414" s="28"/>
      <c r="RPI1414" s="28"/>
      <c r="RPJ1414" s="28"/>
      <c r="RPK1414" s="28"/>
      <c r="RPL1414" s="28"/>
      <c r="RPM1414" s="28"/>
      <c r="RPN1414" s="28"/>
      <c r="RPO1414" s="28"/>
      <c r="RPP1414" s="28"/>
      <c r="RPQ1414" s="28"/>
      <c r="RPR1414" s="28"/>
      <c r="RPS1414" s="28"/>
      <c r="RPT1414" s="28"/>
      <c r="RPU1414" s="28"/>
      <c r="RPV1414" s="28"/>
      <c r="RPW1414" s="28"/>
      <c r="RPX1414" s="28"/>
      <c r="RPY1414" s="28"/>
      <c r="RPZ1414" s="28"/>
      <c r="RQA1414" s="28"/>
      <c r="RQB1414" s="28"/>
      <c r="RQC1414" s="28"/>
      <c r="RQD1414" s="28"/>
      <c r="RQE1414" s="28"/>
      <c r="RQF1414" s="28"/>
      <c r="RQG1414" s="28"/>
      <c r="RQH1414" s="28"/>
      <c r="RQI1414" s="28"/>
      <c r="RQJ1414" s="28"/>
      <c r="RQK1414" s="28"/>
      <c r="RQL1414" s="28"/>
      <c r="RQM1414" s="28"/>
      <c r="RQN1414" s="28"/>
      <c r="RQO1414" s="28"/>
      <c r="RQP1414" s="28"/>
      <c r="RQQ1414" s="28"/>
      <c r="RQR1414" s="28"/>
      <c r="RQS1414" s="28"/>
      <c r="RQT1414" s="28"/>
      <c r="RQU1414" s="28"/>
      <c r="RQV1414" s="28"/>
      <c r="RQW1414" s="28"/>
      <c r="RQX1414" s="28"/>
      <c r="RQY1414" s="28"/>
      <c r="RQZ1414" s="28"/>
      <c r="RRA1414" s="28"/>
      <c r="RRB1414" s="28"/>
      <c r="RRC1414" s="28"/>
      <c r="RRD1414" s="28"/>
      <c r="RRE1414" s="28"/>
      <c r="RRF1414" s="28"/>
      <c r="RRG1414" s="28"/>
      <c r="RRH1414" s="28"/>
      <c r="RRI1414" s="28"/>
      <c r="RRJ1414" s="28"/>
      <c r="RRK1414" s="28"/>
      <c r="RRL1414" s="28"/>
      <c r="RRM1414" s="28"/>
      <c r="RRN1414" s="28"/>
      <c r="RRO1414" s="28"/>
      <c r="RRP1414" s="28"/>
      <c r="RRQ1414" s="28"/>
      <c r="RRR1414" s="28"/>
      <c r="RRS1414" s="28"/>
      <c r="RRT1414" s="28"/>
      <c r="RRU1414" s="28"/>
      <c r="RRV1414" s="28"/>
      <c r="RRW1414" s="28"/>
      <c r="RRX1414" s="28"/>
      <c r="RRY1414" s="28"/>
      <c r="RRZ1414" s="28"/>
      <c r="RSA1414" s="28"/>
      <c r="RSB1414" s="28"/>
      <c r="RSC1414" s="28"/>
      <c r="RSD1414" s="28"/>
      <c r="RSE1414" s="28"/>
      <c r="RSF1414" s="28"/>
      <c r="RSG1414" s="28"/>
      <c r="RSH1414" s="28"/>
      <c r="RSI1414" s="28"/>
      <c r="RSJ1414" s="28"/>
      <c r="RSK1414" s="28"/>
      <c r="RSL1414" s="28"/>
      <c r="RSM1414" s="28"/>
      <c r="RSN1414" s="28"/>
      <c r="RSO1414" s="28"/>
      <c r="RSP1414" s="28"/>
      <c r="RSQ1414" s="28"/>
      <c r="RSR1414" s="28"/>
      <c r="RSS1414" s="28"/>
      <c r="RST1414" s="28"/>
      <c r="RSU1414" s="28"/>
      <c r="RSV1414" s="28"/>
      <c r="RSW1414" s="28"/>
      <c r="RSX1414" s="28"/>
      <c r="RSY1414" s="28"/>
      <c r="RSZ1414" s="28"/>
      <c r="RTA1414" s="28"/>
      <c r="RTB1414" s="28"/>
      <c r="RTC1414" s="28"/>
      <c r="RTD1414" s="28"/>
      <c r="RTE1414" s="28"/>
      <c r="RTF1414" s="28"/>
      <c r="RTG1414" s="28"/>
      <c r="RTH1414" s="28"/>
      <c r="RTI1414" s="28"/>
      <c r="RTJ1414" s="28"/>
      <c r="RTK1414" s="28"/>
      <c r="RTL1414" s="28"/>
      <c r="RTM1414" s="28"/>
      <c r="RTN1414" s="28"/>
      <c r="RTO1414" s="28"/>
      <c r="RTP1414" s="28"/>
      <c r="RTQ1414" s="28"/>
      <c r="RTR1414" s="28"/>
      <c r="RTS1414" s="28"/>
      <c r="RTT1414" s="28"/>
      <c r="RTU1414" s="28"/>
      <c r="RTV1414" s="28"/>
      <c r="RTW1414" s="28"/>
      <c r="RTX1414" s="28"/>
      <c r="RTY1414" s="28"/>
      <c r="RTZ1414" s="28"/>
      <c r="RUA1414" s="28"/>
      <c r="RUB1414" s="28"/>
      <c r="RUC1414" s="28"/>
      <c r="RUD1414" s="28"/>
      <c r="RUE1414" s="28"/>
      <c r="RUF1414" s="28"/>
      <c r="RUG1414" s="28"/>
      <c r="RUH1414" s="28"/>
      <c r="RUI1414" s="28"/>
      <c r="RUJ1414" s="28"/>
      <c r="RUK1414" s="28"/>
      <c r="RUL1414" s="28"/>
      <c r="RUM1414" s="28"/>
      <c r="RUN1414" s="28"/>
      <c r="RUO1414" s="28"/>
      <c r="RUP1414" s="28"/>
      <c r="RUQ1414" s="28"/>
      <c r="RUR1414" s="28"/>
      <c r="RUS1414" s="28"/>
      <c r="RUT1414" s="28"/>
      <c r="RUU1414" s="28"/>
      <c r="RUV1414" s="28"/>
      <c r="RUW1414" s="28"/>
      <c r="RUX1414" s="28"/>
      <c r="RUY1414" s="28"/>
      <c r="RUZ1414" s="28"/>
      <c r="RVA1414" s="28"/>
      <c r="RVB1414" s="28"/>
      <c r="RVC1414" s="28"/>
      <c r="RVD1414" s="28"/>
      <c r="RVE1414" s="28"/>
      <c r="RVF1414" s="28"/>
      <c r="RVG1414" s="28"/>
      <c r="RVH1414" s="28"/>
      <c r="RVI1414" s="28"/>
      <c r="RVJ1414" s="28"/>
      <c r="RVK1414" s="28"/>
      <c r="RVL1414" s="28"/>
      <c r="RVM1414" s="28"/>
      <c r="RVN1414" s="28"/>
      <c r="RVO1414" s="28"/>
      <c r="RVP1414" s="28"/>
      <c r="RVQ1414" s="28"/>
      <c r="RVR1414" s="28"/>
      <c r="RVS1414" s="28"/>
      <c r="RVT1414" s="28"/>
      <c r="RVU1414" s="28"/>
      <c r="RVV1414" s="28"/>
      <c r="RVW1414" s="28"/>
      <c r="RVX1414" s="28"/>
      <c r="RVY1414" s="28"/>
      <c r="RVZ1414" s="28"/>
      <c r="RWA1414" s="28"/>
      <c r="RWB1414" s="28"/>
      <c r="RWC1414" s="28"/>
      <c r="RWD1414" s="28"/>
      <c r="RWE1414" s="28"/>
      <c r="RWF1414" s="28"/>
      <c r="RWG1414" s="28"/>
      <c r="RWH1414" s="28"/>
      <c r="RWI1414" s="28"/>
      <c r="RWJ1414" s="28"/>
      <c r="RWK1414" s="28"/>
      <c r="RWL1414" s="28"/>
      <c r="RWM1414" s="28"/>
      <c r="RWN1414" s="28"/>
      <c r="RWO1414" s="28"/>
      <c r="RWP1414" s="28"/>
      <c r="RWQ1414" s="28"/>
      <c r="RWR1414" s="28"/>
      <c r="RWS1414" s="28"/>
      <c r="RWT1414" s="28"/>
      <c r="RWU1414" s="28"/>
      <c r="RWV1414" s="28"/>
      <c r="RWW1414" s="28"/>
      <c r="RWX1414" s="28"/>
      <c r="RWY1414" s="28"/>
      <c r="RWZ1414" s="28"/>
      <c r="RXA1414" s="28"/>
      <c r="RXB1414" s="28"/>
      <c r="RXC1414" s="28"/>
      <c r="RXD1414" s="28"/>
      <c r="RXE1414" s="28"/>
      <c r="RXF1414" s="28"/>
      <c r="RXG1414" s="28"/>
      <c r="RXH1414" s="28"/>
      <c r="RXI1414" s="28"/>
      <c r="RXJ1414" s="28"/>
      <c r="RXK1414" s="28"/>
      <c r="RXL1414" s="28"/>
      <c r="RXM1414" s="28"/>
      <c r="RXN1414" s="28"/>
      <c r="RXO1414" s="28"/>
      <c r="RXP1414" s="28"/>
      <c r="RXQ1414" s="28"/>
      <c r="RXR1414" s="28"/>
      <c r="RXS1414" s="28"/>
      <c r="RXT1414" s="28"/>
      <c r="RXU1414" s="28"/>
      <c r="RXV1414" s="28"/>
      <c r="RXW1414" s="28"/>
      <c r="RXX1414" s="28"/>
      <c r="RXY1414" s="28"/>
      <c r="RXZ1414" s="28"/>
      <c r="RYA1414" s="28"/>
      <c r="RYB1414" s="28"/>
      <c r="RYC1414" s="28"/>
      <c r="RYD1414" s="28"/>
      <c r="RYE1414" s="28"/>
      <c r="RYF1414" s="28"/>
      <c r="RYG1414" s="28"/>
      <c r="RYH1414" s="28"/>
      <c r="RYI1414" s="28"/>
      <c r="RYJ1414" s="28"/>
      <c r="RYK1414" s="28"/>
      <c r="RYL1414" s="28"/>
      <c r="RYM1414" s="28"/>
      <c r="RYN1414" s="28"/>
      <c r="RYO1414" s="28"/>
      <c r="RYP1414" s="28"/>
      <c r="RYQ1414" s="28"/>
      <c r="RYR1414" s="28"/>
      <c r="RYS1414" s="28"/>
      <c r="RYT1414" s="28"/>
      <c r="RYU1414" s="28"/>
      <c r="RYV1414" s="28"/>
      <c r="RYW1414" s="28"/>
      <c r="RYX1414" s="28"/>
      <c r="RYY1414" s="28"/>
      <c r="RYZ1414" s="28"/>
      <c r="RZA1414" s="28"/>
      <c r="RZB1414" s="28"/>
      <c r="RZC1414" s="28"/>
      <c r="RZD1414" s="28"/>
      <c r="RZE1414" s="28"/>
      <c r="RZF1414" s="28"/>
      <c r="RZG1414" s="28"/>
      <c r="RZH1414" s="28"/>
      <c r="RZI1414" s="28"/>
      <c r="RZJ1414" s="28"/>
      <c r="RZK1414" s="28"/>
      <c r="RZL1414" s="28"/>
      <c r="RZM1414" s="28"/>
      <c r="RZN1414" s="28"/>
      <c r="RZO1414" s="28"/>
      <c r="RZP1414" s="28"/>
      <c r="RZQ1414" s="28"/>
      <c r="RZR1414" s="28"/>
      <c r="RZS1414" s="28"/>
      <c r="RZT1414" s="28"/>
      <c r="RZU1414" s="28"/>
      <c r="RZV1414" s="28"/>
      <c r="RZW1414" s="28"/>
      <c r="RZX1414" s="28"/>
      <c r="RZY1414" s="28"/>
      <c r="RZZ1414" s="28"/>
      <c r="SAA1414" s="28"/>
      <c r="SAB1414" s="28"/>
      <c r="SAC1414" s="28"/>
      <c r="SAD1414" s="28"/>
      <c r="SAE1414" s="28"/>
      <c r="SAF1414" s="28"/>
      <c r="SAG1414" s="28"/>
      <c r="SAH1414" s="28"/>
      <c r="SAI1414" s="28"/>
      <c r="SAJ1414" s="28"/>
      <c r="SAK1414" s="28"/>
      <c r="SAL1414" s="28"/>
      <c r="SAM1414" s="28"/>
      <c r="SAN1414" s="28"/>
      <c r="SAO1414" s="28"/>
      <c r="SAP1414" s="28"/>
      <c r="SAQ1414" s="28"/>
      <c r="SAR1414" s="28"/>
      <c r="SAS1414" s="28"/>
      <c r="SAT1414" s="28"/>
      <c r="SAU1414" s="28"/>
      <c r="SAV1414" s="28"/>
      <c r="SAW1414" s="28"/>
      <c r="SAX1414" s="28"/>
      <c r="SAY1414" s="28"/>
      <c r="SAZ1414" s="28"/>
      <c r="SBA1414" s="28"/>
      <c r="SBB1414" s="28"/>
      <c r="SBC1414" s="28"/>
      <c r="SBD1414" s="28"/>
      <c r="SBE1414" s="28"/>
      <c r="SBF1414" s="28"/>
      <c r="SBG1414" s="28"/>
      <c r="SBH1414" s="28"/>
      <c r="SBI1414" s="28"/>
      <c r="SBJ1414" s="28"/>
      <c r="SBK1414" s="28"/>
      <c r="SBL1414" s="28"/>
      <c r="SBM1414" s="28"/>
      <c r="SBN1414" s="28"/>
      <c r="SBO1414" s="28"/>
      <c r="SBP1414" s="28"/>
      <c r="SBQ1414" s="28"/>
      <c r="SBR1414" s="28"/>
      <c r="SBS1414" s="28"/>
      <c r="SBT1414" s="28"/>
      <c r="SBU1414" s="28"/>
      <c r="SBV1414" s="28"/>
      <c r="SBW1414" s="28"/>
      <c r="SBX1414" s="28"/>
      <c r="SBY1414" s="28"/>
      <c r="SBZ1414" s="28"/>
      <c r="SCA1414" s="28"/>
      <c r="SCB1414" s="28"/>
      <c r="SCC1414" s="28"/>
      <c r="SCD1414" s="28"/>
      <c r="SCE1414" s="28"/>
      <c r="SCF1414" s="28"/>
      <c r="SCG1414" s="28"/>
      <c r="SCH1414" s="28"/>
      <c r="SCI1414" s="28"/>
      <c r="SCJ1414" s="28"/>
      <c r="SCK1414" s="28"/>
      <c r="SCL1414" s="28"/>
      <c r="SCM1414" s="28"/>
      <c r="SCN1414" s="28"/>
      <c r="SCO1414" s="28"/>
      <c r="SCP1414" s="28"/>
      <c r="SCQ1414" s="28"/>
      <c r="SCR1414" s="28"/>
      <c r="SCS1414" s="28"/>
      <c r="SCT1414" s="28"/>
      <c r="SCU1414" s="28"/>
      <c r="SCV1414" s="28"/>
      <c r="SCW1414" s="28"/>
      <c r="SCX1414" s="28"/>
      <c r="SCY1414" s="28"/>
      <c r="SCZ1414" s="28"/>
      <c r="SDA1414" s="28"/>
      <c r="SDB1414" s="28"/>
      <c r="SDC1414" s="28"/>
      <c r="SDD1414" s="28"/>
      <c r="SDE1414" s="28"/>
      <c r="SDF1414" s="28"/>
      <c r="SDG1414" s="28"/>
      <c r="SDH1414" s="28"/>
      <c r="SDI1414" s="28"/>
      <c r="SDJ1414" s="28"/>
      <c r="SDK1414" s="28"/>
      <c r="SDL1414" s="28"/>
      <c r="SDM1414" s="28"/>
      <c r="SDN1414" s="28"/>
      <c r="SDO1414" s="28"/>
      <c r="SDP1414" s="28"/>
      <c r="SDQ1414" s="28"/>
      <c r="SDR1414" s="28"/>
      <c r="SDS1414" s="28"/>
      <c r="SDT1414" s="28"/>
      <c r="SDU1414" s="28"/>
      <c r="SDV1414" s="28"/>
      <c r="SDW1414" s="28"/>
      <c r="SDX1414" s="28"/>
      <c r="SDY1414" s="28"/>
      <c r="SDZ1414" s="28"/>
      <c r="SEA1414" s="28"/>
      <c r="SEB1414" s="28"/>
      <c r="SEC1414" s="28"/>
      <c r="SED1414" s="28"/>
      <c r="SEE1414" s="28"/>
      <c r="SEF1414" s="28"/>
      <c r="SEG1414" s="28"/>
      <c r="SEH1414" s="28"/>
      <c r="SEI1414" s="28"/>
      <c r="SEJ1414" s="28"/>
      <c r="SEK1414" s="28"/>
      <c r="SEL1414" s="28"/>
      <c r="SEM1414" s="28"/>
      <c r="SEN1414" s="28"/>
      <c r="SEO1414" s="28"/>
      <c r="SEP1414" s="28"/>
      <c r="SEQ1414" s="28"/>
      <c r="SER1414" s="28"/>
      <c r="SES1414" s="28"/>
      <c r="SET1414" s="28"/>
      <c r="SEU1414" s="28"/>
      <c r="SEV1414" s="28"/>
      <c r="SEW1414" s="28"/>
      <c r="SEX1414" s="28"/>
      <c r="SEY1414" s="28"/>
      <c r="SEZ1414" s="28"/>
      <c r="SFA1414" s="28"/>
      <c r="SFB1414" s="28"/>
      <c r="SFC1414" s="28"/>
      <c r="SFD1414" s="28"/>
      <c r="SFE1414" s="28"/>
      <c r="SFF1414" s="28"/>
      <c r="SFG1414" s="28"/>
      <c r="SFH1414" s="28"/>
      <c r="SFI1414" s="28"/>
      <c r="SFJ1414" s="28"/>
      <c r="SFK1414" s="28"/>
      <c r="SFL1414" s="28"/>
      <c r="SFM1414" s="28"/>
      <c r="SFN1414" s="28"/>
      <c r="SFO1414" s="28"/>
      <c r="SFP1414" s="28"/>
      <c r="SFQ1414" s="28"/>
      <c r="SFR1414" s="28"/>
      <c r="SFS1414" s="28"/>
      <c r="SFT1414" s="28"/>
      <c r="SFU1414" s="28"/>
      <c r="SFV1414" s="28"/>
      <c r="SFW1414" s="28"/>
      <c r="SFX1414" s="28"/>
      <c r="SFY1414" s="28"/>
      <c r="SFZ1414" s="28"/>
      <c r="SGA1414" s="28"/>
      <c r="SGB1414" s="28"/>
      <c r="SGC1414" s="28"/>
      <c r="SGD1414" s="28"/>
      <c r="SGE1414" s="28"/>
      <c r="SGF1414" s="28"/>
      <c r="SGG1414" s="28"/>
      <c r="SGH1414" s="28"/>
      <c r="SGI1414" s="28"/>
      <c r="SGJ1414" s="28"/>
      <c r="SGK1414" s="28"/>
      <c r="SGL1414" s="28"/>
      <c r="SGM1414" s="28"/>
      <c r="SGN1414" s="28"/>
      <c r="SGO1414" s="28"/>
      <c r="SGP1414" s="28"/>
      <c r="SGQ1414" s="28"/>
      <c r="SGR1414" s="28"/>
      <c r="SGS1414" s="28"/>
      <c r="SGT1414" s="28"/>
      <c r="SGU1414" s="28"/>
      <c r="SGV1414" s="28"/>
      <c r="SGW1414" s="28"/>
      <c r="SGX1414" s="28"/>
      <c r="SGY1414" s="28"/>
      <c r="SGZ1414" s="28"/>
      <c r="SHA1414" s="28"/>
      <c r="SHB1414" s="28"/>
      <c r="SHC1414" s="28"/>
      <c r="SHD1414" s="28"/>
      <c r="SHE1414" s="28"/>
      <c r="SHF1414" s="28"/>
      <c r="SHG1414" s="28"/>
      <c r="SHH1414" s="28"/>
      <c r="SHI1414" s="28"/>
      <c r="SHJ1414" s="28"/>
      <c r="SHK1414" s="28"/>
      <c r="SHL1414" s="28"/>
      <c r="SHM1414" s="28"/>
      <c r="SHN1414" s="28"/>
      <c r="SHO1414" s="28"/>
      <c r="SHP1414" s="28"/>
      <c r="SHQ1414" s="28"/>
      <c r="SHR1414" s="28"/>
      <c r="SHS1414" s="28"/>
      <c r="SHT1414" s="28"/>
      <c r="SHU1414" s="28"/>
      <c r="SHV1414" s="28"/>
      <c r="SHW1414" s="28"/>
      <c r="SHX1414" s="28"/>
      <c r="SHY1414" s="28"/>
      <c r="SHZ1414" s="28"/>
      <c r="SIA1414" s="28"/>
      <c r="SIB1414" s="28"/>
      <c r="SIC1414" s="28"/>
      <c r="SID1414" s="28"/>
      <c r="SIE1414" s="28"/>
      <c r="SIF1414" s="28"/>
      <c r="SIG1414" s="28"/>
      <c r="SIH1414" s="28"/>
      <c r="SII1414" s="28"/>
      <c r="SIJ1414" s="28"/>
      <c r="SIK1414" s="28"/>
      <c r="SIL1414" s="28"/>
      <c r="SIM1414" s="28"/>
      <c r="SIN1414" s="28"/>
      <c r="SIO1414" s="28"/>
      <c r="SIP1414" s="28"/>
      <c r="SIQ1414" s="28"/>
      <c r="SIR1414" s="28"/>
      <c r="SIS1414" s="28"/>
      <c r="SIT1414" s="28"/>
      <c r="SIU1414" s="28"/>
      <c r="SIV1414" s="28"/>
      <c r="SIW1414" s="28"/>
      <c r="SIX1414" s="28"/>
      <c r="SIY1414" s="28"/>
      <c r="SIZ1414" s="28"/>
      <c r="SJA1414" s="28"/>
      <c r="SJB1414" s="28"/>
      <c r="SJC1414" s="28"/>
      <c r="SJD1414" s="28"/>
      <c r="SJE1414" s="28"/>
      <c r="SJF1414" s="28"/>
      <c r="SJG1414" s="28"/>
      <c r="SJH1414" s="28"/>
      <c r="SJI1414" s="28"/>
      <c r="SJJ1414" s="28"/>
      <c r="SJK1414" s="28"/>
      <c r="SJL1414" s="28"/>
      <c r="SJM1414" s="28"/>
      <c r="SJN1414" s="28"/>
      <c r="SJO1414" s="28"/>
      <c r="SJP1414" s="28"/>
      <c r="SJQ1414" s="28"/>
      <c r="SJR1414" s="28"/>
      <c r="SJS1414" s="28"/>
      <c r="SJT1414" s="28"/>
      <c r="SJU1414" s="28"/>
      <c r="SJV1414" s="28"/>
      <c r="SJW1414" s="28"/>
      <c r="SJX1414" s="28"/>
      <c r="SJY1414" s="28"/>
      <c r="SJZ1414" s="28"/>
      <c r="SKA1414" s="28"/>
      <c r="SKB1414" s="28"/>
      <c r="SKC1414" s="28"/>
      <c r="SKD1414" s="28"/>
      <c r="SKE1414" s="28"/>
      <c r="SKF1414" s="28"/>
      <c r="SKG1414" s="28"/>
      <c r="SKH1414" s="28"/>
      <c r="SKI1414" s="28"/>
      <c r="SKJ1414" s="28"/>
      <c r="SKK1414" s="28"/>
      <c r="SKL1414" s="28"/>
      <c r="SKM1414" s="28"/>
      <c r="SKN1414" s="28"/>
      <c r="SKO1414" s="28"/>
      <c r="SKP1414" s="28"/>
      <c r="SKQ1414" s="28"/>
      <c r="SKR1414" s="28"/>
      <c r="SKS1414" s="28"/>
      <c r="SKT1414" s="28"/>
      <c r="SKU1414" s="28"/>
      <c r="SKV1414" s="28"/>
      <c r="SKW1414" s="28"/>
      <c r="SKX1414" s="28"/>
      <c r="SKY1414" s="28"/>
      <c r="SKZ1414" s="28"/>
      <c r="SLA1414" s="28"/>
      <c r="SLB1414" s="28"/>
      <c r="SLC1414" s="28"/>
      <c r="SLD1414" s="28"/>
      <c r="SLE1414" s="28"/>
      <c r="SLF1414" s="28"/>
      <c r="SLG1414" s="28"/>
      <c r="SLH1414" s="28"/>
      <c r="SLI1414" s="28"/>
      <c r="SLJ1414" s="28"/>
      <c r="SLK1414" s="28"/>
      <c r="SLL1414" s="28"/>
      <c r="SLM1414" s="28"/>
      <c r="SLN1414" s="28"/>
      <c r="SLO1414" s="28"/>
      <c r="SLP1414" s="28"/>
      <c r="SLQ1414" s="28"/>
      <c r="SLR1414" s="28"/>
      <c r="SLS1414" s="28"/>
      <c r="SLT1414" s="28"/>
      <c r="SLU1414" s="28"/>
      <c r="SLV1414" s="28"/>
      <c r="SLW1414" s="28"/>
      <c r="SLX1414" s="28"/>
      <c r="SLY1414" s="28"/>
      <c r="SLZ1414" s="28"/>
      <c r="SMA1414" s="28"/>
      <c r="SMB1414" s="28"/>
      <c r="SMC1414" s="28"/>
      <c r="SMD1414" s="28"/>
      <c r="SME1414" s="28"/>
      <c r="SMF1414" s="28"/>
      <c r="SMG1414" s="28"/>
      <c r="SMH1414" s="28"/>
      <c r="SMI1414" s="28"/>
      <c r="SMJ1414" s="28"/>
      <c r="SMK1414" s="28"/>
      <c r="SML1414" s="28"/>
      <c r="SMM1414" s="28"/>
      <c r="SMN1414" s="28"/>
      <c r="SMO1414" s="28"/>
      <c r="SMP1414" s="28"/>
      <c r="SMQ1414" s="28"/>
      <c r="SMR1414" s="28"/>
      <c r="SMS1414" s="28"/>
      <c r="SMT1414" s="28"/>
      <c r="SMU1414" s="28"/>
      <c r="SMV1414" s="28"/>
      <c r="SMW1414" s="28"/>
      <c r="SMX1414" s="28"/>
      <c r="SMY1414" s="28"/>
      <c r="SMZ1414" s="28"/>
      <c r="SNA1414" s="28"/>
      <c r="SNB1414" s="28"/>
      <c r="SNC1414" s="28"/>
      <c r="SND1414" s="28"/>
      <c r="SNE1414" s="28"/>
      <c r="SNF1414" s="28"/>
      <c r="SNG1414" s="28"/>
      <c r="SNH1414" s="28"/>
      <c r="SNI1414" s="28"/>
      <c r="SNJ1414" s="28"/>
      <c r="SNK1414" s="28"/>
      <c r="SNL1414" s="28"/>
      <c r="SNM1414" s="28"/>
      <c r="SNN1414" s="28"/>
      <c r="SNO1414" s="28"/>
      <c r="SNP1414" s="28"/>
      <c r="SNQ1414" s="28"/>
      <c r="SNR1414" s="28"/>
      <c r="SNS1414" s="28"/>
      <c r="SNT1414" s="28"/>
      <c r="SNU1414" s="28"/>
      <c r="SNV1414" s="28"/>
      <c r="SNW1414" s="28"/>
      <c r="SNX1414" s="28"/>
      <c r="SNY1414" s="28"/>
      <c r="SNZ1414" s="28"/>
      <c r="SOA1414" s="28"/>
      <c r="SOB1414" s="28"/>
      <c r="SOC1414" s="28"/>
      <c r="SOD1414" s="28"/>
      <c r="SOE1414" s="28"/>
      <c r="SOF1414" s="28"/>
      <c r="SOG1414" s="28"/>
      <c r="SOH1414" s="28"/>
      <c r="SOI1414" s="28"/>
      <c r="SOJ1414" s="28"/>
      <c r="SOK1414" s="28"/>
      <c r="SOL1414" s="28"/>
      <c r="SOM1414" s="28"/>
      <c r="SON1414" s="28"/>
      <c r="SOO1414" s="28"/>
      <c r="SOP1414" s="28"/>
      <c r="SOQ1414" s="28"/>
      <c r="SOR1414" s="28"/>
      <c r="SOS1414" s="28"/>
      <c r="SOT1414" s="28"/>
      <c r="SOU1414" s="28"/>
      <c r="SOV1414" s="28"/>
      <c r="SOW1414" s="28"/>
      <c r="SOX1414" s="28"/>
      <c r="SOY1414" s="28"/>
      <c r="SOZ1414" s="28"/>
      <c r="SPA1414" s="28"/>
      <c r="SPB1414" s="28"/>
      <c r="SPC1414" s="28"/>
      <c r="SPD1414" s="28"/>
      <c r="SPE1414" s="28"/>
      <c r="SPF1414" s="28"/>
      <c r="SPG1414" s="28"/>
      <c r="SPH1414" s="28"/>
      <c r="SPI1414" s="28"/>
      <c r="SPJ1414" s="28"/>
      <c r="SPK1414" s="28"/>
      <c r="SPL1414" s="28"/>
      <c r="SPM1414" s="28"/>
      <c r="SPN1414" s="28"/>
      <c r="SPO1414" s="28"/>
      <c r="SPP1414" s="28"/>
      <c r="SPQ1414" s="28"/>
      <c r="SPR1414" s="28"/>
      <c r="SPS1414" s="28"/>
      <c r="SPT1414" s="28"/>
      <c r="SPU1414" s="28"/>
      <c r="SPV1414" s="28"/>
      <c r="SPW1414" s="28"/>
      <c r="SPX1414" s="28"/>
      <c r="SPY1414" s="28"/>
      <c r="SPZ1414" s="28"/>
      <c r="SQA1414" s="28"/>
      <c r="SQB1414" s="28"/>
      <c r="SQC1414" s="28"/>
      <c r="SQD1414" s="28"/>
      <c r="SQE1414" s="28"/>
      <c r="SQF1414" s="28"/>
      <c r="SQG1414" s="28"/>
      <c r="SQH1414" s="28"/>
      <c r="SQI1414" s="28"/>
      <c r="SQJ1414" s="28"/>
      <c r="SQK1414" s="28"/>
      <c r="SQL1414" s="28"/>
      <c r="SQM1414" s="28"/>
      <c r="SQN1414" s="28"/>
      <c r="SQO1414" s="28"/>
      <c r="SQP1414" s="28"/>
      <c r="SQQ1414" s="28"/>
      <c r="SQR1414" s="28"/>
      <c r="SQS1414" s="28"/>
      <c r="SQT1414" s="28"/>
      <c r="SQU1414" s="28"/>
      <c r="SQV1414" s="28"/>
      <c r="SQW1414" s="28"/>
      <c r="SQX1414" s="28"/>
      <c r="SQY1414" s="28"/>
      <c r="SQZ1414" s="28"/>
      <c r="SRA1414" s="28"/>
      <c r="SRB1414" s="28"/>
      <c r="SRC1414" s="28"/>
      <c r="SRD1414" s="28"/>
      <c r="SRE1414" s="28"/>
      <c r="SRF1414" s="28"/>
      <c r="SRG1414" s="28"/>
      <c r="SRH1414" s="28"/>
      <c r="SRI1414" s="28"/>
      <c r="SRJ1414" s="28"/>
      <c r="SRK1414" s="28"/>
      <c r="SRL1414" s="28"/>
      <c r="SRM1414" s="28"/>
      <c r="SRN1414" s="28"/>
      <c r="SRO1414" s="28"/>
      <c r="SRP1414" s="28"/>
      <c r="SRQ1414" s="28"/>
      <c r="SRR1414" s="28"/>
      <c r="SRS1414" s="28"/>
      <c r="SRT1414" s="28"/>
      <c r="SRU1414" s="28"/>
      <c r="SRV1414" s="28"/>
      <c r="SRW1414" s="28"/>
      <c r="SRX1414" s="28"/>
      <c r="SRY1414" s="28"/>
      <c r="SRZ1414" s="28"/>
      <c r="SSA1414" s="28"/>
      <c r="SSB1414" s="28"/>
      <c r="SSC1414" s="28"/>
      <c r="SSD1414" s="28"/>
      <c r="SSE1414" s="28"/>
      <c r="SSF1414" s="28"/>
      <c r="SSG1414" s="28"/>
      <c r="SSH1414" s="28"/>
      <c r="SSI1414" s="28"/>
      <c r="SSJ1414" s="28"/>
      <c r="SSK1414" s="28"/>
      <c r="SSL1414" s="28"/>
      <c r="SSM1414" s="28"/>
      <c r="SSN1414" s="28"/>
      <c r="SSO1414" s="28"/>
      <c r="SSP1414" s="28"/>
      <c r="SSQ1414" s="28"/>
      <c r="SSR1414" s="28"/>
      <c r="SSS1414" s="28"/>
      <c r="SST1414" s="28"/>
      <c r="SSU1414" s="28"/>
      <c r="SSV1414" s="28"/>
      <c r="SSW1414" s="28"/>
      <c r="SSX1414" s="28"/>
      <c r="SSY1414" s="28"/>
      <c r="SSZ1414" s="28"/>
      <c r="STA1414" s="28"/>
      <c r="STB1414" s="28"/>
      <c r="STC1414" s="28"/>
      <c r="STD1414" s="28"/>
      <c r="STE1414" s="28"/>
      <c r="STF1414" s="28"/>
      <c r="STG1414" s="28"/>
      <c r="STH1414" s="28"/>
      <c r="STI1414" s="28"/>
      <c r="STJ1414" s="28"/>
      <c r="STK1414" s="28"/>
      <c r="STL1414" s="28"/>
      <c r="STM1414" s="28"/>
      <c r="STN1414" s="28"/>
      <c r="STO1414" s="28"/>
      <c r="STP1414" s="28"/>
      <c r="STQ1414" s="28"/>
      <c r="STR1414" s="28"/>
      <c r="STS1414" s="28"/>
      <c r="STT1414" s="28"/>
      <c r="STU1414" s="28"/>
      <c r="STV1414" s="28"/>
      <c r="STW1414" s="28"/>
      <c r="STX1414" s="28"/>
      <c r="STY1414" s="28"/>
      <c r="STZ1414" s="28"/>
      <c r="SUA1414" s="28"/>
      <c r="SUB1414" s="28"/>
      <c r="SUC1414" s="28"/>
      <c r="SUD1414" s="28"/>
      <c r="SUE1414" s="28"/>
      <c r="SUF1414" s="28"/>
      <c r="SUG1414" s="28"/>
      <c r="SUH1414" s="28"/>
      <c r="SUI1414" s="28"/>
      <c r="SUJ1414" s="28"/>
      <c r="SUK1414" s="28"/>
      <c r="SUL1414" s="28"/>
      <c r="SUM1414" s="28"/>
      <c r="SUN1414" s="28"/>
      <c r="SUO1414" s="28"/>
      <c r="SUP1414" s="28"/>
      <c r="SUQ1414" s="28"/>
      <c r="SUR1414" s="28"/>
      <c r="SUS1414" s="28"/>
      <c r="SUT1414" s="28"/>
      <c r="SUU1414" s="28"/>
      <c r="SUV1414" s="28"/>
      <c r="SUW1414" s="28"/>
      <c r="SUX1414" s="28"/>
      <c r="SUY1414" s="28"/>
      <c r="SUZ1414" s="28"/>
      <c r="SVA1414" s="28"/>
      <c r="SVB1414" s="28"/>
      <c r="SVC1414" s="28"/>
      <c r="SVD1414" s="28"/>
      <c r="SVE1414" s="28"/>
      <c r="SVF1414" s="28"/>
      <c r="SVG1414" s="28"/>
      <c r="SVH1414" s="28"/>
      <c r="SVI1414" s="28"/>
      <c r="SVJ1414" s="28"/>
      <c r="SVK1414" s="28"/>
      <c r="SVL1414" s="28"/>
      <c r="SVM1414" s="28"/>
      <c r="SVN1414" s="28"/>
      <c r="SVO1414" s="28"/>
      <c r="SVP1414" s="28"/>
      <c r="SVQ1414" s="28"/>
      <c r="SVR1414" s="28"/>
      <c r="SVS1414" s="28"/>
      <c r="SVT1414" s="28"/>
      <c r="SVU1414" s="28"/>
      <c r="SVV1414" s="28"/>
      <c r="SVW1414" s="28"/>
      <c r="SVX1414" s="28"/>
      <c r="SVY1414" s="28"/>
      <c r="SVZ1414" s="28"/>
      <c r="SWA1414" s="28"/>
      <c r="SWB1414" s="28"/>
      <c r="SWC1414" s="28"/>
      <c r="SWD1414" s="28"/>
      <c r="SWE1414" s="28"/>
      <c r="SWF1414" s="28"/>
      <c r="SWG1414" s="28"/>
      <c r="SWH1414" s="28"/>
      <c r="SWI1414" s="28"/>
      <c r="SWJ1414" s="28"/>
      <c r="SWK1414" s="28"/>
      <c r="SWL1414" s="28"/>
      <c r="SWM1414" s="28"/>
      <c r="SWN1414" s="28"/>
      <c r="SWO1414" s="28"/>
      <c r="SWP1414" s="28"/>
      <c r="SWQ1414" s="28"/>
      <c r="SWR1414" s="28"/>
      <c r="SWS1414" s="28"/>
      <c r="SWT1414" s="28"/>
      <c r="SWU1414" s="28"/>
      <c r="SWV1414" s="28"/>
      <c r="SWW1414" s="28"/>
      <c r="SWX1414" s="28"/>
      <c r="SWY1414" s="28"/>
      <c r="SWZ1414" s="28"/>
      <c r="SXA1414" s="28"/>
      <c r="SXB1414" s="28"/>
      <c r="SXC1414" s="28"/>
      <c r="SXD1414" s="28"/>
      <c r="SXE1414" s="28"/>
      <c r="SXF1414" s="28"/>
      <c r="SXG1414" s="28"/>
      <c r="SXH1414" s="28"/>
      <c r="SXI1414" s="28"/>
      <c r="SXJ1414" s="28"/>
      <c r="SXK1414" s="28"/>
      <c r="SXL1414" s="28"/>
      <c r="SXM1414" s="28"/>
      <c r="SXN1414" s="28"/>
      <c r="SXO1414" s="28"/>
      <c r="SXP1414" s="28"/>
      <c r="SXQ1414" s="28"/>
      <c r="SXR1414" s="28"/>
      <c r="SXS1414" s="28"/>
      <c r="SXT1414" s="28"/>
      <c r="SXU1414" s="28"/>
      <c r="SXV1414" s="28"/>
      <c r="SXW1414" s="28"/>
      <c r="SXX1414" s="28"/>
      <c r="SXY1414" s="28"/>
      <c r="SXZ1414" s="28"/>
      <c r="SYA1414" s="28"/>
      <c r="SYB1414" s="28"/>
      <c r="SYC1414" s="28"/>
      <c r="SYD1414" s="28"/>
      <c r="SYE1414" s="28"/>
      <c r="SYF1414" s="28"/>
      <c r="SYG1414" s="28"/>
      <c r="SYH1414" s="28"/>
      <c r="SYI1414" s="28"/>
      <c r="SYJ1414" s="28"/>
      <c r="SYK1414" s="28"/>
      <c r="SYL1414" s="28"/>
      <c r="SYM1414" s="28"/>
      <c r="SYN1414" s="28"/>
      <c r="SYO1414" s="28"/>
      <c r="SYP1414" s="28"/>
      <c r="SYQ1414" s="28"/>
      <c r="SYR1414" s="28"/>
      <c r="SYS1414" s="28"/>
      <c r="SYT1414" s="28"/>
      <c r="SYU1414" s="28"/>
      <c r="SYV1414" s="28"/>
      <c r="SYW1414" s="28"/>
      <c r="SYX1414" s="28"/>
      <c r="SYY1414" s="28"/>
      <c r="SYZ1414" s="28"/>
      <c r="SZA1414" s="28"/>
      <c r="SZB1414" s="28"/>
      <c r="SZC1414" s="28"/>
      <c r="SZD1414" s="28"/>
      <c r="SZE1414" s="28"/>
      <c r="SZF1414" s="28"/>
      <c r="SZG1414" s="28"/>
      <c r="SZH1414" s="28"/>
      <c r="SZI1414" s="28"/>
      <c r="SZJ1414" s="28"/>
      <c r="SZK1414" s="28"/>
      <c r="SZL1414" s="28"/>
      <c r="SZM1414" s="28"/>
      <c r="SZN1414" s="28"/>
      <c r="SZO1414" s="28"/>
      <c r="SZP1414" s="28"/>
      <c r="SZQ1414" s="28"/>
      <c r="SZR1414" s="28"/>
      <c r="SZS1414" s="28"/>
      <c r="SZT1414" s="28"/>
      <c r="SZU1414" s="28"/>
      <c r="SZV1414" s="28"/>
      <c r="SZW1414" s="28"/>
      <c r="SZX1414" s="28"/>
      <c r="SZY1414" s="28"/>
      <c r="SZZ1414" s="28"/>
      <c r="TAA1414" s="28"/>
      <c r="TAB1414" s="28"/>
      <c r="TAC1414" s="28"/>
      <c r="TAD1414" s="28"/>
      <c r="TAE1414" s="28"/>
      <c r="TAF1414" s="28"/>
      <c r="TAG1414" s="28"/>
      <c r="TAH1414" s="28"/>
      <c r="TAI1414" s="28"/>
      <c r="TAJ1414" s="28"/>
      <c r="TAK1414" s="28"/>
      <c r="TAL1414" s="28"/>
      <c r="TAM1414" s="28"/>
      <c r="TAN1414" s="28"/>
      <c r="TAO1414" s="28"/>
      <c r="TAP1414" s="28"/>
      <c r="TAQ1414" s="28"/>
      <c r="TAR1414" s="28"/>
      <c r="TAS1414" s="28"/>
      <c r="TAT1414" s="28"/>
      <c r="TAU1414" s="28"/>
      <c r="TAV1414" s="28"/>
      <c r="TAW1414" s="28"/>
      <c r="TAX1414" s="28"/>
      <c r="TAY1414" s="28"/>
      <c r="TAZ1414" s="28"/>
      <c r="TBA1414" s="28"/>
      <c r="TBB1414" s="28"/>
      <c r="TBC1414" s="28"/>
      <c r="TBD1414" s="28"/>
      <c r="TBE1414" s="28"/>
      <c r="TBF1414" s="28"/>
      <c r="TBG1414" s="28"/>
      <c r="TBH1414" s="28"/>
      <c r="TBI1414" s="28"/>
      <c r="TBJ1414" s="28"/>
      <c r="TBK1414" s="28"/>
      <c r="TBL1414" s="28"/>
      <c r="TBM1414" s="28"/>
      <c r="TBN1414" s="28"/>
      <c r="TBO1414" s="28"/>
      <c r="TBP1414" s="28"/>
      <c r="TBQ1414" s="28"/>
      <c r="TBR1414" s="28"/>
      <c r="TBS1414" s="28"/>
      <c r="TBT1414" s="28"/>
      <c r="TBU1414" s="28"/>
      <c r="TBV1414" s="28"/>
      <c r="TBW1414" s="28"/>
      <c r="TBX1414" s="28"/>
      <c r="TBY1414" s="28"/>
      <c r="TBZ1414" s="28"/>
      <c r="TCA1414" s="28"/>
      <c r="TCB1414" s="28"/>
      <c r="TCC1414" s="28"/>
      <c r="TCD1414" s="28"/>
      <c r="TCE1414" s="28"/>
      <c r="TCF1414" s="28"/>
      <c r="TCG1414" s="28"/>
      <c r="TCH1414" s="28"/>
      <c r="TCI1414" s="28"/>
      <c r="TCJ1414" s="28"/>
      <c r="TCK1414" s="28"/>
      <c r="TCL1414" s="28"/>
      <c r="TCM1414" s="28"/>
      <c r="TCN1414" s="28"/>
      <c r="TCO1414" s="28"/>
      <c r="TCP1414" s="28"/>
      <c r="TCQ1414" s="28"/>
      <c r="TCR1414" s="28"/>
      <c r="TCS1414" s="28"/>
      <c r="TCT1414" s="28"/>
      <c r="TCU1414" s="28"/>
      <c r="TCV1414" s="28"/>
      <c r="TCW1414" s="28"/>
      <c r="TCX1414" s="28"/>
      <c r="TCY1414" s="28"/>
      <c r="TCZ1414" s="28"/>
      <c r="TDA1414" s="28"/>
      <c r="TDB1414" s="28"/>
      <c r="TDC1414" s="28"/>
      <c r="TDD1414" s="28"/>
      <c r="TDE1414" s="28"/>
      <c r="TDF1414" s="28"/>
      <c r="TDG1414" s="28"/>
      <c r="TDH1414" s="28"/>
      <c r="TDI1414" s="28"/>
      <c r="TDJ1414" s="28"/>
      <c r="TDK1414" s="28"/>
      <c r="TDL1414" s="28"/>
      <c r="TDM1414" s="28"/>
      <c r="TDN1414" s="28"/>
      <c r="TDO1414" s="28"/>
      <c r="TDP1414" s="28"/>
      <c r="TDQ1414" s="28"/>
      <c r="TDR1414" s="28"/>
      <c r="TDS1414" s="28"/>
      <c r="TDT1414" s="28"/>
      <c r="TDU1414" s="28"/>
      <c r="TDV1414" s="28"/>
      <c r="TDW1414" s="28"/>
      <c r="TDX1414" s="28"/>
      <c r="TDY1414" s="28"/>
      <c r="TDZ1414" s="28"/>
      <c r="TEA1414" s="28"/>
      <c r="TEB1414" s="28"/>
      <c r="TEC1414" s="28"/>
      <c r="TED1414" s="28"/>
      <c r="TEE1414" s="28"/>
      <c r="TEF1414" s="28"/>
      <c r="TEG1414" s="28"/>
      <c r="TEH1414" s="28"/>
      <c r="TEI1414" s="28"/>
      <c r="TEJ1414" s="28"/>
      <c r="TEK1414" s="28"/>
      <c r="TEL1414" s="28"/>
      <c r="TEM1414" s="28"/>
      <c r="TEN1414" s="28"/>
      <c r="TEO1414" s="28"/>
      <c r="TEP1414" s="28"/>
      <c r="TEQ1414" s="28"/>
      <c r="TER1414" s="28"/>
      <c r="TES1414" s="28"/>
      <c r="TET1414" s="28"/>
      <c r="TEU1414" s="28"/>
      <c r="TEV1414" s="28"/>
      <c r="TEW1414" s="28"/>
      <c r="TEX1414" s="28"/>
      <c r="TEY1414" s="28"/>
      <c r="TEZ1414" s="28"/>
      <c r="TFA1414" s="28"/>
      <c r="TFB1414" s="28"/>
      <c r="TFC1414" s="28"/>
      <c r="TFD1414" s="28"/>
      <c r="TFE1414" s="28"/>
      <c r="TFF1414" s="28"/>
      <c r="TFG1414" s="28"/>
      <c r="TFH1414" s="28"/>
      <c r="TFI1414" s="28"/>
      <c r="TFJ1414" s="28"/>
      <c r="TFK1414" s="28"/>
      <c r="TFL1414" s="28"/>
      <c r="TFM1414" s="28"/>
      <c r="TFN1414" s="28"/>
      <c r="TFO1414" s="28"/>
      <c r="TFP1414" s="28"/>
      <c r="TFQ1414" s="28"/>
      <c r="TFR1414" s="28"/>
      <c r="TFS1414" s="28"/>
      <c r="TFT1414" s="28"/>
      <c r="TFU1414" s="28"/>
      <c r="TFV1414" s="28"/>
      <c r="TFW1414" s="28"/>
      <c r="TFX1414" s="28"/>
      <c r="TFY1414" s="28"/>
      <c r="TFZ1414" s="28"/>
      <c r="TGA1414" s="28"/>
      <c r="TGB1414" s="28"/>
      <c r="TGC1414" s="28"/>
      <c r="TGD1414" s="28"/>
      <c r="TGE1414" s="28"/>
      <c r="TGF1414" s="28"/>
      <c r="TGG1414" s="28"/>
      <c r="TGH1414" s="28"/>
      <c r="TGI1414" s="28"/>
      <c r="TGJ1414" s="28"/>
      <c r="TGK1414" s="28"/>
      <c r="TGL1414" s="28"/>
      <c r="TGM1414" s="28"/>
      <c r="TGN1414" s="28"/>
      <c r="TGO1414" s="28"/>
      <c r="TGP1414" s="28"/>
      <c r="TGQ1414" s="28"/>
      <c r="TGR1414" s="28"/>
      <c r="TGS1414" s="28"/>
      <c r="TGT1414" s="28"/>
      <c r="TGU1414" s="28"/>
      <c r="TGV1414" s="28"/>
      <c r="TGW1414" s="28"/>
      <c r="TGX1414" s="28"/>
      <c r="TGY1414" s="28"/>
      <c r="TGZ1414" s="28"/>
      <c r="THA1414" s="28"/>
      <c r="THB1414" s="28"/>
      <c r="THC1414" s="28"/>
      <c r="THD1414" s="28"/>
      <c r="THE1414" s="28"/>
      <c r="THF1414" s="28"/>
      <c r="THG1414" s="28"/>
      <c r="THH1414" s="28"/>
      <c r="THI1414" s="28"/>
      <c r="THJ1414" s="28"/>
      <c r="THK1414" s="28"/>
      <c r="THL1414" s="28"/>
      <c r="THM1414" s="28"/>
      <c r="THN1414" s="28"/>
      <c r="THO1414" s="28"/>
      <c r="THP1414" s="28"/>
      <c r="THQ1414" s="28"/>
      <c r="THR1414" s="28"/>
      <c r="THS1414" s="28"/>
      <c r="THT1414" s="28"/>
      <c r="THU1414" s="28"/>
      <c r="THV1414" s="28"/>
      <c r="THW1414" s="28"/>
      <c r="THX1414" s="28"/>
      <c r="THY1414" s="28"/>
      <c r="THZ1414" s="28"/>
      <c r="TIA1414" s="28"/>
      <c r="TIB1414" s="28"/>
      <c r="TIC1414" s="28"/>
      <c r="TID1414" s="28"/>
      <c r="TIE1414" s="28"/>
      <c r="TIF1414" s="28"/>
      <c r="TIG1414" s="28"/>
      <c r="TIH1414" s="28"/>
      <c r="TII1414" s="28"/>
      <c r="TIJ1414" s="28"/>
      <c r="TIK1414" s="28"/>
      <c r="TIL1414" s="28"/>
      <c r="TIM1414" s="28"/>
      <c r="TIN1414" s="28"/>
      <c r="TIO1414" s="28"/>
      <c r="TIP1414" s="28"/>
      <c r="TIQ1414" s="28"/>
      <c r="TIR1414" s="28"/>
      <c r="TIS1414" s="28"/>
      <c r="TIT1414" s="28"/>
      <c r="TIU1414" s="28"/>
      <c r="TIV1414" s="28"/>
      <c r="TIW1414" s="28"/>
      <c r="TIX1414" s="28"/>
      <c r="TIY1414" s="28"/>
      <c r="TIZ1414" s="28"/>
      <c r="TJA1414" s="28"/>
      <c r="TJB1414" s="28"/>
      <c r="TJC1414" s="28"/>
      <c r="TJD1414" s="28"/>
      <c r="TJE1414" s="28"/>
      <c r="TJF1414" s="28"/>
      <c r="TJG1414" s="28"/>
      <c r="TJH1414" s="28"/>
      <c r="TJI1414" s="28"/>
      <c r="TJJ1414" s="28"/>
      <c r="TJK1414" s="28"/>
      <c r="TJL1414" s="28"/>
      <c r="TJM1414" s="28"/>
      <c r="TJN1414" s="28"/>
      <c r="TJO1414" s="28"/>
      <c r="TJP1414" s="28"/>
      <c r="TJQ1414" s="28"/>
      <c r="TJR1414" s="28"/>
      <c r="TJS1414" s="28"/>
      <c r="TJT1414" s="28"/>
      <c r="TJU1414" s="28"/>
      <c r="TJV1414" s="28"/>
      <c r="TJW1414" s="28"/>
      <c r="TJX1414" s="28"/>
      <c r="TJY1414" s="28"/>
      <c r="TJZ1414" s="28"/>
      <c r="TKA1414" s="28"/>
      <c r="TKB1414" s="28"/>
      <c r="TKC1414" s="28"/>
      <c r="TKD1414" s="28"/>
      <c r="TKE1414" s="28"/>
      <c r="TKF1414" s="28"/>
      <c r="TKG1414" s="28"/>
      <c r="TKH1414" s="28"/>
      <c r="TKI1414" s="28"/>
      <c r="TKJ1414" s="28"/>
      <c r="TKK1414" s="28"/>
      <c r="TKL1414" s="28"/>
      <c r="TKM1414" s="28"/>
      <c r="TKN1414" s="28"/>
      <c r="TKO1414" s="28"/>
      <c r="TKP1414" s="28"/>
      <c r="TKQ1414" s="28"/>
      <c r="TKR1414" s="28"/>
      <c r="TKS1414" s="28"/>
      <c r="TKT1414" s="28"/>
      <c r="TKU1414" s="28"/>
      <c r="TKV1414" s="28"/>
      <c r="TKW1414" s="28"/>
      <c r="TKX1414" s="28"/>
      <c r="TKY1414" s="28"/>
      <c r="TKZ1414" s="28"/>
      <c r="TLA1414" s="28"/>
      <c r="TLB1414" s="28"/>
      <c r="TLC1414" s="28"/>
      <c r="TLD1414" s="28"/>
      <c r="TLE1414" s="28"/>
      <c r="TLF1414" s="28"/>
      <c r="TLG1414" s="28"/>
      <c r="TLH1414" s="28"/>
      <c r="TLI1414" s="28"/>
      <c r="TLJ1414" s="28"/>
      <c r="TLK1414" s="28"/>
      <c r="TLL1414" s="28"/>
      <c r="TLM1414" s="28"/>
      <c r="TLN1414" s="28"/>
      <c r="TLO1414" s="28"/>
      <c r="TLP1414" s="28"/>
      <c r="TLQ1414" s="28"/>
      <c r="TLR1414" s="28"/>
      <c r="TLS1414" s="28"/>
      <c r="TLT1414" s="28"/>
      <c r="TLU1414" s="28"/>
      <c r="TLV1414" s="28"/>
      <c r="TLW1414" s="28"/>
      <c r="TLX1414" s="28"/>
      <c r="TLY1414" s="28"/>
      <c r="TLZ1414" s="28"/>
      <c r="TMA1414" s="28"/>
      <c r="TMB1414" s="28"/>
      <c r="TMC1414" s="28"/>
      <c r="TMD1414" s="28"/>
      <c r="TME1414" s="28"/>
      <c r="TMF1414" s="28"/>
      <c r="TMG1414" s="28"/>
      <c r="TMH1414" s="28"/>
      <c r="TMI1414" s="28"/>
      <c r="TMJ1414" s="28"/>
      <c r="TMK1414" s="28"/>
      <c r="TML1414" s="28"/>
      <c r="TMM1414" s="28"/>
      <c r="TMN1414" s="28"/>
      <c r="TMO1414" s="28"/>
      <c r="TMP1414" s="28"/>
      <c r="TMQ1414" s="28"/>
      <c r="TMR1414" s="28"/>
      <c r="TMS1414" s="28"/>
      <c r="TMT1414" s="28"/>
      <c r="TMU1414" s="28"/>
      <c r="TMV1414" s="28"/>
      <c r="TMW1414" s="28"/>
      <c r="TMX1414" s="28"/>
      <c r="TMY1414" s="28"/>
      <c r="TMZ1414" s="28"/>
      <c r="TNA1414" s="28"/>
      <c r="TNB1414" s="28"/>
      <c r="TNC1414" s="28"/>
      <c r="TND1414" s="28"/>
      <c r="TNE1414" s="28"/>
      <c r="TNF1414" s="28"/>
      <c r="TNG1414" s="28"/>
      <c r="TNH1414" s="28"/>
      <c r="TNI1414" s="28"/>
      <c r="TNJ1414" s="28"/>
      <c r="TNK1414" s="28"/>
      <c r="TNL1414" s="28"/>
      <c r="TNM1414" s="28"/>
      <c r="TNN1414" s="28"/>
      <c r="TNO1414" s="28"/>
      <c r="TNP1414" s="28"/>
      <c r="TNQ1414" s="28"/>
      <c r="TNR1414" s="28"/>
      <c r="TNS1414" s="28"/>
      <c r="TNT1414" s="28"/>
      <c r="TNU1414" s="28"/>
      <c r="TNV1414" s="28"/>
      <c r="TNW1414" s="28"/>
      <c r="TNX1414" s="28"/>
      <c r="TNY1414" s="28"/>
      <c r="TNZ1414" s="28"/>
      <c r="TOA1414" s="28"/>
      <c r="TOB1414" s="28"/>
      <c r="TOC1414" s="28"/>
      <c r="TOD1414" s="28"/>
      <c r="TOE1414" s="28"/>
      <c r="TOF1414" s="28"/>
      <c r="TOG1414" s="28"/>
      <c r="TOH1414" s="28"/>
      <c r="TOI1414" s="28"/>
      <c r="TOJ1414" s="28"/>
      <c r="TOK1414" s="28"/>
      <c r="TOL1414" s="28"/>
      <c r="TOM1414" s="28"/>
      <c r="TON1414" s="28"/>
      <c r="TOO1414" s="28"/>
      <c r="TOP1414" s="28"/>
      <c r="TOQ1414" s="28"/>
      <c r="TOR1414" s="28"/>
      <c r="TOS1414" s="28"/>
      <c r="TOT1414" s="28"/>
      <c r="TOU1414" s="28"/>
      <c r="TOV1414" s="28"/>
      <c r="TOW1414" s="28"/>
      <c r="TOX1414" s="28"/>
      <c r="TOY1414" s="28"/>
      <c r="TOZ1414" s="28"/>
      <c r="TPA1414" s="28"/>
      <c r="TPB1414" s="28"/>
      <c r="TPC1414" s="28"/>
      <c r="TPD1414" s="28"/>
      <c r="TPE1414" s="28"/>
      <c r="TPF1414" s="28"/>
      <c r="TPG1414" s="28"/>
      <c r="TPH1414" s="28"/>
      <c r="TPI1414" s="28"/>
      <c r="TPJ1414" s="28"/>
      <c r="TPK1414" s="28"/>
      <c r="TPL1414" s="28"/>
      <c r="TPM1414" s="28"/>
      <c r="TPN1414" s="28"/>
      <c r="TPO1414" s="28"/>
      <c r="TPP1414" s="28"/>
      <c r="TPQ1414" s="28"/>
      <c r="TPR1414" s="28"/>
      <c r="TPS1414" s="28"/>
      <c r="TPT1414" s="28"/>
      <c r="TPU1414" s="28"/>
      <c r="TPV1414" s="28"/>
      <c r="TPW1414" s="28"/>
      <c r="TPX1414" s="28"/>
      <c r="TPY1414" s="28"/>
      <c r="TPZ1414" s="28"/>
      <c r="TQA1414" s="28"/>
      <c r="TQB1414" s="28"/>
      <c r="TQC1414" s="28"/>
      <c r="TQD1414" s="28"/>
      <c r="TQE1414" s="28"/>
      <c r="TQF1414" s="28"/>
      <c r="TQG1414" s="28"/>
      <c r="TQH1414" s="28"/>
      <c r="TQI1414" s="28"/>
      <c r="TQJ1414" s="28"/>
      <c r="TQK1414" s="28"/>
      <c r="TQL1414" s="28"/>
      <c r="TQM1414" s="28"/>
      <c r="TQN1414" s="28"/>
      <c r="TQO1414" s="28"/>
      <c r="TQP1414" s="28"/>
      <c r="TQQ1414" s="28"/>
      <c r="TQR1414" s="28"/>
      <c r="TQS1414" s="28"/>
      <c r="TQT1414" s="28"/>
      <c r="TQU1414" s="28"/>
      <c r="TQV1414" s="28"/>
      <c r="TQW1414" s="28"/>
      <c r="TQX1414" s="28"/>
      <c r="TQY1414" s="28"/>
      <c r="TQZ1414" s="28"/>
      <c r="TRA1414" s="28"/>
      <c r="TRB1414" s="28"/>
      <c r="TRC1414" s="28"/>
      <c r="TRD1414" s="28"/>
      <c r="TRE1414" s="28"/>
      <c r="TRF1414" s="28"/>
      <c r="TRG1414" s="28"/>
      <c r="TRH1414" s="28"/>
      <c r="TRI1414" s="28"/>
      <c r="TRJ1414" s="28"/>
      <c r="TRK1414" s="28"/>
      <c r="TRL1414" s="28"/>
      <c r="TRM1414" s="28"/>
      <c r="TRN1414" s="28"/>
      <c r="TRO1414" s="28"/>
      <c r="TRP1414" s="28"/>
      <c r="TRQ1414" s="28"/>
      <c r="TRR1414" s="28"/>
      <c r="TRS1414" s="28"/>
      <c r="TRT1414" s="28"/>
      <c r="TRU1414" s="28"/>
      <c r="TRV1414" s="28"/>
      <c r="TRW1414" s="28"/>
      <c r="TRX1414" s="28"/>
      <c r="TRY1414" s="28"/>
      <c r="TRZ1414" s="28"/>
      <c r="TSA1414" s="28"/>
      <c r="TSB1414" s="28"/>
      <c r="TSC1414" s="28"/>
      <c r="TSD1414" s="28"/>
      <c r="TSE1414" s="28"/>
      <c r="TSF1414" s="28"/>
      <c r="TSG1414" s="28"/>
      <c r="TSH1414" s="28"/>
      <c r="TSI1414" s="28"/>
      <c r="TSJ1414" s="28"/>
      <c r="TSK1414" s="28"/>
      <c r="TSL1414" s="28"/>
      <c r="TSM1414" s="28"/>
      <c r="TSN1414" s="28"/>
      <c r="TSO1414" s="28"/>
      <c r="TSP1414" s="28"/>
      <c r="TSQ1414" s="28"/>
      <c r="TSR1414" s="28"/>
      <c r="TSS1414" s="28"/>
      <c r="TST1414" s="28"/>
      <c r="TSU1414" s="28"/>
      <c r="TSV1414" s="28"/>
      <c r="TSW1414" s="28"/>
      <c r="TSX1414" s="28"/>
      <c r="TSY1414" s="28"/>
      <c r="TSZ1414" s="28"/>
      <c r="TTA1414" s="28"/>
      <c r="TTB1414" s="28"/>
      <c r="TTC1414" s="28"/>
      <c r="TTD1414" s="28"/>
      <c r="TTE1414" s="28"/>
      <c r="TTF1414" s="28"/>
      <c r="TTG1414" s="28"/>
      <c r="TTH1414" s="28"/>
      <c r="TTI1414" s="28"/>
      <c r="TTJ1414" s="28"/>
      <c r="TTK1414" s="28"/>
      <c r="TTL1414" s="28"/>
      <c r="TTM1414" s="28"/>
      <c r="TTN1414" s="28"/>
      <c r="TTO1414" s="28"/>
      <c r="TTP1414" s="28"/>
      <c r="TTQ1414" s="28"/>
      <c r="TTR1414" s="28"/>
      <c r="TTS1414" s="28"/>
      <c r="TTT1414" s="28"/>
      <c r="TTU1414" s="28"/>
      <c r="TTV1414" s="28"/>
      <c r="TTW1414" s="28"/>
      <c r="TTX1414" s="28"/>
      <c r="TTY1414" s="28"/>
      <c r="TTZ1414" s="28"/>
      <c r="TUA1414" s="28"/>
      <c r="TUB1414" s="28"/>
      <c r="TUC1414" s="28"/>
      <c r="TUD1414" s="28"/>
      <c r="TUE1414" s="28"/>
      <c r="TUF1414" s="28"/>
      <c r="TUG1414" s="28"/>
      <c r="TUH1414" s="28"/>
      <c r="TUI1414" s="28"/>
      <c r="TUJ1414" s="28"/>
      <c r="TUK1414" s="28"/>
      <c r="TUL1414" s="28"/>
      <c r="TUM1414" s="28"/>
      <c r="TUN1414" s="28"/>
      <c r="TUO1414" s="28"/>
      <c r="TUP1414" s="28"/>
      <c r="TUQ1414" s="28"/>
      <c r="TUR1414" s="28"/>
      <c r="TUS1414" s="28"/>
      <c r="TUT1414" s="28"/>
      <c r="TUU1414" s="28"/>
      <c r="TUV1414" s="28"/>
      <c r="TUW1414" s="28"/>
      <c r="TUX1414" s="28"/>
      <c r="TUY1414" s="28"/>
      <c r="TUZ1414" s="28"/>
      <c r="TVA1414" s="28"/>
      <c r="TVB1414" s="28"/>
      <c r="TVC1414" s="28"/>
      <c r="TVD1414" s="28"/>
      <c r="TVE1414" s="28"/>
      <c r="TVF1414" s="28"/>
      <c r="TVG1414" s="28"/>
      <c r="TVH1414" s="28"/>
      <c r="TVI1414" s="28"/>
      <c r="TVJ1414" s="28"/>
      <c r="TVK1414" s="28"/>
      <c r="TVL1414" s="28"/>
      <c r="TVM1414" s="28"/>
      <c r="TVN1414" s="28"/>
      <c r="TVO1414" s="28"/>
      <c r="TVP1414" s="28"/>
      <c r="TVQ1414" s="28"/>
      <c r="TVR1414" s="28"/>
      <c r="TVS1414" s="28"/>
      <c r="TVT1414" s="28"/>
      <c r="TVU1414" s="28"/>
      <c r="TVV1414" s="28"/>
      <c r="TVW1414" s="28"/>
      <c r="TVX1414" s="28"/>
      <c r="TVY1414" s="28"/>
      <c r="TVZ1414" s="28"/>
      <c r="TWA1414" s="28"/>
      <c r="TWB1414" s="28"/>
      <c r="TWC1414" s="28"/>
      <c r="TWD1414" s="28"/>
      <c r="TWE1414" s="28"/>
      <c r="TWF1414" s="28"/>
      <c r="TWG1414" s="28"/>
      <c r="TWH1414" s="28"/>
      <c r="TWI1414" s="28"/>
      <c r="TWJ1414" s="28"/>
      <c r="TWK1414" s="28"/>
      <c r="TWL1414" s="28"/>
      <c r="TWM1414" s="28"/>
      <c r="TWN1414" s="28"/>
      <c r="TWO1414" s="28"/>
      <c r="TWP1414" s="28"/>
      <c r="TWQ1414" s="28"/>
      <c r="TWR1414" s="28"/>
      <c r="TWS1414" s="28"/>
      <c r="TWT1414" s="28"/>
      <c r="TWU1414" s="28"/>
      <c r="TWV1414" s="28"/>
      <c r="TWW1414" s="28"/>
      <c r="TWX1414" s="28"/>
      <c r="TWY1414" s="28"/>
      <c r="TWZ1414" s="28"/>
      <c r="TXA1414" s="28"/>
      <c r="TXB1414" s="28"/>
      <c r="TXC1414" s="28"/>
      <c r="TXD1414" s="28"/>
      <c r="TXE1414" s="28"/>
      <c r="TXF1414" s="28"/>
      <c r="TXG1414" s="28"/>
      <c r="TXH1414" s="28"/>
      <c r="TXI1414" s="28"/>
      <c r="TXJ1414" s="28"/>
      <c r="TXK1414" s="28"/>
      <c r="TXL1414" s="28"/>
      <c r="TXM1414" s="28"/>
      <c r="TXN1414" s="28"/>
      <c r="TXO1414" s="28"/>
      <c r="TXP1414" s="28"/>
      <c r="TXQ1414" s="28"/>
      <c r="TXR1414" s="28"/>
      <c r="TXS1414" s="28"/>
      <c r="TXT1414" s="28"/>
      <c r="TXU1414" s="28"/>
      <c r="TXV1414" s="28"/>
      <c r="TXW1414" s="28"/>
      <c r="TXX1414" s="28"/>
      <c r="TXY1414" s="28"/>
      <c r="TXZ1414" s="28"/>
      <c r="TYA1414" s="28"/>
      <c r="TYB1414" s="28"/>
      <c r="TYC1414" s="28"/>
      <c r="TYD1414" s="28"/>
      <c r="TYE1414" s="28"/>
      <c r="TYF1414" s="28"/>
      <c r="TYG1414" s="28"/>
      <c r="TYH1414" s="28"/>
      <c r="TYI1414" s="28"/>
      <c r="TYJ1414" s="28"/>
      <c r="TYK1414" s="28"/>
      <c r="TYL1414" s="28"/>
      <c r="TYM1414" s="28"/>
      <c r="TYN1414" s="28"/>
      <c r="TYO1414" s="28"/>
      <c r="TYP1414" s="28"/>
      <c r="TYQ1414" s="28"/>
      <c r="TYR1414" s="28"/>
      <c r="TYS1414" s="28"/>
      <c r="TYT1414" s="28"/>
      <c r="TYU1414" s="28"/>
      <c r="TYV1414" s="28"/>
      <c r="TYW1414" s="28"/>
      <c r="TYX1414" s="28"/>
      <c r="TYY1414" s="28"/>
      <c r="TYZ1414" s="28"/>
      <c r="TZA1414" s="28"/>
      <c r="TZB1414" s="28"/>
      <c r="TZC1414" s="28"/>
      <c r="TZD1414" s="28"/>
      <c r="TZE1414" s="28"/>
      <c r="TZF1414" s="28"/>
      <c r="TZG1414" s="28"/>
      <c r="TZH1414" s="28"/>
      <c r="TZI1414" s="28"/>
      <c r="TZJ1414" s="28"/>
      <c r="TZK1414" s="28"/>
      <c r="TZL1414" s="28"/>
      <c r="TZM1414" s="28"/>
      <c r="TZN1414" s="28"/>
      <c r="TZO1414" s="28"/>
      <c r="TZP1414" s="28"/>
      <c r="TZQ1414" s="28"/>
      <c r="TZR1414" s="28"/>
      <c r="TZS1414" s="28"/>
      <c r="TZT1414" s="28"/>
      <c r="TZU1414" s="28"/>
      <c r="TZV1414" s="28"/>
      <c r="TZW1414" s="28"/>
      <c r="TZX1414" s="28"/>
      <c r="TZY1414" s="28"/>
      <c r="TZZ1414" s="28"/>
      <c r="UAA1414" s="28"/>
      <c r="UAB1414" s="28"/>
      <c r="UAC1414" s="28"/>
      <c r="UAD1414" s="28"/>
      <c r="UAE1414" s="28"/>
      <c r="UAF1414" s="28"/>
      <c r="UAG1414" s="28"/>
      <c r="UAH1414" s="28"/>
      <c r="UAI1414" s="28"/>
      <c r="UAJ1414" s="28"/>
      <c r="UAK1414" s="28"/>
      <c r="UAL1414" s="28"/>
      <c r="UAM1414" s="28"/>
      <c r="UAN1414" s="28"/>
      <c r="UAO1414" s="28"/>
      <c r="UAP1414" s="28"/>
      <c r="UAQ1414" s="28"/>
      <c r="UAR1414" s="28"/>
      <c r="UAS1414" s="28"/>
      <c r="UAT1414" s="28"/>
      <c r="UAU1414" s="28"/>
      <c r="UAV1414" s="28"/>
      <c r="UAW1414" s="28"/>
      <c r="UAX1414" s="28"/>
      <c r="UAY1414" s="28"/>
      <c r="UAZ1414" s="28"/>
      <c r="UBA1414" s="28"/>
      <c r="UBB1414" s="28"/>
      <c r="UBC1414" s="28"/>
      <c r="UBD1414" s="28"/>
      <c r="UBE1414" s="28"/>
      <c r="UBF1414" s="28"/>
      <c r="UBG1414" s="28"/>
      <c r="UBH1414" s="28"/>
      <c r="UBI1414" s="28"/>
      <c r="UBJ1414" s="28"/>
      <c r="UBK1414" s="28"/>
      <c r="UBL1414" s="28"/>
      <c r="UBM1414" s="28"/>
      <c r="UBN1414" s="28"/>
      <c r="UBO1414" s="28"/>
      <c r="UBP1414" s="28"/>
      <c r="UBQ1414" s="28"/>
      <c r="UBR1414" s="28"/>
      <c r="UBS1414" s="28"/>
      <c r="UBT1414" s="28"/>
      <c r="UBU1414" s="28"/>
      <c r="UBV1414" s="28"/>
      <c r="UBW1414" s="28"/>
      <c r="UBX1414" s="28"/>
      <c r="UBY1414" s="28"/>
      <c r="UBZ1414" s="28"/>
      <c r="UCA1414" s="28"/>
      <c r="UCB1414" s="28"/>
      <c r="UCC1414" s="28"/>
      <c r="UCD1414" s="28"/>
      <c r="UCE1414" s="28"/>
      <c r="UCF1414" s="28"/>
      <c r="UCG1414" s="28"/>
      <c r="UCH1414" s="28"/>
      <c r="UCI1414" s="28"/>
      <c r="UCJ1414" s="28"/>
      <c r="UCK1414" s="28"/>
      <c r="UCL1414" s="28"/>
      <c r="UCM1414" s="28"/>
      <c r="UCN1414" s="28"/>
      <c r="UCO1414" s="28"/>
      <c r="UCP1414" s="28"/>
      <c r="UCQ1414" s="28"/>
      <c r="UCR1414" s="28"/>
      <c r="UCS1414" s="28"/>
      <c r="UCT1414" s="28"/>
      <c r="UCU1414" s="28"/>
      <c r="UCV1414" s="28"/>
      <c r="UCW1414" s="28"/>
      <c r="UCX1414" s="28"/>
      <c r="UCY1414" s="28"/>
      <c r="UCZ1414" s="28"/>
      <c r="UDA1414" s="28"/>
      <c r="UDB1414" s="28"/>
      <c r="UDC1414" s="28"/>
      <c r="UDD1414" s="28"/>
      <c r="UDE1414" s="28"/>
      <c r="UDF1414" s="28"/>
      <c r="UDG1414" s="28"/>
      <c r="UDH1414" s="28"/>
      <c r="UDI1414" s="28"/>
      <c r="UDJ1414" s="28"/>
      <c r="UDK1414" s="28"/>
      <c r="UDL1414" s="28"/>
      <c r="UDM1414" s="28"/>
      <c r="UDN1414" s="28"/>
      <c r="UDO1414" s="28"/>
      <c r="UDP1414" s="28"/>
      <c r="UDQ1414" s="28"/>
      <c r="UDR1414" s="28"/>
      <c r="UDS1414" s="28"/>
      <c r="UDT1414" s="28"/>
      <c r="UDU1414" s="28"/>
      <c r="UDV1414" s="28"/>
      <c r="UDW1414" s="28"/>
      <c r="UDX1414" s="28"/>
      <c r="UDY1414" s="28"/>
      <c r="UDZ1414" s="28"/>
      <c r="UEA1414" s="28"/>
      <c r="UEB1414" s="28"/>
      <c r="UEC1414" s="28"/>
      <c r="UED1414" s="28"/>
      <c r="UEE1414" s="28"/>
      <c r="UEF1414" s="28"/>
      <c r="UEG1414" s="28"/>
      <c r="UEH1414" s="28"/>
      <c r="UEI1414" s="28"/>
      <c r="UEJ1414" s="28"/>
      <c r="UEK1414" s="28"/>
      <c r="UEL1414" s="28"/>
      <c r="UEM1414" s="28"/>
      <c r="UEN1414" s="28"/>
      <c r="UEO1414" s="28"/>
      <c r="UEP1414" s="28"/>
      <c r="UEQ1414" s="28"/>
      <c r="UER1414" s="28"/>
      <c r="UES1414" s="28"/>
      <c r="UET1414" s="28"/>
      <c r="UEU1414" s="28"/>
      <c r="UEV1414" s="28"/>
      <c r="UEW1414" s="28"/>
      <c r="UEX1414" s="28"/>
      <c r="UEY1414" s="28"/>
      <c r="UEZ1414" s="28"/>
      <c r="UFA1414" s="28"/>
      <c r="UFB1414" s="28"/>
      <c r="UFC1414" s="28"/>
      <c r="UFD1414" s="28"/>
      <c r="UFE1414" s="28"/>
      <c r="UFF1414" s="28"/>
      <c r="UFG1414" s="28"/>
      <c r="UFH1414" s="28"/>
      <c r="UFI1414" s="28"/>
      <c r="UFJ1414" s="28"/>
      <c r="UFK1414" s="28"/>
      <c r="UFL1414" s="28"/>
      <c r="UFM1414" s="28"/>
      <c r="UFN1414" s="28"/>
      <c r="UFO1414" s="28"/>
      <c r="UFP1414" s="28"/>
      <c r="UFQ1414" s="28"/>
      <c r="UFR1414" s="28"/>
      <c r="UFS1414" s="28"/>
      <c r="UFT1414" s="28"/>
      <c r="UFU1414" s="28"/>
      <c r="UFV1414" s="28"/>
      <c r="UFW1414" s="28"/>
      <c r="UFX1414" s="28"/>
      <c r="UFY1414" s="28"/>
      <c r="UFZ1414" s="28"/>
      <c r="UGA1414" s="28"/>
      <c r="UGB1414" s="28"/>
      <c r="UGC1414" s="28"/>
      <c r="UGD1414" s="28"/>
      <c r="UGE1414" s="28"/>
      <c r="UGF1414" s="28"/>
      <c r="UGG1414" s="28"/>
      <c r="UGH1414" s="28"/>
      <c r="UGI1414" s="28"/>
      <c r="UGJ1414" s="28"/>
      <c r="UGK1414" s="28"/>
      <c r="UGL1414" s="28"/>
      <c r="UGM1414" s="28"/>
      <c r="UGN1414" s="28"/>
      <c r="UGO1414" s="28"/>
      <c r="UGP1414" s="28"/>
      <c r="UGQ1414" s="28"/>
      <c r="UGR1414" s="28"/>
      <c r="UGS1414" s="28"/>
      <c r="UGT1414" s="28"/>
      <c r="UGU1414" s="28"/>
      <c r="UGV1414" s="28"/>
      <c r="UGW1414" s="28"/>
      <c r="UGX1414" s="28"/>
      <c r="UGY1414" s="28"/>
      <c r="UGZ1414" s="28"/>
      <c r="UHA1414" s="28"/>
      <c r="UHB1414" s="28"/>
      <c r="UHC1414" s="28"/>
      <c r="UHD1414" s="28"/>
      <c r="UHE1414" s="28"/>
      <c r="UHF1414" s="28"/>
      <c r="UHG1414" s="28"/>
      <c r="UHH1414" s="28"/>
      <c r="UHI1414" s="28"/>
      <c r="UHJ1414" s="28"/>
      <c r="UHK1414" s="28"/>
      <c r="UHL1414" s="28"/>
      <c r="UHM1414" s="28"/>
      <c r="UHN1414" s="28"/>
      <c r="UHO1414" s="28"/>
      <c r="UHP1414" s="28"/>
      <c r="UHQ1414" s="28"/>
      <c r="UHR1414" s="28"/>
      <c r="UHS1414" s="28"/>
      <c r="UHT1414" s="28"/>
      <c r="UHU1414" s="28"/>
      <c r="UHV1414" s="28"/>
      <c r="UHW1414" s="28"/>
      <c r="UHX1414" s="28"/>
      <c r="UHY1414" s="28"/>
      <c r="UHZ1414" s="28"/>
      <c r="UIA1414" s="28"/>
      <c r="UIB1414" s="28"/>
      <c r="UIC1414" s="28"/>
      <c r="UID1414" s="28"/>
      <c r="UIE1414" s="28"/>
      <c r="UIF1414" s="28"/>
      <c r="UIG1414" s="28"/>
      <c r="UIH1414" s="28"/>
      <c r="UII1414" s="28"/>
      <c r="UIJ1414" s="28"/>
      <c r="UIK1414" s="28"/>
      <c r="UIL1414" s="28"/>
      <c r="UIM1414" s="28"/>
      <c r="UIN1414" s="28"/>
      <c r="UIO1414" s="28"/>
      <c r="UIP1414" s="28"/>
      <c r="UIQ1414" s="28"/>
      <c r="UIR1414" s="28"/>
      <c r="UIS1414" s="28"/>
      <c r="UIT1414" s="28"/>
      <c r="UIU1414" s="28"/>
      <c r="UIV1414" s="28"/>
      <c r="UIW1414" s="28"/>
      <c r="UIX1414" s="28"/>
      <c r="UIY1414" s="28"/>
      <c r="UIZ1414" s="28"/>
      <c r="UJA1414" s="28"/>
      <c r="UJB1414" s="28"/>
      <c r="UJC1414" s="28"/>
      <c r="UJD1414" s="28"/>
      <c r="UJE1414" s="28"/>
      <c r="UJF1414" s="28"/>
      <c r="UJG1414" s="28"/>
      <c r="UJH1414" s="28"/>
      <c r="UJI1414" s="28"/>
      <c r="UJJ1414" s="28"/>
      <c r="UJK1414" s="28"/>
      <c r="UJL1414" s="28"/>
      <c r="UJM1414" s="28"/>
      <c r="UJN1414" s="28"/>
      <c r="UJO1414" s="28"/>
      <c r="UJP1414" s="28"/>
      <c r="UJQ1414" s="28"/>
      <c r="UJR1414" s="28"/>
      <c r="UJS1414" s="28"/>
      <c r="UJT1414" s="28"/>
      <c r="UJU1414" s="28"/>
      <c r="UJV1414" s="28"/>
      <c r="UJW1414" s="28"/>
      <c r="UJX1414" s="28"/>
      <c r="UJY1414" s="28"/>
      <c r="UJZ1414" s="28"/>
      <c r="UKA1414" s="28"/>
      <c r="UKB1414" s="28"/>
      <c r="UKC1414" s="28"/>
      <c r="UKD1414" s="28"/>
      <c r="UKE1414" s="28"/>
      <c r="UKF1414" s="28"/>
      <c r="UKG1414" s="28"/>
      <c r="UKH1414" s="28"/>
      <c r="UKI1414" s="28"/>
      <c r="UKJ1414" s="28"/>
      <c r="UKK1414" s="28"/>
      <c r="UKL1414" s="28"/>
      <c r="UKM1414" s="28"/>
      <c r="UKN1414" s="28"/>
      <c r="UKO1414" s="28"/>
      <c r="UKP1414" s="28"/>
      <c r="UKQ1414" s="28"/>
      <c r="UKR1414" s="28"/>
      <c r="UKS1414" s="28"/>
      <c r="UKT1414" s="28"/>
      <c r="UKU1414" s="28"/>
      <c r="UKV1414" s="28"/>
      <c r="UKW1414" s="28"/>
      <c r="UKX1414" s="28"/>
      <c r="UKY1414" s="28"/>
      <c r="UKZ1414" s="28"/>
      <c r="ULA1414" s="28"/>
      <c r="ULB1414" s="28"/>
      <c r="ULC1414" s="28"/>
      <c r="ULD1414" s="28"/>
      <c r="ULE1414" s="28"/>
      <c r="ULF1414" s="28"/>
      <c r="ULG1414" s="28"/>
      <c r="ULH1414" s="28"/>
      <c r="ULI1414" s="28"/>
      <c r="ULJ1414" s="28"/>
      <c r="ULK1414" s="28"/>
      <c r="ULL1414" s="28"/>
      <c r="ULM1414" s="28"/>
      <c r="ULN1414" s="28"/>
      <c r="ULO1414" s="28"/>
      <c r="ULP1414" s="28"/>
      <c r="ULQ1414" s="28"/>
      <c r="ULR1414" s="28"/>
      <c r="ULS1414" s="28"/>
      <c r="ULT1414" s="28"/>
      <c r="ULU1414" s="28"/>
      <c r="ULV1414" s="28"/>
      <c r="ULW1414" s="28"/>
      <c r="ULX1414" s="28"/>
      <c r="ULY1414" s="28"/>
      <c r="ULZ1414" s="28"/>
      <c r="UMA1414" s="28"/>
      <c r="UMB1414" s="28"/>
      <c r="UMC1414" s="28"/>
      <c r="UMD1414" s="28"/>
      <c r="UME1414" s="28"/>
      <c r="UMF1414" s="28"/>
      <c r="UMG1414" s="28"/>
      <c r="UMH1414" s="28"/>
      <c r="UMI1414" s="28"/>
      <c r="UMJ1414" s="28"/>
      <c r="UMK1414" s="28"/>
      <c r="UML1414" s="28"/>
      <c r="UMM1414" s="28"/>
      <c r="UMN1414" s="28"/>
      <c r="UMO1414" s="28"/>
      <c r="UMP1414" s="28"/>
      <c r="UMQ1414" s="28"/>
      <c r="UMR1414" s="28"/>
      <c r="UMS1414" s="28"/>
      <c r="UMT1414" s="28"/>
      <c r="UMU1414" s="28"/>
      <c r="UMV1414" s="28"/>
      <c r="UMW1414" s="28"/>
      <c r="UMX1414" s="28"/>
      <c r="UMY1414" s="28"/>
      <c r="UMZ1414" s="28"/>
      <c r="UNA1414" s="28"/>
      <c r="UNB1414" s="28"/>
      <c r="UNC1414" s="28"/>
      <c r="UND1414" s="28"/>
      <c r="UNE1414" s="28"/>
      <c r="UNF1414" s="28"/>
      <c r="UNG1414" s="28"/>
      <c r="UNH1414" s="28"/>
      <c r="UNI1414" s="28"/>
      <c r="UNJ1414" s="28"/>
      <c r="UNK1414" s="28"/>
      <c r="UNL1414" s="28"/>
      <c r="UNM1414" s="28"/>
      <c r="UNN1414" s="28"/>
      <c r="UNO1414" s="28"/>
      <c r="UNP1414" s="28"/>
      <c r="UNQ1414" s="28"/>
      <c r="UNR1414" s="28"/>
      <c r="UNS1414" s="28"/>
      <c r="UNT1414" s="28"/>
      <c r="UNU1414" s="28"/>
      <c r="UNV1414" s="28"/>
      <c r="UNW1414" s="28"/>
      <c r="UNX1414" s="28"/>
      <c r="UNY1414" s="28"/>
      <c r="UNZ1414" s="28"/>
      <c r="UOA1414" s="28"/>
      <c r="UOB1414" s="28"/>
      <c r="UOC1414" s="28"/>
      <c r="UOD1414" s="28"/>
      <c r="UOE1414" s="28"/>
      <c r="UOF1414" s="28"/>
      <c r="UOG1414" s="28"/>
      <c r="UOH1414" s="28"/>
      <c r="UOI1414" s="28"/>
      <c r="UOJ1414" s="28"/>
      <c r="UOK1414" s="28"/>
      <c r="UOL1414" s="28"/>
      <c r="UOM1414" s="28"/>
      <c r="UON1414" s="28"/>
      <c r="UOO1414" s="28"/>
      <c r="UOP1414" s="28"/>
      <c r="UOQ1414" s="28"/>
      <c r="UOR1414" s="28"/>
      <c r="UOS1414" s="28"/>
      <c r="UOT1414" s="28"/>
      <c r="UOU1414" s="28"/>
      <c r="UOV1414" s="28"/>
      <c r="UOW1414" s="28"/>
      <c r="UOX1414" s="28"/>
      <c r="UOY1414" s="28"/>
      <c r="UOZ1414" s="28"/>
      <c r="UPA1414" s="28"/>
      <c r="UPB1414" s="28"/>
      <c r="UPC1414" s="28"/>
      <c r="UPD1414" s="28"/>
      <c r="UPE1414" s="28"/>
      <c r="UPF1414" s="28"/>
      <c r="UPG1414" s="28"/>
      <c r="UPH1414" s="28"/>
      <c r="UPI1414" s="28"/>
      <c r="UPJ1414" s="28"/>
      <c r="UPK1414" s="28"/>
      <c r="UPL1414" s="28"/>
      <c r="UPM1414" s="28"/>
      <c r="UPN1414" s="28"/>
      <c r="UPO1414" s="28"/>
      <c r="UPP1414" s="28"/>
      <c r="UPQ1414" s="28"/>
      <c r="UPR1414" s="28"/>
      <c r="UPS1414" s="28"/>
      <c r="UPT1414" s="28"/>
      <c r="UPU1414" s="28"/>
      <c r="UPV1414" s="28"/>
      <c r="UPW1414" s="28"/>
      <c r="UPX1414" s="28"/>
      <c r="UPY1414" s="28"/>
      <c r="UPZ1414" s="28"/>
      <c r="UQA1414" s="28"/>
      <c r="UQB1414" s="28"/>
      <c r="UQC1414" s="28"/>
      <c r="UQD1414" s="28"/>
      <c r="UQE1414" s="28"/>
      <c r="UQF1414" s="28"/>
      <c r="UQG1414" s="28"/>
      <c r="UQH1414" s="28"/>
      <c r="UQI1414" s="28"/>
      <c r="UQJ1414" s="28"/>
      <c r="UQK1414" s="28"/>
      <c r="UQL1414" s="28"/>
      <c r="UQM1414" s="28"/>
      <c r="UQN1414" s="28"/>
      <c r="UQO1414" s="28"/>
      <c r="UQP1414" s="28"/>
      <c r="UQQ1414" s="28"/>
      <c r="UQR1414" s="28"/>
      <c r="UQS1414" s="28"/>
      <c r="UQT1414" s="28"/>
      <c r="UQU1414" s="28"/>
      <c r="UQV1414" s="28"/>
      <c r="UQW1414" s="28"/>
      <c r="UQX1414" s="28"/>
      <c r="UQY1414" s="28"/>
      <c r="UQZ1414" s="28"/>
      <c r="URA1414" s="28"/>
      <c r="URB1414" s="28"/>
      <c r="URC1414" s="28"/>
      <c r="URD1414" s="28"/>
      <c r="URE1414" s="28"/>
      <c r="URF1414" s="28"/>
      <c r="URG1414" s="28"/>
      <c r="URH1414" s="28"/>
      <c r="URI1414" s="28"/>
      <c r="URJ1414" s="28"/>
      <c r="URK1414" s="28"/>
      <c r="URL1414" s="28"/>
      <c r="URM1414" s="28"/>
      <c r="URN1414" s="28"/>
      <c r="URO1414" s="28"/>
      <c r="URP1414" s="28"/>
      <c r="URQ1414" s="28"/>
      <c r="URR1414" s="28"/>
      <c r="URS1414" s="28"/>
      <c r="URT1414" s="28"/>
      <c r="URU1414" s="28"/>
      <c r="URV1414" s="28"/>
      <c r="URW1414" s="28"/>
      <c r="URX1414" s="28"/>
      <c r="URY1414" s="28"/>
      <c r="URZ1414" s="28"/>
      <c r="USA1414" s="28"/>
      <c r="USB1414" s="28"/>
      <c r="USC1414" s="28"/>
      <c r="USD1414" s="28"/>
      <c r="USE1414" s="28"/>
      <c r="USF1414" s="28"/>
      <c r="USG1414" s="28"/>
      <c r="USH1414" s="28"/>
      <c r="USI1414" s="28"/>
      <c r="USJ1414" s="28"/>
      <c r="USK1414" s="28"/>
      <c r="USL1414" s="28"/>
      <c r="USM1414" s="28"/>
      <c r="USN1414" s="28"/>
      <c r="USO1414" s="28"/>
      <c r="USP1414" s="28"/>
      <c r="USQ1414" s="28"/>
      <c r="USR1414" s="28"/>
      <c r="USS1414" s="28"/>
      <c r="UST1414" s="28"/>
      <c r="USU1414" s="28"/>
      <c r="USV1414" s="28"/>
      <c r="USW1414" s="28"/>
      <c r="USX1414" s="28"/>
      <c r="USY1414" s="28"/>
      <c r="USZ1414" s="28"/>
      <c r="UTA1414" s="28"/>
      <c r="UTB1414" s="28"/>
      <c r="UTC1414" s="28"/>
      <c r="UTD1414" s="28"/>
      <c r="UTE1414" s="28"/>
      <c r="UTF1414" s="28"/>
      <c r="UTG1414" s="28"/>
      <c r="UTH1414" s="28"/>
      <c r="UTI1414" s="28"/>
      <c r="UTJ1414" s="28"/>
      <c r="UTK1414" s="28"/>
      <c r="UTL1414" s="28"/>
      <c r="UTM1414" s="28"/>
      <c r="UTN1414" s="28"/>
      <c r="UTO1414" s="28"/>
      <c r="UTP1414" s="28"/>
      <c r="UTQ1414" s="28"/>
      <c r="UTR1414" s="28"/>
      <c r="UTS1414" s="28"/>
      <c r="UTT1414" s="28"/>
      <c r="UTU1414" s="28"/>
      <c r="UTV1414" s="28"/>
      <c r="UTW1414" s="28"/>
      <c r="UTX1414" s="28"/>
      <c r="UTY1414" s="28"/>
      <c r="UTZ1414" s="28"/>
      <c r="UUA1414" s="28"/>
      <c r="UUB1414" s="28"/>
      <c r="UUC1414" s="28"/>
      <c r="UUD1414" s="28"/>
      <c r="UUE1414" s="28"/>
      <c r="UUF1414" s="28"/>
      <c r="UUG1414" s="28"/>
      <c r="UUH1414" s="28"/>
      <c r="UUI1414" s="28"/>
      <c r="UUJ1414" s="28"/>
      <c r="UUK1414" s="28"/>
      <c r="UUL1414" s="28"/>
      <c r="UUM1414" s="28"/>
      <c r="UUN1414" s="28"/>
      <c r="UUO1414" s="28"/>
      <c r="UUP1414" s="28"/>
      <c r="UUQ1414" s="28"/>
      <c r="UUR1414" s="28"/>
      <c r="UUS1414" s="28"/>
      <c r="UUT1414" s="28"/>
      <c r="UUU1414" s="28"/>
      <c r="UUV1414" s="28"/>
      <c r="UUW1414" s="28"/>
      <c r="UUX1414" s="28"/>
      <c r="UUY1414" s="28"/>
      <c r="UUZ1414" s="28"/>
      <c r="UVA1414" s="28"/>
      <c r="UVB1414" s="28"/>
      <c r="UVC1414" s="28"/>
      <c r="UVD1414" s="28"/>
      <c r="UVE1414" s="28"/>
      <c r="UVF1414" s="28"/>
      <c r="UVG1414" s="28"/>
      <c r="UVH1414" s="28"/>
      <c r="UVI1414" s="28"/>
      <c r="UVJ1414" s="28"/>
      <c r="UVK1414" s="28"/>
      <c r="UVL1414" s="28"/>
      <c r="UVM1414" s="28"/>
      <c r="UVN1414" s="28"/>
      <c r="UVO1414" s="28"/>
      <c r="UVP1414" s="28"/>
      <c r="UVQ1414" s="28"/>
      <c r="UVR1414" s="28"/>
      <c r="UVS1414" s="28"/>
      <c r="UVT1414" s="28"/>
      <c r="UVU1414" s="28"/>
      <c r="UVV1414" s="28"/>
      <c r="UVW1414" s="28"/>
      <c r="UVX1414" s="28"/>
      <c r="UVY1414" s="28"/>
      <c r="UVZ1414" s="28"/>
      <c r="UWA1414" s="28"/>
      <c r="UWB1414" s="28"/>
      <c r="UWC1414" s="28"/>
      <c r="UWD1414" s="28"/>
      <c r="UWE1414" s="28"/>
      <c r="UWF1414" s="28"/>
      <c r="UWG1414" s="28"/>
      <c r="UWH1414" s="28"/>
      <c r="UWI1414" s="28"/>
      <c r="UWJ1414" s="28"/>
      <c r="UWK1414" s="28"/>
      <c r="UWL1414" s="28"/>
      <c r="UWM1414" s="28"/>
      <c r="UWN1414" s="28"/>
      <c r="UWO1414" s="28"/>
      <c r="UWP1414" s="28"/>
      <c r="UWQ1414" s="28"/>
      <c r="UWR1414" s="28"/>
      <c r="UWS1414" s="28"/>
      <c r="UWT1414" s="28"/>
      <c r="UWU1414" s="28"/>
      <c r="UWV1414" s="28"/>
      <c r="UWW1414" s="28"/>
      <c r="UWX1414" s="28"/>
      <c r="UWY1414" s="28"/>
      <c r="UWZ1414" s="28"/>
      <c r="UXA1414" s="28"/>
      <c r="UXB1414" s="28"/>
      <c r="UXC1414" s="28"/>
      <c r="UXD1414" s="28"/>
      <c r="UXE1414" s="28"/>
      <c r="UXF1414" s="28"/>
      <c r="UXG1414" s="28"/>
      <c r="UXH1414" s="28"/>
      <c r="UXI1414" s="28"/>
      <c r="UXJ1414" s="28"/>
      <c r="UXK1414" s="28"/>
      <c r="UXL1414" s="28"/>
      <c r="UXM1414" s="28"/>
      <c r="UXN1414" s="28"/>
      <c r="UXO1414" s="28"/>
      <c r="UXP1414" s="28"/>
      <c r="UXQ1414" s="28"/>
      <c r="UXR1414" s="28"/>
      <c r="UXS1414" s="28"/>
      <c r="UXT1414" s="28"/>
      <c r="UXU1414" s="28"/>
      <c r="UXV1414" s="28"/>
      <c r="UXW1414" s="28"/>
      <c r="UXX1414" s="28"/>
      <c r="UXY1414" s="28"/>
      <c r="UXZ1414" s="28"/>
      <c r="UYA1414" s="28"/>
      <c r="UYB1414" s="28"/>
      <c r="UYC1414" s="28"/>
      <c r="UYD1414" s="28"/>
      <c r="UYE1414" s="28"/>
      <c r="UYF1414" s="28"/>
      <c r="UYG1414" s="28"/>
      <c r="UYH1414" s="28"/>
      <c r="UYI1414" s="28"/>
      <c r="UYJ1414" s="28"/>
      <c r="UYK1414" s="28"/>
      <c r="UYL1414" s="28"/>
      <c r="UYM1414" s="28"/>
      <c r="UYN1414" s="28"/>
      <c r="UYO1414" s="28"/>
      <c r="UYP1414" s="28"/>
      <c r="UYQ1414" s="28"/>
      <c r="UYR1414" s="28"/>
      <c r="UYS1414" s="28"/>
      <c r="UYT1414" s="28"/>
      <c r="UYU1414" s="28"/>
      <c r="UYV1414" s="28"/>
      <c r="UYW1414" s="28"/>
      <c r="UYX1414" s="28"/>
      <c r="UYY1414" s="28"/>
      <c r="UYZ1414" s="28"/>
      <c r="UZA1414" s="28"/>
      <c r="UZB1414" s="28"/>
      <c r="UZC1414" s="28"/>
      <c r="UZD1414" s="28"/>
      <c r="UZE1414" s="28"/>
      <c r="UZF1414" s="28"/>
      <c r="UZG1414" s="28"/>
      <c r="UZH1414" s="28"/>
      <c r="UZI1414" s="28"/>
      <c r="UZJ1414" s="28"/>
      <c r="UZK1414" s="28"/>
      <c r="UZL1414" s="28"/>
      <c r="UZM1414" s="28"/>
      <c r="UZN1414" s="28"/>
      <c r="UZO1414" s="28"/>
      <c r="UZP1414" s="28"/>
      <c r="UZQ1414" s="28"/>
      <c r="UZR1414" s="28"/>
      <c r="UZS1414" s="28"/>
      <c r="UZT1414" s="28"/>
      <c r="UZU1414" s="28"/>
      <c r="UZV1414" s="28"/>
      <c r="UZW1414" s="28"/>
      <c r="UZX1414" s="28"/>
      <c r="UZY1414" s="28"/>
      <c r="UZZ1414" s="28"/>
      <c r="VAA1414" s="28"/>
      <c r="VAB1414" s="28"/>
      <c r="VAC1414" s="28"/>
      <c r="VAD1414" s="28"/>
      <c r="VAE1414" s="28"/>
      <c r="VAF1414" s="28"/>
      <c r="VAG1414" s="28"/>
      <c r="VAH1414" s="28"/>
      <c r="VAI1414" s="28"/>
      <c r="VAJ1414" s="28"/>
      <c r="VAK1414" s="28"/>
      <c r="VAL1414" s="28"/>
      <c r="VAM1414" s="28"/>
      <c r="VAN1414" s="28"/>
      <c r="VAO1414" s="28"/>
      <c r="VAP1414" s="28"/>
      <c r="VAQ1414" s="28"/>
      <c r="VAR1414" s="28"/>
      <c r="VAS1414" s="28"/>
      <c r="VAT1414" s="28"/>
      <c r="VAU1414" s="28"/>
      <c r="VAV1414" s="28"/>
      <c r="VAW1414" s="28"/>
      <c r="VAX1414" s="28"/>
      <c r="VAY1414" s="28"/>
      <c r="VAZ1414" s="28"/>
      <c r="VBA1414" s="28"/>
      <c r="VBB1414" s="28"/>
      <c r="VBC1414" s="28"/>
      <c r="VBD1414" s="28"/>
      <c r="VBE1414" s="28"/>
      <c r="VBF1414" s="28"/>
      <c r="VBG1414" s="28"/>
      <c r="VBH1414" s="28"/>
      <c r="VBI1414" s="28"/>
      <c r="VBJ1414" s="28"/>
      <c r="VBK1414" s="28"/>
      <c r="VBL1414" s="28"/>
      <c r="VBM1414" s="28"/>
      <c r="VBN1414" s="28"/>
      <c r="VBO1414" s="28"/>
      <c r="VBP1414" s="28"/>
      <c r="VBQ1414" s="28"/>
      <c r="VBR1414" s="28"/>
      <c r="VBS1414" s="28"/>
      <c r="VBT1414" s="28"/>
      <c r="VBU1414" s="28"/>
      <c r="VBV1414" s="28"/>
      <c r="VBW1414" s="28"/>
      <c r="VBX1414" s="28"/>
      <c r="VBY1414" s="28"/>
      <c r="VBZ1414" s="28"/>
      <c r="VCA1414" s="28"/>
      <c r="VCB1414" s="28"/>
      <c r="VCC1414" s="28"/>
      <c r="VCD1414" s="28"/>
      <c r="VCE1414" s="28"/>
      <c r="VCF1414" s="28"/>
      <c r="VCG1414" s="28"/>
      <c r="VCH1414" s="28"/>
      <c r="VCI1414" s="28"/>
      <c r="VCJ1414" s="28"/>
      <c r="VCK1414" s="28"/>
      <c r="VCL1414" s="28"/>
      <c r="VCM1414" s="28"/>
      <c r="VCN1414" s="28"/>
      <c r="VCO1414" s="28"/>
      <c r="VCP1414" s="28"/>
      <c r="VCQ1414" s="28"/>
      <c r="VCR1414" s="28"/>
      <c r="VCS1414" s="28"/>
      <c r="VCT1414" s="28"/>
      <c r="VCU1414" s="28"/>
      <c r="VCV1414" s="28"/>
      <c r="VCW1414" s="28"/>
      <c r="VCX1414" s="28"/>
      <c r="VCY1414" s="28"/>
      <c r="VCZ1414" s="28"/>
      <c r="VDA1414" s="28"/>
      <c r="VDB1414" s="28"/>
      <c r="VDC1414" s="28"/>
      <c r="VDD1414" s="28"/>
      <c r="VDE1414" s="28"/>
      <c r="VDF1414" s="28"/>
      <c r="VDG1414" s="28"/>
      <c r="VDH1414" s="28"/>
      <c r="VDI1414" s="28"/>
      <c r="VDJ1414" s="28"/>
      <c r="VDK1414" s="28"/>
      <c r="VDL1414" s="28"/>
      <c r="VDM1414" s="28"/>
      <c r="VDN1414" s="28"/>
      <c r="VDO1414" s="28"/>
      <c r="VDP1414" s="28"/>
      <c r="VDQ1414" s="28"/>
      <c r="VDR1414" s="28"/>
      <c r="VDS1414" s="28"/>
      <c r="VDT1414" s="28"/>
      <c r="VDU1414" s="28"/>
      <c r="VDV1414" s="28"/>
      <c r="VDW1414" s="28"/>
      <c r="VDX1414" s="28"/>
      <c r="VDY1414" s="28"/>
      <c r="VDZ1414" s="28"/>
      <c r="VEA1414" s="28"/>
      <c r="VEB1414" s="28"/>
      <c r="VEC1414" s="28"/>
      <c r="VED1414" s="28"/>
      <c r="VEE1414" s="28"/>
      <c r="VEF1414" s="28"/>
      <c r="VEG1414" s="28"/>
      <c r="VEH1414" s="28"/>
      <c r="VEI1414" s="28"/>
      <c r="VEJ1414" s="28"/>
      <c r="VEK1414" s="28"/>
      <c r="VEL1414" s="28"/>
      <c r="VEM1414" s="28"/>
      <c r="VEN1414" s="28"/>
      <c r="VEO1414" s="28"/>
      <c r="VEP1414" s="28"/>
      <c r="VEQ1414" s="28"/>
      <c r="VER1414" s="28"/>
      <c r="VES1414" s="28"/>
      <c r="VET1414" s="28"/>
      <c r="VEU1414" s="28"/>
      <c r="VEV1414" s="28"/>
      <c r="VEW1414" s="28"/>
      <c r="VEX1414" s="28"/>
      <c r="VEY1414" s="28"/>
      <c r="VEZ1414" s="28"/>
      <c r="VFA1414" s="28"/>
      <c r="VFB1414" s="28"/>
      <c r="VFC1414" s="28"/>
      <c r="VFD1414" s="28"/>
      <c r="VFE1414" s="28"/>
      <c r="VFF1414" s="28"/>
      <c r="VFG1414" s="28"/>
      <c r="VFH1414" s="28"/>
      <c r="VFI1414" s="28"/>
      <c r="VFJ1414" s="28"/>
      <c r="VFK1414" s="28"/>
      <c r="VFL1414" s="28"/>
      <c r="VFM1414" s="28"/>
      <c r="VFN1414" s="28"/>
      <c r="VFO1414" s="28"/>
      <c r="VFP1414" s="28"/>
      <c r="VFQ1414" s="28"/>
      <c r="VFR1414" s="28"/>
      <c r="VFS1414" s="28"/>
      <c r="VFT1414" s="28"/>
      <c r="VFU1414" s="28"/>
      <c r="VFV1414" s="28"/>
      <c r="VFW1414" s="28"/>
      <c r="VFX1414" s="28"/>
      <c r="VFY1414" s="28"/>
      <c r="VFZ1414" s="28"/>
      <c r="VGA1414" s="28"/>
      <c r="VGB1414" s="28"/>
      <c r="VGC1414" s="28"/>
      <c r="VGD1414" s="28"/>
      <c r="VGE1414" s="28"/>
      <c r="VGF1414" s="28"/>
      <c r="VGG1414" s="28"/>
      <c r="VGH1414" s="28"/>
      <c r="VGI1414" s="28"/>
      <c r="VGJ1414" s="28"/>
      <c r="VGK1414" s="28"/>
      <c r="VGL1414" s="28"/>
      <c r="VGM1414" s="28"/>
      <c r="VGN1414" s="28"/>
      <c r="VGO1414" s="28"/>
      <c r="VGP1414" s="28"/>
      <c r="VGQ1414" s="28"/>
      <c r="VGR1414" s="28"/>
      <c r="VGS1414" s="28"/>
      <c r="VGT1414" s="28"/>
      <c r="VGU1414" s="28"/>
      <c r="VGV1414" s="28"/>
      <c r="VGW1414" s="28"/>
      <c r="VGX1414" s="28"/>
      <c r="VGY1414" s="28"/>
      <c r="VGZ1414" s="28"/>
      <c r="VHA1414" s="28"/>
      <c r="VHB1414" s="28"/>
      <c r="VHC1414" s="28"/>
      <c r="VHD1414" s="28"/>
      <c r="VHE1414" s="28"/>
      <c r="VHF1414" s="28"/>
      <c r="VHG1414" s="28"/>
      <c r="VHH1414" s="28"/>
      <c r="VHI1414" s="28"/>
      <c r="VHJ1414" s="28"/>
      <c r="VHK1414" s="28"/>
      <c r="VHL1414" s="28"/>
      <c r="VHM1414" s="28"/>
      <c r="VHN1414" s="28"/>
      <c r="VHO1414" s="28"/>
      <c r="VHP1414" s="28"/>
      <c r="VHQ1414" s="28"/>
      <c r="VHR1414" s="28"/>
      <c r="VHS1414" s="28"/>
      <c r="VHT1414" s="28"/>
      <c r="VHU1414" s="28"/>
      <c r="VHV1414" s="28"/>
      <c r="VHW1414" s="28"/>
      <c r="VHX1414" s="28"/>
      <c r="VHY1414" s="28"/>
      <c r="VHZ1414" s="28"/>
      <c r="VIA1414" s="28"/>
      <c r="VIB1414" s="28"/>
      <c r="VIC1414" s="28"/>
      <c r="VID1414" s="28"/>
      <c r="VIE1414" s="28"/>
      <c r="VIF1414" s="28"/>
      <c r="VIG1414" s="28"/>
      <c r="VIH1414" s="28"/>
      <c r="VII1414" s="28"/>
      <c r="VIJ1414" s="28"/>
      <c r="VIK1414" s="28"/>
      <c r="VIL1414" s="28"/>
      <c r="VIM1414" s="28"/>
      <c r="VIN1414" s="28"/>
      <c r="VIO1414" s="28"/>
      <c r="VIP1414" s="28"/>
      <c r="VIQ1414" s="28"/>
      <c r="VIR1414" s="28"/>
      <c r="VIS1414" s="28"/>
      <c r="VIT1414" s="28"/>
      <c r="VIU1414" s="28"/>
      <c r="VIV1414" s="28"/>
      <c r="VIW1414" s="28"/>
      <c r="VIX1414" s="28"/>
      <c r="VIY1414" s="28"/>
      <c r="VIZ1414" s="28"/>
      <c r="VJA1414" s="28"/>
      <c r="VJB1414" s="28"/>
      <c r="VJC1414" s="28"/>
      <c r="VJD1414" s="28"/>
      <c r="VJE1414" s="28"/>
      <c r="VJF1414" s="28"/>
      <c r="VJG1414" s="28"/>
      <c r="VJH1414" s="28"/>
      <c r="VJI1414" s="28"/>
      <c r="VJJ1414" s="28"/>
      <c r="VJK1414" s="28"/>
      <c r="VJL1414" s="28"/>
      <c r="VJM1414" s="28"/>
      <c r="VJN1414" s="28"/>
      <c r="VJO1414" s="28"/>
      <c r="VJP1414" s="28"/>
      <c r="VJQ1414" s="28"/>
      <c r="VJR1414" s="28"/>
      <c r="VJS1414" s="28"/>
      <c r="VJT1414" s="28"/>
      <c r="VJU1414" s="28"/>
      <c r="VJV1414" s="28"/>
      <c r="VJW1414" s="28"/>
      <c r="VJX1414" s="28"/>
      <c r="VJY1414" s="28"/>
      <c r="VJZ1414" s="28"/>
      <c r="VKA1414" s="28"/>
      <c r="VKB1414" s="28"/>
      <c r="VKC1414" s="28"/>
      <c r="VKD1414" s="28"/>
      <c r="VKE1414" s="28"/>
      <c r="VKF1414" s="28"/>
      <c r="VKG1414" s="28"/>
      <c r="VKH1414" s="28"/>
      <c r="VKI1414" s="28"/>
      <c r="VKJ1414" s="28"/>
      <c r="VKK1414" s="28"/>
      <c r="VKL1414" s="28"/>
      <c r="VKM1414" s="28"/>
      <c r="VKN1414" s="28"/>
      <c r="VKO1414" s="28"/>
      <c r="VKP1414" s="28"/>
      <c r="VKQ1414" s="28"/>
      <c r="VKR1414" s="28"/>
      <c r="VKS1414" s="28"/>
      <c r="VKT1414" s="28"/>
      <c r="VKU1414" s="28"/>
      <c r="VKV1414" s="28"/>
      <c r="VKW1414" s="28"/>
      <c r="VKX1414" s="28"/>
      <c r="VKY1414" s="28"/>
      <c r="VKZ1414" s="28"/>
      <c r="VLA1414" s="28"/>
      <c r="VLB1414" s="28"/>
      <c r="VLC1414" s="28"/>
      <c r="VLD1414" s="28"/>
      <c r="VLE1414" s="28"/>
      <c r="VLF1414" s="28"/>
      <c r="VLG1414" s="28"/>
      <c r="VLH1414" s="28"/>
      <c r="VLI1414" s="28"/>
      <c r="VLJ1414" s="28"/>
      <c r="VLK1414" s="28"/>
      <c r="VLL1414" s="28"/>
      <c r="VLM1414" s="28"/>
      <c r="VLN1414" s="28"/>
      <c r="VLO1414" s="28"/>
      <c r="VLP1414" s="28"/>
      <c r="VLQ1414" s="28"/>
      <c r="VLR1414" s="28"/>
      <c r="VLS1414" s="28"/>
      <c r="VLT1414" s="28"/>
      <c r="VLU1414" s="28"/>
      <c r="VLV1414" s="28"/>
      <c r="VLW1414" s="28"/>
      <c r="VLX1414" s="28"/>
      <c r="VLY1414" s="28"/>
      <c r="VLZ1414" s="28"/>
      <c r="VMA1414" s="28"/>
      <c r="VMB1414" s="28"/>
      <c r="VMC1414" s="28"/>
      <c r="VMD1414" s="28"/>
      <c r="VME1414" s="28"/>
      <c r="VMF1414" s="28"/>
      <c r="VMG1414" s="28"/>
      <c r="VMH1414" s="28"/>
      <c r="VMI1414" s="28"/>
      <c r="VMJ1414" s="28"/>
      <c r="VMK1414" s="28"/>
      <c r="VML1414" s="28"/>
      <c r="VMM1414" s="28"/>
      <c r="VMN1414" s="28"/>
      <c r="VMO1414" s="28"/>
      <c r="VMP1414" s="28"/>
      <c r="VMQ1414" s="28"/>
      <c r="VMR1414" s="28"/>
      <c r="VMS1414" s="28"/>
      <c r="VMT1414" s="28"/>
      <c r="VMU1414" s="28"/>
      <c r="VMV1414" s="28"/>
      <c r="VMW1414" s="28"/>
      <c r="VMX1414" s="28"/>
      <c r="VMY1414" s="28"/>
      <c r="VMZ1414" s="28"/>
      <c r="VNA1414" s="28"/>
      <c r="VNB1414" s="28"/>
      <c r="VNC1414" s="28"/>
      <c r="VND1414" s="28"/>
      <c r="VNE1414" s="28"/>
      <c r="VNF1414" s="28"/>
      <c r="VNG1414" s="28"/>
      <c r="VNH1414" s="28"/>
      <c r="VNI1414" s="28"/>
      <c r="VNJ1414" s="28"/>
      <c r="VNK1414" s="28"/>
      <c r="VNL1414" s="28"/>
      <c r="VNM1414" s="28"/>
      <c r="VNN1414" s="28"/>
      <c r="VNO1414" s="28"/>
      <c r="VNP1414" s="28"/>
      <c r="VNQ1414" s="28"/>
      <c r="VNR1414" s="28"/>
      <c r="VNS1414" s="28"/>
      <c r="VNT1414" s="28"/>
      <c r="VNU1414" s="28"/>
      <c r="VNV1414" s="28"/>
      <c r="VNW1414" s="28"/>
      <c r="VNX1414" s="28"/>
      <c r="VNY1414" s="28"/>
      <c r="VNZ1414" s="28"/>
      <c r="VOA1414" s="28"/>
      <c r="VOB1414" s="28"/>
      <c r="VOC1414" s="28"/>
      <c r="VOD1414" s="28"/>
      <c r="VOE1414" s="28"/>
      <c r="VOF1414" s="28"/>
      <c r="VOG1414" s="28"/>
      <c r="VOH1414" s="28"/>
      <c r="VOI1414" s="28"/>
      <c r="VOJ1414" s="28"/>
      <c r="VOK1414" s="28"/>
      <c r="VOL1414" s="28"/>
      <c r="VOM1414" s="28"/>
      <c r="VON1414" s="28"/>
      <c r="VOO1414" s="28"/>
      <c r="VOP1414" s="28"/>
      <c r="VOQ1414" s="28"/>
      <c r="VOR1414" s="28"/>
      <c r="VOS1414" s="28"/>
      <c r="VOT1414" s="28"/>
      <c r="VOU1414" s="28"/>
      <c r="VOV1414" s="28"/>
      <c r="VOW1414" s="28"/>
      <c r="VOX1414" s="28"/>
      <c r="VOY1414" s="28"/>
      <c r="VOZ1414" s="28"/>
      <c r="VPA1414" s="28"/>
      <c r="VPB1414" s="28"/>
      <c r="VPC1414" s="28"/>
      <c r="VPD1414" s="28"/>
      <c r="VPE1414" s="28"/>
      <c r="VPF1414" s="28"/>
      <c r="VPG1414" s="28"/>
      <c r="VPH1414" s="28"/>
      <c r="VPI1414" s="28"/>
      <c r="VPJ1414" s="28"/>
      <c r="VPK1414" s="28"/>
      <c r="VPL1414" s="28"/>
      <c r="VPM1414" s="28"/>
      <c r="VPN1414" s="28"/>
      <c r="VPO1414" s="28"/>
      <c r="VPP1414" s="28"/>
      <c r="VPQ1414" s="28"/>
      <c r="VPR1414" s="28"/>
      <c r="VPS1414" s="28"/>
      <c r="VPT1414" s="28"/>
      <c r="VPU1414" s="28"/>
      <c r="VPV1414" s="28"/>
      <c r="VPW1414" s="28"/>
      <c r="VPX1414" s="28"/>
      <c r="VPY1414" s="28"/>
      <c r="VPZ1414" s="28"/>
      <c r="VQA1414" s="28"/>
      <c r="VQB1414" s="28"/>
      <c r="VQC1414" s="28"/>
      <c r="VQD1414" s="28"/>
      <c r="VQE1414" s="28"/>
      <c r="VQF1414" s="28"/>
      <c r="VQG1414" s="28"/>
      <c r="VQH1414" s="28"/>
      <c r="VQI1414" s="28"/>
      <c r="VQJ1414" s="28"/>
      <c r="VQK1414" s="28"/>
      <c r="VQL1414" s="28"/>
      <c r="VQM1414" s="28"/>
      <c r="VQN1414" s="28"/>
      <c r="VQO1414" s="28"/>
      <c r="VQP1414" s="28"/>
      <c r="VQQ1414" s="28"/>
      <c r="VQR1414" s="28"/>
      <c r="VQS1414" s="28"/>
      <c r="VQT1414" s="28"/>
      <c r="VQU1414" s="28"/>
      <c r="VQV1414" s="28"/>
      <c r="VQW1414" s="28"/>
      <c r="VQX1414" s="28"/>
      <c r="VQY1414" s="28"/>
      <c r="VQZ1414" s="28"/>
      <c r="VRA1414" s="28"/>
      <c r="VRB1414" s="28"/>
      <c r="VRC1414" s="28"/>
      <c r="VRD1414" s="28"/>
      <c r="VRE1414" s="28"/>
      <c r="VRF1414" s="28"/>
      <c r="VRG1414" s="28"/>
      <c r="VRH1414" s="28"/>
      <c r="VRI1414" s="28"/>
      <c r="VRJ1414" s="28"/>
      <c r="VRK1414" s="28"/>
      <c r="VRL1414" s="28"/>
      <c r="VRM1414" s="28"/>
      <c r="VRN1414" s="28"/>
      <c r="VRO1414" s="28"/>
      <c r="VRP1414" s="28"/>
      <c r="VRQ1414" s="28"/>
      <c r="VRR1414" s="28"/>
      <c r="VRS1414" s="28"/>
      <c r="VRT1414" s="28"/>
      <c r="VRU1414" s="28"/>
      <c r="VRV1414" s="28"/>
      <c r="VRW1414" s="28"/>
      <c r="VRX1414" s="28"/>
      <c r="VRY1414" s="28"/>
      <c r="VRZ1414" s="28"/>
      <c r="VSA1414" s="28"/>
      <c r="VSB1414" s="28"/>
      <c r="VSC1414" s="28"/>
      <c r="VSD1414" s="28"/>
      <c r="VSE1414" s="28"/>
      <c r="VSF1414" s="28"/>
      <c r="VSG1414" s="28"/>
      <c r="VSH1414" s="28"/>
      <c r="VSI1414" s="28"/>
      <c r="VSJ1414" s="28"/>
      <c r="VSK1414" s="28"/>
      <c r="VSL1414" s="28"/>
      <c r="VSM1414" s="28"/>
      <c r="VSN1414" s="28"/>
      <c r="VSO1414" s="28"/>
      <c r="VSP1414" s="28"/>
      <c r="VSQ1414" s="28"/>
      <c r="VSR1414" s="28"/>
      <c r="VSS1414" s="28"/>
      <c r="VST1414" s="28"/>
      <c r="VSU1414" s="28"/>
      <c r="VSV1414" s="28"/>
      <c r="VSW1414" s="28"/>
      <c r="VSX1414" s="28"/>
      <c r="VSY1414" s="28"/>
      <c r="VSZ1414" s="28"/>
      <c r="VTA1414" s="28"/>
      <c r="VTB1414" s="28"/>
      <c r="VTC1414" s="28"/>
      <c r="VTD1414" s="28"/>
      <c r="VTE1414" s="28"/>
      <c r="VTF1414" s="28"/>
      <c r="VTG1414" s="28"/>
      <c r="VTH1414" s="28"/>
      <c r="VTI1414" s="28"/>
      <c r="VTJ1414" s="28"/>
      <c r="VTK1414" s="28"/>
      <c r="VTL1414" s="28"/>
      <c r="VTM1414" s="28"/>
      <c r="VTN1414" s="28"/>
      <c r="VTO1414" s="28"/>
      <c r="VTP1414" s="28"/>
      <c r="VTQ1414" s="28"/>
      <c r="VTR1414" s="28"/>
      <c r="VTS1414" s="28"/>
      <c r="VTT1414" s="28"/>
      <c r="VTU1414" s="28"/>
      <c r="VTV1414" s="28"/>
      <c r="VTW1414" s="28"/>
      <c r="VTX1414" s="28"/>
      <c r="VTY1414" s="28"/>
      <c r="VTZ1414" s="28"/>
      <c r="VUA1414" s="28"/>
      <c r="VUB1414" s="28"/>
      <c r="VUC1414" s="28"/>
      <c r="VUD1414" s="28"/>
      <c r="VUE1414" s="28"/>
      <c r="VUF1414" s="28"/>
      <c r="VUG1414" s="28"/>
      <c r="VUH1414" s="28"/>
      <c r="VUI1414" s="28"/>
      <c r="VUJ1414" s="28"/>
      <c r="VUK1414" s="28"/>
      <c r="VUL1414" s="28"/>
      <c r="VUM1414" s="28"/>
      <c r="VUN1414" s="28"/>
      <c r="VUO1414" s="28"/>
      <c r="VUP1414" s="28"/>
      <c r="VUQ1414" s="28"/>
      <c r="VUR1414" s="28"/>
      <c r="VUS1414" s="28"/>
      <c r="VUT1414" s="28"/>
      <c r="VUU1414" s="28"/>
      <c r="VUV1414" s="28"/>
      <c r="VUW1414" s="28"/>
      <c r="VUX1414" s="28"/>
      <c r="VUY1414" s="28"/>
      <c r="VUZ1414" s="28"/>
      <c r="VVA1414" s="28"/>
      <c r="VVB1414" s="28"/>
      <c r="VVC1414" s="28"/>
      <c r="VVD1414" s="28"/>
      <c r="VVE1414" s="28"/>
      <c r="VVF1414" s="28"/>
      <c r="VVG1414" s="28"/>
      <c r="VVH1414" s="28"/>
      <c r="VVI1414" s="28"/>
      <c r="VVJ1414" s="28"/>
      <c r="VVK1414" s="28"/>
      <c r="VVL1414" s="28"/>
      <c r="VVM1414" s="28"/>
      <c r="VVN1414" s="28"/>
      <c r="VVO1414" s="28"/>
      <c r="VVP1414" s="28"/>
      <c r="VVQ1414" s="28"/>
      <c r="VVR1414" s="28"/>
      <c r="VVS1414" s="28"/>
      <c r="VVT1414" s="28"/>
      <c r="VVU1414" s="28"/>
      <c r="VVV1414" s="28"/>
      <c r="VVW1414" s="28"/>
      <c r="VVX1414" s="28"/>
      <c r="VVY1414" s="28"/>
      <c r="VVZ1414" s="28"/>
      <c r="VWA1414" s="28"/>
      <c r="VWB1414" s="28"/>
      <c r="VWC1414" s="28"/>
      <c r="VWD1414" s="28"/>
      <c r="VWE1414" s="28"/>
      <c r="VWF1414" s="28"/>
      <c r="VWG1414" s="28"/>
      <c r="VWH1414" s="28"/>
      <c r="VWI1414" s="28"/>
      <c r="VWJ1414" s="28"/>
      <c r="VWK1414" s="28"/>
      <c r="VWL1414" s="28"/>
      <c r="VWM1414" s="28"/>
      <c r="VWN1414" s="28"/>
      <c r="VWO1414" s="28"/>
      <c r="VWP1414" s="28"/>
      <c r="VWQ1414" s="28"/>
      <c r="VWR1414" s="28"/>
      <c r="VWS1414" s="28"/>
      <c r="VWT1414" s="28"/>
      <c r="VWU1414" s="28"/>
      <c r="VWV1414" s="28"/>
      <c r="VWW1414" s="28"/>
      <c r="VWX1414" s="28"/>
      <c r="VWY1414" s="28"/>
      <c r="VWZ1414" s="28"/>
      <c r="VXA1414" s="28"/>
      <c r="VXB1414" s="28"/>
      <c r="VXC1414" s="28"/>
      <c r="VXD1414" s="28"/>
      <c r="VXE1414" s="28"/>
      <c r="VXF1414" s="28"/>
      <c r="VXG1414" s="28"/>
      <c r="VXH1414" s="28"/>
      <c r="VXI1414" s="28"/>
      <c r="VXJ1414" s="28"/>
      <c r="VXK1414" s="28"/>
      <c r="VXL1414" s="28"/>
      <c r="VXM1414" s="28"/>
      <c r="VXN1414" s="28"/>
      <c r="VXO1414" s="28"/>
      <c r="VXP1414" s="28"/>
      <c r="VXQ1414" s="28"/>
      <c r="VXR1414" s="28"/>
      <c r="VXS1414" s="28"/>
      <c r="VXT1414" s="28"/>
      <c r="VXU1414" s="28"/>
      <c r="VXV1414" s="28"/>
      <c r="VXW1414" s="28"/>
      <c r="VXX1414" s="28"/>
      <c r="VXY1414" s="28"/>
      <c r="VXZ1414" s="28"/>
      <c r="VYA1414" s="28"/>
      <c r="VYB1414" s="28"/>
      <c r="VYC1414" s="28"/>
      <c r="VYD1414" s="28"/>
      <c r="VYE1414" s="28"/>
      <c r="VYF1414" s="28"/>
      <c r="VYG1414" s="28"/>
      <c r="VYH1414" s="28"/>
      <c r="VYI1414" s="28"/>
      <c r="VYJ1414" s="28"/>
      <c r="VYK1414" s="28"/>
      <c r="VYL1414" s="28"/>
      <c r="VYM1414" s="28"/>
      <c r="VYN1414" s="28"/>
      <c r="VYO1414" s="28"/>
      <c r="VYP1414" s="28"/>
      <c r="VYQ1414" s="28"/>
      <c r="VYR1414" s="28"/>
      <c r="VYS1414" s="28"/>
      <c r="VYT1414" s="28"/>
      <c r="VYU1414" s="28"/>
      <c r="VYV1414" s="28"/>
      <c r="VYW1414" s="28"/>
      <c r="VYX1414" s="28"/>
      <c r="VYY1414" s="28"/>
      <c r="VYZ1414" s="28"/>
      <c r="VZA1414" s="28"/>
      <c r="VZB1414" s="28"/>
      <c r="VZC1414" s="28"/>
      <c r="VZD1414" s="28"/>
      <c r="VZE1414" s="28"/>
      <c r="VZF1414" s="28"/>
      <c r="VZG1414" s="28"/>
      <c r="VZH1414" s="28"/>
      <c r="VZI1414" s="28"/>
      <c r="VZJ1414" s="28"/>
      <c r="VZK1414" s="28"/>
      <c r="VZL1414" s="28"/>
      <c r="VZM1414" s="28"/>
      <c r="VZN1414" s="28"/>
      <c r="VZO1414" s="28"/>
      <c r="VZP1414" s="28"/>
      <c r="VZQ1414" s="28"/>
      <c r="VZR1414" s="28"/>
      <c r="VZS1414" s="28"/>
      <c r="VZT1414" s="28"/>
      <c r="VZU1414" s="28"/>
      <c r="VZV1414" s="28"/>
      <c r="VZW1414" s="28"/>
      <c r="VZX1414" s="28"/>
      <c r="VZY1414" s="28"/>
      <c r="VZZ1414" s="28"/>
      <c r="WAA1414" s="28"/>
      <c r="WAB1414" s="28"/>
      <c r="WAC1414" s="28"/>
      <c r="WAD1414" s="28"/>
      <c r="WAE1414" s="28"/>
      <c r="WAF1414" s="28"/>
      <c r="WAG1414" s="28"/>
      <c r="WAH1414" s="28"/>
      <c r="WAI1414" s="28"/>
      <c r="WAJ1414" s="28"/>
      <c r="WAK1414" s="28"/>
      <c r="WAL1414" s="28"/>
      <c r="WAM1414" s="28"/>
      <c r="WAN1414" s="28"/>
      <c r="WAO1414" s="28"/>
      <c r="WAP1414" s="28"/>
      <c r="WAQ1414" s="28"/>
      <c r="WAR1414" s="28"/>
      <c r="WAS1414" s="28"/>
      <c r="WAT1414" s="28"/>
      <c r="WAU1414" s="28"/>
      <c r="WAV1414" s="28"/>
      <c r="WAW1414" s="28"/>
      <c r="WAX1414" s="28"/>
      <c r="WAY1414" s="28"/>
      <c r="WAZ1414" s="28"/>
      <c r="WBA1414" s="28"/>
      <c r="WBB1414" s="28"/>
      <c r="WBC1414" s="28"/>
      <c r="WBD1414" s="28"/>
      <c r="WBE1414" s="28"/>
      <c r="WBF1414" s="28"/>
      <c r="WBG1414" s="28"/>
      <c r="WBH1414" s="28"/>
      <c r="WBI1414" s="28"/>
      <c r="WBJ1414" s="28"/>
      <c r="WBK1414" s="28"/>
      <c r="WBL1414" s="28"/>
      <c r="WBM1414" s="28"/>
      <c r="WBN1414" s="28"/>
      <c r="WBO1414" s="28"/>
      <c r="WBP1414" s="28"/>
      <c r="WBQ1414" s="28"/>
      <c r="WBR1414" s="28"/>
      <c r="WBS1414" s="28"/>
      <c r="WBT1414" s="28"/>
      <c r="WBU1414" s="28"/>
      <c r="WBV1414" s="28"/>
      <c r="WBW1414" s="28"/>
      <c r="WBX1414" s="28"/>
      <c r="WBY1414" s="28"/>
      <c r="WBZ1414" s="28"/>
      <c r="WCA1414" s="28"/>
      <c r="WCB1414" s="28"/>
      <c r="WCC1414" s="28"/>
      <c r="WCD1414" s="28"/>
      <c r="WCE1414" s="28"/>
      <c r="WCF1414" s="28"/>
      <c r="WCG1414" s="28"/>
      <c r="WCH1414" s="28"/>
      <c r="WCI1414" s="28"/>
      <c r="WCJ1414" s="28"/>
      <c r="WCK1414" s="28"/>
      <c r="WCL1414" s="28"/>
      <c r="WCM1414" s="28"/>
      <c r="WCN1414" s="28"/>
      <c r="WCO1414" s="28"/>
      <c r="WCP1414" s="28"/>
      <c r="WCQ1414" s="28"/>
      <c r="WCR1414" s="28"/>
      <c r="WCS1414" s="28"/>
      <c r="WCT1414" s="28"/>
      <c r="WCU1414" s="28"/>
      <c r="WCV1414" s="28"/>
      <c r="WCW1414" s="28"/>
      <c r="WCX1414" s="28"/>
      <c r="WCY1414" s="28"/>
      <c r="WCZ1414" s="28"/>
      <c r="WDA1414" s="28"/>
      <c r="WDB1414" s="28"/>
      <c r="WDC1414" s="28"/>
      <c r="WDD1414" s="28"/>
      <c r="WDE1414" s="28"/>
      <c r="WDF1414" s="28"/>
      <c r="WDG1414" s="28"/>
      <c r="WDH1414" s="28"/>
      <c r="WDI1414" s="28"/>
      <c r="WDJ1414" s="28"/>
      <c r="WDK1414" s="28"/>
      <c r="WDL1414" s="28"/>
      <c r="WDM1414" s="28"/>
      <c r="WDN1414" s="28"/>
      <c r="WDO1414" s="28"/>
      <c r="WDP1414" s="28"/>
      <c r="WDQ1414" s="28"/>
      <c r="WDR1414" s="28"/>
      <c r="WDS1414" s="28"/>
      <c r="WDT1414" s="28"/>
      <c r="WDU1414" s="28"/>
      <c r="WDV1414" s="28"/>
      <c r="WDW1414" s="28"/>
      <c r="WDX1414" s="28"/>
      <c r="WDY1414" s="28"/>
      <c r="WDZ1414" s="28"/>
      <c r="WEA1414" s="28"/>
      <c r="WEB1414" s="28"/>
      <c r="WEC1414" s="28"/>
      <c r="WED1414" s="28"/>
      <c r="WEE1414" s="28"/>
      <c r="WEF1414" s="28"/>
      <c r="WEG1414" s="28"/>
      <c r="WEH1414" s="28"/>
      <c r="WEI1414" s="28"/>
      <c r="WEJ1414" s="28"/>
      <c r="WEK1414" s="28"/>
      <c r="WEL1414" s="28"/>
      <c r="WEM1414" s="28"/>
      <c r="WEN1414" s="28"/>
      <c r="WEO1414" s="28"/>
      <c r="WEP1414" s="28"/>
      <c r="WEQ1414" s="28"/>
      <c r="WER1414" s="28"/>
      <c r="WES1414" s="28"/>
      <c r="WET1414" s="28"/>
      <c r="WEU1414" s="28"/>
      <c r="WEV1414" s="28"/>
      <c r="WEW1414" s="28"/>
      <c r="WEX1414" s="28"/>
      <c r="WEY1414" s="28"/>
      <c r="WEZ1414" s="28"/>
      <c r="WFA1414" s="28"/>
      <c r="WFB1414" s="28"/>
      <c r="WFC1414" s="28"/>
      <c r="WFD1414" s="28"/>
      <c r="WFE1414" s="28"/>
      <c r="WFF1414" s="28"/>
      <c r="WFG1414" s="28"/>
      <c r="WFH1414" s="28"/>
      <c r="WFI1414" s="28"/>
      <c r="WFJ1414" s="28"/>
      <c r="WFK1414" s="28"/>
      <c r="WFL1414" s="28"/>
      <c r="WFM1414" s="28"/>
      <c r="WFN1414" s="28"/>
      <c r="WFO1414" s="28"/>
      <c r="WFP1414" s="28"/>
      <c r="WFQ1414" s="28"/>
      <c r="WFR1414" s="28"/>
      <c r="WFS1414" s="28"/>
      <c r="WFT1414" s="28"/>
      <c r="WFU1414" s="28"/>
      <c r="WFV1414" s="28"/>
      <c r="WFW1414" s="28"/>
      <c r="WFX1414" s="28"/>
      <c r="WFY1414" s="28"/>
      <c r="WFZ1414" s="28"/>
      <c r="WGA1414" s="28"/>
      <c r="WGB1414" s="28"/>
      <c r="WGC1414" s="28"/>
      <c r="WGD1414" s="28"/>
      <c r="WGE1414" s="28"/>
      <c r="WGF1414" s="28"/>
      <c r="WGG1414" s="28"/>
      <c r="WGH1414" s="28"/>
      <c r="WGI1414" s="28"/>
      <c r="WGJ1414" s="28"/>
      <c r="WGK1414" s="28"/>
      <c r="WGL1414" s="28"/>
      <c r="WGM1414" s="28"/>
      <c r="WGN1414" s="28"/>
      <c r="WGO1414" s="28"/>
      <c r="WGP1414" s="28"/>
      <c r="WGQ1414" s="28"/>
      <c r="WGR1414" s="28"/>
      <c r="WGS1414" s="28"/>
      <c r="WGT1414" s="28"/>
      <c r="WGU1414" s="28"/>
      <c r="WGV1414" s="28"/>
      <c r="WGW1414" s="28"/>
      <c r="WGX1414" s="28"/>
      <c r="WGY1414" s="28"/>
      <c r="WGZ1414" s="28"/>
      <c r="WHA1414" s="28"/>
      <c r="WHB1414" s="28"/>
      <c r="WHC1414" s="28"/>
      <c r="WHD1414" s="28"/>
      <c r="WHE1414" s="28"/>
      <c r="WHF1414" s="28"/>
      <c r="WHG1414" s="28"/>
      <c r="WHH1414" s="28"/>
      <c r="WHI1414" s="28"/>
      <c r="WHJ1414" s="28"/>
      <c r="WHK1414" s="28"/>
      <c r="WHL1414" s="28"/>
      <c r="WHM1414" s="28"/>
      <c r="WHN1414" s="28"/>
      <c r="WHO1414" s="28"/>
      <c r="WHP1414" s="28"/>
      <c r="WHQ1414" s="28"/>
      <c r="WHR1414" s="28"/>
      <c r="WHS1414" s="28"/>
      <c r="WHT1414" s="28"/>
      <c r="WHU1414" s="28"/>
      <c r="WHV1414" s="28"/>
      <c r="WHW1414" s="28"/>
      <c r="WHX1414" s="28"/>
      <c r="WHY1414" s="28"/>
      <c r="WHZ1414" s="28"/>
      <c r="WIA1414" s="28"/>
      <c r="WIB1414" s="28"/>
      <c r="WIC1414" s="28"/>
      <c r="WID1414" s="28"/>
      <c r="WIE1414" s="28"/>
      <c r="WIF1414" s="28"/>
      <c r="WIG1414" s="28"/>
      <c r="WIH1414" s="28"/>
      <c r="WII1414" s="28"/>
      <c r="WIJ1414" s="28"/>
      <c r="WIK1414" s="28"/>
      <c r="WIL1414" s="28"/>
      <c r="WIM1414" s="28"/>
      <c r="WIN1414" s="28"/>
      <c r="WIO1414" s="28"/>
      <c r="WIP1414" s="28"/>
      <c r="WIQ1414" s="28"/>
      <c r="WIR1414" s="28"/>
      <c r="WIS1414" s="28"/>
      <c r="WIT1414" s="28"/>
      <c r="WIU1414" s="28"/>
      <c r="WIV1414" s="28"/>
      <c r="WIW1414" s="28"/>
      <c r="WIX1414" s="28"/>
      <c r="WIY1414" s="28"/>
      <c r="WIZ1414" s="28"/>
      <c r="WJA1414" s="28"/>
      <c r="WJB1414" s="28"/>
      <c r="WJC1414" s="28"/>
      <c r="WJD1414" s="28"/>
      <c r="WJE1414" s="28"/>
      <c r="WJF1414" s="28"/>
      <c r="WJG1414" s="28"/>
      <c r="WJH1414" s="28"/>
      <c r="WJI1414" s="28"/>
      <c r="WJJ1414" s="28"/>
      <c r="WJK1414" s="28"/>
      <c r="WJL1414" s="28"/>
      <c r="WJM1414" s="28"/>
      <c r="WJN1414" s="28"/>
      <c r="WJO1414" s="28"/>
      <c r="WJP1414" s="28"/>
      <c r="WJQ1414" s="28"/>
      <c r="WJR1414" s="28"/>
      <c r="WJS1414" s="28"/>
      <c r="WJT1414" s="28"/>
      <c r="WJU1414" s="28"/>
      <c r="WJV1414" s="28"/>
      <c r="WJW1414" s="28"/>
      <c r="WJX1414" s="28"/>
      <c r="WJY1414" s="28"/>
      <c r="WJZ1414" s="28"/>
      <c r="WKA1414" s="28"/>
      <c r="WKB1414" s="28"/>
      <c r="WKC1414" s="28"/>
      <c r="WKD1414" s="28"/>
      <c r="WKE1414" s="28"/>
      <c r="WKF1414" s="28"/>
      <c r="WKG1414" s="28"/>
      <c r="WKH1414" s="28"/>
      <c r="WKI1414" s="28"/>
      <c r="WKJ1414" s="28"/>
      <c r="WKK1414" s="28"/>
      <c r="WKL1414" s="28"/>
      <c r="WKM1414" s="28"/>
      <c r="WKN1414" s="28"/>
      <c r="WKO1414" s="28"/>
      <c r="WKP1414" s="28"/>
      <c r="WKQ1414" s="28"/>
      <c r="WKR1414" s="28"/>
      <c r="WKS1414" s="28"/>
      <c r="WKT1414" s="28"/>
      <c r="WKU1414" s="28"/>
      <c r="WKV1414" s="28"/>
      <c r="WKW1414" s="28"/>
      <c r="WKX1414" s="28"/>
      <c r="WKY1414" s="28"/>
      <c r="WKZ1414" s="28"/>
      <c r="WLA1414" s="28"/>
      <c r="WLB1414" s="28"/>
      <c r="WLC1414" s="28"/>
      <c r="WLD1414" s="28"/>
      <c r="WLE1414" s="28"/>
      <c r="WLF1414" s="28"/>
      <c r="WLG1414" s="28"/>
      <c r="WLH1414" s="28"/>
      <c r="WLI1414" s="28"/>
      <c r="WLJ1414" s="28"/>
      <c r="WLK1414" s="28"/>
      <c r="WLL1414" s="28"/>
      <c r="WLM1414" s="28"/>
      <c r="WLN1414" s="28"/>
      <c r="WLO1414" s="28"/>
      <c r="WLP1414" s="28"/>
      <c r="WLQ1414" s="28"/>
      <c r="WLR1414" s="28"/>
      <c r="WLS1414" s="28"/>
      <c r="WLT1414" s="28"/>
      <c r="WLU1414" s="28"/>
      <c r="WLV1414" s="28"/>
      <c r="WLW1414" s="28"/>
      <c r="WLX1414" s="28"/>
      <c r="WLY1414" s="28"/>
      <c r="WLZ1414" s="28"/>
      <c r="WMA1414" s="28"/>
      <c r="WMB1414" s="28"/>
      <c r="WMC1414" s="28"/>
      <c r="WMD1414" s="28"/>
      <c r="WME1414" s="28"/>
      <c r="WMF1414" s="28"/>
      <c r="WMG1414" s="28"/>
      <c r="WMH1414" s="28"/>
      <c r="WMI1414" s="28"/>
      <c r="WMJ1414" s="28"/>
      <c r="WMK1414" s="28"/>
      <c r="WML1414" s="28"/>
      <c r="WMM1414" s="28"/>
      <c r="WMN1414" s="28"/>
      <c r="WMO1414" s="28"/>
      <c r="WMP1414" s="28"/>
      <c r="WMQ1414" s="28"/>
      <c r="WMR1414" s="28"/>
      <c r="WMS1414" s="28"/>
      <c r="WMT1414" s="28"/>
      <c r="WMU1414" s="28"/>
      <c r="WMV1414" s="28"/>
      <c r="WMW1414" s="28"/>
      <c r="WMX1414" s="28"/>
      <c r="WMY1414" s="28"/>
      <c r="WMZ1414" s="28"/>
      <c r="WNA1414" s="28"/>
      <c r="WNB1414" s="28"/>
      <c r="WNC1414" s="28"/>
      <c r="WND1414" s="28"/>
      <c r="WNE1414" s="28"/>
      <c r="WNF1414" s="28"/>
      <c r="WNG1414" s="28"/>
      <c r="WNH1414" s="28"/>
      <c r="WNI1414" s="28"/>
      <c r="WNJ1414" s="28"/>
      <c r="WNK1414" s="28"/>
      <c r="WNL1414" s="28"/>
      <c r="WNM1414" s="28"/>
      <c r="WNN1414" s="28"/>
      <c r="WNO1414" s="28"/>
      <c r="WNP1414" s="28"/>
      <c r="WNQ1414" s="28"/>
      <c r="WNR1414" s="28"/>
      <c r="WNS1414" s="28"/>
      <c r="WNT1414" s="28"/>
      <c r="WNU1414" s="28"/>
      <c r="WNV1414" s="28"/>
      <c r="WNW1414" s="28"/>
      <c r="WNX1414" s="28"/>
      <c r="WNY1414" s="28"/>
      <c r="WNZ1414" s="28"/>
      <c r="WOA1414" s="28"/>
      <c r="WOB1414" s="28"/>
      <c r="WOC1414" s="28"/>
      <c r="WOD1414" s="28"/>
      <c r="WOE1414" s="28"/>
      <c r="WOF1414" s="28"/>
      <c r="WOG1414" s="28"/>
      <c r="WOH1414" s="28"/>
      <c r="WOI1414" s="28"/>
      <c r="WOJ1414" s="28"/>
      <c r="WOK1414" s="28"/>
      <c r="WOL1414" s="28"/>
      <c r="WOM1414" s="28"/>
      <c r="WON1414" s="28"/>
      <c r="WOO1414" s="28"/>
      <c r="WOP1414" s="28"/>
      <c r="WOQ1414" s="28"/>
      <c r="WOR1414" s="28"/>
      <c r="WOS1414" s="28"/>
      <c r="WOT1414" s="28"/>
      <c r="WOU1414" s="28"/>
      <c r="WOV1414" s="28"/>
      <c r="WOW1414" s="28"/>
      <c r="WOX1414" s="28"/>
      <c r="WOY1414" s="28"/>
      <c r="WOZ1414" s="28"/>
      <c r="WPA1414" s="28"/>
      <c r="WPB1414" s="28"/>
      <c r="WPC1414" s="28"/>
      <c r="WPD1414" s="28"/>
      <c r="WPE1414" s="28"/>
      <c r="WPF1414" s="28"/>
      <c r="WPG1414" s="28"/>
      <c r="WPH1414" s="28"/>
      <c r="WPI1414" s="28"/>
      <c r="WPJ1414" s="28"/>
      <c r="WPK1414" s="28"/>
      <c r="WPL1414" s="28"/>
      <c r="WPM1414" s="28"/>
      <c r="WPN1414" s="28"/>
      <c r="WPO1414" s="28"/>
      <c r="WPP1414" s="28"/>
      <c r="WPQ1414" s="28"/>
      <c r="WPR1414" s="28"/>
      <c r="WPS1414" s="28"/>
      <c r="WPT1414" s="28"/>
      <c r="WPU1414" s="28"/>
      <c r="WPV1414" s="28"/>
      <c r="WPW1414" s="28"/>
      <c r="WPX1414" s="28"/>
      <c r="WPY1414" s="28"/>
      <c r="WPZ1414" s="28"/>
      <c r="WQA1414" s="28"/>
      <c r="WQB1414" s="28"/>
      <c r="WQC1414" s="28"/>
      <c r="WQD1414" s="28"/>
      <c r="WQE1414" s="28"/>
      <c r="WQF1414" s="28"/>
      <c r="WQG1414" s="28"/>
      <c r="WQH1414" s="28"/>
      <c r="WQI1414" s="28"/>
      <c r="WQJ1414" s="28"/>
      <c r="WQK1414" s="28"/>
      <c r="WQL1414" s="28"/>
      <c r="WQM1414" s="28"/>
      <c r="WQN1414" s="28"/>
      <c r="WQO1414" s="28"/>
      <c r="WQP1414" s="28"/>
      <c r="WQQ1414" s="28"/>
      <c r="WQR1414" s="28"/>
      <c r="WQS1414" s="28"/>
      <c r="WQT1414" s="28"/>
      <c r="WQU1414" s="28"/>
      <c r="WQV1414" s="28"/>
      <c r="WQW1414" s="28"/>
      <c r="WQX1414" s="28"/>
      <c r="WQY1414" s="28"/>
      <c r="WQZ1414" s="28"/>
      <c r="WRA1414" s="28"/>
      <c r="WRB1414" s="28"/>
      <c r="WRC1414" s="28"/>
      <c r="WRD1414" s="28"/>
      <c r="WRE1414" s="28"/>
      <c r="WRF1414" s="28"/>
      <c r="WRG1414" s="28"/>
      <c r="WRH1414" s="28"/>
      <c r="WRI1414" s="28"/>
      <c r="WRJ1414" s="28"/>
      <c r="WRK1414" s="28"/>
      <c r="WRL1414" s="28"/>
      <c r="WRM1414" s="28"/>
      <c r="WRN1414" s="28"/>
      <c r="WRO1414" s="28"/>
      <c r="WRP1414" s="28"/>
      <c r="WRQ1414" s="28"/>
      <c r="WRR1414" s="28"/>
      <c r="WRS1414" s="28"/>
      <c r="WRT1414" s="28"/>
      <c r="WRU1414" s="28"/>
      <c r="WRV1414" s="28"/>
      <c r="WRW1414" s="28"/>
      <c r="WRX1414" s="28"/>
      <c r="WRY1414" s="28"/>
      <c r="WRZ1414" s="28"/>
      <c r="WSA1414" s="28"/>
      <c r="WSB1414" s="28"/>
      <c r="WSC1414" s="28"/>
      <c r="WSD1414" s="28"/>
      <c r="WSE1414" s="28"/>
      <c r="WSF1414" s="28"/>
      <c r="WSG1414" s="28"/>
      <c r="WSH1414" s="28"/>
      <c r="WSI1414" s="28"/>
      <c r="WSJ1414" s="28"/>
      <c r="WSK1414" s="28"/>
      <c r="WSL1414" s="28"/>
      <c r="WSM1414" s="28"/>
      <c r="WSN1414" s="28"/>
      <c r="WSO1414" s="28"/>
      <c r="WSP1414" s="28"/>
      <c r="WSQ1414" s="28"/>
      <c r="WSR1414" s="28"/>
      <c r="WSS1414" s="28"/>
      <c r="WST1414" s="28"/>
      <c r="WSU1414" s="28"/>
      <c r="WSV1414" s="28"/>
      <c r="WSW1414" s="28"/>
      <c r="WSX1414" s="28"/>
      <c r="WSY1414" s="28"/>
      <c r="WSZ1414" s="28"/>
      <c r="WTA1414" s="28"/>
      <c r="WTB1414" s="28"/>
      <c r="WTC1414" s="28"/>
      <c r="WTD1414" s="28"/>
      <c r="WTE1414" s="28"/>
      <c r="WTF1414" s="28"/>
      <c r="WTG1414" s="28"/>
      <c r="WTH1414" s="28"/>
      <c r="WTI1414" s="28"/>
      <c r="WTJ1414" s="28"/>
      <c r="WTK1414" s="28"/>
      <c r="WTL1414" s="28"/>
      <c r="WTM1414" s="28"/>
      <c r="WTN1414" s="28"/>
      <c r="WTO1414" s="28"/>
      <c r="WTP1414" s="28"/>
      <c r="WTQ1414" s="28"/>
      <c r="WTR1414" s="28"/>
      <c r="WTS1414" s="28"/>
      <c r="WTT1414" s="28"/>
      <c r="WTU1414" s="28"/>
      <c r="WTV1414" s="28"/>
      <c r="WTW1414" s="28"/>
      <c r="WTX1414" s="28"/>
      <c r="WTY1414" s="28"/>
      <c r="WTZ1414" s="28"/>
      <c r="WUA1414" s="28"/>
      <c r="WUB1414" s="28"/>
      <c r="WUC1414" s="28"/>
      <c r="WUD1414" s="28"/>
      <c r="WUE1414" s="28"/>
      <c r="WUF1414" s="28"/>
      <c r="WUG1414" s="28"/>
      <c r="WUH1414" s="28"/>
      <c r="WUI1414" s="28"/>
      <c r="WUJ1414" s="28"/>
      <c r="WUK1414" s="28"/>
      <c r="WUL1414" s="28"/>
      <c r="WUM1414" s="28"/>
      <c r="WUN1414" s="28"/>
      <c r="WUO1414" s="28"/>
      <c r="WUP1414" s="28"/>
      <c r="WUQ1414" s="28"/>
      <c r="WUR1414" s="28"/>
      <c r="WUS1414" s="28"/>
      <c r="WUT1414" s="28"/>
      <c r="WUU1414" s="28"/>
      <c r="WUV1414" s="28"/>
      <c r="WUW1414" s="28"/>
      <c r="WUX1414" s="28"/>
      <c r="WUY1414" s="28"/>
      <c r="WUZ1414" s="28"/>
      <c r="WVA1414" s="28"/>
      <c r="WVB1414" s="28"/>
      <c r="WVC1414" s="28"/>
      <c r="WVD1414" s="28"/>
      <c r="WVE1414" s="28"/>
      <c r="WVF1414" s="28"/>
      <c r="WVG1414" s="28"/>
      <c r="WVH1414" s="28"/>
      <c r="WVI1414" s="28"/>
      <c r="WVJ1414" s="28"/>
      <c r="WVK1414" s="28"/>
      <c r="WVL1414" s="28"/>
      <c r="WVM1414" s="28"/>
      <c r="WVN1414" s="28"/>
      <c r="WVO1414" s="28"/>
      <c r="WVP1414" s="28"/>
      <c r="WVQ1414" s="28"/>
      <c r="WVR1414" s="28"/>
      <c r="WVS1414" s="28"/>
      <c r="WVT1414" s="28"/>
      <c r="WVU1414" s="28"/>
      <c r="WVV1414" s="28"/>
      <c r="WVW1414" s="28"/>
      <c r="WVX1414" s="28"/>
      <c r="WVY1414" s="28"/>
      <c r="WVZ1414" s="28"/>
      <c r="WWA1414" s="28"/>
      <c r="WWB1414" s="28"/>
      <c r="WWC1414" s="28"/>
      <c r="WWD1414" s="28"/>
      <c r="WWE1414" s="28"/>
      <c r="WWF1414" s="28"/>
      <c r="WWG1414" s="28"/>
      <c r="WWH1414" s="28"/>
      <c r="WWI1414" s="28"/>
      <c r="WWJ1414" s="28"/>
      <c r="WWK1414" s="28"/>
      <c r="WWL1414" s="28"/>
      <c r="WWM1414" s="28"/>
      <c r="WWN1414" s="28"/>
      <c r="WWO1414" s="28"/>
      <c r="WWP1414" s="28"/>
      <c r="WWQ1414" s="28"/>
      <c r="WWR1414" s="28"/>
      <c r="WWS1414" s="28"/>
      <c r="WWT1414" s="28"/>
      <c r="WWU1414" s="28"/>
      <c r="WWV1414" s="28"/>
      <c r="WWW1414" s="28"/>
      <c r="WWX1414" s="28"/>
      <c r="WWY1414" s="28"/>
      <c r="WWZ1414" s="28"/>
      <c r="WXA1414" s="28"/>
      <c r="WXB1414" s="28"/>
      <c r="WXC1414" s="28"/>
      <c r="WXD1414" s="28"/>
      <c r="WXE1414" s="28"/>
      <c r="WXF1414" s="28"/>
      <c r="WXG1414" s="28"/>
      <c r="WXH1414" s="28"/>
      <c r="WXI1414" s="28"/>
      <c r="WXJ1414" s="28"/>
      <c r="WXK1414" s="28"/>
      <c r="WXL1414" s="28"/>
      <c r="WXM1414" s="28"/>
      <c r="WXN1414" s="28"/>
      <c r="WXO1414" s="28"/>
      <c r="WXP1414" s="28"/>
      <c r="WXQ1414" s="28"/>
      <c r="WXR1414" s="28"/>
      <c r="WXS1414" s="28"/>
      <c r="WXT1414" s="28"/>
      <c r="WXU1414" s="28"/>
      <c r="WXV1414" s="28"/>
      <c r="WXW1414" s="28"/>
      <c r="WXX1414" s="28"/>
      <c r="WXY1414" s="28"/>
      <c r="WXZ1414" s="28"/>
      <c r="WYA1414" s="28"/>
      <c r="WYB1414" s="28"/>
      <c r="WYC1414" s="28"/>
      <c r="WYD1414" s="28"/>
      <c r="WYE1414" s="28"/>
      <c r="WYF1414" s="28"/>
      <c r="WYG1414" s="28"/>
      <c r="WYH1414" s="28"/>
      <c r="WYI1414" s="28"/>
      <c r="WYJ1414" s="28"/>
      <c r="WYK1414" s="28"/>
      <c r="WYL1414" s="28"/>
      <c r="WYM1414" s="28"/>
      <c r="WYN1414" s="28"/>
      <c r="WYO1414" s="28"/>
      <c r="WYP1414" s="28"/>
      <c r="WYQ1414" s="28"/>
      <c r="WYR1414" s="28"/>
      <c r="WYS1414" s="28"/>
      <c r="WYT1414" s="28"/>
      <c r="WYU1414" s="28"/>
      <c r="WYV1414" s="28"/>
      <c r="WYW1414" s="28"/>
      <c r="WYX1414" s="28"/>
      <c r="WYY1414" s="28"/>
      <c r="WYZ1414" s="28"/>
      <c r="WZA1414" s="28"/>
      <c r="WZB1414" s="28"/>
      <c r="WZC1414" s="28"/>
      <c r="WZD1414" s="28"/>
      <c r="WZE1414" s="28"/>
      <c r="WZF1414" s="28"/>
      <c r="WZG1414" s="28"/>
      <c r="WZH1414" s="28"/>
      <c r="WZI1414" s="28"/>
      <c r="WZJ1414" s="28"/>
      <c r="WZK1414" s="28"/>
      <c r="WZL1414" s="28"/>
      <c r="WZM1414" s="28"/>
      <c r="WZN1414" s="28"/>
      <c r="WZO1414" s="28"/>
      <c r="WZP1414" s="28"/>
      <c r="WZQ1414" s="28"/>
      <c r="WZR1414" s="28"/>
      <c r="WZS1414" s="28"/>
      <c r="WZT1414" s="28"/>
      <c r="WZU1414" s="28"/>
      <c r="WZV1414" s="28"/>
      <c r="WZW1414" s="28"/>
      <c r="WZX1414" s="28"/>
      <c r="WZY1414" s="28"/>
      <c r="WZZ1414" s="28"/>
      <c r="XAA1414" s="28"/>
      <c r="XAB1414" s="28"/>
      <c r="XAC1414" s="28"/>
      <c r="XAD1414" s="28"/>
      <c r="XAE1414" s="28"/>
      <c r="XAF1414" s="28"/>
      <c r="XAG1414" s="28"/>
      <c r="XAH1414" s="28"/>
      <c r="XAI1414" s="28"/>
      <c r="XAJ1414" s="28"/>
      <c r="XAK1414" s="28"/>
      <c r="XAL1414" s="28"/>
      <c r="XAM1414" s="28"/>
      <c r="XAN1414" s="28"/>
      <c r="XAO1414" s="28"/>
      <c r="XAP1414" s="28"/>
      <c r="XAQ1414" s="28"/>
      <c r="XAR1414" s="28"/>
      <c r="XAS1414" s="28"/>
      <c r="XAT1414" s="28"/>
      <c r="XAU1414" s="28"/>
      <c r="XAV1414" s="28"/>
      <c r="XAW1414" s="28"/>
      <c r="XAX1414" s="28"/>
      <c r="XAY1414" s="28"/>
      <c r="XAZ1414" s="28"/>
      <c r="XBA1414" s="28"/>
      <c r="XBB1414" s="28"/>
      <c r="XBC1414" s="28"/>
      <c r="XBD1414" s="28"/>
      <c r="XBE1414" s="28"/>
      <c r="XBF1414" s="28"/>
      <c r="XBG1414" s="28"/>
      <c r="XBH1414" s="28"/>
      <c r="XBI1414" s="28"/>
      <c r="XBJ1414" s="28"/>
      <c r="XBK1414" s="28"/>
      <c r="XBL1414" s="28"/>
      <c r="XBM1414" s="28"/>
      <c r="XBN1414" s="28"/>
      <c r="XBO1414" s="28"/>
      <c r="XBP1414" s="28"/>
      <c r="XBQ1414" s="28"/>
      <c r="XBR1414" s="28"/>
      <c r="XBS1414" s="28"/>
      <c r="XBT1414" s="28"/>
      <c r="XBU1414" s="28"/>
      <c r="XBV1414" s="28"/>
      <c r="XBW1414" s="28"/>
      <c r="XBX1414" s="28"/>
      <c r="XBY1414" s="28"/>
      <c r="XBZ1414" s="28"/>
      <c r="XCA1414" s="28"/>
      <c r="XCB1414" s="28"/>
      <c r="XCC1414" s="28"/>
      <c r="XCD1414" s="28"/>
      <c r="XCE1414" s="28"/>
      <c r="XCF1414" s="28"/>
      <c r="XCG1414" s="28"/>
      <c r="XCH1414" s="28"/>
      <c r="XCI1414" s="28"/>
      <c r="XCJ1414" s="28"/>
      <c r="XCK1414" s="28"/>
      <c r="XCL1414" s="28"/>
      <c r="XCM1414" s="28"/>
      <c r="XCN1414" s="28"/>
      <c r="XCO1414" s="28"/>
      <c r="XCP1414" s="28"/>
      <c r="XCQ1414" s="28"/>
      <c r="XCR1414" s="28"/>
      <c r="XCS1414" s="28"/>
      <c r="XCT1414" s="28"/>
      <c r="XCU1414" s="28"/>
      <c r="XCV1414" s="28"/>
      <c r="XCW1414" s="28"/>
      <c r="XCX1414" s="28"/>
      <c r="XCY1414" s="28"/>
      <c r="XCZ1414" s="28"/>
      <c r="XDA1414" s="28"/>
      <c r="XDB1414" s="28"/>
      <c r="XDC1414" s="28"/>
      <c r="XDD1414" s="28"/>
      <c r="XDE1414" s="28"/>
      <c r="XDF1414" s="28"/>
      <c r="XDG1414" s="28"/>
      <c r="XDH1414" s="28"/>
      <c r="XDI1414" s="28"/>
      <c r="XDJ1414" s="28"/>
      <c r="XDK1414" s="28"/>
      <c r="XDL1414" s="28"/>
      <c r="XDM1414" s="28"/>
      <c r="XDN1414" s="28"/>
      <c r="XDO1414" s="28"/>
    </row>
    <row r="1415" spans="2:16343" ht="18">
      <c r="B1415" s="111"/>
      <c r="C1415" s="110"/>
      <c r="D1415" s="104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  <c r="BN1415" s="28"/>
      <c r="BO1415" s="28"/>
      <c r="BP1415" s="28"/>
      <c r="BQ1415" s="28"/>
      <c r="BR1415" s="28"/>
      <c r="BS1415" s="28"/>
      <c r="BT1415" s="28"/>
      <c r="BU1415" s="28"/>
      <c r="BV1415" s="28"/>
      <c r="BW1415" s="28"/>
      <c r="BX1415" s="28"/>
      <c r="BY1415" s="28"/>
      <c r="BZ1415" s="28"/>
      <c r="CA1415" s="28"/>
      <c r="CB1415" s="28"/>
      <c r="CC1415" s="28"/>
      <c r="CD1415" s="28"/>
      <c r="CE1415" s="28"/>
      <c r="CF1415" s="28"/>
      <c r="CG1415" s="28"/>
      <c r="CH1415" s="28"/>
      <c r="CI1415" s="28"/>
      <c r="CJ1415" s="28"/>
      <c r="CK1415" s="28"/>
      <c r="CL1415" s="28"/>
      <c r="CM1415" s="28"/>
      <c r="CN1415" s="28"/>
      <c r="CO1415" s="28"/>
      <c r="CP1415" s="28"/>
      <c r="CQ1415" s="28"/>
      <c r="CR1415" s="28"/>
      <c r="CS1415" s="28"/>
      <c r="CT1415" s="28"/>
      <c r="CU1415" s="28"/>
      <c r="CV1415" s="28"/>
      <c r="CW1415" s="28"/>
      <c r="CX1415" s="28"/>
      <c r="CY1415" s="28"/>
      <c r="CZ1415" s="28"/>
      <c r="DA1415" s="28"/>
      <c r="DB1415" s="28"/>
      <c r="DC1415" s="28"/>
      <c r="DD1415" s="28"/>
      <c r="DE1415" s="28"/>
      <c r="DF1415" s="28"/>
      <c r="DG1415" s="28"/>
      <c r="DH1415" s="28"/>
      <c r="DI1415" s="28"/>
      <c r="DJ1415" s="28"/>
      <c r="DK1415" s="28"/>
      <c r="DL1415" s="28"/>
      <c r="DM1415" s="28"/>
      <c r="DN1415" s="28"/>
      <c r="DO1415" s="28"/>
      <c r="DP1415" s="28"/>
      <c r="DQ1415" s="28"/>
      <c r="DR1415" s="28"/>
      <c r="DS1415" s="28"/>
      <c r="DT1415" s="28"/>
      <c r="DU1415" s="28"/>
      <c r="DV1415" s="28"/>
      <c r="DW1415" s="28"/>
      <c r="DX1415" s="28"/>
      <c r="DY1415" s="28"/>
      <c r="DZ1415" s="28"/>
      <c r="EA1415" s="28"/>
      <c r="EB1415" s="28"/>
      <c r="EC1415" s="28"/>
      <c r="ED1415" s="28"/>
      <c r="EE1415" s="28"/>
      <c r="EF1415" s="28"/>
      <c r="EG1415" s="28"/>
      <c r="EH1415" s="28"/>
      <c r="EI1415" s="28"/>
      <c r="EJ1415" s="28"/>
      <c r="EK1415" s="28"/>
      <c r="EL1415" s="28"/>
      <c r="EM1415" s="28"/>
      <c r="EN1415" s="28"/>
      <c r="EO1415" s="28"/>
      <c r="EP1415" s="28"/>
      <c r="EQ1415" s="28"/>
      <c r="ER1415" s="28"/>
      <c r="ES1415" s="28"/>
      <c r="ET1415" s="28"/>
      <c r="EU1415" s="28"/>
      <c r="EV1415" s="28"/>
      <c r="EW1415" s="28"/>
      <c r="EX1415" s="28"/>
      <c r="EY1415" s="28"/>
      <c r="EZ1415" s="28"/>
      <c r="FA1415" s="28"/>
      <c r="FB1415" s="28"/>
      <c r="FC1415" s="28"/>
      <c r="FD1415" s="28"/>
      <c r="FE1415" s="28"/>
      <c r="FF1415" s="28"/>
      <c r="FG1415" s="28"/>
      <c r="FH1415" s="28"/>
      <c r="FI1415" s="28"/>
      <c r="FJ1415" s="28"/>
      <c r="FK1415" s="28"/>
      <c r="FL1415" s="28"/>
      <c r="FM1415" s="28"/>
      <c r="FN1415" s="28"/>
      <c r="FO1415" s="28"/>
      <c r="FP1415" s="28"/>
      <c r="FQ1415" s="28"/>
      <c r="FR1415" s="28"/>
      <c r="FS1415" s="28"/>
      <c r="FT1415" s="28"/>
      <c r="FU1415" s="28"/>
      <c r="FV1415" s="28"/>
      <c r="FW1415" s="28"/>
      <c r="FX1415" s="28"/>
      <c r="FY1415" s="28"/>
      <c r="FZ1415" s="28"/>
      <c r="GA1415" s="28"/>
      <c r="GB1415" s="28"/>
      <c r="GC1415" s="28"/>
      <c r="GD1415" s="28"/>
      <c r="GE1415" s="28"/>
      <c r="GF1415" s="28"/>
      <c r="GG1415" s="28"/>
      <c r="GH1415" s="28"/>
      <c r="GI1415" s="28"/>
      <c r="GJ1415" s="28"/>
      <c r="GK1415" s="28"/>
      <c r="GL1415" s="28"/>
      <c r="GM1415" s="28"/>
      <c r="GN1415" s="28"/>
      <c r="GO1415" s="28"/>
      <c r="GP1415" s="28"/>
      <c r="GQ1415" s="28"/>
      <c r="GR1415" s="28"/>
      <c r="GS1415" s="28"/>
      <c r="GT1415" s="28"/>
      <c r="GU1415" s="28"/>
      <c r="GV1415" s="28"/>
      <c r="GW1415" s="28"/>
      <c r="GX1415" s="28"/>
      <c r="GY1415" s="28"/>
      <c r="GZ1415" s="28"/>
      <c r="HA1415" s="28"/>
      <c r="HB1415" s="28"/>
      <c r="HC1415" s="28"/>
      <c r="HD1415" s="28"/>
      <c r="HE1415" s="28"/>
      <c r="HF1415" s="28"/>
      <c r="HG1415" s="28"/>
      <c r="HH1415" s="28"/>
      <c r="HI1415" s="28"/>
      <c r="HJ1415" s="28"/>
      <c r="HK1415" s="28"/>
      <c r="HL1415" s="28"/>
      <c r="HM1415" s="28"/>
      <c r="HN1415" s="28"/>
      <c r="HO1415" s="28"/>
      <c r="HP1415" s="28"/>
      <c r="HQ1415" s="28"/>
      <c r="HR1415" s="28"/>
      <c r="HS1415" s="28"/>
      <c r="HT1415" s="28"/>
      <c r="HU1415" s="28"/>
      <c r="HV1415" s="28"/>
      <c r="HW1415" s="28"/>
      <c r="HX1415" s="28"/>
      <c r="HY1415" s="28"/>
      <c r="HZ1415" s="28"/>
      <c r="IA1415" s="28"/>
      <c r="IB1415" s="28"/>
      <c r="IC1415" s="28"/>
      <c r="ID1415" s="28"/>
      <c r="IE1415" s="28"/>
      <c r="IF1415" s="28"/>
      <c r="IG1415" s="28"/>
      <c r="IH1415" s="28"/>
      <c r="II1415" s="28"/>
      <c r="IJ1415" s="28"/>
      <c r="IK1415" s="28"/>
      <c r="IL1415" s="28"/>
      <c r="IM1415" s="28"/>
      <c r="IN1415" s="28"/>
      <c r="IO1415" s="28"/>
      <c r="IP1415" s="28"/>
      <c r="IQ1415" s="28"/>
      <c r="IR1415" s="28"/>
      <c r="IS1415" s="28"/>
      <c r="IT1415" s="28"/>
      <c r="IU1415" s="28"/>
      <c r="IV1415" s="28"/>
      <c r="IW1415" s="28"/>
      <c r="IX1415" s="28"/>
      <c r="IY1415" s="28"/>
      <c r="IZ1415" s="28"/>
      <c r="JA1415" s="28"/>
      <c r="JB1415" s="28"/>
      <c r="JC1415" s="28"/>
      <c r="JD1415" s="28"/>
      <c r="JE1415" s="28"/>
      <c r="JF1415" s="28"/>
      <c r="JG1415" s="28"/>
      <c r="JH1415" s="28"/>
      <c r="JI1415" s="28"/>
      <c r="JJ1415" s="28"/>
      <c r="JK1415" s="28"/>
      <c r="JL1415" s="28"/>
      <c r="JM1415" s="28"/>
      <c r="JN1415" s="28"/>
      <c r="JO1415" s="28"/>
      <c r="JP1415" s="28"/>
      <c r="JQ1415" s="28"/>
      <c r="JR1415" s="28"/>
      <c r="JS1415" s="28"/>
      <c r="JT1415" s="28"/>
      <c r="JU1415" s="28"/>
      <c r="JV1415" s="28"/>
      <c r="JW1415" s="28"/>
      <c r="JX1415" s="28"/>
      <c r="JY1415" s="28"/>
      <c r="JZ1415" s="28"/>
      <c r="KA1415" s="28"/>
      <c r="KB1415" s="28"/>
      <c r="KC1415" s="28"/>
      <c r="KD1415" s="28"/>
      <c r="KE1415" s="28"/>
      <c r="KF1415" s="28"/>
      <c r="KG1415" s="28"/>
      <c r="KH1415" s="28"/>
      <c r="KI1415" s="28"/>
      <c r="KJ1415" s="28"/>
      <c r="KK1415" s="28"/>
      <c r="KL1415" s="28"/>
      <c r="KM1415" s="28"/>
      <c r="KN1415" s="28"/>
      <c r="KO1415" s="28"/>
      <c r="KP1415" s="28"/>
      <c r="KQ1415" s="28"/>
      <c r="KR1415" s="28"/>
      <c r="KS1415" s="28"/>
      <c r="KT1415" s="28"/>
      <c r="KU1415" s="28"/>
      <c r="KV1415" s="28"/>
      <c r="KW1415" s="28"/>
      <c r="KX1415" s="28"/>
      <c r="KY1415" s="28"/>
      <c r="KZ1415" s="28"/>
      <c r="LA1415" s="28"/>
      <c r="LB1415" s="28"/>
      <c r="LC1415" s="28"/>
      <c r="LD1415" s="28"/>
      <c r="LE1415" s="28"/>
      <c r="LF1415" s="28"/>
      <c r="LG1415" s="28"/>
      <c r="LH1415" s="28"/>
      <c r="LI1415" s="28"/>
      <c r="LJ1415" s="28"/>
      <c r="LK1415" s="28"/>
      <c r="LL1415" s="28"/>
      <c r="LM1415" s="28"/>
      <c r="LN1415" s="28"/>
      <c r="LO1415" s="28"/>
      <c r="LP1415" s="28"/>
      <c r="LQ1415" s="28"/>
      <c r="LR1415" s="28"/>
      <c r="LS1415" s="28"/>
      <c r="LT1415" s="28"/>
      <c r="LU1415" s="28"/>
      <c r="LV1415" s="28"/>
      <c r="LW1415" s="28"/>
      <c r="LX1415" s="28"/>
      <c r="LY1415" s="28"/>
      <c r="LZ1415" s="28"/>
      <c r="MA1415" s="28"/>
      <c r="MB1415" s="28"/>
      <c r="MC1415" s="28"/>
      <c r="MD1415" s="28"/>
      <c r="ME1415" s="28"/>
      <c r="MF1415" s="28"/>
      <c r="MG1415" s="28"/>
      <c r="MH1415" s="28"/>
      <c r="MI1415" s="28"/>
      <c r="MJ1415" s="28"/>
      <c r="MK1415" s="28"/>
      <c r="ML1415" s="28"/>
      <c r="MM1415" s="28"/>
      <c r="MN1415" s="28"/>
      <c r="MO1415" s="28"/>
      <c r="MP1415" s="28"/>
      <c r="MQ1415" s="28"/>
      <c r="MR1415" s="28"/>
      <c r="MS1415" s="28"/>
      <c r="MT1415" s="28"/>
      <c r="MU1415" s="28"/>
      <c r="MV1415" s="28"/>
      <c r="MW1415" s="28"/>
      <c r="MX1415" s="28"/>
      <c r="MY1415" s="28"/>
      <c r="MZ1415" s="28"/>
      <c r="NA1415" s="28"/>
      <c r="NB1415" s="28"/>
      <c r="NC1415" s="28"/>
      <c r="ND1415" s="28"/>
      <c r="NE1415" s="28"/>
      <c r="NF1415" s="28"/>
      <c r="NG1415" s="28"/>
      <c r="NH1415" s="28"/>
      <c r="NI1415" s="28"/>
      <c r="NJ1415" s="28"/>
      <c r="NK1415" s="28"/>
      <c r="NL1415" s="28"/>
      <c r="NM1415" s="28"/>
      <c r="NN1415" s="28"/>
      <c r="NO1415" s="28"/>
      <c r="NP1415" s="28"/>
      <c r="NQ1415" s="28"/>
      <c r="NR1415" s="28"/>
      <c r="NS1415" s="28"/>
      <c r="NT1415" s="28"/>
      <c r="NU1415" s="28"/>
      <c r="NV1415" s="28"/>
      <c r="NW1415" s="28"/>
      <c r="NX1415" s="28"/>
      <c r="NY1415" s="28"/>
      <c r="NZ1415" s="28"/>
      <c r="OA1415" s="28"/>
      <c r="OB1415" s="28"/>
      <c r="OC1415" s="28"/>
      <c r="OD1415" s="28"/>
      <c r="OE1415" s="28"/>
      <c r="OF1415" s="28"/>
      <c r="OG1415" s="28"/>
      <c r="OH1415" s="28"/>
      <c r="OI1415" s="28"/>
      <c r="OJ1415" s="28"/>
      <c r="OK1415" s="28"/>
      <c r="OL1415" s="28"/>
      <c r="OM1415" s="28"/>
      <c r="ON1415" s="28"/>
      <c r="OO1415" s="28"/>
      <c r="OP1415" s="28"/>
      <c r="OQ1415" s="28"/>
      <c r="OR1415" s="28"/>
      <c r="OS1415" s="28"/>
      <c r="OT1415" s="28"/>
      <c r="OU1415" s="28"/>
      <c r="OV1415" s="28"/>
      <c r="OW1415" s="28"/>
      <c r="OX1415" s="28"/>
      <c r="OY1415" s="28"/>
      <c r="OZ1415" s="28"/>
      <c r="PA1415" s="28"/>
      <c r="PB1415" s="28"/>
      <c r="PC1415" s="28"/>
      <c r="PD1415" s="28"/>
      <c r="PE1415" s="28"/>
      <c r="PF1415" s="28"/>
      <c r="PG1415" s="28"/>
      <c r="PH1415" s="28"/>
      <c r="PI1415" s="28"/>
      <c r="PJ1415" s="28"/>
      <c r="PK1415" s="28"/>
      <c r="PL1415" s="28"/>
      <c r="PM1415" s="28"/>
      <c r="PN1415" s="28"/>
      <c r="PO1415" s="28"/>
      <c r="PP1415" s="28"/>
      <c r="PQ1415" s="28"/>
      <c r="PR1415" s="28"/>
      <c r="PS1415" s="28"/>
      <c r="PT1415" s="28"/>
      <c r="PU1415" s="28"/>
      <c r="PV1415" s="28"/>
      <c r="PW1415" s="28"/>
      <c r="PX1415" s="28"/>
      <c r="PY1415" s="28"/>
      <c r="PZ1415" s="28"/>
      <c r="QA1415" s="28"/>
      <c r="QB1415" s="28"/>
      <c r="QC1415" s="28"/>
      <c r="QD1415" s="28"/>
      <c r="QE1415" s="28"/>
      <c r="QF1415" s="28"/>
      <c r="QG1415" s="28"/>
      <c r="QH1415" s="28"/>
      <c r="QI1415" s="28"/>
      <c r="QJ1415" s="28"/>
      <c r="QK1415" s="28"/>
      <c r="QL1415" s="28"/>
      <c r="QM1415" s="28"/>
      <c r="QN1415" s="28"/>
      <c r="QO1415" s="28"/>
      <c r="QP1415" s="28"/>
      <c r="QQ1415" s="28"/>
      <c r="QR1415" s="28"/>
      <c r="QS1415" s="28"/>
      <c r="QT1415" s="28"/>
      <c r="QU1415" s="28"/>
      <c r="QV1415" s="28"/>
      <c r="QW1415" s="28"/>
      <c r="QX1415" s="28"/>
      <c r="QY1415" s="28"/>
      <c r="QZ1415" s="28"/>
      <c r="RA1415" s="28"/>
      <c r="RB1415" s="28"/>
      <c r="RC1415" s="28"/>
      <c r="RD1415" s="28"/>
      <c r="RE1415" s="28"/>
      <c r="RF1415" s="28"/>
      <c r="RG1415" s="28"/>
      <c r="RH1415" s="28"/>
      <c r="RI1415" s="28"/>
      <c r="RJ1415" s="28"/>
      <c r="RK1415" s="28"/>
      <c r="RL1415" s="28"/>
      <c r="RM1415" s="28"/>
      <c r="RN1415" s="28"/>
      <c r="RO1415" s="28"/>
      <c r="RP1415" s="28"/>
      <c r="RQ1415" s="28"/>
      <c r="RR1415" s="28"/>
      <c r="RS1415" s="28"/>
      <c r="RT1415" s="28"/>
      <c r="RU1415" s="28"/>
      <c r="RV1415" s="28"/>
      <c r="RW1415" s="28"/>
      <c r="RX1415" s="28"/>
      <c r="RY1415" s="28"/>
      <c r="RZ1415" s="28"/>
      <c r="SA1415" s="28"/>
      <c r="SB1415" s="28"/>
      <c r="SC1415" s="28"/>
      <c r="SD1415" s="28"/>
      <c r="SE1415" s="28"/>
      <c r="SF1415" s="28"/>
      <c r="SG1415" s="28"/>
      <c r="SH1415" s="28"/>
      <c r="SI1415" s="28"/>
      <c r="SJ1415" s="28"/>
      <c r="SK1415" s="28"/>
      <c r="SL1415" s="28"/>
      <c r="SM1415" s="28"/>
      <c r="SN1415" s="28"/>
      <c r="SO1415" s="28"/>
      <c r="SP1415" s="28"/>
      <c r="SQ1415" s="28"/>
      <c r="SR1415" s="28"/>
      <c r="SS1415" s="28"/>
      <c r="ST1415" s="28"/>
      <c r="SU1415" s="28"/>
      <c r="SV1415" s="28"/>
      <c r="SW1415" s="28"/>
      <c r="SX1415" s="28"/>
      <c r="SY1415" s="28"/>
      <c r="SZ1415" s="28"/>
      <c r="TA1415" s="28"/>
      <c r="TB1415" s="28"/>
      <c r="TC1415" s="28"/>
      <c r="TD1415" s="28"/>
      <c r="TE1415" s="28"/>
      <c r="TF1415" s="28"/>
      <c r="TG1415" s="28"/>
      <c r="TH1415" s="28"/>
      <c r="TI1415" s="28"/>
      <c r="TJ1415" s="28"/>
      <c r="TK1415" s="28"/>
      <c r="TL1415" s="28"/>
      <c r="TM1415" s="28"/>
      <c r="TN1415" s="28"/>
      <c r="TO1415" s="28"/>
      <c r="TP1415" s="28"/>
      <c r="TQ1415" s="28"/>
      <c r="TR1415" s="28"/>
      <c r="TS1415" s="28"/>
      <c r="TT1415" s="28"/>
      <c r="TU1415" s="28"/>
      <c r="TV1415" s="28"/>
      <c r="TW1415" s="28"/>
      <c r="TX1415" s="28"/>
      <c r="TY1415" s="28"/>
      <c r="TZ1415" s="28"/>
      <c r="UA1415" s="28"/>
      <c r="UB1415" s="28"/>
      <c r="UC1415" s="28"/>
      <c r="UD1415" s="28"/>
      <c r="UE1415" s="28"/>
      <c r="UF1415" s="28"/>
      <c r="UG1415" s="28"/>
      <c r="UH1415" s="28"/>
      <c r="UI1415" s="28"/>
      <c r="UJ1415" s="28"/>
      <c r="UK1415" s="28"/>
      <c r="UL1415" s="28"/>
      <c r="UM1415" s="28"/>
      <c r="UN1415" s="28"/>
      <c r="UO1415" s="28"/>
      <c r="UP1415" s="28"/>
      <c r="UQ1415" s="28"/>
      <c r="UR1415" s="28"/>
      <c r="US1415" s="28"/>
      <c r="UT1415" s="28"/>
      <c r="UU1415" s="28"/>
      <c r="UV1415" s="28"/>
      <c r="UW1415" s="28"/>
      <c r="UX1415" s="28"/>
      <c r="UY1415" s="28"/>
      <c r="UZ1415" s="28"/>
      <c r="VA1415" s="28"/>
      <c r="VB1415" s="28"/>
      <c r="VC1415" s="28"/>
      <c r="VD1415" s="28"/>
      <c r="VE1415" s="28"/>
      <c r="VF1415" s="28"/>
      <c r="VG1415" s="28"/>
      <c r="VH1415" s="28"/>
      <c r="VI1415" s="28"/>
      <c r="VJ1415" s="28"/>
      <c r="VK1415" s="28"/>
      <c r="VL1415" s="28"/>
      <c r="VM1415" s="28"/>
      <c r="VN1415" s="28"/>
      <c r="VO1415" s="28"/>
      <c r="VP1415" s="28"/>
      <c r="VQ1415" s="28"/>
      <c r="VR1415" s="28"/>
      <c r="VS1415" s="28"/>
      <c r="VT1415" s="28"/>
      <c r="VU1415" s="28"/>
      <c r="VV1415" s="28"/>
      <c r="VW1415" s="28"/>
      <c r="VX1415" s="28"/>
      <c r="VY1415" s="28"/>
      <c r="VZ1415" s="28"/>
      <c r="WA1415" s="28"/>
      <c r="WB1415" s="28"/>
      <c r="WC1415" s="28"/>
      <c r="WD1415" s="28"/>
      <c r="WE1415" s="28"/>
      <c r="WF1415" s="28"/>
      <c r="WG1415" s="28"/>
      <c r="WH1415" s="28"/>
      <c r="WI1415" s="28"/>
      <c r="WJ1415" s="28"/>
      <c r="WK1415" s="28"/>
      <c r="WL1415" s="28"/>
      <c r="WM1415" s="28"/>
      <c r="WN1415" s="28"/>
      <c r="WO1415" s="28"/>
      <c r="WP1415" s="28"/>
      <c r="WQ1415" s="28"/>
      <c r="WR1415" s="28"/>
      <c r="WS1415" s="28"/>
      <c r="WT1415" s="28"/>
      <c r="WU1415" s="28"/>
      <c r="WV1415" s="28"/>
      <c r="WW1415" s="28"/>
      <c r="WX1415" s="28"/>
      <c r="WY1415" s="28"/>
      <c r="WZ1415" s="28"/>
      <c r="XA1415" s="28"/>
      <c r="XB1415" s="28"/>
      <c r="XC1415" s="28"/>
      <c r="XD1415" s="28"/>
      <c r="XE1415" s="28"/>
      <c r="XF1415" s="28"/>
      <c r="XG1415" s="28"/>
      <c r="XH1415" s="28"/>
      <c r="XI1415" s="28"/>
      <c r="XJ1415" s="28"/>
      <c r="XK1415" s="28"/>
      <c r="XL1415" s="28"/>
      <c r="XM1415" s="28"/>
      <c r="XN1415" s="28"/>
      <c r="XO1415" s="28"/>
      <c r="XP1415" s="28"/>
      <c r="XQ1415" s="28"/>
      <c r="XR1415" s="28"/>
      <c r="XS1415" s="28"/>
      <c r="XT1415" s="28"/>
      <c r="XU1415" s="28"/>
      <c r="XV1415" s="28"/>
      <c r="XW1415" s="28"/>
      <c r="XX1415" s="28"/>
      <c r="XY1415" s="28"/>
      <c r="XZ1415" s="28"/>
      <c r="YA1415" s="28"/>
      <c r="YB1415" s="28"/>
      <c r="YC1415" s="28"/>
      <c r="YD1415" s="28"/>
      <c r="YE1415" s="28"/>
      <c r="YF1415" s="28"/>
      <c r="YG1415" s="28"/>
      <c r="YH1415" s="28"/>
      <c r="YI1415" s="28"/>
      <c r="YJ1415" s="28"/>
      <c r="YK1415" s="28"/>
      <c r="YL1415" s="28"/>
      <c r="YM1415" s="28"/>
      <c r="YN1415" s="28"/>
      <c r="YO1415" s="28"/>
      <c r="YP1415" s="28"/>
      <c r="YQ1415" s="28"/>
      <c r="YR1415" s="28"/>
      <c r="YS1415" s="28"/>
      <c r="YT1415" s="28"/>
      <c r="YU1415" s="28"/>
      <c r="YV1415" s="28"/>
      <c r="YW1415" s="28"/>
      <c r="YX1415" s="28"/>
      <c r="YY1415" s="28"/>
      <c r="YZ1415" s="28"/>
      <c r="ZA1415" s="28"/>
      <c r="ZB1415" s="28"/>
      <c r="ZC1415" s="28"/>
      <c r="ZD1415" s="28"/>
      <c r="ZE1415" s="28"/>
      <c r="ZF1415" s="28"/>
      <c r="ZG1415" s="28"/>
      <c r="ZH1415" s="28"/>
      <c r="ZI1415" s="28"/>
      <c r="ZJ1415" s="28"/>
      <c r="ZK1415" s="28"/>
      <c r="ZL1415" s="28"/>
      <c r="ZM1415" s="28"/>
      <c r="ZN1415" s="28"/>
      <c r="ZO1415" s="28"/>
      <c r="ZP1415" s="28"/>
      <c r="ZQ1415" s="28"/>
      <c r="ZR1415" s="28"/>
      <c r="ZS1415" s="28"/>
      <c r="ZT1415" s="28"/>
      <c r="ZU1415" s="28"/>
      <c r="ZV1415" s="28"/>
      <c r="ZW1415" s="28"/>
      <c r="ZX1415" s="28"/>
      <c r="ZY1415" s="28"/>
      <c r="ZZ1415" s="28"/>
      <c r="AAA1415" s="28"/>
      <c r="AAB1415" s="28"/>
      <c r="AAC1415" s="28"/>
      <c r="AAD1415" s="28"/>
      <c r="AAE1415" s="28"/>
      <c r="AAF1415" s="28"/>
      <c r="AAG1415" s="28"/>
      <c r="AAH1415" s="28"/>
      <c r="AAI1415" s="28"/>
      <c r="AAJ1415" s="28"/>
      <c r="AAK1415" s="28"/>
      <c r="AAL1415" s="28"/>
      <c r="AAM1415" s="28"/>
      <c r="AAN1415" s="28"/>
      <c r="AAO1415" s="28"/>
      <c r="AAP1415" s="28"/>
      <c r="AAQ1415" s="28"/>
      <c r="AAR1415" s="28"/>
      <c r="AAS1415" s="28"/>
      <c r="AAT1415" s="28"/>
      <c r="AAU1415" s="28"/>
      <c r="AAV1415" s="28"/>
      <c r="AAW1415" s="28"/>
      <c r="AAX1415" s="28"/>
      <c r="AAY1415" s="28"/>
      <c r="AAZ1415" s="28"/>
      <c r="ABA1415" s="28"/>
      <c r="ABB1415" s="28"/>
      <c r="ABC1415" s="28"/>
      <c r="ABD1415" s="28"/>
      <c r="ABE1415" s="28"/>
      <c r="ABF1415" s="28"/>
      <c r="ABG1415" s="28"/>
      <c r="ABH1415" s="28"/>
      <c r="ABI1415" s="28"/>
      <c r="ABJ1415" s="28"/>
      <c r="ABK1415" s="28"/>
      <c r="ABL1415" s="28"/>
      <c r="ABM1415" s="28"/>
      <c r="ABN1415" s="28"/>
      <c r="ABO1415" s="28"/>
      <c r="ABP1415" s="28"/>
      <c r="ABQ1415" s="28"/>
      <c r="ABR1415" s="28"/>
      <c r="ABS1415" s="28"/>
      <c r="ABT1415" s="28"/>
      <c r="ABU1415" s="28"/>
      <c r="ABV1415" s="28"/>
      <c r="ABW1415" s="28"/>
      <c r="ABX1415" s="28"/>
      <c r="ABY1415" s="28"/>
      <c r="ABZ1415" s="28"/>
      <c r="ACA1415" s="28"/>
      <c r="ACB1415" s="28"/>
      <c r="ACC1415" s="28"/>
      <c r="ACD1415" s="28"/>
      <c r="ACE1415" s="28"/>
      <c r="ACF1415" s="28"/>
      <c r="ACG1415" s="28"/>
      <c r="ACH1415" s="28"/>
      <c r="ACI1415" s="28"/>
      <c r="ACJ1415" s="28"/>
      <c r="ACK1415" s="28"/>
      <c r="ACL1415" s="28"/>
      <c r="ACM1415" s="28"/>
      <c r="ACN1415" s="28"/>
      <c r="ACO1415" s="28"/>
      <c r="ACP1415" s="28"/>
      <c r="ACQ1415" s="28"/>
      <c r="ACR1415" s="28"/>
      <c r="ACS1415" s="28"/>
      <c r="ACT1415" s="28"/>
      <c r="ACU1415" s="28"/>
      <c r="ACV1415" s="28"/>
      <c r="ACW1415" s="28"/>
      <c r="ACX1415" s="28"/>
      <c r="ACY1415" s="28"/>
      <c r="ACZ1415" s="28"/>
      <c r="ADA1415" s="28"/>
      <c r="ADB1415" s="28"/>
      <c r="ADC1415" s="28"/>
      <c r="ADD1415" s="28"/>
      <c r="ADE1415" s="28"/>
      <c r="ADF1415" s="28"/>
      <c r="ADG1415" s="28"/>
      <c r="ADH1415" s="28"/>
      <c r="ADI1415" s="28"/>
      <c r="ADJ1415" s="28"/>
      <c r="ADK1415" s="28"/>
      <c r="ADL1415" s="28"/>
      <c r="ADM1415" s="28"/>
      <c r="ADN1415" s="28"/>
      <c r="ADO1415" s="28"/>
      <c r="ADP1415" s="28"/>
      <c r="ADQ1415" s="28"/>
      <c r="ADR1415" s="28"/>
      <c r="ADS1415" s="28"/>
      <c r="ADT1415" s="28"/>
      <c r="ADU1415" s="28"/>
      <c r="ADV1415" s="28"/>
      <c r="ADW1415" s="28"/>
      <c r="ADX1415" s="28"/>
      <c r="ADY1415" s="28"/>
      <c r="ADZ1415" s="28"/>
      <c r="AEA1415" s="28"/>
      <c r="AEB1415" s="28"/>
      <c r="AEC1415" s="28"/>
      <c r="AED1415" s="28"/>
      <c r="AEE1415" s="28"/>
      <c r="AEF1415" s="28"/>
      <c r="AEG1415" s="28"/>
      <c r="AEH1415" s="28"/>
      <c r="AEI1415" s="28"/>
      <c r="AEJ1415" s="28"/>
      <c r="AEK1415" s="28"/>
      <c r="AEL1415" s="28"/>
      <c r="AEM1415" s="28"/>
      <c r="AEN1415" s="28"/>
      <c r="AEO1415" s="28"/>
      <c r="AEP1415" s="28"/>
      <c r="AEQ1415" s="28"/>
      <c r="AER1415" s="28"/>
      <c r="AES1415" s="28"/>
      <c r="AET1415" s="28"/>
      <c r="AEU1415" s="28"/>
      <c r="AEV1415" s="28"/>
      <c r="AEW1415" s="28"/>
      <c r="AEX1415" s="28"/>
      <c r="AEY1415" s="28"/>
      <c r="AEZ1415" s="28"/>
      <c r="AFA1415" s="28"/>
      <c r="AFB1415" s="28"/>
      <c r="AFC1415" s="28"/>
      <c r="AFD1415" s="28"/>
      <c r="AFE1415" s="28"/>
      <c r="AFF1415" s="28"/>
      <c r="AFG1415" s="28"/>
      <c r="AFH1415" s="28"/>
      <c r="AFI1415" s="28"/>
      <c r="AFJ1415" s="28"/>
      <c r="AFK1415" s="28"/>
      <c r="AFL1415" s="28"/>
      <c r="AFM1415" s="28"/>
      <c r="AFN1415" s="28"/>
      <c r="AFO1415" s="28"/>
      <c r="AFP1415" s="28"/>
      <c r="AFQ1415" s="28"/>
      <c r="AFR1415" s="28"/>
      <c r="AFS1415" s="28"/>
      <c r="AFT1415" s="28"/>
      <c r="AFU1415" s="28"/>
      <c r="AFV1415" s="28"/>
      <c r="AFW1415" s="28"/>
      <c r="AFX1415" s="28"/>
      <c r="AFY1415" s="28"/>
      <c r="AFZ1415" s="28"/>
      <c r="AGA1415" s="28"/>
      <c r="AGB1415" s="28"/>
      <c r="AGC1415" s="28"/>
      <c r="AGD1415" s="28"/>
      <c r="AGE1415" s="28"/>
      <c r="AGF1415" s="28"/>
      <c r="AGG1415" s="28"/>
      <c r="AGH1415" s="28"/>
      <c r="AGI1415" s="28"/>
      <c r="AGJ1415" s="28"/>
      <c r="AGK1415" s="28"/>
      <c r="AGL1415" s="28"/>
      <c r="AGM1415" s="28"/>
      <c r="AGN1415" s="28"/>
      <c r="AGO1415" s="28"/>
      <c r="AGP1415" s="28"/>
      <c r="AGQ1415" s="28"/>
      <c r="AGR1415" s="28"/>
      <c r="AGS1415" s="28"/>
      <c r="AGT1415" s="28"/>
      <c r="AGU1415" s="28"/>
      <c r="AGV1415" s="28"/>
      <c r="AGW1415" s="28"/>
      <c r="AGX1415" s="28"/>
      <c r="AGY1415" s="28"/>
      <c r="AGZ1415" s="28"/>
      <c r="AHA1415" s="28"/>
      <c r="AHB1415" s="28"/>
      <c r="AHC1415" s="28"/>
      <c r="AHD1415" s="28"/>
      <c r="AHE1415" s="28"/>
      <c r="AHF1415" s="28"/>
      <c r="AHG1415" s="28"/>
      <c r="AHH1415" s="28"/>
      <c r="AHI1415" s="28"/>
      <c r="AHJ1415" s="28"/>
      <c r="AHK1415" s="28"/>
      <c r="AHL1415" s="28"/>
      <c r="AHM1415" s="28"/>
      <c r="AHN1415" s="28"/>
      <c r="AHO1415" s="28"/>
      <c r="AHP1415" s="28"/>
      <c r="AHQ1415" s="28"/>
      <c r="AHR1415" s="28"/>
      <c r="AHS1415" s="28"/>
      <c r="AHT1415" s="28"/>
      <c r="AHU1415" s="28"/>
      <c r="AHV1415" s="28"/>
      <c r="AHW1415" s="28"/>
      <c r="AHX1415" s="28"/>
      <c r="AHY1415" s="28"/>
      <c r="AHZ1415" s="28"/>
      <c r="AIA1415" s="28"/>
      <c r="AIB1415" s="28"/>
      <c r="AIC1415" s="28"/>
      <c r="AID1415" s="28"/>
      <c r="AIE1415" s="28"/>
      <c r="AIF1415" s="28"/>
      <c r="AIG1415" s="28"/>
      <c r="AIH1415" s="28"/>
      <c r="AII1415" s="28"/>
      <c r="AIJ1415" s="28"/>
      <c r="AIK1415" s="28"/>
      <c r="AIL1415" s="28"/>
      <c r="AIM1415" s="28"/>
      <c r="AIN1415" s="28"/>
      <c r="AIO1415" s="28"/>
      <c r="AIP1415" s="28"/>
      <c r="AIQ1415" s="28"/>
      <c r="AIR1415" s="28"/>
      <c r="AIS1415" s="28"/>
      <c r="AIT1415" s="28"/>
      <c r="AIU1415" s="28"/>
      <c r="AIV1415" s="28"/>
      <c r="AIW1415" s="28"/>
      <c r="AIX1415" s="28"/>
      <c r="AIY1415" s="28"/>
      <c r="AIZ1415" s="28"/>
      <c r="AJA1415" s="28"/>
      <c r="AJB1415" s="28"/>
      <c r="AJC1415" s="28"/>
      <c r="AJD1415" s="28"/>
      <c r="AJE1415" s="28"/>
      <c r="AJF1415" s="28"/>
      <c r="AJG1415" s="28"/>
      <c r="AJH1415" s="28"/>
      <c r="AJI1415" s="28"/>
      <c r="AJJ1415" s="28"/>
      <c r="AJK1415" s="28"/>
      <c r="AJL1415" s="28"/>
      <c r="AJM1415" s="28"/>
      <c r="AJN1415" s="28"/>
      <c r="AJO1415" s="28"/>
      <c r="AJP1415" s="28"/>
      <c r="AJQ1415" s="28"/>
      <c r="AJR1415" s="28"/>
      <c r="AJS1415" s="28"/>
      <c r="AJT1415" s="28"/>
      <c r="AJU1415" s="28"/>
      <c r="AJV1415" s="28"/>
      <c r="AJW1415" s="28"/>
      <c r="AJX1415" s="28"/>
      <c r="AJY1415" s="28"/>
      <c r="AJZ1415" s="28"/>
      <c r="AKA1415" s="28"/>
      <c r="AKB1415" s="28"/>
      <c r="AKC1415" s="28"/>
      <c r="AKD1415" s="28"/>
      <c r="AKE1415" s="28"/>
      <c r="AKF1415" s="28"/>
      <c r="AKG1415" s="28"/>
      <c r="AKH1415" s="28"/>
      <c r="AKI1415" s="28"/>
      <c r="AKJ1415" s="28"/>
      <c r="AKK1415" s="28"/>
      <c r="AKL1415" s="28"/>
      <c r="AKM1415" s="28"/>
      <c r="AKN1415" s="28"/>
      <c r="AKO1415" s="28"/>
      <c r="AKP1415" s="28"/>
      <c r="AKQ1415" s="28"/>
      <c r="AKR1415" s="28"/>
      <c r="AKS1415" s="28"/>
      <c r="AKT1415" s="28"/>
      <c r="AKU1415" s="28"/>
      <c r="AKV1415" s="28"/>
      <c r="AKW1415" s="28"/>
      <c r="AKX1415" s="28"/>
      <c r="AKY1415" s="28"/>
      <c r="AKZ1415" s="28"/>
      <c r="ALA1415" s="28"/>
      <c r="ALB1415" s="28"/>
      <c r="ALC1415" s="28"/>
      <c r="ALD1415" s="28"/>
      <c r="ALE1415" s="28"/>
      <c r="ALF1415" s="28"/>
      <c r="ALG1415" s="28"/>
      <c r="ALH1415" s="28"/>
      <c r="ALI1415" s="28"/>
      <c r="ALJ1415" s="28"/>
      <c r="ALK1415" s="28"/>
      <c r="ALL1415" s="28"/>
      <c r="ALM1415" s="28"/>
      <c r="ALN1415" s="28"/>
      <c r="ALO1415" s="28"/>
      <c r="ALP1415" s="28"/>
      <c r="ALQ1415" s="28"/>
      <c r="ALR1415" s="28"/>
      <c r="ALS1415" s="28"/>
      <c r="ALT1415" s="28"/>
      <c r="ALU1415" s="28"/>
      <c r="ALV1415" s="28"/>
      <c r="ALW1415" s="28"/>
      <c r="ALX1415" s="28"/>
      <c r="ALY1415" s="28"/>
      <c r="ALZ1415" s="28"/>
      <c r="AMA1415" s="28"/>
      <c r="AMB1415" s="28"/>
      <c r="AMC1415" s="28"/>
      <c r="AMD1415" s="28"/>
      <c r="AME1415" s="28"/>
      <c r="AMF1415" s="28"/>
      <c r="AMG1415" s="28"/>
      <c r="AMH1415" s="28"/>
      <c r="AMI1415" s="28"/>
      <c r="AMJ1415" s="28"/>
      <c r="AMK1415" s="28"/>
      <c r="AML1415" s="28"/>
      <c r="AMM1415" s="28"/>
      <c r="AMN1415" s="28"/>
      <c r="AMO1415" s="28"/>
      <c r="AMP1415" s="28"/>
      <c r="AMQ1415" s="28"/>
      <c r="AMR1415" s="28"/>
      <c r="AMS1415" s="28"/>
      <c r="AMT1415" s="28"/>
      <c r="AMU1415" s="28"/>
      <c r="AMV1415" s="28"/>
      <c r="AMW1415" s="28"/>
      <c r="AMX1415" s="28"/>
      <c r="AMY1415" s="28"/>
      <c r="AMZ1415" s="28"/>
      <c r="ANA1415" s="28"/>
      <c r="ANB1415" s="28"/>
      <c r="ANC1415" s="28"/>
      <c r="AND1415" s="28"/>
      <c r="ANE1415" s="28"/>
      <c r="ANF1415" s="28"/>
      <c r="ANG1415" s="28"/>
      <c r="ANH1415" s="28"/>
      <c r="ANI1415" s="28"/>
      <c r="ANJ1415" s="28"/>
      <c r="ANK1415" s="28"/>
      <c r="ANL1415" s="28"/>
      <c r="ANM1415" s="28"/>
      <c r="ANN1415" s="28"/>
      <c r="ANO1415" s="28"/>
      <c r="ANP1415" s="28"/>
      <c r="ANQ1415" s="28"/>
      <c r="ANR1415" s="28"/>
      <c r="ANS1415" s="28"/>
      <c r="ANT1415" s="28"/>
      <c r="ANU1415" s="28"/>
      <c r="ANV1415" s="28"/>
      <c r="ANW1415" s="28"/>
      <c r="ANX1415" s="28"/>
      <c r="ANY1415" s="28"/>
      <c r="ANZ1415" s="28"/>
      <c r="AOA1415" s="28"/>
      <c r="AOB1415" s="28"/>
      <c r="AOC1415" s="28"/>
      <c r="AOD1415" s="28"/>
      <c r="AOE1415" s="28"/>
      <c r="AOF1415" s="28"/>
      <c r="AOG1415" s="28"/>
      <c r="AOH1415" s="28"/>
      <c r="AOI1415" s="28"/>
      <c r="AOJ1415" s="28"/>
      <c r="AOK1415" s="28"/>
      <c r="AOL1415" s="28"/>
      <c r="AOM1415" s="28"/>
      <c r="AON1415" s="28"/>
      <c r="AOO1415" s="28"/>
      <c r="AOP1415" s="28"/>
      <c r="AOQ1415" s="28"/>
      <c r="AOR1415" s="28"/>
      <c r="AOS1415" s="28"/>
      <c r="AOT1415" s="28"/>
      <c r="AOU1415" s="28"/>
      <c r="AOV1415" s="28"/>
      <c r="AOW1415" s="28"/>
      <c r="AOX1415" s="28"/>
      <c r="AOY1415" s="28"/>
      <c r="AOZ1415" s="28"/>
      <c r="APA1415" s="28"/>
      <c r="APB1415" s="28"/>
      <c r="APC1415" s="28"/>
      <c r="APD1415" s="28"/>
      <c r="APE1415" s="28"/>
      <c r="APF1415" s="28"/>
      <c r="APG1415" s="28"/>
      <c r="APH1415" s="28"/>
      <c r="API1415" s="28"/>
      <c r="APJ1415" s="28"/>
      <c r="APK1415" s="28"/>
      <c r="APL1415" s="28"/>
      <c r="APM1415" s="28"/>
      <c r="APN1415" s="28"/>
      <c r="APO1415" s="28"/>
      <c r="APP1415" s="28"/>
      <c r="APQ1415" s="28"/>
      <c r="APR1415" s="28"/>
      <c r="APS1415" s="28"/>
      <c r="APT1415" s="28"/>
      <c r="APU1415" s="28"/>
      <c r="APV1415" s="28"/>
      <c r="APW1415" s="28"/>
      <c r="APX1415" s="28"/>
      <c r="APY1415" s="28"/>
      <c r="APZ1415" s="28"/>
      <c r="AQA1415" s="28"/>
      <c r="AQB1415" s="28"/>
      <c r="AQC1415" s="28"/>
      <c r="AQD1415" s="28"/>
      <c r="AQE1415" s="28"/>
      <c r="AQF1415" s="28"/>
      <c r="AQG1415" s="28"/>
      <c r="AQH1415" s="28"/>
      <c r="AQI1415" s="28"/>
      <c r="AQJ1415" s="28"/>
      <c r="AQK1415" s="28"/>
      <c r="AQL1415" s="28"/>
      <c r="AQM1415" s="28"/>
      <c r="AQN1415" s="28"/>
      <c r="AQO1415" s="28"/>
      <c r="AQP1415" s="28"/>
      <c r="AQQ1415" s="28"/>
      <c r="AQR1415" s="28"/>
      <c r="AQS1415" s="28"/>
      <c r="AQT1415" s="28"/>
      <c r="AQU1415" s="28"/>
      <c r="AQV1415" s="28"/>
      <c r="AQW1415" s="28"/>
      <c r="AQX1415" s="28"/>
      <c r="AQY1415" s="28"/>
      <c r="AQZ1415" s="28"/>
      <c r="ARA1415" s="28"/>
      <c r="ARB1415" s="28"/>
      <c r="ARC1415" s="28"/>
      <c r="ARD1415" s="28"/>
      <c r="ARE1415" s="28"/>
      <c r="ARF1415" s="28"/>
      <c r="ARG1415" s="28"/>
      <c r="ARH1415" s="28"/>
      <c r="ARI1415" s="28"/>
      <c r="ARJ1415" s="28"/>
      <c r="ARK1415" s="28"/>
      <c r="ARL1415" s="28"/>
      <c r="ARM1415" s="28"/>
      <c r="ARN1415" s="28"/>
      <c r="ARO1415" s="28"/>
      <c r="ARP1415" s="28"/>
      <c r="ARQ1415" s="28"/>
      <c r="ARR1415" s="28"/>
      <c r="ARS1415" s="28"/>
      <c r="ART1415" s="28"/>
      <c r="ARU1415" s="28"/>
      <c r="ARV1415" s="28"/>
      <c r="ARW1415" s="28"/>
      <c r="ARX1415" s="28"/>
      <c r="ARY1415" s="28"/>
      <c r="ARZ1415" s="28"/>
      <c r="ASA1415" s="28"/>
      <c r="ASB1415" s="28"/>
      <c r="ASC1415" s="28"/>
      <c r="ASD1415" s="28"/>
      <c r="ASE1415" s="28"/>
      <c r="ASF1415" s="28"/>
      <c r="ASG1415" s="28"/>
      <c r="ASH1415" s="28"/>
      <c r="ASI1415" s="28"/>
      <c r="ASJ1415" s="28"/>
      <c r="ASK1415" s="28"/>
      <c r="ASL1415" s="28"/>
      <c r="ASM1415" s="28"/>
      <c r="ASN1415" s="28"/>
      <c r="ASO1415" s="28"/>
      <c r="ASP1415" s="28"/>
      <c r="ASQ1415" s="28"/>
      <c r="ASR1415" s="28"/>
      <c r="ASS1415" s="28"/>
      <c r="AST1415" s="28"/>
      <c r="ASU1415" s="28"/>
      <c r="ASV1415" s="28"/>
      <c r="ASW1415" s="28"/>
      <c r="ASX1415" s="28"/>
      <c r="ASY1415" s="28"/>
      <c r="ASZ1415" s="28"/>
      <c r="ATA1415" s="28"/>
      <c r="ATB1415" s="28"/>
      <c r="ATC1415" s="28"/>
      <c r="ATD1415" s="28"/>
      <c r="ATE1415" s="28"/>
      <c r="ATF1415" s="28"/>
      <c r="ATG1415" s="28"/>
      <c r="ATH1415" s="28"/>
      <c r="ATI1415" s="28"/>
      <c r="ATJ1415" s="28"/>
      <c r="ATK1415" s="28"/>
      <c r="ATL1415" s="28"/>
      <c r="ATM1415" s="28"/>
      <c r="ATN1415" s="28"/>
      <c r="ATO1415" s="28"/>
      <c r="ATP1415" s="28"/>
      <c r="ATQ1415" s="28"/>
      <c r="ATR1415" s="28"/>
      <c r="ATS1415" s="28"/>
      <c r="ATT1415" s="28"/>
      <c r="ATU1415" s="28"/>
      <c r="ATV1415" s="28"/>
      <c r="ATW1415" s="28"/>
      <c r="ATX1415" s="28"/>
      <c r="ATY1415" s="28"/>
      <c r="ATZ1415" s="28"/>
      <c r="AUA1415" s="28"/>
      <c r="AUB1415" s="28"/>
      <c r="AUC1415" s="28"/>
      <c r="AUD1415" s="28"/>
      <c r="AUE1415" s="28"/>
      <c r="AUF1415" s="28"/>
      <c r="AUG1415" s="28"/>
      <c r="AUH1415" s="28"/>
      <c r="AUI1415" s="28"/>
      <c r="AUJ1415" s="28"/>
      <c r="AUK1415" s="28"/>
      <c r="AUL1415" s="28"/>
      <c r="AUM1415" s="28"/>
      <c r="AUN1415" s="28"/>
      <c r="AUO1415" s="28"/>
      <c r="AUP1415" s="28"/>
      <c r="AUQ1415" s="28"/>
      <c r="AUR1415" s="28"/>
      <c r="AUS1415" s="28"/>
      <c r="AUT1415" s="28"/>
      <c r="AUU1415" s="28"/>
      <c r="AUV1415" s="28"/>
      <c r="AUW1415" s="28"/>
      <c r="AUX1415" s="28"/>
      <c r="AUY1415" s="28"/>
      <c r="AUZ1415" s="28"/>
      <c r="AVA1415" s="28"/>
      <c r="AVB1415" s="28"/>
      <c r="AVC1415" s="28"/>
      <c r="AVD1415" s="28"/>
      <c r="AVE1415" s="28"/>
      <c r="AVF1415" s="28"/>
      <c r="AVG1415" s="28"/>
      <c r="AVH1415" s="28"/>
      <c r="AVI1415" s="28"/>
      <c r="AVJ1415" s="28"/>
      <c r="AVK1415" s="28"/>
      <c r="AVL1415" s="28"/>
      <c r="AVM1415" s="28"/>
      <c r="AVN1415" s="28"/>
      <c r="AVO1415" s="28"/>
      <c r="AVP1415" s="28"/>
      <c r="AVQ1415" s="28"/>
      <c r="AVR1415" s="28"/>
      <c r="AVS1415" s="28"/>
      <c r="AVT1415" s="28"/>
      <c r="AVU1415" s="28"/>
      <c r="AVV1415" s="28"/>
      <c r="AVW1415" s="28"/>
      <c r="AVX1415" s="28"/>
      <c r="AVY1415" s="28"/>
      <c r="AVZ1415" s="28"/>
      <c r="AWA1415" s="28"/>
      <c r="AWB1415" s="28"/>
      <c r="AWC1415" s="28"/>
      <c r="AWD1415" s="28"/>
      <c r="AWE1415" s="28"/>
      <c r="AWF1415" s="28"/>
      <c r="AWG1415" s="28"/>
      <c r="AWH1415" s="28"/>
      <c r="AWI1415" s="28"/>
      <c r="AWJ1415" s="28"/>
      <c r="AWK1415" s="28"/>
      <c r="AWL1415" s="28"/>
      <c r="AWM1415" s="28"/>
      <c r="AWN1415" s="28"/>
      <c r="AWO1415" s="28"/>
      <c r="AWP1415" s="28"/>
      <c r="AWQ1415" s="28"/>
      <c r="AWR1415" s="28"/>
      <c r="AWS1415" s="28"/>
      <c r="AWT1415" s="28"/>
      <c r="AWU1415" s="28"/>
      <c r="AWV1415" s="28"/>
      <c r="AWW1415" s="28"/>
      <c r="AWX1415" s="28"/>
      <c r="AWY1415" s="28"/>
      <c r="AWZ1415" s="28"/>
      <c r="AXA1415" s="28"/>
      <c r="AXB1415" s="28"/>
      <c r="AXC1415" s="28"/>
      <c r="AXD1415" s="28"/>
      <c r="AXE1415" s="28"/>
      <c r="AXF1415" s="28"/>
      <c r="AXG1415" s="28"/>
      <c r="AXH1415" s="28"/>
      <c r="AXI1415" s="28"/>
      <c r="AXJ1415" s="28"/>
      <c r="AXK1415" s="28"/>
      <c r="AXL1415" s="28"/>
      <c r="AXM1415" s="28"/>
      <c r="AXN1415" s="28"/>
      <c r="AXO1415" s="28"/>
      <c r="AXP1415" s="28"/>
      <c r="AXQ1415" s="28"/>
      <c r="AXR1415" s="28"/>
      <c r="AXS1415" s="28"/>
      <c r="AXT1415" s="28"/>
      <c r="AXU1415" s="28"/>
      <c r="AXV1415" s="28"/>
      <c r="AXW1415" s="28"/>
      <c r="AXX1415" s="28"/>
      <c r="AXY1415" s="28"/>
      <c r="AXZ1415" s="28"/>
      <c r="AYA1415" s="28"/>
      <c r="AYB1415" s="28"/>
      <c r="AYC1415" s="28"/>
      <c r="AYD1415" s="28"/>
      <c r="AYE1415" s="28"/>
      <c r="AYF1415" s="28"/>
      <c r="AYG1415" s="28"/>
      <c r="AYH1415" s="28"/>
      <c r="AYI1415" s="28"/>
      <c r="AYJ1415" s="28"/>
      <c r="AYK1415" s="28"/>
      <c r="AYL1415" s="28"/>
      <c r="AYM1415" s="28"/>
      <c r="AYN1415" s="28"/>
      <c r="AYO1415" s="28"/>
      <c r="AYP1415" s="28"/>
      <c r="AYQ1415" s="28"/>
      <c r="AYR1415" s="28"/>
      <c r="AYS1415" s="28"/>
      <c r="AYT1415" s="28"/>
      <c r="AYU1415" s="28"/>
      <c r="AYV1415" s="28"/>
      <c r="AYW1415" s="28"/>
      <c r="AYX1415" s="28"/>
      <c r="AYY1415" s="28"/>
      <c r="AYZ1415" s="28"/>
      <c r="AZA1415" s="28"/>
      <c r="AZB1415" s="28"/>
      <c r="AZC1415" s="28"/>
      <c r="AZD1415" s="28"/>
      <c r="AZE1415" s="28"/>
      <c r="AZF1415" s="28"/>
      <c r="AZG1415" s="28"/>
      <c r="AZH1415" s="28"/>
      <c r="AZI1415" s="28"/>
      <c r="AZJ1415" s="28"/>
      <c r="AZK1415" s="28"/>
      <c r="AZL1415" s="28"/>
      <c r="AZM1415" s="28"/>
      <c r="AZN1415" s="28"/>
      <c r="AZO1415" s="28"/>
      <c r="AZP1415" s="28"/>
      <c r="AZQ1415" s="28"/>
      <c r="AZR1415" s="28"/>
      <c r="AZS1415" s="28"/>
      <c r="AZT1415" s="28"/>
      <c r="AZU1415" s="28"/>
      <c r="AZV1415" s="28"/>
      <c r="AZW1415" s="28"/>
      <c r="AZX1415" s="28"/>
      <c r="AZY1415" s="28"/>
      <c r="AZZ1415" s="28"/>
      <c r="BAA1415" s="28"/>
      <c r="BAB1415" s="28"/>
      <c r="BAC1415" s="28"/>
      <c r="BAD1415" s="28"/>
      <c r="BAE1415" s="28"/>
      <c r="BAF1415" s="28"/>
      <c r="BAG1415" s="28"/>
      <c r="BAH1415" s="28"/>
      <c r="BAI1415" s="28"/>
      <c r="BAJ1415" s="28"/>
      <c r="BAK1415" s="28"/>
      <c r="BAL1415" s="28"/>
      <c r="BAM1415" s="28"/>
      <c r="BAN1415" s="28"/>
      <c r="BAO1415" s="28"/>
      <c r="BAP1415" s="28"/>
      <c r="BAQ1415" s="28"/>
      <c r="BAR1415" s="28"/>
      <c r="BAS1415" s="28"/>
      <c r="BAT1415" s="28"/>
      <c r="BAU1415" s="28"/>
      <c r="BAV1415" s="28"/>
      <c r="BAW1415" s="28"/>
      <c r="BAX1415" s="28"/>
      <c r="BAY1415" s="28"/>
      <c r="BAZ1415" s="28"/>
      <c r="BBA1415" s="28"/>
      <c r="BBB1415" s="28"/>
      <c r="BBC1415" s="28"/>
      <c r="BBD1415" s="28"/>
      <c r="BBE1415" s="28"/>
      <c r="BBF1415" s="28"/>
      <c r="BBG1415" s="28"/>
      <c r="BBH1415" s="28"/>
      <c r="BBI1415" s="28"/>
      <c r="BBJ1415" s="28"/>
      <c r="BBK1415" s="28"/>
      <c r="BBL1415" s="28"/>
      <c r="BBM1415" s="28"/>
      <c r="BBN1415" s="28"/>
      <c r="BBO1415" s="28"/>
      <c r="BBP1415" s="28"/>
      <c r="BBQ1415" s="28"/>
      <c r="BBR1415" s="28"/>
      <c r="BBS1415" s="28"/>
      <c r="BBT1415" s="28"/>
      <c r="BBU1415" s="28"/>
      <c r="BBV1415" s="28"/>
      <c r="BBW1415" s="28"/>
      <c r="BBX1415" s="28"/>
      <c r="BBY1415" s="28"/>
      <c r="BBZ1415" s="28"/>
      <c r="BCA1415" s="28"/>
      <c r="BCB1415" s="28"/>
      <c r="BCC1415" s="28"/>
      <c r="BCD1415" s="28"/>
      <c r="BCE1415" s="28"/>
      <c r="BCF1415" s="28"/>
      <c r="BCG1415" s="28"/>
      <c r="BCH1415" s="28"/>
      <c r="BCI1415" s="28"/>
      <c r="BCJ1415" s="28"/>
      <c r="BCK1415" s="28"/>
      <c r="BCL1415" s="28"/>
      <c r="BCM1415" s="28"/>
      <c r="BCN1415" s="28"/>
      <c r="BCO1415" s="28"/>
      <c r="BCP1415" s="28"/>
      <c r="BCQ1415" s="28"/>
      <c r="BCR1415" s="28"/>
      <c r="BCS1415" s="28"/>
      <c r="BCT1415" s="28"/>
      <c r="BCU1415" s="28"/>
      <c r="BCV1415" s="28"/>
      <c r="BCW1415" s="28"/>
      <c r="BCX1415" s="28"/>
      <c r="BCY1415" s="28"/>
      <c r="BCZ1415" s="28"/>
      <c r="BDA1415" s="28"/>
      <c r="BDB1415" s="28"/>
      <c r="BDC1415" s="28"/>
      <c r="BDD1415" s="28"/>
      <c r="BDE1415" s="28"/>
      <c r="BDF1415" s="28"/>
      <c r="BDG1415" s="28"/>
      <c r="BDH1415" s="28"/>
      <c r="BDI1415" s="28"/>
      <c r="BDJ1415" s="28"/>
      <c r="BDK1415" s="28"/>
      <c r="BDL1415" s="28"/>
      <c r="BDM1415" s="28"/>
      <c r="BDN1415" s="28"/>
      <c r="BDO1415" s="28"/>
      <c r="BDP1415" s="28"/>
      <c r="BDQ1415" s="28"/>
      <c r="BDR1415" s="28"/>
      <c r="BDS1415" s="28"/>
      <c r="BDT1415" s="28"/>
      <c r="BDU1415" s="28"/>
      <c r="BDV1415" s="28"/>
      <c r="BDW1415" s="28"/>
      <c r="BDX1415" s="28"/>
      <c r="BDY1415" s="28"/>
      <c r="BDZ1415" s="28"/>
      <c r="BEA1415" s="28"/>
      <c r="BEB1415" s="28"/>
      <c r="BEC1415" s="28"/>
      <c r="BED1415" s="28"/>
      <c r="BEE1415" s="28"/>
      <c r="BEF1415" s="28"/>
      <c r="BEG1415" s="28"/>
      <c r="BEH1415" s="28"/>
      <c r="BEI1415" s="28"/>
      <c r="BEJ1415" s="28"/>
      <c r="BEK1415" s="28"/>
      <c r="BEL1415" s="28"/>
      <c r="BEM1415" s="28"/>
      <c r="BEN1415" s="28"/>
      <c r="BEO1415" s="28"/>
      <c r="BEP1415" s="28"/>
      <c r="BEQ1415" s="28"/>
      <c r="BER1415" s="28"/>
      <c r="BES1415" s="28"/>
      <c r="BET1415" s="28"/>
      <c r="BEU1415" s="28"/>
      <c r="BEV1415" s="28"/>
      <c r="BEW1415" s="28"/>
      <c r="BEX1415" s="28"/>
      <c r="BEY1415" s="28"/>
      <c r="BEZ1415" s="28"/>
      <c r="BFA1415" s="28"/>
      <c r="BFB1415" s="28"/>
      <c r="BFC1415" s="28"/>
      <c r="BFD1415" s="28"/>
      <c r="BFE1415" s="28"/>
      <c r="BFF1415" s="28"/>
      <c r="BFG1415" s="28"/>
      <c r="BFH1415" s="28"/>
      <c r="BFI1415" s="28"/>
      <c r="BFJ1415" s="28"/>
      <c r="BFK1415" s="28"/>
      <c r="BFL1415" s="28"/>
      <c r="BFM1415" s="28"/>
      <c r="BFN1415" s="28"/>
      <c r="BFO1415" s="28"/>
      <c r="BFP1415" s="28"/>
      <c r="BFQ1415" s="28"/>
      <c r="BFR1415" s="28"/>
      <c r="BFS1415" s="28"/>
      <c r="BFT1415" s="28"/>
      <c r="BFU1415" s="28"/>
      <c r="BFV1415" s="28"/>
      <c r="BFW1415" s="28"/>
      <c r="BFX1415" s="28"/>
      <c r="BFY1415" s="28"/>
      <c r="BFZ1415" s="28"/>
      <c r="BGA1415" s="28"/>
      <c r="BGB1415" s="28"/>
      <c r="BGC1415" s="28"/>
      <c r="BGD1415" s="28"/>
      <c r="BGE1415" s="28"/>
      <c r="BGF1415" s="28"/>
      <c r="BGG1415" s="28"/>
      <c r="BGH1415" s="28"/>
      <c r="BGI1415" s="28"/>
      <c r="BGJ1415" s="28"/>
      <c r="BGK1415" s="28"/>
      <c r="BGL1415" s="28"/>
      <c r="BGM1415" s="28"/>
      <c r="BGN1415" s="28"/>
      <c r="BGO1415" s="28"/>
      <c r="BGP1415" s="28"/>
      <c r="BGQ1415" s="28"/>
      <c r="BGR1415" s="28"/>
      <c r="BGS1415" s="28"/>
      <c r="BGT1415" s="28"/>
      <c r="BGU1415" s="28"/>
      <c r="BGV1415" s="28"/>
      <c r="BGW1415" s="28"/>
      <c r="BGX1415" s="28"/>
      <c r="BGY1415" s="28"/>
      <c r="BGZ1415" s="28"/>
      <c r="BHA1415" s="28"/>
      <c r="BHB1415" s="28"/>
      <c r="BHC1415" s="28"/>
      <c r="BHD1415" s="28"/>
      <c r="BHE1415" s="28"/>
      <c r="BHF1415" s="28"/>
      <c r="BHG1415" s="28"/>
      <c r="BHH1415" s="28"/>
      <c r="BHI1415" s="28"/>
      <c r="BHJ1415" s="28"/>
      <c r="BHK1415" s="28"/>
      <c r="BHL1415" s="28"/>
      <c r="BHM1415" s="28"/>
      <c r="BHN1415" s="28"/>
      <c r="BHO1415" s="28"/>
      <c r="BHP1415" s="28"/>
      <c r="BHQ1415" s="28"/>
      <c r="BHR1415" s="28"/>
      <c r="BHS1415" s="28"/>
      <c r="BHT1415" s="28"/>
      <c r="BHU1415" s="28"/>
      <c r="BHV1415" s="28"/>
      <c r="BHW1415" s="28"/>
      <c r="BHX1415" s="28"/>
      <c r="BHY1415" s="28"/>
      <c r="BHZ1415" s="28"/>
      <c r="BIA1415" s="28"/>
      <c r="BIB1415" s="28"/>
      <c r="BIC1415" s="28"/>
      <c r="BID1415" s="28"/>
      <c r="BIE1415" s="28"/>
      <c r="BIF1415" s="28"/>
      <c r="BIG1415" s="28"/>
      <c r="BIH1415" s="28"/>
      <c r="BII1415" s="28"/>
      <c r="BIJ1415" s="28"/>
      <c r="BIK1415" s="28"/>
      <c r="BIL1415" s="28"/>
      <c r="BIM1415" s="28"/>
      <c r="BIN1415" s="28"/>
      <c r="BIO1415" s="28"/>
      <c r="BIP1415" s="28"/>
      <c r="BIQ1415" s="28"/>
      <c r="BIR1415" s="28"/>
      <c r="BIS1415" s="28"/>
      <c r="BIT1415" s="28"/>
      <c r="BIU1415" s="28"/>
      <c r="BIV1415" s="28"/>
      <c r="BIW1415" s="28"/>
      <c r="BIX1415" s="28"/>
      <c r="BIY1415" s="28"/>
      <c r="BIZ1415" s="28"/>
      <c r="BJA1415" s="28"/>
      <c r="BJB1415" s="28"/>
      <c r="BJC1415" s="28"/>
      <c r="BJD1415" s="28"/>
      <c r="BJE1415" s="28"/>
      <c r="BJF1415" s="28"/>
      <c r="BJG1415" s="28"/>
      <c r="BJH1415" s="28"/>
      <c r="BJI1415" s="28"/>
      <c r="BJJ1415" s="28"/>
      <c r="BJK1415" s="28"/>
      <c r="BJL1415" s="28"/>
      <c r="BJM1415" s="28"/>
      <c r="BJN1415" s="28"/>
      <c r="BJO1415" s="28"/>
      <c r="BJP1415" s="28"/>
      <c r="BJQ1415" s="28"/>
      <c r="BJR1415" s="28"/>
      <c r="BJS1415" s="28"/>
      <c r="BJT1415" s="28"/>
      <c r="BJU1415" s="28"/>
      <c r="BJV1415" s="28"/>
      <c r="BJW1415" s="28"/>
      <c r="BJX1415" s="28"/>
      <c r="BJY1415" s="28"/>
      <c r="BJZ1415" s="28"/>
      <c r="BKA1415" s="28"/>
      <c r="BKB1415" s="28"/>
      <c r="BKC1415" s="28"/>
      <c r="BKD1415" s="28"/>
      <c r="BKE1415" s="28"/>
      <c r="BKF1415" s="28"/>
      <c r="BKG1415" s="28"/>
      <c r="BKH1415" s="28"/>
      <c r="BKI1415" s="28"/>
      <c r="BKJ1415" s="28"/>
      <c r="BKK1415" s="28"/>
      <c r="BKL1415" s="28"/>
      <c r="BKM1415" s="28"/>
      <c r="BKN1415" s="28"/>
      <c r="BKO1415" s="28"/>
      <c r="BKP1415" s="28"/>
      <c r="BKQ1415" s="28"/>
      <c r="BKR1415" s="28"/>
      <c r="BKS1415" s="28"/>
      <c r="BKT1415" s="28"/>
      <c r="BKU1415" s="28"/>
      <c r="BKV1415" s="28"/>
      <c r="BKW1415" s="28"/>
      <c r="BKX1415" s="28"/>
      <c r="BKY1415" s="28"/>
      <c r="BKZ1415" s="28"/>
      <c r="BLA1415" s="28"/>
      <c r="BLB1415" s="28"/>
      <c r="BLC1415" s="28"/>
      <c r="BLD1415" s="28"/>
      <c r="BLE1415" s="28"/>
      <c r="BLF1415" s="28"/>
      <c r="BLG1415" s="28"/>
      <c r="BLH1415" s="28"/>
      <c r="BLI1415" s="28"/>
      <c r="BLJ1415" s="28"/>
      <c r="BLK1415" s="28"/>
      <c r="BLL1415" s="28"/>
      <c r="BLM1415" s="28"/>
      <c r="BLN1415" s="28"/>
      <c r="BLO1415" s="28"/>
      <c r="BLP1415" s="28"/>
      <c r="BLQ1415" s="28"/>
      <c r="BLR1415" s="28"/>
      <c r="BLS1415" s="28"/>
      <c r="BLT1415" s="28"/>
      <c r="BLU1415" s="28"/>
      <c r="BLV1415" s="28"/>
      <c r="BLW1415" s="28"/>
      <c r="BLX1415" s="28"/>
      <c r="BLY1415" s="28"/>
      <c r="BLZ1415" s="28"/>
      <c r="BMA1415" s="28"/>
      <c r="BMB1415" s="28"/>
      <c r="BMC1415" s="28"/>
      <c r="BMD1415" s="28"/>
      <c r="BME1415" s="28"/>
      <c r="BMF1415" s="28"/>
      <c r="BMG1415" s="28"/>
      <c r="BMH1415" s="28"/>
      <c r="BMI1415" s="28"/>
      <c r="BMJ1415" s="28"/>
      <c r="BMK1415" s="28"/>
      <c r="BML1415" s="28"/>
      <c r="BMM1415" s="28"/>
      <c r="BMN1415" s="28"/>
      <c r="BMO1415" s="28"/>
      <c r="BMP1415" s="28"/>
      <c r="BMQ1415" s="28"/>
      <c r="BMR1415" s="28"/>
      <c r="BMS1415" s="28"/>
      <c r="BMT1415" s="28"/>
      <c r="BMU1415" s="28"/>
      <c r="BMV1415" s="28"/>
      <c r="BMW1415" s="28"/>
      <c r="BMX1415" s="28"/>
      <c r="BMY1415" s="28"/>
      <c r="BMZ1415" s="28"/>
      <c r="BNA1415" s="28"/>
      <c r="BNB1415" s="28"/>
      <c r="BNC1415" s="28"/>
      <c r="BND1415" s="28"/>
      <c r="BNE1415" s="28"/>
      <c r="BNF1415" s="28"/>
      <c r="BNG1415" s="28"/>
      <c r="BNH1415" s="28"/>
      <c r="BNI1415" s="28"/>
      <c r="BNJ1415" s="28"/>
      <c r="BNK1415" s="28"/>
      <c r="BNL1415" s="28"/>
      <c r="BNM1415" s="28"/>
      <c r="BNN1415" s="28"/>
      <c r="BNO1415" s="28"/>
      <c r="BNP1415" s="28"/>
      <c r="BNQ1415" s="28"/>
      <c r="BNR1415" s="28"/>
      <c r="BNS1415" s="28"/>
      <c r="BNT1415" s="28"/>
      <c r="BNU1415" s="28"/>
      <c r="BNV1415" s="28"/>
      <c r="BNW1415" s="28"/>
      <c r="BNX1415" s="28"/>
      <c r="BNY1415" s="28"/>
      <c r="BNZ1415" s="28"/>
      <c r="BOA1415" s="28"/>
      <c r="BOB1415" s="28"/>
      <c r="BOC1415" s="28"/>
      <c r="BOD1415" s="28"/>
      <c r="BOE1415" s="28"/>
      <c r="BOF1415" s="28"/>
      <c r="BOG1415" s="28"/>
      <c r="BOH1415" s="28"/>
      <c r="BOI1415" s="28"/>
      <c r="BOJ1415" s="28"/>
      <c r="BOK1415" s="28"/>
      <c r="BOL1415" s="28"/>
      <c r="BOM1415" s="28"/>
      <c r="BON1415" s="28"/>
      <c r="BOO1415" s="28"/>
      <c r="BOP1415" s="28"/>
      <c r="BOQ1415" s="28"/>
      <c r="BOR1415" s="28"/>
      <c r="BOS1415" s="28"/>
      <c r="BOT1415" s="28"/>
      <c r="BOU1415" s="28"/>
      <c r="BOV1415" s="28"/>
      <c r="BOW1415" s="28"/>
      <c r="BOX1415" s="28"/>
      <c r="BOY1415" s="28"/>
      <c r="BOZ1415" s="28"/>
      <c r="BPA1415" s="28"/>
      <c r="BPB1415" s="28"/>
      <c r="BPC1415" s="28"/>
      <c r="BPD1415" s="28"/>
      <c r="BPE1415" s="28"/>
      <c r="BPF1415" s="28"/>
      <c r="BPG1415" s="28"/>
      <c r="BPH1415" s="28"/>
      <c r="BPI1415" s="28"/>
      <c r="BPJ1415" s="28"/>
      <c r="BPK1415" s="28"/>
      <c r="BPL1415" s="28"/>
      <c r="BPM1415" s="28"/>
      <c r="BPN1415" s="28"/>
      <c r="BPO1415" s="28"/>
      <c r="BPP1415" s="28"/>
      <c r="BPQ1415" s="28"/>
      <c r="BPR1415" s="28"/>
      <c r="BPS1415" s="28"/>
      <c r="BPT1415" s="28"/>
      <c r="BPU1415" s="28"/>
      <c r="BPV1415" s="28"/>
      <c r="BPW1415" s="28"/>
      <c r="BPX1415" s="28"/>
      <c r="BPY1415" s="28"/>
      <c r="BPZ1415" s="28"/>
      <c r="BQA1415" s="28"/>
      <c r="BQB1415" s="28"/>
      <c r="BQC1415" s="28"/>
      <c r="BQD1415" s="28"/>
      <c r="BQE1415" s="28"/>
      <c r="BQF1415" s="28"/>
      <c r="BQG1415" s="28"/>
      <c r="BQH1415" s="28"/>
      <c r="BQI1415" s="28"/>
      <c r="BQJ1415" s="28"/>
      <c r="BQK1415" s="28"/>
      <c r="BQL1415" s="28"/>
      <c r="BQM1415" s="28"/>
      <c r="BQN1415" s="28"/>
      <c r="BQO1415" s="28"/>
      <c r="BQP1415" s="28"/>
      <c r="BQQ1415" s="28"/>
      <c r="BQR1415" s="28"/>
      <c r="BQS1415" s="28"/>
      <c r="BQT1415" s="28"/>
      <c r="BQU1415" s="28"/>
      <c r="BQV1415" s="28"/>
      <c r="BQW1415" s="28"/>
      <c r="BQX1415" s="28"/>
      <c r="BQY1415" s="28"/>
      <c r="BQZ1415" s="28"/>
      <c r="BRA1415" s="28"/>
      <c r="BRB1415" s="28"/>
      <c r="BRC1415" s="28"/>
      <c r="BRD1415" s="28"/>
      <c r="BRE1415" s="28"/>
      <c r="BRF1415" s="28"/>
      <c r="BRG1415" s="28"/>
      <c r="BRH1415" s="28"/>
      <c r="BRI1415" s="28"/>
      <c r="BRJ1415" s="28"/>
      <c r="BRK1415" s="28"/>
      <c r="BRL1415" s="28"/>
      <c r="BRM1415" s="28"/>
      <c r="BRN1415" s="28"/>
      <c r="BRO1415" s="28"/>
      <c r="BRP1415" s="28"/>
      <c r="BRQ1415" s="28"/>
      <c r="BRR1415" s="28"/>
      <c r="BRS1415" s="28"/>
      <c r="BRT1415" s="28"/>
      <c r="BRU1415" s="28"/>
      <c r="BRV1415" s="28"/>
      <c r="BRW1415" s="28"/>
      <c r="BRX1415" s="28"/>
      <c r="BRY1415" s="28"/>
      <c r="BRZ1415" s="28"/>
      <c r="BSA1415" s="28"/>
      <c r="BSB1415" s="28"/>
      <c r="BSC1415" s="28"/>
      <c r="BSD1415" s="28"/>
      <c r="BSE1415" s="28"/>
      <c r="BSF1415" s="28"/>
      <c r="BSG1415" s="28"/>
      <c r="BSH1415" s="28"/>
      <c r="BSI1415" s="28"/>
      <c r="BSJ1415" s="28"/>
      <c r="BSK1415" s="28"/>
      <c r="BSL1415" s="28"/>
      <c r="BSM1415" s="28"/>
      <c r="BSN1415" s="28"/>
      <c r="BSO1415" s="28"/>
      <c r="BSP1415" s="28"/>
      <c r="BSQ1415" s="28"/>
      <c r="BSR1415" s="28"/>
      <c r="BSS1415" s="28"/>
      <c r="BST1415" s="28"/>
      <c r="BSU1415" s="28"/>
      <c r="BSV1415" s="28"/>
      <c r="BSW1415" s="28"/>
      <c r="BSX1415" s="28"/>
      <c r="BSY1415" s="28"/>
      <c r="BSZ1415" s="28"/>
      <c r="BTA1415" s="28"/>
      <c r="BTB1415" s="28"/>
      <c r="BTC1415" s="28"/>
      <c r="BTD1415" s="28"/>
      <c r="BTE1415" s="28"/>
      <c r="BTF1415" s="28"/>
      <c r="BTG1415" s="28"/>
      <c r="BTH1415" s="28"/>
      <c r="BTI1415" s="28"/>
      <c r="BTJ1415" s="28"/>
      <c r="BTK1415" s="28"/>
      <c r="BTL1415" s="28"/>
      <c r="BTM1415" s="28"/>
      <c r="BTN1415" s="28"/>
      <c r="BTO1415" s="28"/>
      <c r="BTP1415" s="28"/>
      <c r="BTQ1415" s="28"/>
      <c r="BTR1415" s="28"/>
      <c r="BTS1415" s="28"/>
      <c r="BTT1415" s="28"/>
      <c r="BTU1415" s="28"/>
      <c r="BTV1415" s="28"/>
      <c r="BTW1415" s="28"/>
      <c r="BTX1415" s="28"/>
      <c r="BTY1415" s="28"/>
      <c r="BTZ1415" s="28"/>
      <c r="BUA1415" s="28"/>
      <c r="BUB1415" s="28"/>
      <c r="BUC1415" s="28"/>
      <c r="BUD1415" s="28"/>
      <c r="BUE1415" s="28"/>
      <c r="BUF1415" s="28"/>
      <c r="BUG1415" s="28"/>
      <c r="BUH1415" s="28"/>
      <c r="BUI1415" s="28"/>
      <c r="BUJ1415" s="28"/>
      <c r="BUK1415" s="28"/>
      <c r="BUL1415" s="28"/>
      <c r="BUM1415" s="28"/>
      <c r="BUN1415" s="28"/>
      <c r="BUO1415" s="28"/>
      <c r="BUP1415" s="28"/>
      <c r="BUQ1415" s="28"/>
      <c r="BUR1415" s="28"/>
      <c r="BUS1415" s="28"/>
      <c r="BUT1415" s="28"/>
      <c r="BUU1415" s="28"/>
      <c r="BUV1415" s="28"/>
      <c r="BUW1415" s="28"/>
      <c r="BUX1415" s="28"/>
      <c r="BUY1415" s="28"/>
      <c r="BUZ1415" s="28"/>
      <c r="BVA1415" s="28"/>
      <c r="BVB1415" s="28"/>
      <c r="BVC1415" s="28"/>
      <c r="BVD1415" s="28"/>
      <c r="BVE1415" s="28"/>
      <c r="BVF1415" s="28"/>
      <c r="BVG1415" s="28"/>
      <c r="BVH1415" s="28"/>
      <c r="BVI1415" s="28"/>
      <c r="BVJ1415" s="28"/>
      <c r="BVK1415" s="28"/>
      <c r="BVL1415" s="28"/>
      <c r="BVM1415" s="28"/>
      <c r="BVN1415" s="28"/>
      <c r="BVO1415" s="28"/>
      <c r="BVP1415" s="28"/>
      <c r="BVQ1415" s="28"/>
      <c r="BVR1415" s="28"/>
      <c r="BVS1415" s="28"/>
      <c r="BVT1415" s="28"/>
      <c r="BVU1415" s="28"/>
      <c r="BVV1415" s="28"/>
      <c r="BVW1415" s="28"/>
      <c r="BVX1415" s="28"/>
      <c r="BVY1415" s="28"/>
      <c r="BVZ1415" s="28"/>
      <c r="BWA1415" s="28"/>
      <c r="BWB1415" s="28"/>
      <c r="BWC1415" s="28"/>
      <c r="BWD1415" s="28"/>
      <c r="BWE1415" s="28"/>
      <c r="BWF1415" s="28"/>
      <c r="BWG1415" s="28"/>
      <c r="BWH1415" s="28"/>
      <c r="BWI1415" s="28"/>
      <c r="BWJ1415" s="28"/>
      <c r="BWK1415" s="28"/>
      <c r="BWL1415" s="28"/>
      <c r="BWM1415" s="28"/>
      <c r="BWN1415" s="28"/>
      <c r="BWO1415" s="28"/>
      <c r="BWP1415" s="28"/>
      <c r="BWQ1415" s="28"/>
      <c r="BWR1415" s="28"/>
      <c r="BWS1415" s="28"/>
      <c r="BWT1415" s="28"/>
      <c r="BWU1415" s="28"/>
      <c r="BWV1415" s="28"/>
      <c r="BWW1415" s="28"/>
      <c r="BWX1415" s="28"/>
      <c r="BWY1415" s="28"/>
      <c r="BWZ1415" s="28"/>
      <c r="BXA1415" s="28"/>
      <c r="BXB1415" s="28"/>
      <c r="BXC1415" s="28"/>
      <c r="BXD1415" s="28"/>
      <c r="BXE1415" s="28"/>
      <c r="BXF1415" s="28"/>
      <c r="BXG1415" s="28"/>
      <c r="BXH1415" s="28"/>
      <c r="BXI1415" s="28"/>
      <c r="BXJ1415" s="28"/>
      <c r="BXK1415" s="28"/>
      <c r="BXL1415" s="28"/>
      <c r="BXM1415" s="28"/>
      <c r="BXN1415" s="28"/>
      <c r="BXO1415" s="28"/>
      <c r="BXP1415" s="28"/>
      <c r="BXQ1415" s="28"/>
      <c r="BXR1415" s="28"/>
      <c r="BXS1415" s="28"/>
      <c r="BXT1415" s="28"/>
      <c r="BXU1415" s="28"/>
      <c r="BXV1415" s="28"/>
      <c r="BXW1415" s="28"/>
      <c r="BXX1415" s="28"/>
      <c r="BXY1415" s="28"/>
      <c r="BXZ1415" s="28"/>
      <c r="BYA1415" s="28"/>
      <c r="BYB1415" s="28"/>
      <c r="BYC1415" s="28"/>
      <c r="BYD1415" s="28"/>
      <c r="BYE1415" s="28"/>
      <c r="BYF1415" s="28"/>
      <c r="BYG1415" s="28"/>
      <c r="BYH1415" s="28"/>
      <c r="BYI1415" s="28"/>
      <c r="BYJ1415" s="28"/>
      <c r="BYK1415" s="28"/>
      <c r="BYL1415" s="28"/>
      <c r="BYM1415" s="28"/>
      <c r="BYN1415" s="28"/>
      <c r="BYO1415" s="28"/>
      <c r="BYP1415" s="28"/>
      <c r="BYQ1415" s="28"/>
      <c r="BYR1415" s="28"/>
      <c r="BYS1415" s="28"/>
      <c r="BYT1415" s="28"/>
      <c r="BYU1415" s="28"/>
      <c r="BYV1415" s="28"/>
      <c r="BYW1415" s="28"/>
      <c r="BYX1415" s="28"/>
      <c r="BYY1415" s="28"/>
      <c r="BYZ1415" s="28"/>
      <c r="BZA1415" s="28"/>
      <c r="BZB1415" s="28"/>
      <c r="BZC1415" s="28"/>
      <c r="BZD1415" s="28"/>
      <c r="BZE1415" s="28"/>
      <c r="BZF1415" s="28"/>
      <c r="BZG1415" s="28"/>
      <c r="BZH1415" s="28"/>
      <c r="BZI1415" s="28"/>
      <c r="BZJ1415" s="28"/>
      <c r="BZK1415" s="28"/>
      <c r="BZL1415" s="28"/>
      <c r="BZM1415" s="28"/>
      <c r="BZN1415" s="28"/>
      <c r="BZO1415" s="28"/>
      <c r="BZP1415" s="28"/>
      <c r="BZQ1415" s="28"/>
      <c r="BZR1415" s="28"/>
      <c r="BZS1415" s="28"/>
      <c r="BZT1415" s="28"/>
      <c r="BZU1415" s="28"/>
      <c r="BZV1415" s="28"/>
      <c r="BZW1415" s="28"/>
      <c r="BZX1415" s="28"/>
      <c r="BZY1415" s="28"/>
      <c r="BZZ1415" s="28"/>
      <c r="CAA1415" s="28"/>
      <c r="CAB1415" s="28"/>
      <c r="CAC1415" s="28"/>
      <c r="CAD1415" s="28"/>
      <c r="CAE1415" s="28"/>
      <c r="CAF1415" s="28"/>
      <c r="CAG1415" s="28"/>
      <c r="CAH1415" s="28"/>
      <c r="CAI1415" s="28"/>
      <c r="CAJ1415" s="28"/>
      <c r="CAK1415" s="28"/>
      <c r="CAL1415" s="28"/>
      <c r="CAM1415" s="28"/>
      <c r="CAN1415" s="28"/>
      <c r="CAO1415" s="28"/>
      <c r="CAP1415" s="28"/>
      <c r="CAQ1415" s="28"/>
      <c r="CAR1415" s="28"/>
      <c r="CAS1415" s="28"/>
      <c r="CAT1415" s="28"/>
      <c r="CAU1415" s="28"/>
      <c r="CAV1415" s="28"/>
      <c r="CAW1415" s="28"/>
      <c r="CAX1415" s="28"/>
      <c r="CAY1415" s="28"/>
      <c r="CAZ1415" s="28"/>
      <c r="CBA1415" s="28"/>
      <c r="CBB1415" s="28"/>
      <c r="CBC1415" s="28"/>
      <c r="CBD1415" s="28"/>
      <c r="CBE1415" s="28"/>
      <c r="CBF1415" s="28"/>
      <c r="CBG1415" s="28"/>
      <c r="CBH1415" s="28"/>
      <c r="CBI1415" s="28"/>
      <c r="CBJ1415" s="28"/>
      <c r="CBK1415" s="28"/>
      <c r="CBL1415" s="28"/>
      <c r="CBM1415" s="28"/>
      <c r="CBN1415" s="28"/>
      <c r="CBO1415" s="28"/>
      <c r="CBP1415" s="28"/>
      <c r="CBQ1415" s="28"/>
      <c r="CBR1415" s="28"/>
      <c r="CBS1415" s="28"/>
      <c r="CBT1415" s="28"/>
      <c r="CBU1415" s="28"/>
      <c r="CBV1415" s="28"/>
      <c r="CBW1415" s="28"/>
      <c r="CBX1415" s="28"/>
      <c r="CBY1415" s="28"/>
      <c r="CBZ1415" s="28"/>
      <c r="CCA1415" s="28"/>
      <c r="CCB1415" s="28"/>
      <c r="CCC1415" s="28"/>
      <c r="CCD1415" s="28"/>
      <c r="CCE1415" s="28"/>
      <c r="CCF1415" s="28"/>
      <c r="CCG1415" s="28"/>
      <c r="CCH1415" s="28"/>
      <c r="CCI1415" s="28"/>
      <c r="CCJ1415" s="28"/>
      <c r="CCK1415" s="28"/>
      <c r="CCL1415" s="28"/>
      <c r="CCM1415" s="28"/>
      <c r="CCN1415" s="28"/>
      <c r="CCO1415" s="28"/>
      <c r="CCP1415" s="28"/>
      <c r="CCQ1415" s="28"/>
      <c r="CCR1415" s="28"/>
      <c r="CCS1415" s="28"/>
      <c r="CCT1415" s="28"/>
      <c r="CCU1415" s="28"/>
      <c r="CCV1415" s="28"/>
      <c r="CCW1415" s="28"/>
      <c r="CCX1415" s="28"/>
      <c r="CCY1415" s="28"/>
      <c r="CCZ1415" s="28"/>
      <c r="CDA1415" s="28"/>
      <c r="CDB1415" s="28"/>
      <c r="CDC1415" s="28"/>
      <c r="CDD1415" s="28"/>
      <c r="CDE1415" s="28"/>
      <c r="CDF1415" s="28"/>
      <c r="CDG1415" s="28"/>
      <c r="CDH1415" s="28"/>
      <c r="CDI1415" s="28"/>
      <c r="CDJ1415" s="28"/>
      <c r="CDK1415" s="28"/>
      <c r="CDL1415" s="28"/>
      <c r="CDM1415" s="28"/>
      <c r="CDN1415" s="28"/>
      <c r="CDO1415" s="28"/>
      <c r="CDP1415" s="28"/>
      <c r="CDQ1415" s="28"/>
      <c r="CDR1415" s="28"/>
      <c r="CDS1415" s="28"/>
      <c r="CDT1415" s="28"/>
      <c r="CDU1415" s="28"/>
      <c r="CDV1415" s="28"/>
      <c r="CDW1415" s="28"/>
      <c r="CDX1415" s="28"/>
      <c r="CDY1415" s="28"/>
      <c r="CDZ1415" s="28"/>
      <c r="CEA1415" s="28"/>
      <c r="CEB1415" s="28"/>
      <c r="CEC1415" s="28"/>
      <c r="CED1415" s="28"/>
      <c r="CEE1415" s="28"/>
      <c r="CEF1415" s="28"/>
      <c r="CEG1415" s="28"/>
      <c r="CEH1415" s="28"/>
      <c r="CEI1415" s="28"/>
      <c r="CEJ1415" s="28"/>
      <c r="CEK1415" s="28"/>
      <c r="CEL1415" s="28"/>
      <c r="CEM1415" s="28"/>
      <c r="CEN1415" s="28"/>
      <c r="CEO1415" s="28"/>
      <c r="CEP1415" s="28"/>
      <c r="CEQ1415" s="28"/>
      <c r="CER1415" s="28"/>
      <c r="CES1415" s="28"/>
      <c r="CET1415" s="28"/>
      <c r="CEU1415" s="28"/>
      <c r="CEV1415" s="28"/>
      <c r="CEW1415" s="28"/>
      <c r="CEX1415" s="28"/>
      <c r="CEY1415" s="28"/>
      <c r="CEZ1415" s="28"/>
      <c r="CFA1415" s="28"/>
      <c r="CFB1415" s="28"/>
      <c r="CFC1415" s="28"/>
      <c r="CFD1415" s="28"/>
      <c r="CFE1415" s="28"/>
      <c r="CFF1415" s="28"/>
      <c r="CFG1415" s="28"/>
      <c r="CFH1415" s="28"/>
      <c r="CFI1415" s="28"/>
      <c r="CFJ1415" s="28"/>
      <c r="CFK1415" s="28"/>
      <c r="CFL1415" s="28"/>
      <c r="CFM1415" s="28"/>
      <c r="CFN1415" s="28"/>
      <c r="CFO1415" s="28"/>
      <c r="CFP1415" s="28"/>
      <c r="CFQ1415" s="28"/>
      <c r="CFR1415" s="28"/>
      <c r="CFS1415" s="28"/>
      <c r="CFT1415" s="28"/>
      <c r="CFU1415" s="28"/>
      <c r="CFV1415" s="28"/>
      <c r="CFW1415" s="28"/>
      <c r="CFX1415" s="28"/>
      <c r="CFY1415" s="28"/>
      <c r="CFZ1415" s="28"/>
      <c r="CGA1415" s="28"/>
      <c r="CGB1415" s="28"/>
      <c r="CGC1415" s="28"/>
      <c r="CGD1415" s="28"/>
      <c r="CGE1415" s="28"/>
      <c r="CGF1415" s="28"/>
      <c r="CGG1415" s="28"/>
      <c r="CGH1415" s="28"/>
      <c r="CGI1415" s="28"/>
      <c r="CGJ1415" s="28"/>
      <c r="CGK1415" s="28"/>
      <c r="CGL1415" s="28"/>
      <c r="CGM1415" s="28"/>
      <c r="CGN1415" s="28"/>
      <c r="CGO1415" s="28"/>
      <c r="CGP1415" s="28"/>
      <c r="CGQ1415" s="28"/>
      <c r="CGR1415" s="28"/>
      <c r="CGS1415" s="28"/>
      <c r="CGT1415" s="28"/>
      <c r="CGU1415" s="28"/>
      <c r="CGV1415" s="28"/>
      <c r="CGW1415" s="28"/>
      <c r="CGX1415" s="28"/>
      <c r="CGY1415" s="28"/>
      <c r="CGZ1415" s="28"/>
      <c r="CHA1415" s="28"/>
      <c r="CHB1415" s="28"/>
      <c r="CHC1415" s="28"/>
      <c r="CHD1415" s="28"/>
      <c r="CHE1415" s="28"/>
      <c r="CHF1415" s="28"/>
      <c r="CHG1415" s="28"/>
      <c r="CHH1415" s="28"/>
      <c r="CHI1415" s="28"/>
      <c r="CHJ1415" s="28"/>
      <c r="CHK1415" s="28"/>
      <c r="CHL1415" s="28"/>
      <c r="CHM1415" s="28"/>
      <c r="CHN1415" s="28"/>
      <c r="CHO1415" s="28"/>
      <c r="CHP1415" s="28"/>
      <c r="CHQ1415" s="28"/>
      <c r="CHR1415" s="28"/>
      <c r="CHS1415" s="28"/>
      <c r="CHT1415" s="28"/>
      <c r="CHU1415" s="28"/>
      <c r="CHV1415" s="28"/>
      <c r="CHW1415" s="28"/>
      <c r="CHX1415" s="28"/>
      <c r="CHY1415" s="28"/>
      <c r="CHZ1415" s="28"/>
      <c r="CIA1415" s="28"/>
      <c r="CIB1415" s="28"/>
      <c r="CIC1415" s="28"/>
      <c r="CID1415" s="28"/>
      <c r="CIE1415" s="28"/>
      <c r="CIF1415" s="28"/>
      <c r="CIG1415" s="28"/>
      <c r="CIH1415" s="28"/>
      <c r="CII1415" s="28"/>
      <c r="CIJ1415" s="28"/>
      <c r="CIK1415" s="28"/>
      <c r="CIL1415" s="28"/>
      <c r="CIM1415" s="28"/>
      <c r="CIN1415" s="28"/>
      <c r="CIO1415" s="28"/>
      <c r="CIP1415" s="28"/>
      <c r="CIQ1415" s="28"/>
      <c r="CIR1415" s="28"/>
      <c r="CIS1415" s="28"/>
      <c r="CIT1415" s="28"/>
      <c r="CIU1415" s="28"/>
      <c r="CIV1415" s="28"/>
      <c r="CIW1415" s="28"/>
      <c r="CIX1415" s="28"/>
      <c r="CIY1415" s="28"/>
      <c r="CIZ1415" s="28"/>
      <c r="CJA1415" s="28"/>
      <c r="CJB1415" s="28"/>
      <c r="CJC1415" s="28"/>
      <c r="CJD1415" s="28"/>
      <c r="CJE1415" s="28"/>
      <c r="CJF1415" s="28"/>
      <c r="CJG1415" s="28"/>
      <c r="CJH1415" s="28"/>
      <c r="CJI1415" s="28"/>
      <c r="CJJ1415" s="28"/>
      <c r="CJK1415" s="28"/>
      <c r="CJL1415" s="28"/>
      <c r="CJM1415" s="28"/>
      <c r="CJN1415" s="28"/>
      <c r="CJO1415" s="28"/>
      <c r="CJP1415" s="28"/>
      <c r="CJQ1415" s="28"/>
      <c r="CJR1415" s="28"/>
      <c r="CJS1415" s="28"/>
      <c r="CJT1415" s="28"/>
      <c r="CJU1415" s="28"/>
      <c r="CJV1415" s="28"/>
      <c r="CJW1415" s="28"/>
      <c r="CJX1415" s="28"/>
      <c r="CJY1415" s="28"/>
      <c r="CJZ1415" s="28"/>
      <c r="CKA1415" s="28"/>
      <c r="CKB1415" s="28"/>
      <c r="CKC1415" s="28"/>
      <c r="CKD1415" s="28"/>
      <c r="CKE1415" s="28"/>
      <c r="CKF1415" s="28"/>
      <c r="CKG1415" s="28"/>
      <c r="CKH1415" s="28"/>
      <c r="CKI1415" s="28"/>
      <c r="CKJ1415" s="28"/>
      <c r="CKK1415" s="28"/>
      <c r="CKL1415" s="28"/>
      <c r="CKM1415" s="28"/>
      <c r="CKN1415" s="28"/>
      <c r="CKO1415" s="28"/>
      <c r="CKP1415" s="28"/>
      <c r="CKQ1415" s="28"/>
      <c r="CKR1415" s="28"/>
      <c r="CKS1415" s="28"/>
      <c r="CKT1415" s="28"/>
      <c r="CKU1415" s="28"/>
      <c r="CKV1415" s="28"/>
      <c r="CKW1415" s="28"/>
      <c r="CKX1415" s="28"/>
      <c r="CKY1415" s="28"/>
      <c r="CKZ1415" s="28"/>
      <c r="CLA1415" s="28"/>
      <c r="CLB1415" s="28"/>
      <c r="CLC1415" s="28"/>
      <c r="CLD1415" s="28"/>
      <c r="CLE1415" s="28"/>
      <c r="CLF1415" s="28"/>
      <c r="CLG1415" s="28"/>
      <c r="CLH1415" s="28"/>
      <c r="CLI1415" s="28"/>
      <c r="CLJ1415" s="28"/>
      <c r="CLK1415" s="28"/>
      <c r="CLL1415" s="28"/>
      <c r="CLM1415" s="28"/>
      <c r="CLN1415" s="28"/>
      <c r="CLO1415" s="28"/>
      <c r="CLP1415" s="28"/>
      <c r="CLQ1415" s="28"/>
      <c r="CLR1415" s="28"/>
      <c r="CLS1415" s="28"/>
      <c r="CLT1415" s="28"/>
      <c r="CLU1415" s="28"/>
      <c r="CLV1415" s="28"/>
      <c r="CLW1415" s="28"/>
      <c r="CLX1415" s="28"/>
      <c r="CLY1415" s="28"/>
      <c r="CLZ1415" s="28"/>
      <c r="CMA1415" s="28"/>
      <c r="CMB1415" s="28"/>
      <c r="CMC1415" s="28"/>
      <c r="CMD1415" s="28"/>
      <c r="CME1415" s="28"/>
      <c r="CMF1415" s="28"/>
      <c r="CMG1415" s="28"/>
      <c r="CMH1415" s="28"/>
      <c r="CMI1415" s="28"/>
      <c r="CMJ1415" s="28"/>
      <c r="CMK1415" s="28"/>
      <c r="CML1415" s="28"/>
      <c r="CMM1415" s="28"/>
      <c r="CMN1415" s="28"/>
      <c r="CMO1415" s="28"/>
      <c r="CMP1415" s="28"/>
      <c r="CMQ1415" s="28"/>
      <c r="CMR1415" s="28"/>
      <c r="CMS1415" s="28"/>
      <c r="CMT1415" s="28"/>
      <c r="CMU1415" s="28"/>
      <c r="CMV1415" s="28"/>
      <c r="CMW1415" s="28"/>
      <c r="CMX1415" s="28"/>
      <c r="CMY1415" s="28"/>
      <c r="CMZ1415" s="28"/>
      <c r="CNA1415" s="28"/>
      <c r="CNB1415" s="28"/>
      <c r="CNC1415" s="28"/>
      <c r="CND1415" s="28"/>
      <c r="CNE1415" s="28"/>
      <c r="CNF1415" s="28"/>
      <c r="CNG1415" s="28"/>
      <c r="CNH1415" s="28"/>
      <c r="CNI1415" s="28"/>
      <c r="CNJ1415" s="28"/>
      <c r="CNK1415" s="28"/>
      <c r="CNL1415" s="28"/>
      <c r="CNM1415" s="28"/>
      <c r="CNN1415" s="28"/>
      <c r="CNO1415" s="28"/>
      <c r="CNP1415" s="28"/>
      <c r="CNQ1415" s="28"/>
      <c r="CNR1415" s="28"/>
      <c r="CNS1415" s="28"/>
      <c r="CNT1415" s="28"/>
      <c r="CNU1415" s="28"/>
      <c r="CNV1415" s="28"/>
      <c r="CNW1415" s="28"/>
      <c r="CNX1415" s="28"/>
      <c r="CNY1415" s="28"/>
      <c r="CNZ1415" s="28"/>
      <c r="COA1415" s="28"/>
      <c r="COB1415" s="28"/>
      <c r="COC1415" s="28"/>
      <c r="COD1415" s="28"/>
      <c r="COE1415" s="28"/>
      <c r="COF1415" s="28"/>
      <c r="COG1415" s="28"/>
      <c r="COH1415" s="28"/>
      <c r="COI1415" s="28"/>
      <c r="COJ1415" s="28"/>
      <c r="COK1415" s="28"/>
      <c r="COL1415" s="28"/>
      <c r="COM1415" s="28"/>
      <c r="CON1415" s="28"/>
      <c r="COO1415" s="28"/>
      <c r="COP1415" s="28"/>
      <c r="COQ1415" s="28"/>
      <c r="COR1415" s="28"/>
      <c r="COS1415" s="28"/>
      <c r="COT1415" s="28"/>
      <c r="COU1415" s="28"/>
      <c r="COV1415" s="28"/>
      <c r="COW1415" s="28"/>
      <c r="COX1415" s="28"/>
      <c r="COY1415" s="28"/>
      <c r="COZ1415" s="28"/>
      <c r="CPA1415" s="28"/>
      <c r="CPB1415" s="28"/>
      <c r="CPC1415" s="28"/>
      <c r="CPD1415" s="28"/>
      <c r="CPE1415" s="28"/>
      <c r="CPF1415" s="28"/>
      <c r="CPG1415" s="28"/>
      <c r="CPH1415" s="28"/>
      <c r="CPI1415" s="28"/>
      <c r="CPJ1415" s="28"/>
      <c r="CPK1415" s="28"/>
      <c r="CPL1415" s="28"/>
      <c r="CPM1415" s="28"/>
      <c r="CPN1415" s="28"/>
      <c r="CPO1415" s="28"/>
      <c r="CPP1415" s="28"/>
      <c r="CPQ1415" s="28"/>
      <c r="CPR1415" s="28"/>
      <c r="CPS1415" s="28"/>
      <c r="CPT1415" s="28"/>
      <c r="CPU1415" s="28"/>
      <c r="CPV1415" s="28"/>
      <c r="CPW1415" s="28"/>
      <c r="CPX1415" s="28"/>
      <c r="CPY1415" s="28"/>
      <c r="CPZ1415" s="28"/>
      <c r="CQA1415" s="28"/>
      <c r="CQB1415" s="28"/>
      <c r="CQC1415" s="28"/>
      <c r="CQD1415" s="28"/>
      <c r="CQE1415" s="28"/>
      <c r="CQF1415" s="28"/>
      <c r="CQG1415" s="28"/>
      <c r="CQH1415" s="28"/>
      <c r="CQI1415" s="28"/>
      <c r="CQJ1415" s="28"/>
      <c r="CQK1415" s="28"/>
      <c r="CQL1415" s="28"/>
      <c r="CQM1415" s="28"/>
      <c r="CQN1415" s="28"/>
      <c r="CQO1415" s="28"/>
      <c r="CQP1415" s="28"/>
      <c r="CQQ1415" s="28"/>
      <c r="CQR1415" s="28"/>
      <c r="CQS1415" s="28"/>
      <c r="CQT1415" s="28"/>
      <c r="CQU1415" s="28"/>
      <c r="CQV1415" s="28"/>
      <c r="CQW1415" s="28"/>
      <c r="CQX1415" s="28"/>
      <c r="CQY1415" s="28"/>
      <c r="CQZ1415" s="28"/>
      <c r="CRA1415" s="28"/>
      <c r="CRB1415" s="28"/>
      <c r="CRC1415" s="28"/>
      <c r="CRD1415" s="28"/>
      <c r="CRE1415" s="28"/>
      <c r="CRF1415" s="28"/>
      <c r="CRG1415" s="28"/>
      <c r="CRH1415" s="28"/>
      <c r="CRI1415" s="28"/>
      <c r="CRJ1415" s="28"/>
      <c r="CRK1415" s="28"/>
      <c r="CRL1415" s="28"/>
      <c r="CRM1415" s="28"/>
      <c r="CRN1415" s="28"/>
      <c r="CRO1415" s="28"/>
      <c r="CRP1415" s="28"/>
      <c r="CRQ1415" s="28"/>
      <c r="CRR1415" s="28"/>
      <c r="CRS1415" s="28"/>
      <c r="CRT1415" s="28"/>
      <c r="CRU1415" s="28"/>
      <c r="CRV1415" s="28"/>
      <c r="CRW1415" s="28"/>
      <c r="CRX1415" s="28"/>
      <c r="CRY1415" s="28"/>
      <c r="CRZ1415" s="28"/>
      <c r="CSA1415" s="28"/>
      <c r="CSB1415" s="28"/>
      <c r="CSC1415" s="28"/>
      <c r="CSD1415" s="28"/>
      <c r="CSE1415" s="28"/>
      <c r="CSF1415" s="28"/>
      <c r="CSG1415" s="28"/>
      <c r="CSH1415" s="28"/>
      <c r="CSI1415" s="28"/>
      <c r="CSJ1415" s="28"/>
      <c r="CSK1415" s="28"/>
      <c r="CSL1415" s="28"/>
      <c r="CSM1415" s="28"/>
      <c r="CSN1415" s="28"/>
      <c r="CSO1415" s="28"/>
      <c r="CSP1415" s="28"/>
      <c r="CSQ1415" s="28"/>
      <c r="CSR1415" s="28"/>
      <c r="CSS1415" s="28"/>
      <c r="CST1415" s="28"/>
      <c r="CSU1415" s="28"/>
      <c r="CSV1415" s="28"/>
      <c r="CSW1415" s="28"/>
      <c r="CSX1415" s="28"/>
      <c r="CSY1415" s="28"/>
      <c r="CSZ1415" s="28"/>
      <c r="CTA1415" s="28"/>
      <c r="CTB1415" s="28"/>
      <c r="CTC1415" s="28"/>
      <c r="CTD1415" s="28"/>
      <c r="CTE1415" s="28"/>
      <c r="CTF1415" s="28"/>
      <c r="CTG1415" s="28"/>
      <c r="CTH1415" s="28"/>
      <c r="CTI1415" s="28"/>
      <c r="CTJ1415" s="28"/>
      <c r="CTK1415" s="28"/>
      <c r="CTL1415" s="28"/>
      <c r="CTM1415" s="28"/>
      <c r="CTN1415" s="28"/>
      <c r="CTO1415" s="28"/>
      <c r="CTP1415" s="28"/>
      <c r="CTQ1415" s="28"/>
      <c r="CTR1415" s="28"/>
      <c r="CTS1415" s="28"/>
      <c r="CTT1415" s="28"/>
      <c r="CTU1415" s="28"/>
      <c r="CTV1415" s="28"/>
      <c r="CTW1415" s="28"/>
      <c r="CTX1415" s="28"/>
      <c r="CTY1415" s="28"/>
      <c r="CTZ1415" s="28"/>
      <c r="CUA1415" s="28"/>
      <c r="CUB1415" s="28"/>
      <c r="CUC1415" s="28"/>
      <c r="CUD1415" s="28"/>
      <c r="CUE1415" s="28"/>
      <c r="CUF1415" s="28"/>
      <c r="CUG1415" s="28"/>
      <c r="CUH1415" s="28"/>
      <c r="CUI1415" s="28"/>
      <c r="CUJ1415" s="28"/>
      <c r="CUK1415" s="28"/>
      <c r="CUL1415" s="28"/>
      <c r="CUM1415" s="28"/>
      <c r="CUN1415" s="28"/>
      <c r="CUO1415" s="28"/>
      <c r="CUP1415" s="28"/>
      <c r="CUQ1415" s="28"/>
      <c r="CUR1415" s="28"/>
      <c r="CUS1415" s="28"/>
      <c r="CUT1415" s="28"/>
      <c r="CUU1415" s="28"/>
      <c r="CUV1415" s="28"/>
      <c r="CUW1415" s="28"/>
      <c r="CUX1415" s="28"/>
      <c r="CUY1415" s="28"/>
      <c r="CUZ1415" s="28"/>
      <c r="CVA1415" s="28"/>
      <c r="CVB1415" s="28"/>
      <c r="CVC1415" s="28"/>
      <c r="CVD1415" s="28"/>
      <c r="CVE1415" s="28"/>
      <c r="CVF1415" s="28"/>
      <c r="CVG1415" s="28"/>
      <c r="CVH1415" s="28"/>
      <c r="CVI1415" s="28"/>
      <c r="CVJ1415" s="28"/>
      <c r="CVK1415" s="28"/>
      <c r="CVL1415" s="28"/>
      <c r="CVM1415" s="28"/>
      <c r="CVN1415" s="28"/>
      <c r="CVO1415" s="28"/>
      <c r="CVP1415" s="28"/>
      <c r="CVQ1415" s="28"/>
      <c r="CVR1415" s="28"/>
      <c r="CVS1415" s="28"/>
      <c r="CVT1415" s="28"/>
      <c r="CVU1415" s="28"/>
      <c r="CVV1415" s="28"/>
      <c r="CVW1415" s="28"/>
      <c r="CVX1415" s="28"/>
      <c r="CVY1415" s="28"/>
      <c r="CVZ1415" s="28"/>
      <c r="CWA1415" s="28"/>
      <c r="CWB1415" s="28"/>
      <c r="CWC1415" s="28"/>
      <c r="CWD1415" s="28"/>
      <c r="CWE1415" s="28"/>
      <c r="CWF1415" s="28"/>
      <c r="CWG1415" s="28"/>
      <c r="CWH1415" s="28"/>
      <c r="CWI1415" s="28"/>
      <c r="CWJ1415" s="28"/>
      <c r="CWK1415" s="28"/>
      <c r="CWL1415" s="28"/>
      <c r="CWM1415" s="28"/>
      <c r="CWN1415" s="28"/>
      <c r="CWO1415" s="28"/>
      <c r="CWP1415" s="28"/>
      <c r="CWQ1415" s="28"/>
      <c r="CWR1415" s="28"/>
      <c r="CWS1415" s="28"/>
      <c r="CWT1415" s="28"/>
      <c r="CWU1415" s="28"/>
      <c r="CWV1415" s="28"/>
      <c r="CWW1415" s="28"/>
      <c r="CWX1415" s="28"/>
      <c r="CWY1415" s="28"/>
      <c r="CWZ1415" s="28"/>
      <c r="CXA1415" s="28"/>
      <c r="CXB1415" s="28"/>
      <c r="CXC1415" s="28"/>
      <c r="CXD1415" s="28"/>
      <c r="CXE1415" s="28"/>
      <c r="CXF1415" s="28"/>
      <c r="CXG1415" s="28"/>
      <c r="CXH1415" s="28"/>
      <c r="CXI1415" s="28"/>
      <c r="CXJ1415" s="28"/>
      <c r="CXK1415" s="28"/>
      <c r="CXL1415" s="28"/>
      <c r="CXM1415" s="28"/>
      <c r="CXN1415" s="28"/>
      <c r="CXO1415" s="28"/>
      <c r="CXP1415" s="28"/>
      <c r="CXQ1415" s="28"/>
      <c r="CXR1415" s="28"/>
      <c r="CXS1415" s="28"/>
      <c r="CXT1415" s="28"/>
      <c r="CXU1415" s="28"/>
      <c r="CXV1415" s="28"/>
      <c r="CXW1415" s="28"/>
      <c r="CXX1415" s="28"/>
      <c r="CXY1415" s="28"/>
      <c r="CXZ1415" s="28"/>
      <c r="CYA1415" s="28"/>
      <c r="CYB1415" s="28"/>
      <c r="CYC1415" s="28"/>
      <c r="CYD1415" s="28"/>
      <c r="CYE1415" s="28"/>
      <c r="CYF1415" s="28"/>
      <c r="CYG1415" s="28"/>
      <c r="CYH1415" s="28"/>
      <c r="CYI1415" s="28"/>
      <c r="CYJ1415" s="28"/>
      <c r="CYK1415" s="28"/>
      <c r="CYL1415" s="28"/>
      <c r="CYM1415" s="28"/>
      <c r="CYN1415" s="28"/>
      <c r="CYO1415" s="28"/>
      <c r="CYP1415" s="28"/>
      <c r="CYQ1415" s="28"/>
      <c r="CYR1415" s="28"/>
      <c r="CYS1415" s="28"/>
      <c r="CYT1415" s="28"/>
      <c r="CYU1415" s="28"/>
      <c r="CYV1415" s="28"/>
      <c r="CYW1415" s="28"/>
      <c r="CYX1415" s="28"/>
      <c r="CYY1415" s="28"/>
      <c r="CYZ1415" s="28"/>
      <c r="CZA1415" s="28"/>
      <c r="CZB1415" s="28"/>
      <c r="CZC1415" s="28"/>
      <c r="CZD1415" s="28"/>
      <c r="CZE1415" s="28"/>
      <c r="CZF1415" s="28"/>
      <c r="CZG1415" s="28"/>
      <c r="CZH1415" s="28"/>
      <c r="CZI1415" s="28"/>
      <c r="CZJ1415" s="28"/>
      <c r="CZK1415" s="28"/>
      <c r="CZL1415" s="28"/>
      <c r="CZM1415" s="28"/>
      <c r="CZN1415" s="28"/>
      <c r="CZO1415" s="28"/>
      <c r="CZP1415" s="28"/>
      <c r="CZQ1415" s="28"/>
      <c r="CZR1415" s="28"/>
      <c r="CZS1415" s="28"/>
      <c r="CZT1415" s="28"/>
      <c r="CZU1415" s="28"/>
      <c r="CZV1415" s="28"/>
      <c r="CZW1415" s="28"/>
      <c r="CZX1415" s="28"/>
      <c r="CZY1415" s="28"/>
      <c r="CZZ1415" s="28"/>
      <c r="DAA1415" s="28"/>
      <c r="DAB1415" s="28"/>
      <c r="DAC1415" s="28"/>
      <c r="DAD1415" s="28"/>
      <c r="DAE1415" s="28"/>
      <c r="DAF1415" s="28"/>
      <c r="DAG1415" s="28"/>
      <c r="DAH1415" s="28"/>
      <c r="DAI1415" s="28"/>
      <c r="DAJ1415" s="28"/>
      <c r="DAK1415" s="28"/>
      <c r="DAL1415" s="28"/>
      <c r="DAM1415" s="28"/>
      <c r="DAN1415" s="28"/>
      <c r="DAO1415" s="28"/>
      <c r="DAP1415" s="28"/>
      <c r="DAQ1415" s="28"/>
      <c r="DAR1415" s="28"/>
      <c r="DAS1415" s="28"/>
      <c r="DAT1415" s="28"/>
      <c r="DAU1415" s="28"/>
      <c r="DAV1415" s="28"/>
      <c r="DAW1415" s="28"/>
      <c r="DAX1415" s="28"/>
      <c r="DAY1415" s="28"/>
      <c r="DAZ1415" s="28"/>
      <c r="DBA1415" s="28"/>
      <c r="DBB1415" s="28"/>
      <c r="DBC1415" s="28"/>
      <c r="DBD1415" s="28"/>
      <c r="DBE1415" s="28"/>
      <c r="DBF1415" s="28"/>
      <c r="DBG1415" s="28"/>
      <c r="DBH1415" s="28"/>
      <c r="DBI1415" s="28"/>
      <c r="DBJ1415" s="28"/>
      <c r="DBK1415" s="28"/>
      <c r="DBL1415" s="28"/>
      <c r="DBM1415" s="28"/>
      <c r="DBN1415" s="28"/>
      <c r="DBO1415" s="28"/>
      <c r="DBP1415" s="28"/>
      <c r="DBQ1415" s="28"/>
      <c r="DBR1415" s="28"/>
      <c r="DBS1415" s="28"/>
      <c r="DBT1415" s="28"/>
      <c r="DBU1415" s="28"/>
      <c r="DBV1415" s="28"/>
      <c r="DBW1415" s="28"/>
      <c r="DBX1415" s="28"/>
      <c r="DBY1415" s="28"/>
      <c r="DBZ1415" s="28"/>
      <c r="DCA1415" s="28"/>
      <c r="DCB1415" s="28"/>
      <c r="DCC1415" s="28"/>
      <c r="DCD1415" s="28"/>
      <c r="DCE1415" s="28"/>
      <c r="DCF1415" s="28"/>
      <c r="DCG1415" s="28"/>
      <c r="DCH1415" s="28"/>
      <c r="DCI1415" s="28"/>
      <c r="DCJ1415" s="28"/>
      <c r="DCK1415" s="28"/>
      <c r="DCL1415" s="28"/>
      <c r="DCM1415" s="28"/>
      <c r="DCN1415" s="28"/>
      <c r="DCO1415" s="28"/>
      <c r="DCP1415" s="28"/>
      <c r="DCQ1415" s="28"/>
      <c r="DCR1415" s="28"/>
      <c r="DCS1415" s="28"/>
      <c r="DCT1415" s="28"/>
      <c r="DCU1415" s="28"/>
      <c r="DCV1415" s="28"/>
      <c r="DCW1415" s="28"/>
      <c r="DCX1415" s="28"/>
      <c r="DCY1415" s="28"/>
      <c r="DCZ1415" s="28"/>
      <c r="DDA1415" s="28"/>
      <c r="DDB1415" s="28"/>
      <c r="DDC1415" s="28"/>
      <c r="DDD1415" s="28"/>
      <c r="DDE1415" s="28"/>
      <c r="DDF1415" s="28"/>
      <c r="DDG1415" s="28"/>
      <c r="DDH1415" s="28"/>
      <c r="DDI1415" s="28"/>
      <c r="DDJ1415" s="28"/>
      <c r="DDK1415" s="28"/>
      <c r="DDL1415" s="28"/>
      <c r="DDM1415" s="28"/>
      <c r="DDN1415" s="28"/>
      <c r="DDO1415" s="28"/>
      <c r="DDP1415" s="28"/>
      <c r="DDQ1415" s="28"/>
      <c r="DDR1415" s="28"/>
      <c r="DDS1415" s="28"/>
      <c r="DDT1415" s="28"/>
      <c r="DDU1415" s="28"/>
      <c r="DDV1415" s="28"/>
      <c r="DDW1415" s="28"/>
      <c r="DDX1415" s="28"/>
      <c r="DDY1415" s="28"/>
      <c r="DDZ1415" s="28"/>
      <c r="DEA1415" s="28"/>
      <c r="DEB1415" s="28"/>
      <c r="DEC1415" s="28"/>
      <c r="DED1415" s="28"/>
      <c r="DEE1415" s="28"/>
      <c r="DEF1415" s="28"/>
      <c r="DEG1415" s="28"/>
      <c r="DEH1415" s="28"/>
      <c r="DEI1415" s="28"/>
      <c r="DEJ1415" s="28"/>
      <c r="DEK1415" s="28"/>
      <c r="DEL1415" s="28"/>
      <c r="DEM1415" s="28"/>
      <c r="DEN1415" s="28"/>
      <c r="DEO1415" s="28"/>
      <c r="DEP1415" s="28"/>
      <c r="DEQ1415" s="28"/>
      <c r="DER1415" s="28"/>
      <c r="DES1415" s="28"/>
      <c r="DET1415" s="28"/>
      <c r="DEU1415" s="28"/>
      <c r="DEV1415" s="28"/>
      <c r="DEW1415" s="28"/>
      <c r="DEX1415" s="28"/>
      <c r="DEY1415" s="28"/>
      <c r="DEZ1415" s="28"/>
      <c r="DFA1415" s="28"/>
      <c r="DFB1415" s="28"/>
      <c r="DFC1415" s="28"/>
      <c r="DFD1415" s="28"/>
      <c r="DFE1415" s="28"/>
      <c r="DFF1415" s="28"/>
      <c r="DFG1415" s="28"/>
      <c r="DFH1415" s="28"/>
      <c r="DFI1415" s="28"/>
      <c r="DFJ1415" s="28"/>
      <c r="DFK1415" s="28"/>
      <c r="DFL1415" s="28"/>
      <c r="DFM1415" s="28"/>
      <c r="DFN1415" s="28"/>
      <c r="DFO1415" s="28"/>
      <c r="DFP1415" s="28"/>
      <c r="DFQ1415" s="28"/>
      <c r="DFR1415" s="28"/>
      <c r="DFS1415" s="28"/>
      <c r="DFT1415" s="28"/>
      <c r="DFU1415" s="28"/>
      <c r="DFV1415" s="28"/>
      <c r="DFW1415" s="28"/>
      <c r="DFX1415" s="28"/>
      <c r="DFY1415" s="28"/>
      <c r="DFZ1415" s="28"/>
      <c r="DGA1415" s="28"/>
      <c r="DGB1415" s="28"/>
      <c r="DGC1415" s="28"/>
      <c r="DGD1415" s="28"/>
      <c r="DGE1415" s="28"/>
      <c r="DGF1415" s="28"/>
      <c r="DGG1415" s="28"/>
      <c r="DGH1415" s="28"/>
      <c r="DGI1415" s="28"/>
      <c r="DGJ1415" s="28"/>
      <c r="DGK1415" s="28"/>
      <c r="DGL1415" s="28"/>
      <c r="DGM1415" s="28"/>
      <c r="DGN1415" s="28"/>
      <c r="DGO1415" s="28"/>
      <c r="DGP1415" s="28"/>
      <c r="DGQ1415" s="28"/>
      <c r="DGR1415" s="28"/>
      <c r="DGS1415" s="28"/>
      <c r="DGT1415" s="28"/>
      <c r="DGU1415" s="28"/>
      <c r="DGV1415" s="28"/>
      <c r="DGW1415" s="28"/>
      <c r="DGX1415" s="28"/>
      <c r="DGY1415" s="28"/>
      <c r="DGZ1415" s="28"/>
      <c r="DHA1415" s="28"/>
      <c r="DHB1415" s="28"/>
      <c r="DHC1415" s="28"/>
      <c r="DHD1415" s="28"/>
      <c r="DHE1415" s="28"/>
      <c r="DHF1415" s="28"/>
      <c r="DHG1415" s="28"/>
      <c r="DHH1415" s="28"/>
      <c r="DHI1415" s="28"/>
      <c r="DHJ1415" s="28"/>
      <c r="DHK1415" s="28"/>
      <c r="DHL1415" s="28"/>
      <c r="DHM1415" s="28"/>
      <c r="DHN1415" s="28"/>
      <c r="DHO1415" s="28"/>
      <c r="DHP1415" s="28"/>
      <c r="DHQ1415" s="28"/>
      <c r="DHR1415" s="28"/>
      <c r="DHS1415" s="28"/>
      <c r="DHT1415" s="28"/>
      <c r="DHU1415" s="28"/>
      <c r="DHV1415" s="28"/>
      <c r="DHW1415" s="28"/>
      <c r="DHX1415" s="28"/>
      <c r="DHY1415" s="28"/>
      <c r="DHZ1415" s="28"/>
      <c r="DIA1415" s="28"/>
      <c r="DIB1415" s="28"/>
      <c r="DIC1415" s="28"/>
      <c r="DID1415" s="28"/>
      <c r="DIE1415" s="28"/>
      <c r="DIF1415" s="28"/>
      <c r="DIG1415" s="28"/>
      <c r="DIH1415" s="28"/>
      <c r="DII1415" s="28"/>
      <c r="DIJ1415" s="28"/>
      <c r="DIK1415" s="28"/>
      <c r="DIL1415" s="28"/>
      <c r="DIM1415" s="28"/>
      <c r="DIN1415" s="28"/>
      <c r="DIO1415" s="28"/>
      <c r="DIP1415" s="28"/>
      <c r="DIQ1415" s="28"/>
      <c r="DIR1415" s="28"/>
      <c r="DIS1415" s="28"/>
      <c r="DIT1415" s="28"/>
      <c r="DIU1415" s="28"/>
      <c r="DIV1415" s="28"/>
      <c r="DIW1415" s="28"/>
      <c r="DIX1415" s="28"/>
      <c r="DIY1415" s="28"/>
      <c r="DIZ1415" s="28"/>
      <c r="DJA1415" s="28"/>
      <c r="DJB1415" s="28"/>
      <c r="DJC1415" s="28"/>
      <c r="DJD1415" s="28"/>
      <c r="DJE1415" s="28"/>
      <c r="DJF1415" s="28"/>
      <c r="DJG1415" s="28"/>
      <c r="DJH1415" s="28"/>
      <c r="DJI1415" s="28"/>
      <c r="DJJ1415" s="28"/>
      <c r="DJK1415" s="28"/>
      <c r="DJL1415" s="28"/>
      <c r="DJM1415" s="28"/>
      <c r="DJN1415" s="28"/>
      <c r="DJO1415" s="28"/>
      <c r="DJP1415" s="28"/>
      <c r="DJQ1415" s="28"/>
      <c r="DJR1415" s="28"/>
      <c r="DJS1415" s="28"/>
      <c r="DJT1415" s="28"/>
      <c r="DJU1415" s="28"/>
      <c r="DJV1415" s="28"/>
      <c r="DJW1415" s="28"/>
      <c r="DJX1415" s="28"/>
      <c r="DJY1415" s="28"/>
      <c r="DJZ1415" s="28"/>
      <c r="DKA1415" s="28"/>
      <c r="DKB1415" s="28"/>
      <c r="DKC1415" s="28"/>
      <c r="DKD1415" s="28"/>
      <c r="DKE1415" s="28"/>
      <c r="DKF1415" s="28"/>
      <c r="DKG1415" s="28"/>
      <c r="DKH1415" s="28"/>
      <c r="DKI1415" s="28"/>
      <c r="DKJ1415" s="28"/>
      <c r="DKK1415" s="28"/>
      <c r="DKL1415" s="28"/>
      <c r="DKM1415" s="28"/>
      <c r="DKN1415" s="28"/>
      <c r="DKO1415" s="28"/>
      <c r="DKP1415" s="28"/>
      <c r="DKQ1415" s="28"/>
      <c r="DKR1415" s="28"/>
      <c r="DKS1415" s="28"/>
      <c r="DKT1415" s="28"/>
      <c r="DKU1415" s="28"/>
      <c r="DKV1415" s="28"/>
      <c r="DKW1415" s="28"/>
      <c r="DKX1415" s="28"/>
      <c r="DKY1415" s="28"/>
      <c r="DKZ1415" s="28"/>
      <c r="DLA1415" s="28"/>
      <c r="DLB1415" s="28"/>
      <c r="DLC1415" s="28"/>
      <c r="DLD1415" s="28"/>
      <c r="DLE1415" s="28"/>
      <c r="DLF1415" s="28"/>
      <c r="DLG1415" s="28"/>
      <c r="DLH1415" s="28"/>
      <c r="DLI1415" s="28"/>
      <c r="DLJ1415" s="28"/>
      <c r="DLK1415" s="28"/>
      <c r="DLL1415" s="28"/>
      <c r="DLM1415" s="28"/>
      <c r="DLN1415" s="28"/>
      <c r="DLO1415" s="28"/>
      <c r="DLP1415" s="28"/>
      <c r="DLQ1415" s="28"/>
      <c r="DLR1415" s="28"/>
      <c r="DLS1415" s="28"/>
      <c r="DLT1415" s="28"/>
      <c r="DLU1415" s="28"/>
      <c r="DLV1415" s="28"/>
      <c r="DLW1415" s="28"/>
      <c r="DLX1415" s="28"/>
      <c r="DLY1415" s="28"/>
      <c r="DLZ1415" s="28"/>
      <c r="DMA1415" s="28"/>
      <c r="DMB1415" s="28"/>
      <c r="DMC1415" s="28"/>
      <c r="DMD1415" s="28"/>
      <c r="DME1415" s="28"/>
      <c r="DMF1415" s="28"/>
      <c r="DMG1415" s="28"/>
      <c r="DMH1415" s="28"/>
      <c r="DMI1415" s="28"/>
      <c r="DMJ1415" s="28"/>
      <c r="DMK1415" s="28"/>
      <c r="DML1415" s="28"/>
      <c r="DMM1415" s="28"/>
      <c r="DMN1415" s="28"/>
      <c r="DMO1415" s="28"/>
      <c r="DMP1415" s="28"/>
      <c r="DMQ1415" s="28"/>
      <c r="DMR1415" s="28"/>
      <c r="DMS1415" s="28"/>
      <c r="DMT1415" s="28"/>
      <c r="DMU1415" s="28"/>
      <c r="DMV1415" s="28"/>
      <c r="DMW1415" s="28"/>
      <c r="DMX1415" s="28"/>
      <c r="DMY1415" s="28"/>
      <c r="DMZ1415" s="28"/>
      <c r="DNA1415" s="28"/>
      <c r="DNB1415" s="28"/>
      <c r="DNC1415" s="28"/>
      <c r="DND1415" s="28"/>
      <c r="DNE1415" s="28"/>
      <c r="DNF1415" s="28"/>
      <c r="DNG1415" s="28"/>
      <c r="DNH1415" s="28"/>
      <c r="DNI1415" s="28"/>
      <c r="DNJ1415" s="28"/>
      <c r="DNK1415" s="28"/>
      <c r="DNL1415" s="28"/>
      <c r="DNM1415" s="28"/>
      <c r="DNN1415" s="28"/>
      <c r="DNO1415" s="28"/>
      <c r="DNP1415" s="28"/>
      <c r="DNQ1415" s="28"/>
      <c r="DNR1415" s="28"/>
      <c r="DNS1415" s="28"/>
      <c r="DNT1415" s="28"/>
      <c r="DNU1415" s="28"/>
      <c r="DNV1415" s="28"/>
      <c r="DNW1415" s="28"/>
      <c r="DNX1415" s="28"/>
      <c r="DNY1415" s="28"/>
      <c r="DNZ1415" s="28"/>
      <c r="DOA1415" s="28"/>
      <c r="DOB1415" s="28"/>
      <c r="DOC1415" s="28"/>
      <c r="DOD1415" s="28"/>
      <c r="DOE1415" s="28"/>
      <c r="DOF1415" s="28"/>
      <c r="DOG1415" s="28"/>
      <c r="DOH1415" s="28"/>
      <c r="DOI1415" s="28"/>
      <c r="DOJ1415" s="28"/>
      <c r="DOK1415" s="28"/>
      <c r="DOL1415" s="28"/>
      <c r="DOM1415" s="28"/>
      <c r="DON1415" s="28"/>
      <c r="DOO1415" s="28"/>
      <c r="DOP1415" s="28"/>
      <c r="DOQ1415" s="28"/>
      <c r="DOR1415" s="28"/>
      <c r="DOS1415" s="28"/>
      <c r="DOT1415" s="28"/>
      <c r="DOU1415" s="28"/>
      <c r="DOV1415" s="28"/>
      <c r="DOW1415" s="28"/>
      <c r="DOX1415" s="28"/>
      <c r="DOY1415" s="28"/>
      <c r="DOZ1415" s="28"/>
      <c r="DPA1415" s="28"/>
      <c r="DPB1415" s="28"/>
      <c r="DPC1415" s="28"/>
      <c r="DPD1415" s="28"/>
      <c r="DPE1415" s="28"/>
      <c r="DPF1415" s="28"/>
      <c r="DPG1415" s="28"/>
      <c r="DPH1415" s="28"/>
      <c r="DPI1415" s="28"/>
      <c r="DPJ1415" s="28"/>
      <c r="DPK1415" s="28"/>
      <c r="DPL1415" s="28"/>
      <c r="DPM1415" s="28"/>
      <c r="DPN1415" s="28"/>
      <c r="DPO1415" s="28"/>
      <c r="DPP1415" s="28"/>
      <c r="DPQ1415" s="28"/>
      <c r="DPR1415" s="28"/>
      <c r="DPS1415" s="28"/>
      <c r="DPT1415" s="28"/>
      <c r="DPU1415" s="28"/>
      <c r="DPV1415" s="28"/>
      <c r="DPW1415" s="28"/>
      <c r="DPX1415" s="28"/>
      <c r="DPY1415" s="28"/>
      <c r="DPZ1415" s="28"/>
      <c r="DQA1415" s="28"/>
      <c r="DQB1415" s="28"/>
      <c r="DQC1415" s="28"/>
      <c r="DQD1415" s="28"/>
      <c r="DQE1415" s="28"/>
      <c r="DQF1415" s="28"/>
      <c r="DQG1415" s="28"/>
      <c r="DQH1415" s="28"/>
      <c r="DQI1415" s="28"/>
      <c r="DQJ1415" s="28"/>
      <c r="DQK1415" s="28"/>
      <c r="DQL1415" s="28"/>
      <c r="DQM1415" s="28"/>
      <c r="DQN1415" s="28"/>
      <c r="DQO1415" s="28"/>
      <c r="DQP1415" s="28"/>
      <c r="DQQ1415" s="28"/>
      <c r="DQR1415" s="28"/>
      <c r="DQS1415" s="28"/>
      <c r="DQT1415" s="28"/>
      <c r="DQU1415" s="28"/>
      <c r="DQV1415" s="28"/>
      <c r="DQW1415" s="28"/>
      <c r="DQX1415" s="28"/>
      <c r="DQY1415" s="28"/>
      <c r="DQZ1415" s="28"/>
      <c r="DRA1415" s="28"/>
      <c r="DRB1415" s="28"/>
      <c r="DRC1415" s="28"/>
      <c r="DRD1415" s="28"/>
      <c r="DRE1415" s="28"/>
      <c r="DRF1415" s="28"/>
      <c r="DRG1415" s="28"/>
      <c r="DRH1415" s="28"/>
      <c r="DRI1415" s="28"/>
      <c r="DRJ1415" s="28"/>
      <c r="DRK1415" s="28"/>
      <c r="DRL1415" s="28"/>
      <c r="DRM1415" s="28"/>
      <c r="DRN1415" s="28"/>
      <c r="DRO1415" s="28"/>
      <c r="DRP1415" s="28"/>
      <c r="DRQ1415" s="28"/>
      <c r="DRR1415" s="28"/>
      <c r="DRS1415" s="28"/>
      <c r="DRT1415" s="28"/>
      <c r="DRU1415" s="28"/>
      <c r="DRV1415" s="28"/>
      <c r="DRW1415" s="28"/>
      <c r="DRX1415" s="28"/>
      <c r="DRY1415" s="28"/>
      <c r="DRZ1415" s="28"/>
      <c r="DSA1415" s="28"/>
      <c r="DSB1415" s="28"/>
      <c r="DSC1415" s="28"/>
      <c r="DSD1415" s="28"/>
      <c r="DSE1415" s="28"/>
      <c r="DSF1415" s="28"/>
      <c r="DSG1415" s="28"/>
      <c r="DSH1415" s="28"/>
      <c r="DSI1415" s="28"/>
      <c r="DSJ1415" s="28"/>
      <c r="DSK1415" s="28"/>
      <c r="DSL1415" s="28"/>
      <c r="DSM1415" s="28"/>
      <c r="DSN1415" s="28"/>
      <c r="DSO1415" s="28"/>
      <c r="DSP1415" s="28"/>
      <c r="DSQ1415" s="28"/>
      <c r="DSR1415" s="28"/>
      <c r="DSS1415" s="28"/>
      <c r="DST1415" s="28"/>
      <c r="DSU1415" s="28"/>
      <c r="DSV1415" s="28"/>
      <c r="DSW1415" s="28"/>
      <c r="DSX1415" s="28"/>
      <c r="DSY1415" s="28"/>
      <c r="DSZ1415" s="28"/>
      <c r="DTA1415" s="28"/>
      <c r="DTB1415" s="28"/>
      <c r="DTC1415" s="28"/>
      <c r="DTD1415" s="28"/>
      <c r="DTE1415" s="28"/>
      <c r="DTF1415" s="28"/>
      <c r="DTG1415" s="28"/>
      <c r="DTH1415" s="28"/>
      <c r="DTI1415" s="28"/>
      <c r="DTJ1415" s="28"/>
      <c r="DTK1415" s="28"/>
      <c r="DTL1415" s="28"/>
      <c r="DTM1415" s="28"/>
      <c r="DTN1415" s="28"/>
      <c r="DTO1415" s="28"/>
      <c r="DTP1415" s="28"/>
      <c r="DTQ1415" s="28"/>
      <c r="DTR1415" s="28"/>
      <c r="DTS1415" s="28"/>
      <c r="DTT1415" s="28"/>
      <c r="DTU1415" s="28"/>
      <c r="DTV1415" s="28"/>
      <c r="DTW1415" s="28"/>
      <c r="DTX1415" s="28"/>
      <c r="DTY1415" s="28"/>
      <c r="DTZ1415" s="28"/>
      <c r="DUA1415" s="28"/>
      <c r="DUB1415" s="28"/>
      <c r="DUC1415" s="28"/>
      <c r="DUD1415" s="28"/>
      <c r="DUE1415" s="28"/>
      <c r="DUF1415" s="28"/>
      <c r="DUG1415" s="28"/>
      <c r="DUH1415" s="28"/>
      <c r="DUI1415" s="28"/>
      <c r="DUJ1415" s="28"/>
      <c r="DUK1415" s="28"/>
      <c r="DUL1415" s="28"/>
      <c r="DUM1415" s="28"/>
      <c r="DUN1415" s="28"/>
      <c r="DUO1415" s="28"/>
      <c r="DUP1415" s="28"/>
      <c r="DUQ1415" s="28"/>
      <c r="DUR1415" s="28"/>
      <c r="DUS1415" s="28"/>
      <c r="DUT1415" s="28"/>
      <c r="DUU1415" s="28"/>
      <c r="DUV1415" s="28"/>
      <c r="DUW1415" s="28"/>
      <c r="DUX1415" s="28"/>
      <c r="DUY1415" s="28"/>
      <c r="DUZ1415" s="28"/>
      <c r="DVA1415" s="28"/>
      <c r="DVB1415" s="28"/>
      <c r="DVC1415" s="28"/>
      <c r="DVD1415" s="28"/>
      <c r="DVE1415" s="28"/>
      <c r="DVF1415" s="28"/>
      <c r="DVG1415" s="28"/>
      <c r="DVH1415" s="28"/>
      <c r="DVI1415" s="28"/>
      <c r="DVJ1415" s="28"/>
      <c r="DVK1415" s="28"/>
      <c r="DVL1415" s="28"/>
      <c r="DVM1415" s="28"/>
      <c r="DVN1415" s="28"/>
      <c r="DVO1415" s="28"/>
      <c r="DVP1415" s="28"/>
      <c r="DVQ1415" s="28"/>
      <c r="DVR1415" s="28"/>
      <c r="DVS1415" s="28"/>
      <c r="DVT1415" s="28"/>
      <c r="DVU1415" s="28"/>
      <c r="DVV1415" s="28"/>
      <c r="DVW1415" s="28"/>
      <c r="DVX1415" s="28"/>
      <c r="DVY1415" s="28"/>
      <c r="DVZ1415" s="28"/>
      <c r="DWA1415" s="28"/>
      <c r="DWB1415" s="28"/>
      <c r="DWC1415" s="28"/>
      <c r="DWD1415" s="28"/>
      <c r="DWE1415" s="28"/>
      <c r="DWF1415" s="28"/>
      <c r="DWG1415" s="28"/>
      <c r="DWH1415" s="28"/>
      <c r="DWI1415" s="28"/>
      <c r="DWJ1415" s="28"/>
      <c r="DWK1415" s="28"/>
      <c r="DWL1415" s="28"/>
      <c r="DWM1415" s="28"/>
      <c r="DWN1415" s="28"/>
      <c r="DWO1415" s="28"/>
      <c r="DWP1415" s="28"/>
      <c r="DWQ1415" s="28"/>
      <c r="DWR1415" s="28"/>
      <c r="DWS1415" s="28"/>
      <c r="DWT1415" s="28"/>
      <c r="DWU1415" s="28"/>
      <c r="DWV1415" s="28"/>
      <c r="DWW1415" s="28"/>
      <c r="DWX1415" s="28"/>
      <c r="DWY1415" s="28"/>
      <c r="DWZ1415" s="28"/>
      <c r="DXA1415" s="28"/>
      <c r="DXB1415" s="28"/>
      <c r="DXC1415" s="28"/>
      <c r="DXD1415" s="28"/>
      <c r="DXE1415" s="28"/>
      <c r="DXF1415" s="28"/>
      <c r="DXG1415" s="28"/>
      <c r="DXH1415" s="28"/>
      <c r="DXI1415" s="28"/>
      <c r="DXJ1415" s="28"/>
      <c r="DXK1415" s="28"/>
      <c r="DXL1415" s="28"/>
      <c r="DXM1415" s="28"/>
      <c r="DXN1415" s="28"/>
      <c r="DXO1415" s="28"/>
      <c r="DXP1415" s="28"/>
      <c r="DXQ1415" s="28"/>
      <c r="DXR1415" s="28"/>
      <c r="DXS1415" s="28"/>
      <c r="DXT1415" s="28"/>
      <c r="DXU1415" s="28"/>
      <c r="DXV1415" s="28"/>
      <c r="DXW1415" s="28"/>
      <c r="DXX1415" s="28"/>
      <c r="DXY1415" s="28"/>
      <c r="DXZ1415" s="28"/>
      <c r="DYA1415" s="28"/>
      <c r="DYB1415" s="28"/>
      <c r="DYC1415" s="28"/>
      <c r="DYD1415" s="28"/>
      <c r="DYE1415" s="28"/>
      <c r="DYF1415" s="28"/>
      <c r="DYG1415" s="28"/>
      <c r="DYH1415" s="28"/>
      <c r="DYI1415" s="28"/>
      <c r="DYJ1415" s="28"/>
      <c r="DYK1415" s="28"/>
      <c r="DYL1415" s="28"/>
      <c r="DYM1415" s="28"/>
      <c r="DYN1415" s="28"/>
      <c r="DYO1415" s="28"/>
      <c r="DYP1415" s="28"/>
      <c r="DYQ1415" s="28"/>
      <c r="DYR1415" s="28"/>
      <c r="DYS1415" s="28"/>
      <c r="DYT1415" s="28"/>
      <c r="DYU1415" s="28"/>
      <c r="DYV1415" s="28"/>
      <c r="DYW1415" s="28"/>
      <c r="DYX1415" s="28"/>
      <c r="DYY1415" s="28"/>
      <c r="DYZ1415" s="28"/>
      <c r="DZA1415" s="28"/>
      <c r="DZB1415" s="28"/>
      <c r="DZC1415" s="28"/>
      <c r="DZD1415" s="28"/>
      <c r="DZE1415" s="28"/>
      <c r="DZF1415" s="28"/>
      <c r="DZG1415" s="28"/>
      <c r="DZH1415" s="28"/>
      <c r="DZI1415" s="28"/>
      <c r="DZJ1415" s="28"/>
      <c r="DZK1415" s="28"/>
      <c r="DZL1415" s="28"/>
      <c r="DZM1415" s="28"/>
      <c r="DZN1415" s="28"/>
      <c r="DZO1415" s="28"/>
      <c r="DZP1415" s="28"/>
      <c r="DZQ1415" s="28"/>
      <c r="DZR1415" s="28"/>
      <c r="DZS1415" s="28"/>
      <c r="DZT1415" s="28"/>
      <c r="DZU1415" s="28"/>
      <c r="DZV1415" s="28"/>
      <c r="DZW1415" s="28"/>
      <c r="DZX1415" s="28"/>
      <c r="DZY1415" s="28"/>
      <c r="DZZ1415" s="28"/>
      <c r="EAA1415" s="28"/>
      <c r="EAB1415" s="28"/>
      <c r="EAC1415" s="28"/>
      <c r="EAD1415" s="28"/>
      <c r="EAE1415" s="28"/>
      <c r="EAF1415" s="28"/>
      <c r="EAG1415" s="28"/>
      <c r="EAH1415" s="28"/>
      <c r="EAI1415" s="28"/>
      <c r="EAJ1415" s="28"/>
      <c r="EAK1415" s="28"/>
      <c r="EAL1415" s="28"/>
      <c r="EAM1415" s="28"/>
      <c r="EAN1415" s="28"/>
      <c r="EAO1415" s="28"/>
      <c r="EAP1415" s="28"/>
      <c r="EAQ1415" s="28"/>
      <c r="EAR1415" s="28"/>
      <c r="EAS1415" s="28"/>
      <c r="EAT1415" s="28"/>
      <c r="EAU1415" s="28"/>
      <c r="EAV1415" s="28"/>
      <c r="EAW1415" s="28"/>
      <c r="EAX1415" s="28"/>
      <c r="EAY1415" s="28"/>
      <c r="EAZ1415" s="28"/>
      <c r="EBA1415" s="28"/>
      <c r="EBB1415" s="28"/>
      <c r="EBC1415" s="28"/>
      <c r="EBD1415" s="28"/>
      <c r="EBE1415" s="28"/>
      <c r="EBF1415" s="28"/>
      <c r="EBG1415" s="28"/>
      <c r="EBH1415" s="28"/>
      <c r="EBI1415" s="28"/>
      <c r="EBJ1415" s="28"/>
      <c r="EBK1415" s="28"/>
      <c r="EBL1415" s="28"/>
      <c r="EBM1415" s="28"/>
      <c r="EBN1415" s="28"/>
      <c r="EBO1415" s="28"/>
      <c r="EBP1415" s="28"/>
      <c r="EBQ1415" s="28"/>
      <c r="EBR1415" s="28"/>
      <c r="EBS1415" s="28"/>
      <c r="EBT1415" s="28"/>
      <c r="EBU1415" s="28"/>
      <c r="EBV1415" s="28"/>
      <c r="EBW1415" s="28"/>
      <c r="EBX1415" s="28"/>
      <c r="EBY1415" s="28"/>
      <c r="EBZ1415" s="28"/>
      <c r="ECA1415" s="28"/>
      <c r="ECB1415" s="28"/>
      <c r="ECC1415" s="28"/>
      <c r="ECD1415" s="28"/>
      <c r="ECE1415" s="28"/>
      <c r="ECF1415" s="28"/>
      <c r="ECG1415" s="28"/>
      <c r="ECH1415" s="28"/>
      <c r="ECI1415" s="28"/>
      <c r="ECJ1415" s="28"/>
      <c r="ECK1415" s="28"/>
      <c r="ECL1415" s="28"/>
      <c r="ECM1415" s="28"/>
      <c r="ECN1415" s="28"/>
      <c r="ECO1415" s="28"/>
      <c r="ECP1415" s="28"/>
      <c r="ECQ1415" s="28"/>
      <c r="ECR1415" s="28"/>
      <c r="ECS1415" s="28"/>
      <c r="ECT1415" s="28"/>
      <c r="ECU1415" s="28"/>
      <c r="ECV1415" s="28"/>
      <c r="ECW1415" s="28"/>
      <c r="ECX1415" s="28"/>
      <c r="ECY1415" s="28"/>
      <c r="ECZ1415" s="28"/>
      <c r="EDA1415" s="28"/>
      <c r="EDB1415" s="28"/>
      <c r="EDC1415" s="28"/>
      <c r="EDD1415" s="28"/>
      <c r="EDE1415" s="28"/>
      <c r="EDF1415" s="28"/>
      <c r="EDG1415" s="28"/>
      <c r="EDH1415" s="28"/>
      <c r="EDI1415" s="28"/>
      <c r="EDJ1415" s="28"/>
      <c r="EDK1415" s="28"/>
      <c r="EDL1415" s="28"/>
      <c r="EDM1415" s="28"/>
      <c r="EDN1415" s="28"/>
      <c r="EDO1415" s="28"/>
      <c r="EDP1415" s="28"/>
      <c r="EDQ1415" s="28"/>
      <c r="EDR1415" s="28"/>
      <c r="EDS1415" s="28"/>
      <c r="EDT1415" s="28"/>
      <c r="EDU1415" s="28"/>
      <c r="EDV1415" s="28"/>
      <c r="EDW1415" s="28"/>
      <c r="EDX1415" s="28"/>
      <c r="EDY1415" s="28"/>
      <c r="EDZ1415" s="28"/>
      <c r="EEA1415" s="28"/>
      <c r="EEB1415" s="28"/>
      <c r="EEC1415" s="28"/>
      <c r="EED1415" s="28"/>
      <c r="EEE1415" s="28"/>
      <c r="EEF1415" s="28"/>
      <c r="EEG1415" s="28"/>
      <c r="EEH1415" s="28"/>
      <c r="EEI1415" s="28"/>
      <c r="EEJ1415" s="28"/>
      <c r="EEK1415" s="28"/>
      <c r="EEL1415" s="28"/>
      <c r="EEM1415" s="28"/>
      <c r="EEN1415" s="28"/>
      <c r="EEO1415" s="28"/>
      <c r="EEP1415" s="28"/>
      <c r="EEQ1415" s="28"/>
      <c r="EER1415" s="28"/>
      <c r="EES1415" s="28"/>
      <c r="EET1415" s="28"/>
      <c r="EEU1415" s="28"/>
      <c r="EEV1415" s="28"/>
      <c r="EEW1415" s="28"/>
      <c r="EEX1415" s="28"/>
      <c r="EEY1415" s="28"/>
      <c r="EEZ1415" s="28"/>
      <c r="EFA1415" s="28"/>
      <c r="EFB1415" s="28"/>
      <c r="EFC1415" s="28"/>
      <c r="EFD1415" s="28"/>
      <c r="EFE1415" s="28"/>
      <c r="EFF1415" s="28"/>
      <c r="EFG1415" s="28"/>
      <c r="EFH1415" s="28"/>
      <c r="EFI1415" s="28"/>
      <c r="EFJ1415" s="28"/>
      <c r="EFK1415" s="28"/>
      <c r="EFL1415" s="28"/>
      <c r="EFM1415" s="28"/>
      <c r="EFN1415" s="28"/>
      <c r="EFO1415" s="28"/>
      <c r="EFP1415" s="28"/>
      <c r="EFQ1415" s="28"/>
      <c r="EFR1415" s="28"/>
      <c r="EFS1415" s="28"/>
      <c r="EFT1415" s="28"/>
      <c r="EFU1415" s="28"/>
      <c r="EFV1415" s="28"/>
      <c r="EFW1415" s="28"/>
      <c r="EFX1415" s="28"/>
      <c r="EFY1415" s="28"/>
      <c r="EFZ1415" s="28"/>
      <c r="EGA1415" s="28"/>
      <c r="EGB1415" s="28"/>
      <c r="EGC1415" s="28"/>
      <c r="EGD1415" s="28"/>
      <c r="EGE1415" s="28"/>
      <c r="EGF1415" s="28"/>
      <c r="EGG1415" s="28"/>
      <c r="EGH1415" s="28"/>
      <c r="EGI1415" s="28"/>
      <c r="EGJ1415" s="28"/>
      <c r="EGK1415" s="28"/>
      <c r="EGL1415" s="28"/>
      <c r="EGM1415" s="28"/>
      <c r="EGN1415" s="28"/>
      <c r="EGO1415" s="28"/>
      <c r="EGP1415" s="28"/>
      <c r="EGQ1415" s="28"/>
      <c r="EGR1415" s="28"/>
      <c r="EGS1415" s="28"/>
      <c r="EGT1415" s="28"/>
      <c r="EGU1415" s="28"/>
      <c r="EGV1415" s="28"/>
      <c r="EGW1415" s="28"/>
      <c r="EGX1415" s="28"/>
      <c r="EGY1415" s="28"/>
      <c r="EGZ1415" s="28"/>
      <c r="EHA1415" s="28"/>
      <c r="EHB1415" s="28"/>
      <c r="EHC1415" s="28"/>
      <c r="EHD1415" s="28"/>
      <c r="EHE1415" s="28"/>
      <c r="EHF1415" s="28"/>
      <c r="EHG1415" s="28"/>
      <c r="EHH1415" s="28"/>
      <c r="EHI1415" s="28"/>
      <c r="EHJ1415" s="28"/>
      <c r="EHK1415" s="28"/>
      <c r="EHL1415" s="28"/>
      <c r="EHM1415" s="28"/>
      <c r="EHN1415" s="28"/>
      <c r="EHO1415" s="28"/>
      <c r="EHP1415" s="28"/>
      <c r="EHQ1415" s="28"/>
      <c r="EHR1415" s="28"/>
      <c r="EHS1415" s="28"/>
      <c r="EHT1415" s="28"/>
      <c r="EHU1415" s="28"/>
      <c r="EHV1415" s="28"/>
      <c r="EHW1415" s="28"/>
      <c r="EHX1415" s="28"/>
      <c r="EHY1415" s="28"/>
      <c r="EHZ1415" s="28"/>
      <c r="EIA1415" s="28"/>
      <c r="EIB1415" s="28"/>
      <c r="EIC1415" s="28"/>
      <c r="EID1415" s="28"/>
      <c r="EIE1415" s="28"/>
      <c r="EIF1415" s="28"/>
      <c r="EIG1415" s="28"/>
      <c r="EIH1415" s="28"/>
      <c r="EII1415" s="28"/>
      <c r="EIJ1415" s="28"/>
      <c r="EIK1415" s="28"/>
      <c r="EIL1415" s="28"/>
      <c r="EIM1415" s="28"/>
      <c r="EIN1415" s="28"/>
      <c r="EIO1415" s="28"/>
      <c r="EIP1415" s="28"/>
      <c r="EIQ1415" s="28"/>
      <c r="EIR1415" s="28"/>
      <c r="EIS1415" s="28"/>
      <c r="EIT1415" s="28"/>
      <c r="EIU1415" s="28"/>
      <c r="EIV1415" s="28"/>
      <c r="EIW1415" s="28"/>
      <c r="EIX1415" s="28"/>
      <c r="EIY1415" s="28"/>
      <c r="EIZ1415" s="28"/>
      <c r="EJA1415" s="28"/>
      <c r="EJB1415" s="28"/>
      <c r="EJC1415" s="28"/>
      <c r="EJD1415" s="28"/>
      <c r="EJE1415" s="28"/>
      <c r="EJF1415" s="28"/>
      <c r="EJG1415" s="28"/>
      <c r="EJH1415" s="28"/>
      <c r="EJI1415" s="28"/>
      <c r="EJJ1415" s="28"/>
      <c r="EJK1415" s="28"/>
      <c r="EJL1415" s="28"/>
      <c r="EJM1415" s="28"/>
      <c r="EJN1415" s="28"/>
      <c r="EJO1415" s="28"/>
      <c r="EJP1415" s="28"/>
      <c r="EJQ1415" s="28"/>
      <c r="EJR1415" s="28"/>
      <c r="EJS1415" s="28"/>
      <c r="EJT1415" s="28"/>
      <c r="EJU1415" s="28"/>
      <c r="EJV1415" s="28"/>
      <c r="EJW1415" s="28"/>
      <c r="EJX1415" s="28"/>
      <c r="EJY1415" s="28"/>
      <c r="EJZ1415" s="28"/>
      <c r="EKA1415" s="28"/>
      <c r="EKB1415" s="28"/>
      <c r="EKC1415" s="28"/>
      <c r="EKD1415" s="28"/>
      <c r="EKE1415" s="28"/>
      <c r="EKF1415" s="28"/>
      <c r="EKG1415" s="28"/>
      <c r="EKH1415" s="28"/>
      <c r="EKI1415" s="28"/>
      <c r="EKJ1415" s="28"/>
      <c r="EKK1415" s="28"/>
      <c r="EKL1415" s="28"/>
      <c r="EKM1415" s="28"/>
      <c r="EKN1415" s="28"/>
      <c r="EKO1415" s="28"/>
      <c r="EKP1415" s="28"/>
      <c r="EKQ1415" s="28"/>
      <c r="EKR1415" s="28"/>
      <c r="EKS1415" s="28"/>
      <c r="EKT1415" s="28"/>
      <c r="EKU1415" s="28"/>
      <c r="EKV1415" s="28"/>
      <c r="EKW1415" s="28"/>
      <c r="EKX1415" s="28"/>
      <c r="EKY1415" s="28"/>
      <c r="EKZ1415" s="28"/>
      <c r="ELA1415" s="28"/>
      <c r="ELB1415" s="28"/>
      <c r="ELC1415" s="28"/>
      <c r="ELD1415" s="28"/>
      <c r="ELE1415" s="28"/>
      <c r="ELF1415" s="28"/>
      <c r="ELG1415" s="28"/>
      <c r="ELH1415" s="28"/>
      <c r="ELI1415" s="28"/>
      <c r="ELJ1415" s="28"/>
      <c r="ELK1415" s="28"/>
      <c r="ELL1415" s="28"/>
      <c r="ELM1415" s="28"/>
      <c r="ELN1415" s="28"/>
      <c r="ELO1415" s="28"/>
      <c r="ELP1415" s="28"/>
      <c r="ELQ1415" s="28"/>
      <c r="ELR1415" s="28"/>
      <c r="ELS1415" s="28"/>
      <c r="ELT1415" s="28"/>
      <c r="ELU1415" s="28"/>
      <c r="ELV1415" s="28"/>
      <c r="ELW1415" s="28"/>
      <c r="ELX1415" s="28"/>
      <c r="ELY1415" s="28"/>
      <c r="ELZ1415" s="28"/>
      <c r="EMA1415" s="28"/>
      <c r="EMB1415" s="28"/>
      <c r="EMC1415" s="28"/>
      <c r="EMD1415" s="28"/>
      <c r="EME1415" s="28"/>
      <c r="EMF1415" s="28"/>
      <c r="EMG1415" s="28"/>
      <c r="EMH1415" s="28"/>
      <c r="EMI1415" s="28"/>
      <c r="EMJ1415" s="28"/>
      <c r="EMK1415" s="28"/>
      <c r="EML1415" s="28"/>
      <c r="EMM1415" s="28"/>
      <c r="EMN1415" s="28"/>
      <c r="EMO1415" s="28"/>
      <c r="EMP1415" s="28"/>
      <c r="EMQ1415" s="28"/>
      <c r="EMR1415" s="28"/>
      <c r="EMS1415" s="28"/>
      <c r="EMT1415" s="28"/>
      <c r="EMU1415" s="28"/>
      <c r="EMV1415" s="28"/>
      <c r="EMW1415" s="28"/>
      <c r="EMX1415" s="28"/>
      <c r="EMY1415" s="28"/>
      <c r="EMZ1415" s="28"/>
      <c r="ENA1415" s="28"/>
      <c r="ENB1415" s="28"/>
      <c r="ENC1415" s="28"/>
      <c r="END1415" s="28"/>
      <c r="ENE1415" s="28"/>
      <c r="ENF1415" s="28"/>
      <c r="ENG1415" s="28"/>
      <c r="ENH1415" s="28"/>
      <c r="ENI1415" s="28"/>
      <c r="ENJ1415" s="28"/>
      <c r="ENK1415" s="28"/>
      <c r="ENL1415" s="28"/>
      <c r="ENM1415" s="28"/>
      <c r="ENN1415" s="28"/>
      <c r="ENO1415" s="28"/>
      <c r="ENP1415" s="28"/>
      <c r="ENQ1415" s="28"/>
      <c r="ENR1415" s="28"/>
      <c r="ENS1415" s="28"/>
      <c r="ENT1415" s="28"/>
      <c r="ENU1415" s="28"/>
      <c r="ENV1415" s="28"/>
      <c r="ENW1415" s="28"/>
      <c r="ENX1415" s="28"/>
      <c r="ENY1415" s="28"/>
      <c r="ENZ1415" s="28"/>
      <c r="EOA1415" s="28"/>
      <c r="EOB1415" s="28"/>
      <c r="EOC1415" s="28"/>
      <c r="EOD1415" s="28"/>
      <c r="EOE1415" s="28"/>
      <c r="EOF1415" s="28"/>
      <c r="EOG1415" s="28"/>
      <c r="EOH1415" s="28"/>
      <c r="EOI1415" s="28"/>
      <c r="EOJ1415" s="28"/>
      <c r="EOK1415" s="28"/>
      <c r="EOL1415" s="28"/>
      <c r="EOM1415" s="28"/>
      <c r="EON1415" s="28"/>
      <c r="EOO1415" s="28"/>
      <c r="EOP1415" s="28"/>
      <c r="EOQ1415" s="28"/>
      <c r="EOR1415" s="28"/>
      <c r="EOS1415" s="28"/>
      <c r="EOT1415" s="28"/>
      <c r="EOU1415" s="28"/>
      <c r="EOV1415" s="28"/>
      <c r="EOW1415" s="28"/>
      <c r="EOX1415" s="28"/>
      <c r="EOY1415" s="28"/>
      <c r="EOZ1415" s="28"/>
      <c r="EPA1415" s="28"/>
      <c r="EPB1415" s="28"/>
      <c r="EPC1415" s="28"/>
      <c r="EPD1415" s="28"/>
      <c r="EPE1415" s="28"/>
      <c r="EPF1415" s="28"/>
      <c r="EPG1415" s="28"/>
      <c r="EPH1415" s="28"/>
      <c r="EPI1415" s="28"/>
      <c r="EPJ1415" s="28"/>
      <c r="EPK1415" s="28"/>
      <c r="EPL1415" s="28"/>
      <c r="EPM1415" s="28"/>
      <c r="EPN1415" s="28"/>
      <c r="EPO1415" s="28"/>
      <c r="EPP1415" s="28"/>
      <c r="EPQ1415" s="28"/>
      <c r="EPR1415" s="28"/>
      <c r="EPS1415" s="28"/>
      <c r="EPT1415" s="28"/>
      <c r="EPU1415" s="28"/>
      <c r="EPV1415" s="28"/>
      <c r="EPW1415" s="28"/>
      <c r="EPX1415" s="28"/>
      <c r="EPY1415" s="28"/>
      <c r="EPZ1415" s="28"/>
      <c r="EQA1415" s="28"/>
      <c r="EQB1415" s="28"/>
      <c r="EQC1415" s="28"/>
      <c r="EQD1415" s="28"/>
      <c r="EQE1415" s="28"/>
      <c r="EQF1415" s="28"/>
      <c r="EQG1415" s="28"/>
      <c r="EQH1415" s="28"/>
      <c r="EQI1415" s="28"/>
      <c r="EQJ1415" s="28"/>
      <c r="EQK1415" s="28"/>
      <c r="EQL1415" s="28"/>
      <c r="EQM1415" s="28"/>
      <c r="EQN1415" s="28"/>
      <c r="EQO1415" s="28"/>
      <c r="EQP1415" s="28"/>
      <c r="EQQ1415" s="28"/>
      <c r="EQR1415" s="28"/>
      <c r="EQS1415" s="28"/>
      <c r="EQT1415" s="28"/>
      <c r="EQU1415" s="28"/>
      <c r="EQV1415" s="28"/>
      <c r="EQW1415" s="28"/>
      <c r="EQX1415" s="28"/>
      <c r="EQY1415" s="28"/>
      <c r="EQZ1415" s="28"/>
      <c r="ERA1415" s="28"/>
      <c r="ERB1415" s="28"/>
      <c r="ERC1415" s="28"/>
      <c r="ERD1415" s="28"/>
      <c r="ERE1415" s="28"/>
      <c r="ERF1415" s="28"/>
      <c r="ERG1415" s="28"/>
      <c r="ERH1415" s="28"/>
      <c r="ERI1415" s="28"/>
      <c r="ERJ1415" s="28"/>
      <c r="ERK1415" s="28"/>
      <c r="ERL1415" s="28"/>
      <c r="ERM1415" s="28"/>
      <c r="ERN1415" s="28"/>
      <c r="ERO1415" s="28"/>
      <c r="ERP1415" s="28"/>
      <c r="ERQ1415" s="28"/>
      <c r="ERR1415" s="28"/>
      <c r="ERS1415" s="28"/>
      <c r="ERT1415" s="28"/>
      <c r="ERU1415" s="28"/>
      <c r="ERV1415" s="28"/>
      <c r="ERW1415" s="28"/>
      <c r="ERX1415" s="28"/>
      <c r="ERY1415" s="28"/>
      <c r="ERZ1415" s="28"/>
      <c r="ESA1415" s="28"/>
      <c r="ESB1415" s="28"/>
      <c r="ESC1415" s="28"/>
      <c r="ESD1415" s="28"/>
      <c r="ESE1415" s="28"/>
      <c r="ESF1415" s="28"/>
      <c r="ESG1415" s="28"/>
      <c r="ESH1415" s="28"/>
      <c r="ESI1415" s="28"/>
      <c r="ESJ1415" s="28"/>
      <c r="ESK1415" s="28"/>
      <c r="ESL1415" s="28"/>
      <c r="ESM1415" s="28"/>
      <c r="ESN1415" s="28"/>
      <c r="ESO1415" s="28"/>
      <c r="ESP1415" s="28"/>
      <c r="ESQ1415" s="28"/>
      <c r="ESR1415" s="28"/>
      <c r="ESS1415" s="28"/>
      <c r="EST1415" s="28"/>
      <c r="ESU1415" s="28"/>
      <c r="ESV1415" s="28"/>
      <c r="ESW1415" s="28"/>
      <c r="ESX1415" s="28"/>
      <c r="ESY1415" s="28"/>
      <c r="ESZ1415" s="28"/>
      <c r="ETA1415" s="28"/>
      <c r="ETB1415" s="28"/>
      <c r="ETC1415" s="28"/>
      <c r="ETD1415" s="28"/>
      <c r="ETE1415" s="28"/>
      <c r="ETF1415" s="28"/>
      <c r="ETG1415" s="28"/>
      <c r="ETH1415" s="28"/>
      <c r="ETI1415" s="28"/>
      <c r="ETJ1415" s="28"/>
      <c r="ETK1415" s="28"/>
      <c r="ETL1415" s="28"/>
      <c r="ETM1415" s="28"/>
      <c r="ETN1415" s="28"/>
      <c r="ETO1415" s="28"/>
      <c r="ETP1415" s="28"/>
      <c r="ETQ1415" s="28"/>
      <c r="ETR1415" s="28"/>
      <c r="ETS1415" s="28"/>
      <c r="ETT1415" s="28"/>
      <c r="ETU1415" s="28"/>
      <c r="ETV1415" s="28"/>
      <c r="ETW1415" s="28"/>
      <c r="ETX1415" s="28"/>
      <c r="ETY1415" s="28"/>
      <c r="ETZ1415" s="28"/>
      <c r="EUA1415" s="28"/>
      <c r="EUB1415" s="28"/>
      <c r="EUC1415" s="28"/>
      <c r="EUD1415" s="28"/>
      <c r="EUE1415" s="28"/>
      <c r="EUF1415" s="28"/>
      <c r="EUG1415" s="28"/>
      <c r="EUH1415" s="28"/>
      <c r="EUI1415" s="28"/>
      <c r="EUJ1415" s="28"/>
      <c r="EUK1415" s="28"/>
      <c r="EUL1415" s="28"/>
      <c r="EUM1415" s="28"/>
      <c r="EUN1415" s="28"/>
      <c r="EUO1415" s="28"/>
      <c r="EUP1415" s="28"/>
      <c r="EUQ1415" s="28"/>
      <c r="EUR1415" s="28"/>
      <c r="EUS1415" s="28"/>
      <c r="EUT1415" s="28"/>
      <c r="EUU1415" s="28"/>
      <c r="EUV1415" s="28"/>
      <c r="EUW1415" s="28"/>
      <c r="EUX1415" s="28"/>
      <c r="EUY1415" s="28"/>
      <c r="EUZ1415" s="28"/>
      <c r="EVA1415" s="28"/>
      <c r="EVB1415" s="28"/>
      <c r="EVC1415" s="28"/>
      <c r="EVD1415" s="28"/>
      <c r="EVE1415" s="28"/>
      <c r="EVF1415" s="28"/>
      <c r="EVG1415" s="28"/>
      <c r="EVH1415" s="28"/>
      <c r="EVI1415" s="28"/>
      <c r="EVJ1415" s="28"/>
      <c r="EVK1415" s="28"/>
      <c r="EVL1415" s="28"/>
      <c r="EVM1415" s="28"/>
      <c r="EVN1415" s="28"/>
      <c r="EVO1415" s="28"/>
      <c r="EVP1415" s="28"/>
      <c r="EVQ1415" s="28"/>
      <c r="EVR1415" s="28"/>
      <c r="EVS1415" s="28"/>
      <c r="EVT1415" s="28"/>
      <c r="EVU1415" s="28"/>
      <c r="EVV1415" s="28"/>
      <c r="EVW1415" s="28"/>
      <c r="EVX1415" s="28"/>
      <c r="EVY1415" s="28"/>
      <c r="EVZ1415" s="28"/>
      <c r="EWA1415" s="28"/>
      <c r="EWB1415" s="28"/>
      <c r="EWC1415" s="28"/>
      <c r="EWD1415" s="28"/>
      <c r="EWE1415" s="28"/>
      <c r="EWF1415" s="28"/>
      <c r="EWG1415" s="28"/>
      <c r="EWH1415" s="28"/>
      <c r="EWI1415" s="28"/>
      <c r="EWJ1415" s="28"/>
      <c r="EWK1415" s="28"/>
      <c r="EWL1415" s="28"/>
      <c r="EWM1415" s="28"/>
      <c r="EWN1415" s="28"/>
      <c r="EWO1415" s="28"/>
      <c r="EWP1415" s="28"/>
      <c r="EWQ1415" s="28"/>
      <c r="EWR1415" s="28"/>
      <c r="EWS1415" s="28"/>
      <c r="EWT1415" s="28"/>
      <c r="EWU1415" s="28"/>
      <c r="EWV1415" s="28"/>
      <c r="EWW1415" s="28"/>
      <c r="EWX1415" s="28"/>
      <c r="EWY1415" s="28"/>
      <c r="EWZ1415" s="28"/>
      <c r="EXA1415" s="28"/>
      <c r="EXB1415" s="28"/>
      <c r="EXC1415" s="28"/>
      <c r="EXD1415" s="28"/>
      <c r="EXE1415" s="28"/>
      <c r="EXF1415" s="28"/>
      <c r="EXG1415" s="28"/>
      <c r="EXH1415" s="28"/>
      <c r="EXI1415" s="28"/>
      <c r="EXJ1415" s="28"/>
      <c r="EXK1415" s="28"/>
      <c r="EXL1415" s="28"/>
      <c r="EXM1415" s="28"/>
      <c r="EXN1415" s="28"/>
      <c r="EXO1415" s="28"/>
      <c r="EXP1415" s="28"/>
      <c r="EXQ1415" s="28"/>
      <c r="EXR1415" s="28"/>
      <c r="EXS1415" s="28"/>
      <c r="EXT1415" s="28"/>
      <c r="EXU1415" s="28"/>
      <c r="EXV1415" s="28"/>
      <c r="EXW1415" s="28"/>
      <c r="EXX1415" s="28"/>
      <c r="EXY1415" s="28"/>
      <c r="EXZ1415" s="28"/>
      <c r="EYA1415" s="28"/>
      <c r="EYB1415" s="28"/>
      <c r="EYC1415" s="28"/>
      <c r="EYD1415" s="28"/>
      <c r="EYE1415" s="28"/>
      <c r="EYF1415" s="28"/>
      <c r="EYG1415" s="28"/>
      <c r="EYH1415" s="28"/>
      <c r="EYI1415" s="28"/>
      <c r="EYJ1415" s="28"/>
      <c r="EYK1415" s="28"/>
      <c r="EYL1415" s="28"/>
      <c r="EYM1415" s="28"/>
      <c r="EYN1415" s="28"/>
      <c r="EYO1415" s="28"/>
      <c r="EYP1415" s="28"/>
      <c r="EYQ1415" s="28"/>
      <c r="EYR1415" s="28"/>
      <c r="EYS1415" s="28"/>
      <c r="EYT1415" s="28"/>
      <c r="EYU1415" s="28"/>
      <c r="EYV1415" s="28"/>
      <c r="EYW1415" s="28"/>
      <c r="EYX1415" s="28"/>
      <c r="EYY1415" s="28"/>
      <c r="EYZ1415" s="28"/>
      <c r="EZA1415" s="28"/>
      <c r="EZB1415" s="28"/>
      <c r="EZC1415" s="28"/>
      <c r="EZD1415" s="28"/>
      <c r="EZE1415" s="28"/>
      <c r="EZF1415" s="28"/>
      <c r="EZG1415" s="28"/>
      <c r="EZH1415" s="28"/>
      <c r="EZI1415" s="28"/>
      <c r="EZJ1415" s="28"/>
      <c r="EZK1415" s="28"/>
      <c r="EZL1415" s="28"/>
      <c r="EZM1415" s="28"/>
      <c r="EZN1415" s="28"/>
      <c r="EZO1415" s="28"/>
      <c r="EZP1415" s="28"/>
      <c r="EZQ1415" s="28"/>
      <c r="EZR1415" s="28"/>
      <c r="EZS1415" s="28"/>
      <c r="EZT1415" s="28"/>
      <c r="EZU1415" s="28"/>
      <c r="EZV1415" s="28"/>
      <c r="EZW1415" s="28"/>
      <c r="EZX1415" s="28"/>
      <c r="EZY1415" s="28"/>
      <c r="EZZ1415" s="28"/>
      <c r="FAA1415" s="28"/>
      <c r="FAB1415" s="28"/>
      <c r="FAC1415" s="28"/>
      <c r="FAD1415" s="28"/>
      <c r="FAE1415" s="28"/>
      <c r="FAF1415" s="28"/>
      <c r="FAG1415" s="28"/>
      <c r="FAH1415" s="28"/>
      <c r="FAI1415" s="28"/>
      <c r="FAJ1415" s="28"/>
      <c r="FAK1415" s="28"/>
      <c r="FAL1415" s="28"/>
      <c r="FAM1415" s="28"/>
      <c r="FAN1415" s="28"/>
      <c r="FAO1415" s="28"/>
      <c r="FAP1415" s="28"/>
      <c r="FAQ1415" s="28"/>
      <c r="FAR1415" s="28"/>
      <c r="FAS1415" s="28"/>
      <c r="FAT1415" s="28"/>
      <c r="FAU1415" s="28"/>
      <c r="FAV1415" s="28"/>
      <c r="FAW1415" s="28"/>
      <c r="FAX1415" s="28"/>
      <c r="FAY1415" s="28"/>
      <c r="FAZ1415" s="28"/>
      <c r="FBA1415" s="28"/>
      <c r="FBB1415" s="28"/>
      <c r="FBC1415" s="28"/>
      <c r="FBD1415" s="28"/>
      <c r="FBE1415" s="28"/>
      <c r="FBF1415" s="28"/>
      <c r="FBG1415" s="28"/>
      <c r="FBH1415" s="28"/>
      <c r="FBI1415" s="28"/>
      <c r="FBJ1415" s="28"/>
      <c r="FBK1415" s="28"/>
      <c r="FBL1415" s="28"/>
      <c r="FBM1415" s="28"/>
      <c r="FBN1415" s="28"/>
      <c r="FBO1415" s="28"/>
      <c r="FBP1415" s="28"/>
      <c r="FBQ1415" s="28"/>
      <c r="FBR1415" s="28"/>
      <c r="FBS1415" s="28"/>
      <c r="FBT1415" s="28"/>
      <c r="FBU1415" s="28"/>
      <c r="FBV1415" s="28"/>
      <c r="FBW1415" s="28"/>
      <c r="FBX1415" s="28"/>
      <c r="FBY1415" s="28"/>
      <c r="FBZ1415" s="28"/>
      <c r="FCA1415" s="28"/>
      <c r="FCB1415" s="28"/>
      <c r="FCC1415" s="28"/>
      <c r="FCD1415" s="28"/>
      <c r="FCE1415" s="28"/>
      <c r="FCF1415" s="28"/>
      <c r="FCG1415" s="28"/>
      <c r="FCH1415" s="28"/>
      <c r="FCI1415" s="28"/>
      <c r="FCJ1415" s="28"/>
      <c r="FCK1415" s="28"/>
      <c r="FCL1415" s="28"/>
      <c r="FCM1415" s="28"/>
      <c r="FCN1415" s="28"/>
      <c r="FCO1415" s="28"/>
      <c r="FCP1415" s="28"/>
      <c r="FCQ1415" s="28"/>
      <c r="FCR1415" s="28"/>
      <c r="FCS1415" s="28"/>
      <c r="FCT1415" s="28"/>
      <c r="FCU1415" s="28"/>
      <c r="FCV1415" s="28"/>
      <c r="FCW1415" s="28"/>
      <c r="FCX1415" s="28"/>
      <c r="FCY1415" s="28"/>
      <c r="FCZ1415" s="28"/>
      <c r="FDA1415" s="28"/>
      <c r="FDB1415" s="28"/>
      <c r="FDC1415" s="28"/>
      <c r="FDD1415" s="28"/>
      <c r="FDE1415" s="28"/>
      <c r="FDF1415" s="28"/>
      <c r="FDG1415" s="28"/>
      <c r="FDH1415" s="28"/>
      <c r="FDI1415" s="28"/>
      <c r="FDJ1415" s="28"/>
      <c r="FDK1415" s="28"/>
      <c r="FDL1415" s="28"/>
      <c r="FDM1415" s="28"/>
      <c r="FDN1415" s="28"/>
      <c r="FDO1415" s="28"/>
      <c r="FDP1415" s="28"/>
      <c r="FDQ1415" s="28"/>
      <c r="FDR1415" s="28"/>
      <c r="FDS1415" s="28"/>
      <c r="FDT1415" s="28"/>
      <c r="FDU1415" s="28"/>
      <c r="FDV1415" s="28"/>
      <c r="FDW1415" s="28"/>
      <c r="FDX1415" s="28"/>
      <c r="FDY1415" s="28"/>
      <c r="FDZ1415" s="28"/>
      <c r="FEA1415" s="28"/>
      <c r="FEB1415" s="28"/>
      <c r="FEC1415" s="28"/>
      <c r="FED1415" s="28"/>
      <c r="FEE1415" s="28"/>
      <c r="FEF1415" s="28"/>
      <c r="FEG1415" s="28"/>
      <c r="FEH1415" s="28"/>
      <c r="FEI1415" s="28"/>
      <c r="FEJ1415" s="28"/>
      <c r="FEK1415" s="28"/>
      <c r="FEL1415" s="28"/>
      <c r="FEM1415" s="28"/>
      <c r="FEN1415" s="28"/>
      <c r="FEO1415" s="28"/>
      <c r="FEP1415" s="28"/>
      <c r="FEQ1415" s="28"/>
      <c r="FER1415" s="28"/>
      <c r="FES1415" s="28"/>
      <c r="FET1415" s="28"/>
      <c r="FEU1415" s="28"/>
      <c r="FEV1415" s="28"/>
      <c r="FEW1415" s="28"/>
      <c r="FEX1415" s="28"/>
      <c r="FEY1415" s="28"/>
      <c r="FEZ1415" s="28"/>
      <c r="FFA1415" s="28"/>
      <c r="FFB1415" s="28"/>
      <c r="FFC1415" s="28"/>
      <c r="FFD1415" s="28"/>
      <c r="FFE1415" s="28"/>
      <c r="FFF1415" s="28"/>
      <c r="FFG1415" s="28"/>
      <c r="FFH1415" s="28"/>
      <c r="FFI1415" s="28"/>
      <c r="FFJ1415" s="28"/>
      <c r="FFK1415" s="28"/>
      <c r="FFL1415" s="28"/>
      <c r="FFM1415" s="28"/>
      <c r="FFN1415" s="28"/>
      <c r="FFO1415" s="28"/>
      <c r="FFP1415" s="28"/>
      <c r="FFQ1415" s="28"/>
      <c r="FFR1415" s="28"/>
      <c r="FFS1415" s="28"/>
      <c r="FFT1415" s="28"/>
      <c r="FFU1415" s="28"/>
      <c r="FFV1415" s="28"/>
      <c r="FFW1415" s="28"/>
      <c r="FFX1415" s="28"/>
      <c r="FFY1415" s="28"/>
      <c r="FFZ1415" s="28"/>
      <c r="FGA1415" s="28"/>
      <c r="FGB1415" s="28"/>
      <c r="FGC1415" s="28"/>
      <c r="FGD1415" s="28"/>
      <c r="FGE1415" s="28"/>
      <c r="FGF1415" s="28"/>
      <c r="FGG1415" s="28"/>
      <c r="FGH1415" s="28"/>
      <c r="FGI1415" s="28"/>
      <c r="FGJ1415" s="28"/>
      <c r="FGK1415" s="28"/>
      <c r="FGL1415" s="28"/>
      <c r="FGM1415" s="28"/>
      <c r="FGN1415" s="28"/>
      <c r="FGO1415" s="28"/>
      <c r="FGP1415" s="28"/>
      <c r="FGQ1415" s="28"/>
      <c r="FGR1415" s="28"/>
      <c r="FGS1415" s="28"/>
      <c r="FGT1415" s="28"/>
      <c r="FGU1415" s="28"/>
      <c r="FGV1415" s="28"/>
      <c r="FGW1415" s="28"/>
      <c r="FGX1415" s="28"/>
      <c r="FGY1415" s="28"/>
      <c r="FGZ1415" s="28"/>
      <c r="FHA1415" s="28"/>
      <c r="FHB1415" s="28"/>
      <c r="FHC1415" s="28"/>
      <c r="FHD1415" s="28"/>
      <c r="FHE1415" s="28"/>
      <c r="FHF1415" s="28"/>
      <c r="FHG1415" s="28"/>
      <c r="FHH1415" s="28"/>
      <c r="FHI1415" s="28"/>
      <c r="FHJ1415" s="28"/>
      <c r="FHK1415" s="28"/>
      <c r="FHL1415" s="28"/>
      <c r="FHM1415" s="28"/>
      <c r="FHN1415" s="28"/>
      <c r="FHO1415" s="28"/>
      <c r="FHP1415" s="28"/>
      <c r="FHQ1415" s="28"/>
      <c r="FHR1415" s="28"/>
      <c r="FHS1415" s="28"/>
      <c r="FHT1415" s="28"/>
      <c r="FHU1415" s="28"/>
      <c r="FHV1415" s="28"/>
      <c r="FHW1415" s="28"/>
      <c r="FHX1415" s="28"/>
      <c r="FHY1415" s="28"/>
      <c r="FHZ1415" s="28"/>
      <c r="FIA1415" s="28"/>
      <c r="FIB1415" s="28"/>
      <c r="FIC1415" s="28"/>
      <c r="FID1415" s="28"/>
      <c r="FIE1415" s="28"/>
      <c r="FIF1415" s="28"/>
      <c r="FIG1415" s="28"/>
      <c r="FIH1415" s="28"/>
      <c r="FII1415" s="28"/>
      <c r="FIJ1415" s="28"/>
      <c r="FIK1415" s="28"/>
      <c r="FIL1415" s="28"/>
      <c r="FIM1415" s="28"/>
      <c r="FIN1415" s="28"/>
      <c r="FIO1415" s="28"/>
      <c r="FIP1415" s="28"/>
      <c r="FIQ1415" s="28"/>
      <c r="FIR1415" s="28"/>
      <c r="FIS1415" s="28"/>
      <c r="FIT1415" s="28"/>
      <c r="FIU1415" s="28"/>
      <c r="FIV1415" s="28"/>
      <c r="FIW1415" s="28"/>
      <c r="FIX1415" s="28"/>
      <c r="FIY1415" s="28"/>
      <c r="FIZ1415" s="28"/>
      <c r="FJA1415" s="28"/>
      <c r="FJB1415" s="28"/>
      <c r="FJC1415" s="28"/>
      <c r="FJD1415" s="28"/>
      <c r="FJE1415" s="28"/>
      <c r="FJF1415" s="28"/>
      <c r="FJG1415" s="28"/>
      <c r="FJH1415" s="28"/>
      <c r="FJI1415" s="28"/>
      <c r="FJJ1415" s="28"/>
      <c r="FJK1415" s="28"/>
      <c r="FJL1415" s="28"/>
      <c r="FJM1415" s="28"/>
      <c r="FJN1415" s="28"/>
      <c r="FJO1415" s="28"/>
      <c r="FJP1415" s="28"/>
      <c r="FJQ1415" s="28"/>
      <c r="FJR1415" s="28"/>
      <c r="FJS1415" s="28"/>
      <c r="FJT1415" s="28"/>
      <c r="FJU1415" s="28"/>
      <c r="FJV1415" s="28"/>
      <c r="FJW1415" s="28"/>
      <c r="FJX1415" s="28"/>
      <c r="FJY1415" s="28"/>
      <c r="FJZ1415" s="28"/>
      <c r="FKA1415" s="28"/>
      <c r="FKB1415" s="28"/>
      <c r="FKC1415" s="28"/>
      <c r="FKD1415" s="28"/>
      <c r="FKE1415" s="28"/>
      <c r="FKF1415" s="28"/>
      <c r="FKG1415" s="28"/>
      <c r="FKH1415" s="28"/>
      <c r="FKI1415" s="28"/>
      <c r="FKJ1415" s="28"/>
      <c r="FKK1415" s="28"/>
      <c r="FKL1415" s="28"/>
      <c r="FKM1415" s="28"/>
      <c r="FKN1415" s="28"/>
      <c r="FKO1415" s="28"/>
      <c r="FKP1415" s="28"/>
      <c r="FKQ1415" s="28"/>
      <c r="FKR1415" s="28"/>
      <c r="FKS1415" s="28"/>
      <c r="FKT1415" s="28"/>
      <c r="FKU1415" s="28"/>
      <c r="FKV1415" s="28"/>
      <c r="FKW1415" s="28"/>
      <c r="FKX1415" s="28"/>
      <c r="FKY1415" s="28"/>
      <c r="FKZ1415" s="28"/>
      <c r="FLA1415" s="28"/>
      <c r="FLB1415" s="28"/>
      <c r="FLC1415" s="28"/>
      <c r="FLD1415" s="28"/>
      <c r="FLE1415" s="28"/>
      <c r="FLF1415" s="28"/>
      <c r="FLG1415" s="28"/>
      <c r="FLH1415" s="28"/>
      <c r="FLI1415" s="28"/>
      <c r="FLJ1415" s="28"/>
      <c r="FLK1415" s="28"/>
      <c r="FLL1415" s="28"/>
      <c r="FLM1415" s="28"/>
      <c r="FLN1415" s="28"/>
      <c r="FLO1415" s="28"/>
      <c r="FLP1415" s="28"/>
      <c r="FLQ1415" s="28"/>
      <c r="FLR1415" s="28"/>
      <c r="FLS1415" s="28"/>
      <c r="FLT1415" s="28"/>
      <c r="FLU1415" s="28"/>
      <c r="FLV1415" s="28"/>
      <c r="FLW1415" s="28"/>
      <c r="FLX1415" s="28"/>
      <c r="FLY1415" s="28"/>
      <c r="FLZ1415" s="28"/>
      <c r="FMA1415" s="28"/>
      <c r="FMB1415" s="28"/>
      <c r="FMC1415" s="28"/>
      <c r="FMD1415" s="28"/>
      <c r="FME1415" s="28"/>
      <c r="FMF1415" s="28"/>
      <c r="FMG1415" s="28"/>
      <c r="FMH1415" s="28"/>
      <c r="FMI1415" s="28"/>
      <c r="FMJ1415" s="28"/>
      <c r="FMK1415" s="28"/>
      <c r="FML1415" s="28"/>
      <c r="FMM1415" s="28"/>
      <c r="FMN1415" s="28"/>
      <c r="FMO1415" s="28"/>
      <c r="FMP1415" s="28"/>
      <c r="FMQ1415" s="28"/>
      <c r="FMR1415" s="28"/>
      <c r="FMS1415" s="28"/>
      <c r="FMT1415" s="28"/>
      <c r="FMU1415" s="28"/>
      <c r="FMV1415" s="28"/>
      <c r="FMW1415" s="28"/>
      <c r="FMX1415" s="28"/>
      <c r="FMY1415" s="28"/>
      <c r="FMZ1415" s="28"/>
      <c r="FNA1415" s="28"/>
      <c r="FNB1415" s="28"/>
      <c r="FNC1415" s="28"/>
      <c r="FND1415" s="28"/>
      <c r="FNE1415" s="28"/>
      <c r="FNF1415" s="28"/>
      <c r="FNG1415" s="28"/>
      <c r="FNH1415" s="28"/>
      <c r="FNI1415" s="28"/>
      <c r="FNJ1415" s="28"/>
      <c r="FNK1415" s="28"/>
      <c r="FNL1415" s="28"/>
      <c r="FNM1415" s="28"/>
      <c r="FNN1415" s="28"/>
      <c r="FNO1415" s="28"/>
      <c r="FNP1415" s="28"/>
      <c r="FNQ1415" s="28"/>
      <c r="FNR1415" s="28"/>
      <c r="FNS1415" s="28"/>
      <c r="FNT1415" s="28"/>
      <c r="FNU1415" s="28"/>
      <c r="FNV1415" s="28"/>
      <c r="FNW1415" s="28"/>
      <c r="FNX1415" s="28"/>
      <c r="FNY1415" s="28"/>
      <c r="FNZ1415" s="28"/>
      <c r="FOA1415" s="28"/>
      <c r="FOB1415" s="28"/>
      <c r="FOC1415" s="28"/>
      <c r="FOD1415" s="28"/>
      <c r="FOE1415" s="28"/>
      <c r="FOF1415" s="28"/>
      <c r="FOG1415" s="28"/>
      <c r="FOH1415" s="28"/>
      <c r="FOI1415" s="28"/>
      <c r="FOJ1415" s="28"/>
      <c r="FOK1415" s="28"/>
      <c r="FOL1415" s="28"/>
      <c r="FOM1415" s="28"/>
      <c r="FON1415" s="28"/>
      <c r="FOO1415" s="28"/>
      <c r="FOP1415" s="28"/>
      <c r="FOQ1415" s="28"/>
      <c r="FOR1415" s="28"/>
      <c r="FOS1415" s="28"/>
      <c r="FOT1415" s="28"/>
      <c r="FOU1415" s="28"/>
      <c r="FOV1415" s="28"/>
      <c r="FOW1415" s="28"/>
      <c r="FOX1415" s="28"/>
      <c r="FOY1415" s="28"/>
      <c r="FOZ1415" s="28"/>
      <c r="FPA1415" s="28"/>
      <c r="FPB1415" s="28"/>
      <c r="FPC1415" s="28"/>
      <c r="FPD1415" s="28"/>
      <c r="FPE1415" s="28"/>
      <c r="FPF1415" s="28"/>
      <c r="FPG1415" s="28"/>
      <c r="FPH1415" s="28"/>
      <c r="FPI1415" s="28"/>
      <c r="FPJ1415" s="28"/>
      <c r="FPK1415" s="28"/>
      <c r="FPL1415" s="28"/>
      <c r="FPM1415" s="28"/>
      <c r="FPN1415" s="28"/>
      <c r="FPO1415" s="28"/>
      <c r="FPP1415" s="28"/>
      <c r="FPQ1415" s="28"/>
      <c r="FPR1415" s="28"/>
      <c r="FPS1415" s="28"/>
      <c r="FPT1415" s="28"/>
      <c r="FPU1415" s="28"/>
      <c r="FPV1415" s="28"/>
      <c r="FPW1415" s="28"/>
      <c r="FPX1415" s="28"/>
      <c r="FPY1415" s="28"/>
      <c r="FPZ1415" s="28"/>
      <c r="FQA1415" s="28"/>
      <c r="FQB1415" s="28"/>
      <c r="FQC1415" s="28"/>
      <c r="FQD1415" s="28"/>
      <c r="FQE1415" s="28"/>
      <c r="FQF1415" s="28"/>
      <c r="FQG1415" s="28"/>
      <c r="FQH1415" s="28"/>
      <c r="FQI1415" s="28"/>
      <c r="FQJ1415" s="28"/>
      <c r="FQK1415" s="28"/>
      <c r="FQL1415" s="28"/>
      <c r="FQM1415" s="28"/>
      <c r="FQN1415" s="28"/>
      <c r="FQO1415" s="28"/>
      <c r="FQP1415" s="28"/>
      <c r="FQQ1415" s="28"/>
      <c r="FQR1415" s="28"/>
      <c r="FQS1415" s="28"/>
      <c r="FQT1415" s="28"/>
      <c r="FQU1415" s="28"/>
      <c r="FQV1415" s="28"/>
      <c r="FQW1415" s="28"/>
      <c r="FQX1415" s="28"/>
      <c r="FQY1415" s="28"/>
      <c r="FQZ1415" s="28"/>
      <c r="FRA1415" s="28"/>
      <c r="FRB1415" s="28"/>
      <c r="FRC1415" s="28"/>
      <c r="FRD1415" s="28"/>
      <c r="FRE1415" s="28"/>
      <c r="FRF1415" s="28"/>
      <c r="FRG1415" s="28"/>
      <c r="FRH1415" s="28"/>
      <c r="FRI1415" s="28"/>
      <c r="FRJ1415" s="28"/>
      <c r="FRK1415" s="28"/>
      <c r="FRL1415" s="28"/>
      <c r="FRM1415" s="28"/>
      <c r="FRN1415" s="28"/>
      <c r="FRO1415" s="28"/>
      <c r="FRP1415" s="28"/>
      <c r="FRQ1415" s="28"/>
      <c r="FRR1415" s="28"/>
      <c r="FRS1415" s="28"/>
      <c r="FRT1415" s="28"/>
      <c r="FRU1415" s="28"/>
      <c r="FRV1415" s="28"/>
      <c r="FRW1415" s="28"/>
      <c r="FRX1415" s="28"/>
      <c r="FRY1415" s="28"/>
      <c r="FRZ1415" s="28"/>
      <c r="FSA1415" s="28"/>
      <c r="FSB1415" s="28"/>
      <c r="FSC1415" s="28"/>
      <c r="FSD1415" s="28"/>
      <c r="FSE1415" s="28"/>
      <c r="FSF1415" s="28"/>
      <c r="FSG1415" s="28"/>
      <c r="FSH1415" s="28"/>
      <c r="FSI1415" s="28"/>
      <c r="FSJ1415" s="28"/>
      <c r="FSK1415" s="28"/>
      <c r="FSL1415" s="28"/>
      <c r="FSM1415" s="28"/>
      <c r="FSN1415" s="28"/>
      <c r="FSO1415" s="28"/>
      <c r="FSP1415" s="28"/>
      <c r="FSQ1415" s="28"/>
      <c r="FSR1415" s="28"/>
      <c r="FSS1415" s="28"/>
      <c r="FST1415" s="28"/>
      <c r="FSU1415" s="28"/>
      <c r="FSV1415" s="28"/>
      <c r="FSW1415" s="28"/>
      <c r="FSX1415" s="28"/>
      <c r="FSY1415" s="28"/>
      <c r="FSZ1415" s="28"/>
      <c r="FTA1415" s="28"/>
      <c r="FTB1415" s="28"/>
      <c r="FTC1415" s="28"/>
      <c r="FTD1415" s="28"/>
      <c r="FTE1415" s="28"/>
      <c r="FTF1415" s="28"/>
      <c r="FTG1415" s="28"/>
      <c r="FTH1415" s="28"/>
      <c r="FTI1415" s="28"/>
      <c r="FTJ1415" s="28"/>
      <c r="FTK1415" s="28"/>
      <c r="FTL1415" s="28"/>
      <c r="FTM1415" s="28"/>
      <c r="FTN1415" s="28"/>
      <c r="FTO1415" s="28"/>
      <c r="FTP1415" s="28"/>
      <c r="FTQ1415" s="28"/>
      <c r="FTR1415" s="28"/>
      <c r="FTS1415" s="28"/>
      <c r="FTT1415" s="28"/>
      <c r="FTU1415" s="28"/>
      <c r="FTV1415" s="28"/>
      <c r="FTW1415" s="28"/>
      <c r="FTX1415" s="28"/>
      <c r="FTY1415" s="28"/>
      <c r="FTZ1415" s="28"/>
      <c r="FUA1415" s="28"/>
      <c r="FUB1415" s="28"/>
      <c r="FUC1415" s="28"/>
      <c r="FUD1415" s="28"/>
      <c r="FUE1415" s="28"/>
      <c r="FUF1415" s="28"/>
      <c r="FUG1415" s="28"/>
      <c r="FUH1415" s="28"/>
      <c r="FUI1415" s="28"/>
      <c r="FUJ1415" s="28"/>
      <c r="FUK1415" s="28"/>
      <c r="FUL1415" s="28"/>
      <c r="FUM1415" s="28"/>
      <c r="FUN1415" s="28"/>
      <c r="FUO1415" s="28"/>
      <c r="FUP1415" s="28"/>
      <c r="FUQ1415" s="28"/>
      <c r="FUR1415" s="28"/>
      <c r="FUS1415" s="28"/>
      <c r="FUT1415" s="28"/>
      <c r="FUU1415" s="28"/>
      <c r="FUV1415" s="28"/>
      <c r="FUW1415" s="28"/>
      <c r="FUX1415" s="28"/>
      <c r="FUY1415" s="28"/>
      <c r="FUZ1415" s="28"/>
      <c r="FVA1415" s="28"/>
      <c r="FVB1415" s="28"/>
      <c r="FVC1415" s="28"/>
      <c r="FVD1415" s="28"/>
      <c r="FVE1415" s="28"/>
      <c r="FVF1415" s="28"/>
      <c r="FVG1415" s="28"/>
      <c r="FVH1415" s="28"/>
      <c r="FVI1415" s="28"/>
      <c r="FVJ1415" s="28"/>
      <c r="FVK1415" s="28"/>
      <c r="FVL1415" s="28"/>
      <c r="FVM1415" s="28"/>
      <c r="FVN1415" s="28"/>
      <c r="FVO1415" s="28"/>
      <c r="FVP1415" s="28"/>
      <c r="FVQ1415" s="28"/>
      <c r="FVR1415" s="28"/>
      <c r="FVS1415" s="28"/>
      <c r="FVT1415" s="28"/>
      <c r="FVU1415" s="28"/>
      <c r="FVV1415" s="28"/>
      <c r="FVW1415" s="28"/>
      <c r="FVX1415" s="28"/>
      <c r="FVY1415" s="28"/>
      <c r="FVZ1415" s="28"/>
      <c r="FWA1415" s="28"/>
      <c r="FWB1415" s="28"/>
      <c r="FWC1415" s="28"/>
      <c r="FWD1415" s="28"/>
      <c r="FWE1415" s="28"/>
      <c r="FWF1415" s="28"/>
      <c r="FWG1415" s="28"/>
      <c r="FWH1415" s="28"/>
      <c r="FWI1415" s="28"/>
      <c r="FWJ1415" s="28"/>
      <c r="FWK1415" s="28"/>
      <c r="FWL1415" s="28"/>
      <c r="FWM1415" s="28"/>
      <c r="FWN1415" s="28"/>
      <c r="FWO1415" s="28"/>
      <c r="FWP1415" s="28"/>
      <c r="FWQ1415" s="28"/>
      <c r="FWR1415" s="28"/>
      <c r="FWS1415" s="28"/>
      <c r="FWT1415" s="28"/>
      <c r="FWU1415" s="28"/>
      <c r="FWV1415" s="28"/>
      <c r="FWW1415" s="28"/>
      <c r="FWX1415" s="28"/>
      <c r="FWY1415" s="28"/>
      <c r="FWZ1415" s="28"/>
      <c r="FXA1415" s="28"/>
      <c r="FXB1415" s="28"/>
      <c r="FXC1415" s="28"/>
      <c r="FXD1415" s="28"/>
      <c r="FXE1415" s="28"/>
      <c r="FXF1415" s="28"/>
      <c r="FXG1415" s="28"/>
      <c r="FXH1415" s="28"/>
      <c r="FXI1415" s="28"/>
      <c r="FXJ1415" s="28"/>
      <c r="FXK1415" s="28"/>
      <c r="FXL1415" s="28"/>
      <c r="FXM1415" s="28"/>
      <c r="FXN1415" s="28"/>
      <c r="FXO1415" s="28"/>
      <c r="FXP1415" s="28"/>
      <c r="FXQ1415" s="28"/>
      <c r="FXR1415" s="28"/>
      <c r="FXS1415" s="28"/>
      <c r="FXT1415" s="28"/>
      <c r="FXU1415" s="28"/>
      <c r="FXV1415" s="28"/>
      <c r="FXW1415" s="28"/>
      <c r="FXX1415" s="28"/>
      <c r="FXY1415" s="28"/>
      <c r="FXZ1415" s="28"/>
      <c r="FYA1415" s="28"/>
      <c r="FYB1415" s="28"/>
      <c r="FYC1415" s="28"/>
      <c r="FYD1415" s="28"/>
      <c r="FYE1415" s="28"/>
      <c r="FYF1415" s="28"/>
      <c r="FYG1415" s="28"/>
      <c r="FYH1415" s="28"/>
      <c r="FYI1415" s="28"/>
      <c r="FYJ1415" s="28"/>
      <c r="FYK1415" s="28"/>
      <c r="FYL1415" s="28"/>
      <c r="FYM1415" s="28"/>
      <c r="FYN1415" s="28"/>
      <c r="FYO1415" s="28"/>
      <c r="FYP1415" s="28"/>
      <c r="FYQ1415" s="28"/>
      <c r="FYR1415" s="28"/>
      <c r="FYS1415" s="28"/>
      <c r="FYT1415" s="28"/>
      <c r="FYU1415" s="28"/>
      <c r="FYV1415" s="28"/>
      <c r="FYW1415" s="28"/>
      <c r="FYX1415" s="28"/>
      <c r="FYY1415" s="28"/>
      <c r="FYZ1415" s="28"/>
      <c r="FZA1415" s="28"/>
      <c r="FZB1415" s="28"/>
      <c r="FZC1415" s="28"/>
      <c r="FZD1415" s="28"/>
      <c r="FZE1415" s="28"/>
      <c r="FZF1415" s="28"/>
      <c r="FZG1415" s="28"/>
      <c r="FZH1415" s="28"/>
      <c r="FZI1415" s="28"/>
      <c r="FZJ1415" s="28"/>
      <c r="FZK1415" s="28"/>
      <c r="FZL1415" s="28"/>
      <c r="FZM1415" s="28"/>
      <c r="FZN1415" s="28"/>
      <c r="FZO1415" s="28"/>
      <c r="FZP1415" s="28"/>
      <c r="FZQ1415" s="28"/>
      <c r="FZR1415" s="28"/>
      <c r="FZS1415" s="28"/>
      <c r="FZT1415" s="28"/>
      <c r="FZU1415" s="28"/>
      <c r="FZV1415" s="28"/>
      <c r="FZW1415" s="28"/>
      <c r="FZX1415" s="28"/>
      <c r="FZY1415" s="28"/>
      <c r="FZZ1415" s="28"/>
      <c r="GAA1415" s="28"/>
      <c r="GAB1415" s="28"/>
      <c r="GAC1415" s="28"/>
      <c r="GAD1415" s="28"/>
      <c r="GAE1415" s="28"/>
      <c r="GAF1415" s="28"/>
      <c r="GAG1415" s="28"/>
      <c r="GAH1415" s="28"/>
      <c r="GAI1415" s="28"/>
      <c r="GAJ1415" s="28"/>
      <c r="GAK1415" s="28"/>
      <c r="GAL1415" s="28"/>
      <c r="GAM1415" s="28"/>
      <c r="GAN1415" s="28"/>
      <c r="GAO1415" s="28"/>
      <c r="GAP1415" s="28"/>
      <c r="GAQ1415" s="28"/>
      <c r="GAR1415" s="28"/>
      <c r="GAS1415" s="28"/>
      <c r="GAT1415" s="28"/>
      <c r="GAU1415" s="28"/>
      <c r="GAV1415" s="28"/>
      <c r="GAW1415" s="28"/>
      <c r="GAX1415" s="28"/>
      <c r="GAY1415" s="28"/>
      <c r="GAZ1415" s="28"/>
      <c r="GBA1415" s="28"/>
      <c r="GBB1415" s="28"/>
      <c r="GBC1415" s="28"/>
      <c r="GBD1415" s="28"/>
      <c r="GBE1415" s="28"/>
      <c r="GBF1415" s="28"/>
      <c r="GBG1415" s="28"/>
      <c r="GBH1415" s="28"/>
      <c r="GBI1415" s="28"/>
      <c r="GBJ1415" s="28"/>
      <c r="GBK1415" s="28"/>
      <c r="GBL1415" s="28"/>
      <c r="GBM1415" s="28"/>
      <c r="GBN1415" s="28"/>
      <c r="GBO1415" s="28"/>
      <c r="GBP1415" s="28"/>
      <c r="GBQ1415" s="28"/>
      <c r="GBR1415" s="28"/>
      <c r="GBS1415" s="28"/>
      <c r="GBT1415" s="28"/>
      <c r="GBU1415" s="28"/>
      <c r="GBV1415" s="28"/>
      <c r="GBW1415" s="28"/>
      <c r="GBX1415" s="28"/>
      <c r="GBY1415" s="28"/>
      <c r="GBZ1415" s="28"/>
      <c r="GCA1415" s="28"/>
      <c r="GCB1415" s="28"/>
      <c r="GCC1415" s="28"/>
      <c r="GCD1415" s="28"/>
      <c r="GCE1415" s="28"/>
      <c r="GCF1415" s="28"/>
      <c r="GCG1415" s="28"/>
      <c r="GCH1415" s="28"/>
      <c r="GCI1415" s="28"/>
      <c r="GCJ1415" s="28"/>
      <c r="GCK1415" s="28"/>
      <c r="GCL1415" s="28"/>
      <c r="GCM1415" s="28"/>
      <c r="GCN1415" s="28"/>
      <c r="GCO1415" s="28"/>
      <c r="GCP1415" s="28"/>
      <c r="GCQ1415" s="28"/>
      <c r="GCR1415" s="28"/>
      <c r="GCS1415" s="28"/>
      <c r="GCT1415" s="28"/>
      <c r="GCU1415" s="28"/>
      <c r="GCV1415" s="28"/>
      <c r="GCW1415" s="28"/>
      <c r="GCX1415" s="28"/>
      <c r="GCY1415" s="28"/>
      <c r="GCZ1415" s="28"/>
      <c r="GDA1415" s="28"/>
      <c r="GDB1415" s="28"/>
      <c r="GDC1415" s="28"/>
      <c r="GDD1415" s="28"/>
      <c r="GDE1415" s="28"/>
      <c r="GDF1415" s="28"/>
      <c r="GDG1415" s="28"/>
      <c r="GDH1415" s="28"/>
      <c r="GDI1415" s="28"/>
      <c r="GDJ1415" s="28"/>
      <c r="GDK1415" s="28"/>
      <c r="GDL1415" s="28"/>
      <c r="GDM1415" s="28"/>
      <c r="GDN1415" s="28"/>
      <c r="GDO1415" s="28"/>
      <c r="GDP1415" s="28"/>
      <c r="GDQ1415" s="28"/>
      <c r="GDR1415" s="28"/>
      <c r="GDS1415" s="28"/>
      <c r="GDT1415" s="28"/>
      <c r="GDU1415" s="28"/>
      <c r="GDV1415" s="28"/>
      <c r="GDW1415" s="28"/>
      <c r="GDX1415" s="28"/>
      <c r="GDY1415" s="28"/>
      <c r="GDZ1415" s="28"/>
      <c r="GEA1415" s="28"/>
      <c r="GEB1415" s="28"/>
      <c r="GEC1415" s="28"/>
      <c r="GED1415" s="28"/>
      <c r="GEE1415" s="28"/>
      <c r="GEF1415" s="28"/>
      <c r="GEG1415" s="28"/>
      <c r="GEH1415" s="28"/>
      <c r="GEI1415" s="28"/>
      <c r="GEJ1415" s="28"/>
      <c r="GEK1415" s="28"/>
      <c r="GEL1415" s="28"/>
      <c r="GEM1415" s="28"/>
      <c r="GEN1415" s="28"/>
      <c r="GEO1415" s="28"/>
      <c r="GEP1415" s="28"/>
      <c r="GEQ1415" s="28"/>
      <c r="GER1415" s="28"/>
      <c r="GES1415" s="28"/>
      <c r="GET1415" s="28"/>
      <c r="GEU1415" s="28"/>
      <c r="GEV1415" s="28"/>
      <c r="GEW1415" s="28"/>
      <c r="GEX1415" s="28"/>
      <c r="GEY1415" s="28"/>
      <c r="GEZ1415" s="28"/>
      <c r="GFA1415" s="28"/>
      <c r="GFB1415" s="28"/>
      <c r="GFC1415" s="28"/>
      <c r="GFD1415" s="28"/>
      <c r="GFE1415" s="28"/>
      <c r="GFF1415" s="28"/>
      <c r="GFG1415" s="28"/>
      <c r="GFH1415" s="28"/>
      <c r="GFI1415" s="28"/>
      <c r="GFJ1415" s="28"/>
      <c r="GFK1415" s="28"/>
      <c r="GFL1415" s="28"/>
      <c r="GFM1415" s="28"/>
      <c r="GFN1415" s="28"/>
      <c r="GFO1415" s="28"/>
      <c r="GFP1415" s="28"/>
      <c r="GFQ1415" s="28"/>
      <c r="GFR1415" s="28"/>
      <c r="GFS1415" s="28"/>
      <c r="GFT1415" s="28"/>
      <c r="GFU1415" s="28"/>
      <c r="GFV1415" s="28"/>
      <c r="GFW1415" s="28"/>
      <c r="GFX1415" s="28"/>
      <c r="GFY1415" s="28"/>
      <c r="GFZ1415" s="28"/>
      <c r="GGA1415" s="28"/>
      <c r="GGB1415" s="28"/>
      <c r="GGC1415" s="28"/>
      <c r="GGD1415" s="28"/>
      <c r="GGE1415" s="28"/>
      <c r="GGF1415" s="28"/>
      <c r="GGG1415" s="28"/>
      <c r="GGH1415" s="28"/>
      <c r="GGI1415" s="28"/>
      <c r="GGJ1415" s="28"/>
      <c r="GGK1415" s="28"/>
      <c r="GGL1415" s="28"/>
      <c r="GGM1415" s="28"/>
      <c r="GGN1415" s="28"/>
      <c r="GGO1415" s="28"/>
      <c r="GGP1415" s="28"/>
      <c r="GGQ1415" s="28"/>
      <c r="GGR1415" s="28"/>
      <c r="GGS1415" s="28"/>
      <c r="GGT1415" s="28"/>
      <c r="GGU1415" s="28"/>
      <c r="GGV1415" s="28"/>
      <c r="GGW1415" s="28"/>
      <c r="GGX1415" s="28"/>
      <c r="GGY1415" s="28"/>
      <c r="GGZ1415" s="28"/>
      <c r="GHA1415" s="28"/>
      <c r="GHB1415" s="28"/>
      <c r="GHC1415" s="28"/>
      <c r="GHD1415" s="28"/>
      <c r="GHE1415" s="28"/>
      <c r="GHF1415" s="28"/>
      <c r="GHG1415" s="28"/>
      <c r="GHH1415" s="28"/>
      <c r="GHI1415" s="28"/>
      <c r="GHJ1415" s="28"/>
      <c r="GHK1415" s="28"/>
      <c r="GHL1415" s="28"/>
      <c r="GHM1415" s="28"/>
      <c r="GHN1415" s="28"/>
      <c r="GHO1415" s="28"/>
      <c r="GHP1415" s="28"/>
      <c r="GHQ1415" s="28"/>
      <c r="GHR1415" s="28"/>
      <c r="GHS1415" s="28"/>
      <c r="GHT1415" s="28"/>
      <c r="GHU1415" s="28"/>
      <c r="GHV1415" s="28"/>
      <c r="GHW1415" s="28"/>
      <c r="GHX1415" s="28"/>
      <c r="GHY1415" s="28"/>
      <c r="GHZ1415" s="28"/>
      <c r="GIA1415" s="28"/>
      <c r="GIB1415" s="28"/>
      <c r="GIC1415" s="28"/>
      <c r="GID1415" s="28"/>
      <c r="GIE1415" s="28"/>
      <c r="GIF1415" s="28"/>
      <c r="GIG1415" s="28"/>
      <c r="GIH1415" s="28"/>
      <c r="GII1415" s="28"/>
      <c r="GIJ1415" s="28"/>
      <c r="GIK1415" s="28"/>
      <c r="GIL1415" s="28"/>
      <c r="GIM1415" s="28"/>
      <c r="GIN1415" s="28"/>
      <c r="GIO1415" s="28"/>
      <c r="GIP1415" s="28"/>
      <c r="GIQ1415" s="28"/>
      <c r="GIR1415" s="28"/>
      <c r="GIS1415" s="28"/>
      <c r="GIT1415" s="28"/>
      <c r="GIU1415" s="28"/>
      <c r="GIV1415" s="28"/>
      <c r="GIW1415" s="28"/>
      <c r="GIX1415" s="28"/>
      <c r="GIY1415" s="28"/>
      <c r="GIZ1415" s="28"/>
      <c r="GJA1415" s="28"/>
      <c r="GJB1415" s="28"/>
      <c r="GJC1415" s="28"/>
      <c r="GJD1415" s="28"/>
      <c r="GJE1415" s="28"/>
      <c r="GJF1415" s="28"/>
      <c r="GJG1415" s="28"/>
      <c r="GJH1415" s="28"/>
      <c r="GJI1415" s="28"/>
      <c r="GJJ1415" s="28"/>
      <c r="GJK1415" s="28"/>
      <c r="GJL1415" s="28"/>
      <c r="GJM1415" s="28"/>
      <c r="GJN1415" s="28"/>
      <c r="GJO1415" s="28"/>
      <c r="GJP1415" s="28"/>
      <c r="GJQ1415" s="28"/>
      <c r="GJR1415" s="28"/>
      <c r="GJS1415" s="28"/>
      <c r="GJT1415" s="28"/>
      <c r="GJU1415" s="28"/>
      <c r="GJV1415" s="28"/>
      <c r="GJW1415" s="28"/>
      <c r="GJX1415" s="28"/>
      <c r="GJY1415" s="28"/>
      <c r="GJZ1415" s="28"/>
      <c r="GKA1415" s="28"/>
      <c r="GKB1415" s="28"/>
      <c r="GKC1415" s="28"/>
      <c r="GKD1415" s="28"/>
      <c r="GKE1415" s="28"/>
      <c r="GKF1415" s="28"/>
      <c r="GKG1415" s="28"/>
      <c r="GKH1415" s="28"/>
      <c r="GKI1415" s="28"/>
      <c r="GKJ1415" s="28"/>
      <c r="GKK1415" s="28"/>
      <c r="GKL1415" s="28"/>
      <c r="GKM1415" s="28"/>
      <c r="GKN1415" s="28"/>
      <c r="GKO1415" s="28"/>
      <c r="GKP1415" s="28"/>
      <c r="GKQ1415" s="28"/>
      <c r="GKR1415" s="28"/>
      <c r="GKS1415" s="28"/>
      <c r="GKT1415" s="28"/>
      <c r="GKU1415" s="28"/>
      <c r="GKV1415" s="28"/>
      <c r="GKW1415" s="28"/>
      <c r="GKX1415" s="28"/>
      <c r="GKY1415" s="28"/>
      <c r="GKZ1415" s="28"/>
      <c r="GLA1415" s="28"/>
      <c r="GLB1415" s="28"/>
      <c r="GLC1415" s="28"/>
      <c r="GLD1415" s="28"/>
      <c r="GLE1415" s="28"/>
      <c r="GLF1415" s="28"/>
      <c r="GLG1415" s="28"/>
      <c r="GLH1415" s="28"/>
      <c r="GLI1415" s="28"/>
      <c r="GLJ1415" s="28"/>
      <c r="GLK1415" s="28"/>
      <c r="GLL1415" s="28"/>
      <c r="GLM1415" s="28"/>
      <c r="GLN1415" s="28"/>
      <c r="GLO1415" s="28"/>
      <c r="GLP1415" s="28"/>
      <c r="GLQ1415" s="28"/>
      <c r="GLR1415" s="28"/>
      <c r="GLS1415" s="28"/>
      <c r="GLT1415" s="28"/>
      <c r="GLU1415" s="28"/>
      <c r="GLV1415" s="28"/>
      <c r="GLW1415" s="28"/>
      <c r="GLX1415" s="28"/>
      <c r="GLY1415" s="28"/>
      <c r="GLZ1415" s="28"/>
      <c r="GMA1415" s="28"/>
      <c r="GMB1415" s="28"/>
      <c r="GMC1415" s="28"/>
      <c r="GMD1415" s="28"/>
      <c r="GME1415" s="28"/>
      <c r="GMF1415" s="28"/>
      <c r="GMG1415" s="28"/>
      <c r="GMH1415" s="28"/>
      <c r="GMI1415" s="28"/>
      <c r="GMJ1415" s="28"/>
      <c r="GMK1415" s="28"/>
      <c r="GML1415" s="28"/>
      <c r="GMM1415" s="28"/>
      <c r="GMN1415" s="28"/>
      <c r="GMO1415" s="28"/>
      <c r="GMP1415" s="28"/>
      <c r="GMQ1415" s="28"/>
      <c r="GMR1415" s="28"/>
      <c r="GMS1415" s="28"/>
      <c r="GMT1415" s="28"/>
      <c r="GMU1415" s="28"/>
      <c r="GMV1415" s="28"/>
      <c r="GMW1415" s="28"/>
      <c r="GMX1415" s="28"/>
      <c r="GMY1415" s="28"/>
      <c r="GMZ1415" s="28"/>
      <c r="GNA1415" s="28"/>
      <c r="GNB1415" s="28"/>
      <c r="GNC1415" s="28"/>
      <c r="GND1415" s="28"/>
      <c r="GNE1415" s="28"/>
      <c r="GNF1415" s="28"/>
      <c r="GNG1415" s="28"/>
      <c r="GNH1415" s="28"/>
      <c r="GNI1415" s="28"/>
      <c r="GNJ1415" s="28"/>
      <c r="GNK1415" s="28"/>
      <c r="GNL1415" s="28"/>
      <c r="GNM1415" s="28"/>
      <c r="GNN1415" s="28"/>
      <c r="GNO1415" s="28"/>
      <c r="GNP1415" s="28"/>
      <c r="GNQ1415" s="28"/>
      <c r="GNR1415" s="28"/>
      <c r="GNS1415" s="28"/>
      <c r="GNT1415" s="28"/>
      <c r="GNU1415" s="28"/>
      <c r="GNV1415" s="28"/>
      <c r="GNW1415" s="28"/>
      <c r="GNX1415" s="28"/>
      <c r="GNY1415" s="28"/>
      <c r="GNZ1415" s="28"/>
      <c r="GOA1415" s="28"/>
      <c r="GOB1415" s="28"/>
      <c r="GOC1415" s="28"/>
      <c r="GOD1415" s="28"/>
      <c r="GOE1415" s="28"/>
      <c r="GOF1415" s="28"/>
      <c r="GOG1415" s="28"/>
      <c r="GOH1415" s="28"/>
      <c r="GOI1415" s="28"/>
      <c r="GOJ1415" s="28"/>
      <c r="GOK1415" s="28"/>
      <c r="GOL1415" s="28"/>
      <c r="GOM1415" s="28"/>
      <c r="GON1415" s="28"/>
      <c r="GOO1415" s="28"/>
      <c r="GOP1415" s="28"/>
      <c r="GOQ1415" s="28"/>
      <c r="GOR1415" s="28"/>
      <c r="GOS1415" s="28"/>
      <c r="GOT1415" s="28"/>
      <c r="GOU1415" s="28"/>
      <c r="GOV1415" s="28"/>
      <c r="GOW1415" s="28"/>
      <c r="GOX1415" s="28"/>
      <c r="GOY1415" s="28"/>
      <c r="GOZ1415" s="28"/>
      <c r="GPA1415" s="28"/>
      <c r="GPB1415" s="28"/>
      <c r="GPC1415" s="28"/>
      <c r="GPD1415" s="28"/>
      <c r="GPE1415" s="28"/>
      <c r="GPF1415" s="28"/>
      <c r="GPG1415" s="28"/>
      <c r="GPH1415" s="28"/>
      <c r="GPI1415" s="28"/>
      <c r="GPJ1415" s="28"/>
      <c r="GPK1415" s="28"/>
      <c r="GPL1415" s="28"/>
      <c r="GPM1415" s="28"/>
      <c r="GPN1415" s="28"/>
      <c r="GPO1415" s="28"/>
      <c r="GPP1415" s="28"/>
      <c r="GPQ1415" s="28"/>
      <c r="GPR1415" s="28"/>
      <c r="GPS1415" s="28"/>
      <c r="GPT1415" s="28"/>
      <c r="GPU1415" s="28"/>
      <c r="GPV1415" s="28"/>
      <c r="GPW1415" s="28"/>
      <c r="GPX1415" s="28"/>
      <c r="GPY1415" s="28"/>
      <c r="GPZ1415" s="28"/>
      <c r="GQA1415" s="28"/>
      <c r="GQB1415" s="28"/>
      <c r="GQC1415" s="28"/>
      <c r="GQD1415" s="28"/>
      <c r="GQE1415" s="28"/>
      <c r="GQF1415" s="28"/>
      <c r="GQG1415" s="28"/>
      <c r="GQH1415" s="28"/>
      <c r="GQI1415" s="28"/>
      <c r="GQJ1415" s="28"/>
      <c r="GQK1415" s="28"/>
      <c r="GQL1415" s="28"/>
      <c r="GQM1415" s="28"/>
      <c r="GQN1415" s="28"/>
      <c r="GQO1415" s="28"/>
      <c r="GQP1415" s="28"/>
      <c r="GQQ1415" s="28"/>
      <c r="GQR1415" s="28"/>
      <c r="GQS1415" s="28"/>
      <c r="GQT1415" s="28"/>
      <c r="GQU1415" s="28"/>
      <c r="GQV1415" s="28"/>
      <c r="GQW1415" s="28"/>
      <c r="GQX1415" s="28"/>
      <c r="GQY1415" s="28"/>
      <c r="GQZ1415" s="28"/>
      <c r="GRA1415" s="28"/>
      <c r="GRB1415" s="28"/>
      <c r="GRC1415" s="28"/>
      <c r="GRD1415" s="28"/>
      <c r="GRE1415" s="28"/>
      <c r="GRF1415" s="28"/>
      <c r="GRG1415" s="28"/>
      <c r="GRH1415" s="28"/>
      <c r="GRI1415" s="28"/>
      <c r="GRJ1415" s="28"/>
      <c r="GRK1415" s="28"/>
      <c r="GRL1415" s="28"/>
      <c r="GRM1415" s="28"/>
      <c r="GRN1415" s="28"/>
      <c r="GRO1415" s="28"/>
      <c r="GRP1415" s="28"/>
      <c r="GRQ1415" s="28"/>
      <c r="GRR1415" s="28"/>
      <c r="GRS1415" s="28"/>
      <c r="GRT1415" s="28"/>
      <c r="GRU1415" s="28"/>
      <c r="GRV1415" s="28"/>
      <c r="GRW1415" s="28"/>
      <c r="GRX1415" s="28"/>
      <c r="GRY1415" s="28"/>
      <c r="GRZ1415" s="28"/>
      <c r="GSA1415" s="28"/>
      <c r="GSB1415" s="28"/>
      <c r="GSC1415" s="28"/>
      <c r="GSD1415" s="28"/>
      <c r="GSE1415" s="28"/>
      <c r="GSF1415" s="28"/>
      <c r="GSG1415" s="28"/>
      <c r="GSH1415" s="28"/>
      <c r="GSI1415" s="28"/>
      <c r="GSJ1415" s="28"/>
      <c r="GSK1415" s="28"/>
      <c r="GSL1415" s="28"/>
      <c r="GSM1415" s="28"/>
      <c r="GSN1415" s="28"/>
      <c r="GSO1415" s="28"/>
      <c r="GSP1415" s="28"/>
      <c r="GSQ1415" s="28"/>
      <c r="GSR1415" s="28"/>
      <c r="GSS1415" s="28"/>
      <c r="GST1415" s="28"/>
      <c r="GSU1415" s="28"/>
      <c r="GSV1415" s="28"/>
      <c r="GSW1415" s="28"/>
      <c r="GSX1415" s="28"/>
      <c r="GSY1415" s="28"/>
      <c r="GSZ1415" s="28"/>
      <c r="GTA1415" s="28"/>
      <c r="GTB1415" s="28"/>
      <c r="GTC1415" s="28"/>
      <c r="GTD1415" s="28"/>
      <c r="GTE1415" s="28"/>
      <c r="GTF1415" s="28"/>
      <c r="GTG1415" s="28"/>
      <c r="GTH1415" s="28"/>
      <c r="GTI1415" s="28"/>
      <c r="GTJ1415" s="28"/>
      <c r="GTK1415" s="28"/>
      <c r="GTL1415" s="28"/>
      <c r="GTM1415" s="28"/>
      <c r="GTN1415" s="28"/>
      <c r="GTO1415" s="28"/>
      <c r="GTP1415" s="28"/>
      <c r="GTQ1415" s="28"/>
      <c r="GTR1415" s="28"/>
      <c r="GTS1415" s="28"/>
      <c r="GTT1415" s="28"/>
      <c r="GTU1415" s="28"/>
      <c r="GTV1415" s="28"/>
      <c r="GTW1415" s="28"/>
      <c r="GTX1415" s="28"/>
      <c r="GTY1415" s="28"/>
      <c r="GTZ1415" s="28"/>
      <c r="GUA1415" s="28"/>
      <c r="GUB1415" s="28"/>
      <c r="GUC1415" s="28"/>
      <c r="GUD1415" s="28"/>
      <c r="GUE1415" s="28"/>
      <c r="GUF1415" s="28"/>
      <c r="GUG1415" s="28"/>
      <c r="GUH1415" s="28"/>
      <c r="GUI1415" s="28"/>
      <c r="GUJ1415" s="28"/>
      <c r="GUK1415" s="28"/>
      <c r="GUL1415" s="28"/>
      <c r="GUM1415" s="28"/>
      <c r="GUN1415" s="28"/>
      <c r="GUO1415" s="28"/>
      <c r="GUP1415" s="28"/>
      <c r="GUQ1415" s="28"/>
      <c r="GUR1415" s="28"/>
      <c r="GUS1415" s="28"/>
      <c r="GUT1415" s="28"/>
      <c r="GUU1415" s="28"/>
      <c r="GUV1415" s="28"/>
      <c r="GUW1415" s="28"/>
      <c r="GUX1415" s="28"/>
      <c r="GUY1415" s="28"/>
      <c r="GUZ1415" s="28"/>
      <c r="GVA1415" s="28"/>
      <c r="GVB1415" s="28"/>
      <c r="GVC1415" s="28"/>
      <c r="GVD1415" s="28"/>
      <c r="GVE1415" s="28"/>
      <c r="GVF1415" s="28"/>
      <c r="GVG1415" s="28"/>
      <c r="GVH1415" s="28"/>
      <c r="GVI1415" s="28"/>
      <c r="GVJ1415" s="28"/>
      <c r="GVK1415" s="28"/>
      <c r="GVL1415" s="28"/>
      <c r="GVM1415" s="28"/>
      <c r="GVN1415" s="28"/>
      <c r="GVO1415" s="28"/>
      <c r="GVP1415" s="28"/>
      <c r="GVQ1415" s="28"/>
      <c r="GVR1415" s="28"/>
      <c r="GVS1415" s="28"/>
      <c r="GVT1415" s="28"/>
      <c r="GVU1415" s="28"/>
      <c r="GVV1415" s="28"/>
      <c r="GVW1415" s="28"/>
      <c r="GVX1415" s="28"/>
      <c r="GVY1415" s="28"/>
      <c r="GVZ1415" s="28"/>
      <c r="GWA1415" s="28"/>
      <c r="GWB1415" s="28"/>
      <c r="GWC1415" s="28"/>
      <c r="GWD1415" s="28"/>
      <c r="GWE1415" s="28"/>
      <c r="GWF1415" s="28"/>
      <c r="GWG1415" s="28"/>
      <c r="GWH1415" s="28"/>
      <c r="GWI1415" s="28"/>
      <c r="GWJ1415" s="28"/>
      <c r="GWK1415" s="28"/>
      <c r="GWL1415" s="28"/>
      <c r="GWM1415" s="28"/>
      <c r="GWN1415" s="28"/>
      <c r="GWO1415" s="28"/>
      <c r="GWP1415" s="28"/>
      <c r="GWQ1415" s="28"/>
      <c r="GWR1415" s="28"/>
      <c r="GWS1415" s="28"/>
      <c r="GWT1415" s="28"/>
      <c r="GWU1415" s="28"/>
      <c r="GWV1415" s="28"/>
      <c r="GWW1415" s="28"/>
      <c r="GWX1415" s="28"/>
      <c r="GWY1415" s="28"/>
      <c r="GWZ1415" s="28"/>
      <c r="GXA1415" s="28"/>
      <c r="GXB1415" s="28"/>
      <c r="GXC1415" s="28"/>
      <c r="GXD1415" s="28"/>
      <c r="GXE1415" s="28"/>
      <c r="GXF1415" s="28"/>
      <c r="GXG1415" s="28"/>
      <c r="GXH1415" s="28"/>
      <c r="GXI1415" s="28"/>
      <c r="GXJ1415" s="28"/>
      <c r="GXK1415" s="28"/>
      <c r="GXL1415" s="28"/>
      <c r="GXM1415" s="28"/>
      <c r="GXN1415" s="28"/>
      <c r="GXO1415" s="28"/>
      <c r="GXP1415" s="28"/>
      <c r="GXQ1415" s="28"/>
      <c r="GXR1415" s="28"/>
      <c r="GXS1415" s="28"/>
      <c r="GXT1415" s="28"/>
      <c r="GXU1415" s="28"/>
      <c r="GXV1415" s="28"/>
      <c r="GXW1415" s="28"/>
      <c r="GXX1415" s="28"/>
      <c r="GXY1415" s="28"/>
      <c r="GXZ1415" s="28"/>
      <c r="GYA1415" s="28"/>
      <c r="GYB1415" s="28"/>
      <c r="GYC1415" s="28"/>
      <c r="GYD1415" s="28"/>
      <c r="GYE1415" s="28"/>
      <c r="GYF1415" s="28"/>
      <c r="GYG1415" s="28"/>
      <c r="GYH1415" s="28"/>
      <c r="GYI1415" s="28"/>
      <c r="GYJ1415" s="28"/>
      <c r="GYK1415" s="28"/>
      <c r="GYL1415" s="28"/>
      <c r="GYM1415" s="28"/>
      <c r="GYN1415" s="28"/>
      <c r="GYO1415" s="28"/>
      <c r="GYP1415" s="28"/>
      <c r="GYQ1415" s="28"/>
      <c r="GYR1415" s="28"/>
      <c r="GYS1415" s="28"/>
      <c r="GYT1415" s="28"/>
      <c r="GYU1415" s="28"/>
      <c r="GYV1415" s="28"/>
      <c r="GYW1415" s="28"/>
      <c r="GYX1415" s="28"/>
      <c r="GYY1415" s="28"/>
      <c r="GYZ1415" s="28"/>
      <c r="GZA1415" s="28"/>
      <c r="GZB1415" s="28"/>
      <c r="GZC1415" s="28"/>
      <c r="GZD1415" s="28"/>
      <c r="GZE1415" s="28"/>
      <c r="GZF1415" s="28"/>
      <c r="GZG1415" s="28"/>
      <c r="GZH1415" s="28"/>
      <c r="GZI1415" s="28"/>
      <c r="GZJ1415" s="28"/>
      <c r="GZK1415" s="28"/>
      <c r="GZL1415" s="28"/>
      <c r="GZM1415" s="28"/>
      <c r="GZN1415" s="28"/>
      <c r="GZO1415" s="28"/>
      <c r="GZP1415" s="28"/>
      <c r="GZQ1415" s="28"/>
      <c r="GZR1415" s="28"/>
      <c r="GZS1415" s="28"/>
      <c r="GZT1415" s="28"/>
      <c r="GZU1415" s="28"/>
      <c r="GZV1415" s="28"/>
      <c r="GZW1415" s="28"/>
      <c r="GZX1415" s="28"/>
      <c r="GZY1415" s="28"/>
      <c r="GZZ1415" s="28"/>
      <c r="HAA1415" s="28"/>
      <c r="HAB1415" s="28"/>
      <c r="HAC1415" s="28"/>
      <c r="HAD1415" s="28"/>
      <c r="HAE1415" s="28"/>
      <c r="HAF1415" s="28"/>
      <c r="HAG1415" s="28"/>
      <c r="HAH1415" s="28"/>
      <c r="HAI1415" s="28"/>
      <c r="HAJ1415" s="28"/>
      <c r="HAK1415" s="28"/>
      <c r="HAL1415" s="28"/>
      <c r="HAM1415" s="28"/>
      <c r="HAN1415" s="28"/>
      <c r="HAO1415" s="28"/>
      <c r="HAP1415" s="28"/>
      <c r="HAQ1415" s="28"/>
      <c r="HAR1415" s="28"/>
      <c r="HAS1415" s="28"/>
      <c r="HAT1415" s="28"/>
      <c r="HAU1415" s="28"/>
      <c r="HAV1415" s="28"/>
      <c r="HAW1415" s="28"/>
      <c r="HAX1415" s="28"/>
      <c r="HAY1415" s="28"/>
      <c r="HAZ1415" s="28"/>
      <c r="HBA1415" s="28"/>
      <c r="HBB1415" s="28"/>
      <c r="HBC1415" s="28"/>
      <c r="HBD1415" s="28"/>
      <c r="HBE1415" s="28"/>
      <c r="HBF1415" s="28"/>
      <c r="HBG1415" s="28"/>
      <c r="HBH1415" s="28"/>
      <c r="HBI1415" s="28"/>
      <c r="HBJ1415" s="28"/>
      <c r="HBK1415" s="28"/>
      <c r="HBL1415" s="28"/>
      <c r="HBM1415" s="28"/>
      <c r="HBN1415" s="28"/>
      <c r="HBO1415" s="28"/>
      <c r="HBP1415" s="28"/>
      <c r="HBQ1415" s="28"/>
      <c r="HBR1415" s="28"/>
      <c r="HBS1415" s="28"/>
      <c r="HBT1415" s="28"/>
      <c r="HBU1415" s="28"/>
      <c r="HBV1415" s="28"/>
      <c r="HBW1415" s="28"/>
      <c r="HBX1415" s="28"/>
      <c r="HBY1415" s="28"/>
      <c r="HBZ1415" s="28"/>
      <c r="HCA1415" s="28"/>
      <c r="HCB1415" s="28"/>
      <c r="HCC1415" s="28"/>
      <c r="HCD1415" s="28"/>
      <c r="HCE1415" s="28"/>
      <c r="HCF1415" s="28"/>
      <c r="HCG1415" s="28"/>
      <c r="HCH1415" s="28"/>
      <c r="HCI1415" s="28"/>
      <c r="HCJ1415" s="28"/>
      <c r="HCK1415" s="28"/>
      <c r="HCL1415" s="28"/>
      <c r="HCM1415" s="28"/>
      <c r="HCN1415" s="28"/>
      <c r="HCO1415" s="28"/>
      <c r="HCP1415" s="28"/>
      <c r="HCQ1415" s="28"/>
      <c r="HCR1415" s="28"/>
      <c r="HCS1415" s="28"/>
      <c r="HCT1415" s="28"/>
      <c r="HCU1415" s="28"/>
      <c r="HCV1415" s="28"/>
      <c r="HCW1415" s="28"/>
      <c r="HCX1415" s="28"/>
      <c r="HCY1415" s="28"/>
      <c r="HCZ1415" s="28"/>
      <c r="HDA1415" s="28"/>
      <c r="HDB1415" s="28"/>
      <c r="HDC1415" s="28"/>
      <c r="HDD1415" s="28"/>
      <c r="HDE1415" s="28"/>
      <c r="HDF1415" s="28"/>
      <c r="HDG1415" s="28"/>
      <c r="HDH1415" s="28"/>
      <c r="HDI1415" s="28"/>
      <c r="HDJ1415" s="28"/>
      <c r="HDK1415" s="28"/>
      <c r="HDL1415" s="28"/>
      <c r="HDM1415" s="28"/>
      <c r="HDN1415" s="28"/>
      <c r="HDO1415" s="28"/>
      <c r="HDP1415" s="28"/>
      <c r="HDQ1415" s="28"/>
      <c r="HDR1415" s="28"/>
      <c r="HDS1415" s="28"/>
      <c r="HDT1415" s="28"/>
      <c r="HDU1415" s="28"/>
      <c r="HDV1415" s="28"/>
      <c r="HDW1415" s="28"/>
      <c r="HDX1415" s="28"/>
      <c r="HDY1415" s="28"/>
      <c r="HDZ1415" s="28"/>
      <c r="HEA1415" s="28"/>
      <c r="HEB1415" s="28"/>
      <c r="HEC1415" s="28"/>
      <c r="HED1415" s="28"/>
      <c r="HEE1415" s="28"/>
      <c r="HEF1415" s="28"/>
      <c r="HEG1415" s="28"/>
      <c r="HEH1415" s="28"/>
      <c r="HEI1415" s="28"/>
      <c r="HEJ1415" s="28"/>
      <c r="HEK1415" s="28"/>
      <c r="HEL1415" s="28"/>
      <c r="HEM1415" s="28"/>
      <c r="HEN1415" s="28"/>
      <c r="HEO1415" s="28"/>
      <c r="HEP1415" s="28"/>
      <c r="HEQ1415" s="28"/>
      <c r="HER1415" s="28"/>
      <c r="HES1415" s="28"/>
      <c r="HET1415" s="28"/>
      <c r="HEU1415" s="28"/>
      <c r="HEV1415" s="28"/>
      <c r="HEW1415" s="28"/>
      <c r="HEX1415" s="28"/>
      <c r="HEY1415" s="28"/>
      <c r="HEZ1415" s="28"/>
      <c r="HFA1415" s="28"/>
      <c r="HFB1415" s="28"/>
      <c r="HFC1415" s="28"/>
      <c r="HFD1415" s="28"/>
      <c r="HFE1415" s="28"/>
      <c r="HFF1415" s="28"/>
      <c r="HFG1415" s="28"/>
      <c r="HFH1415" s="28"/>
      <c r="HFI1415" s="28"/>
      <c r="HFJ1415" s="28"/>
      <c r="HFK1415" s="28"/>
      <c r="HFL1415" s="28"/>
      <c r="HFM1415" s="28"/>
      <c r="HFN1415" s="28"/>
      <c r="HFO1415" s="28"/>
      <c r="HFP1415" s="28"/>
      <c r="HFQ1415" s="28"/>
      <c r="HFR1415" s="28"/>
      <c r="HFS1415" s="28"/>
      <c r="HFT1415" s="28"/>
      <c r="HFU1415" s="28"/>
      <c r="HFV1415" s="28"/>
      <c r="HFW1415" s="28"/>
      <c r="HFX1415" s="28"/>
      <c r="HFY1415" s="28"/>
      <c r="HFZ1415" s="28"/>
      <c r="HGA1415" s="28"/>
      <c r="HGB1415" s="28"/>
      <c r="HGC1415" s="28"/>
      <c r="HGD1415" s="28"/>
      <c r="HGE1415" s="28"/>
      <c r="HGF1415" s="28"/>
      <c r="HGG1415" s="28"/>
      <c r="HGH1415" s="28"/>
      <c r="HGI1415" s="28"/>
      <c r="HGJ1415" s="28"/>
      <c r="HGK1415" s="28"/>
      <c r="HGL1415" s="28"/>
      <c r="HGM1415" s="28"/>
      <c r="HGN1415" s="28"/>
      <c r="HGO1415" s="28"/>
      <c r="HGP1415" s="28"/>
      <c r="HGQ1415" s="28"/>
      <c r="HGR1415" s="28"/>
      <c r="HGS1415" s="28"/>
      <c r="HGT1415" s="28"/>
      <c r="HGU1415" s="28"/>
      <c r="HGV1415" s="28"/>
      <c r="HGW1415" s="28"/>
      <c r="HGX1415" s="28"/>
      <c r="HGY1415" s="28"/>
      <c r="HGZ1415" s="28"/>
      <c r="HHA1415" s="28"/>
      <c r="HHB1415" s="28"/>
      <c r="HHC1415" s="28"/>
      <c r="HHD1415" s="28"/>
      <c r="HHE1415" s="28"/>
      <c r="HHF1415" s="28"/>
      <c r="HHG1415" s="28"/>
      <c r="HHH1415" s="28"/>
      <c r="HHI1415" s="28"/>
      <c r="HHJ1415" s="28"/>
      <c r="HHK1415" s="28"/>
      <c r="HHL1415" s="28"/>
      <c r="HHM1415" s="28"/>
      <c r="HHN1415" s="28"/>
      <c r="HHO1415" s="28"/>
      <c r="HHP1415" s="28"/>
      <c r="HHQ1415" s="28"/>
      <c r="HHR1415" s="28"/>
      <c r="HHS1415" s="28"/>
      <c r="HHT1415" s="28"/>
      <c r="HHU1415" s="28"/>
      <c r="HHV1415" s="28"/>
      <c r="HHW1415" s="28"/>
      <c r="HHX1415" s="28"/>
      <c r="HHY1415" s="28"/>
      <c r="HHZ1415" s="28"/>
      <c r="HIA1415" s="28"/>
      <c r="HIB1415" s="28"/>
      <c r="HIC1415" s="28"/>
      <c r="HID1415" s="28"/>
      <c r="HIE1415" s="28"/>
      <c r="HIF1415" s="28"/>
      <c r="HIG1415" s="28"/>
      <c r="HIH1415" s="28"/>
      <c r="HII1415" s="28"/>
      <c r="HIJ1415" s="28"/>
      <c r="HIK1415" s="28"/>
      <c r="HIL1415" s="28"/>
      <c r="HIM1415" s="28"/>
      <c r="HIN1415" s="28"/>
      <c r="HIO1415" s="28"/>
      <c r="HIP1415" s="28"/>
      <c r="HIQ1415" s="28"/>
      <c r="HIR1415" s="28"/>
      <c r="HIS1415" s="28"/>
      <c r="HIT1415" s="28"/>
      <c r="HIU1415" s="28"/>
      <c r="HIV1415" s="28"/>
      <c r="HIW1415" s="28"/>
      <c r="HIX1415" s="28"/>
      <c r="HIY1415" s="28"/>
      <c r="HIZ1415" s="28"/>
      <c r="HJA1415" s="28"/>
      <c r="HJB1415" s="28"/>
      <c r="HJC1415" s="28"/>
      <c r="HJD1415" s="28"/>
      <c r="HJE1415" s="28"/>
      <c r="HJF1415" s="28"/>
      <c r="HJG1415" s="28"/>
      <c r="HJH1415" s="28"/>
      <c r="HJI1415" s="28"/>
      <c r="HJJ1415" s="28"/>
      <c r="HJK1415" s="28"/>
      <c r="HJL1415" s="28"/>
      <c r="HJM1415" s="28"/>
      <c r="HJN1415" s="28"/>
      <c r="HJO1415" s="28"/>
      <c r="HJP1415" s="28"/>
      <c r="HJQ1415" s="28"/>
      <c r="HJR1415" s="28"/>
      <c r="HJS1415" s="28"/>
      <c r="HJT1415" s="28"/>
      <c r="HJU1415" s="28"/>
      <c r="HJV1415" s="28"/>
      <c r="HJW1415" s="28"/>
      <c r="HJX1415" s="28"/>
      <c r="HJY1415" s="28"/>
      <c r="HJZ1415" s="28"/>
      <c r="HKA1415" s="28"/>
      <c r="HKB1415" s="28"/>
      <c r="HKC1415" s="28"/>
      <c r="HKD1415" s="28"/>
      <c r="HKE1415" s="28"/>
      <c r="HKF1415" s="28"/>
      <c r="HKG1415" s="28"/>
      <c r="HKH1415" s="28"/>
      <c r="HKI1415" s="28"/>
      <c r="HKJ1415" s="28"/>
      <c r="HKK1415" s="28"/>
      <c r="HKL1415" s="28"/>
      <c r="HKM1415" s="28"/>
      <c r="HKN1415" s="28"/>
      <c r="HKO1415" s="28"/>
      <c r="HKP1415" s="28"/>
      <c r="HKQ1415" s="28"/>
      <c r="HKR1415" s="28"/>
      <c r="HKS1415" s="28"/>
      <c r="HKT1415" s="28"/>
      <c r="HKU1415" s="28"/>
      <c r="HKV1415" s="28"/>
      <c r="HKW1415" s="28"/>
      <c r="HKX1415" s="28"/>
      <c r="HKY1415" s="28"/>
      <c r="HKZ1415" s="28"/>
      <c r="HLA1415" s="28"/>
      <c r="HLB1415" s="28"/>
      <c r="HLC1415" s="28"/>
      <c r="HLD1415" s="28"/>
      <c r="HLE1415" s="28"/>
      <c r="HLF1415" s="28"/>
      <c r="HLG1415" s="28"/>
      <c r="HLH1415" s="28"/>
      <c r="HLI1415" s="28"/>
      <c r="HLJ1415" s="28"/>
      <c r="HLK1415" s="28"/>
      <c r="HLL1415" s="28"/>
      <c r="HLM1415" s="28"/>
      <c r="HLN1415" s="28"/>
      <c r="HLO1415" s="28"/>
      <c r="HLP1415" s="28"/>
      <c r="HLQ1415" s="28"/>
      <c r="HLR1415" s="28"/>
      <c r="HLS1415" s="28"/>
      <c r="HLT1415" s="28"/>
      <c r="HLU1415" s="28"/>
      <c r="HLV1415" s="28"/>
      <c r="HLW1415" s="28"/>
      <c r="HLX1415" s="28"/>
      <c r="HLY1415" s="28"/>
      <c r="HLZ1415" s="28"/>
      <c r="HMA1415" s="28"/>
      <c r="HMB1415" s="28"/>
      <c r="HMC1415" s="28"/>
      <c r="HMD1415" s="28"/>
      <c r="HME1415" s="28"/>
      <c r="HMF1415" s="28"/>
      <c r="HMG1415" s="28"/>
      <c r="HMH1415" s="28"/>
      <c r="HMI1415" s="28"/>
      <c r="HMJ1415" s="28"/>
      <c r="HMK1415" s="28"/>
      <c r="HML1415" s="28"/>
      <c r="HMM1415" s="28"/>
      <c r="HMN1415" s="28"/>
      <c r="HMO1415" s="28"/>
      <c r="HMP1415" s="28"/>
      <c r="HMQ1415" s="28"/>
      <c r="HMR1415" s="28"/>
      <c r="HMS1415" s="28"/>
      <c r="HMT1415" s="28"/>
      <c r="HMU1415" s="28"/>
      <c r="HMV1415" s="28"/>
      <c r="HMW1415" s="28"/>
      <c r="HMX1415" s="28"/>
      <c r="HMY1415" s="28"/>
      <c r="HMZ1415" s="28"/>
      <c r="HNA1415" s="28"/>
      <c r="HNB1415" s="28"/>
      <c r="HNC1415" s="28"/>
      <c r="HND1415" s="28"/>
      <c r="HNE1415" s="28"/>
      <c r="HNF1415" s="28"/>
      <c r="HNG1415" s="28"/>
      <c r="HNH1415" s="28"/>
      <c r="HNI1415" s="28"/>
      <c r="HNJ1415" s="28"/>
      <c r="HNK1415" s="28"/>
      <c r="HNL1415" s="28"/>
      <c r="HNM1415" s="28"/>
      <c r="HNN1415" s="28"/>
      <c r="HNO1415" s="28"/>
      <c r="HNP1415" s="28"/>
      <c r="HNQ1415" s="28"/>
      <c r="HNR1415" s="28"/>
      <c r="HNS1415" s="28"/>
      <c r="HNT1415" s="28"/>
      <c r="HNU1415" s="28"/>
      <c r="HNV1415" s="28"/>
      <c r="HNW1415" s="28"/>
      <c r="HNX1415" s="28"/>
      <c r="HNY1415" s="28"/>
      <c r="HNZ1415" s="28"/>
      <c r="HOA1415" s="28"/>
      <c r="HOB1415" s="28"/>
      <c r="HOC1415" s="28"/>
      <c r="HOD1415" s="28"/>
      <c r="HOE1415" s="28"/>
      <c r="HOF1415" s="28"/>
      <c r="HOG1415" s="28"/>
      <c r="HOH1415" s="28"/>
      <c r="HOI1415" s="28"/>
      <c r="HOJ1415" s="28"/>
      <c r="HOK1415" s="28"/>
      <c r="HOL1415" s="28"/>
      <c r="HOM1415" s="28"/>
      <c r="HON1415" s="28"/>
      <c r="HOO1415" s="28"/>
      <c r="HOP1415" s="28"/>
      <c r="HOQ1415" s="28"/>
      <c r="HOR1415" s="28"/>
      <c r="HOS1415" s="28"/>
      <c r="HOT1415" s="28"/>
      <c r="HOU1415" s="28"/>
      <c r="HOV1415" s="28"/>
      <c r="HOW1415" s="28"/>
      <c r="HOX1415" s="28"/>
      <c r="HOY1415" s="28"/>
      <c r="HOZ1415" s="28"/>
      <c r="HPA1415" s="28"/>
      <c r="HPB1415" s="28"/>
      <c r="HPC1415" s="28"/>
      <c r="HPD1415" s="28"/>
      <c r="HPE1415" s="28"/>
      <c r="HPF1415" s="28"/>
      <c r="HPG1415" s="28"/>
      <c r="HPH1415" s="28"/>
      <c r="HPI1415" s="28"/>
      <c r="HPJ1415" s="28"/>
      <c r="HPK1415" s="28"/>
      <c r="HPL1415" s="28"/>
      <c r="HPM1415" s="28"/>
      <c r="HPN1415" s="28"/>
      <c r="HPO1415" s="28"/>
      <c r="HPP1415" s="28"/>
      <c r="HPQ1415" s="28"/>
      <c r="HPR1415" s="28"/>
      <c r="HPS1415" s="28"/>
      <c r="HPT1415" s="28"/>
      <c r="HPU1415" s="28"/>
      <c r="HPV1415" s="28"/>
      <c r="HPW1415" s="28"/>
      <c r="HPX1415" s="28"/>
      <c r="HPY1415" s="28"/>
      <c r="HPZ1415" s="28"/>
      <c r="HQA1415" s="28"/>
      <c r="HQB1415" s="28"/>
      <c r="HQC1415" s="28"/>
      <c r="HQD1415" s="28"/>
      <c r="HQE1415" s="28"/>
      <c r="HQF1415" s="28"/>
      <c r="HQG1415" s="28"/>
      <c r="HQH1415" s="28"/>
      <c r="HQI1415" s="28"/>
      <c r="HQJ1415" s="28"/>
      <c r="HQK1415" s="28"/>
      <c r="HQL1415" s="28"/>
      <c r="HQM1415" s="28"/>
      <c r="HQN1415" s="28"/>
      <c r="HQO1415" s="28"/>
      <c r="HQP1415" s="28"/>
      <c r="HQQ1415" s="28"/>
      <c r="HQR1415" s="28"/>
      <c r="HQS1415" s="28"/>
      <c r="HQT1415" s="28"/>
      <c r="HQU1415" s="28"/>
      <c r="HQV1415" s="28"/>
      <c r="HQW1415" s="28"/>
      <c r="HQX1415" s="28"/>
      <c r="HQY1415" s="28"/>
      <c r="HQZ1415" s="28"/>
      <c r="HRA1415" s="28"/>
      <c r="HRB1415" s="28"/>
      <c r="HRC1415" s="28"/>
      <c r="HRD1415" s="28"/>
      <c r="HRE1415" s="28"/>
      <c r="HRF1415" s="28"/>
      <c r="HRG1415" s="28"/>
      <c r="HRH1415" s="28"/>
      <c r="HRI1415" s="28"/>
      <c r="HRJ1415" s="28"/>
      <c r="HRK1415" s="28"/>
      <c r="HRL1415" s="28"/>
      <c r="HRM1415" s="28"/>
      <c r="HRN1415" s="28"/>
      <c r="HRO1415" s="28"/>
      <c r="HRP1415" s="28"/>
      <c r="HRQ1415" s="28"/>
      <c r="HRR1415" s="28"/>
      <c r="HRS1415" s="28"/>
      <c r="HRT1415" s="28"/>
      <c r="HRU1415" s="28"/>
      <c r="HRV1415" s="28"/>
      <c r="HRW1415" s="28"/>
      <c r="HRX1415" s="28"/>
      <c r="HRY1415" s="28"/>
      <c r="HRZ1415" s="28"/>
      <c r="HSA1415" s="28"/>
      <c r="HSB1415" s="28"/>
      <c r="HSC1415" s="28"/>
      <c r="HSD1415" s="28"/>
      <c r="HSE1415" s="28"/>
      <c r="HSF1415" s="28"/>
      <c r="HSG1415" s="28"/>
      <c r="HSH1415" s="28"/>
      <c r="HSI1415" s="28"/>
      <c r="HSJ1415" s="28"/>
      <c r="HSK1415" s="28"/>
      <c r="HSL1415" s="28"/>
      <c r="HSM1415" s="28"/>
      <c r="HSN1415" s="28"/>
      <c r="HSO1415" s="28"/>
      <c r="HSP1415" s="28"/>
      <c r="HSQ1415" s="28"/>
      <c r="HSR1415" s="28"/>
      <c r="HSS1415" s="28"/>
      <c r="HST1415" s="28"/>
      <c r="HSU1415" s="28"/>
      <c r="HSV1415" s="28"/>
      <c r="HSW1415" s="28"/>
      <c r="HSX1415" s="28"/>
      <c r="HSY1415" s="28"/>
      <c r="HSZ1415" s="28"/>
      <c r="HTA1415" s="28"/>
      <c r="HTB1415" s="28"/>
      <c r="HTC1415" s="28"/>
      <c r="HTD1415" s="28"/>
      <c r="HTE1415" s="28"/>
      <c r="HTF1415" s="28"/>
      <c r="HTG1415" s="28"/>
      <c r="HTH1415" s="28"/>
      <c r="HTI1415" s="28"/>
      <c r="HTJ1415" s="28"/>
      <c r="HTK1415" s="28"/>
      <c r="HTL1415" s="28"/>
      <c r="HTM1415" s="28"/>
      <c r="HTN1415" s="28"/>
      <c r="HTO1415" s="28"/>
      <c r="HTP1415" s="28"/>
      <c r="HTQ1415" s="28"/>
      <c r="HTR1415" s="28"/>
      <c r="HTS1415" s="28"/>
      <c r="HTT1415" s="28"/>
      <c r="HTU1415" s="28"/>
      <c r="HTV1415" s="28"/>
      <c r="HTW1415" s="28"/>
      <c r="HTX1415" s="28"/>
      <c r="HTY1415" s="28"/>
      <c r="HTZ1415" s="28"/>
      <c r="HUA1415" s="28"/>
      <c r="HUB1415" s="28"/>
      <c r="HUC1415" s="28"/>
      <c r="HUD1415" s="28"/>
      <c r="HUE1415" s="28"/>
      <c r="HUF1415" s="28"/>
      <c r="HUG1415" s="28"/>
      <c r="HUH1415" s="28"/>
      <c r="HUI1415" s="28"/>
      <c r="HUJ1415" s="28"/>
      <c r="HUK1415" s="28"/>
      <c r="HUL1415" s="28"/>
      <c r="HUM1415" s="28"/>
      <c r="HUN1415" s="28"/>
      <c r="HUO1415" s="28"/>
      <c r="HUP1415" s="28"/>
      <c r="HUQ1415" s="28"/>
      <c r="HUR1415" s="28"/>
      <c r="HUS1415" s="28"/>
      <c r="HUT1415" s="28"/>
      <c r="HUU1415" s="28"/>
      <c r="HUV1415" s="28"/>
      <c r="HUW1415" s="28"/>
      <c r="HUX1415" s="28"/>
      <c r="HUY1415" s="28"/>
      <c r="HUZ1415" s="28"/>
      <c r="HVA1415" s="28"/>
      <c r="HVB1415" s="28"/>
      <c r="HVC1415" s="28"/>
      <c r="HVD1415" s="28"/>
      <c r="HVE1415" s="28"/>
      <c r="HVF1415" s="28"/>
      <c r="HVG1415" s="28"/>
      <c r="HVH1415" s="28"/>
      <c r="HVI1415" s="28"/>
      <c r="HVJ1415" s="28"/>
      <c r="HVK1415" s="28"/>
      <c r="HVL1415" s="28"/>
      <c r="HVM1415" s="28"/>
      <c r="HVN1415" s="28"/>
      <c r="HVO1415" s="28"/>
      <c r="HVP1415" s="28"/>
      <c r="HVQ1415" s="28"/>
      <c r="HVR1415" s="28"/>
      <c r="HVS1415" s="28"/>
      <c r="HVT1415" s="28"/>
      <c r="HVU1415" s="28"/>
      <c r="HVV1415" s="28"/>
      <c r="HVW1415" s="28"/>
      <c r="HVX1415" s="28"/>
      <c r="HVY1415" s="28"/>
      <c r="HVZ1415" s="28"/>
      <c r="HWA1415" s="28"/>
      <c r="HWB1415" s="28"/>
      <c r="HWC1415" s="28"/>
      <c r="HWD1415" s="28"/>
      <c r="HWE1415" s="28"/>
      <c r="HWF1415" s="28"/>
      <c r="HWG1415" s="28"/>
      <c r="HWH1415" s="28"/>
      <c r="HWI1415" s="28"/>
      <c r="HWJ1415" s="28"/>
      <c r="HWK1415" s="28"/>
      <c r="HWL1415" s="28"/>
      <c r="HWM1415" s="28"/>
      <c r="HWN1415" s="28"/>
      <c r="HWO1415" s="28"/>
      <c r="HWP1415" s="28"/>
      <c r="HWQ1415" s="28"/>
      <c r="HWR1415" s="28"/>
      <c r="HWS1415" s="28"/>
      <c r="HWT1415" s="28"/>
      <c r="HWU1415" s="28"/>
      <c r="HWV1415" s="28"/>
      <c r="HWW1415" s="28"/>
      <c r="HWX1415" s="28"/>
      <c r="HWY1415" s="28"/>
      <c r="HWZ1415" s="28"/>
      <c r="HXA1415" s="28"/>
      <c r="HXB1415" s="28"/>
      <c r="HXC1415" s="28"/>
      <c r="HXD1415" s="28"/>
      <c r="HXE1415" s="28"/>
      <c r="HXF1415" s="28"/>
      <c r="HXG1415" s="28"/>
      <c r="HXH1415" s="28"/>
      <c r="HXI1415" s="28"/>
      <c r="HXJ1415" s="28"/>
      <c r="HXK1415" s="28"/>
      <c r="HXL1415" s="28"/>
      <c r="HXM1415" s="28"/>
      <c r="HXN1415" s="28"/>
      <c r="HXO1415" s="28"/>
      <c r="HXP1415" s="28"/>
      <c r="HXQ1415" s="28"/>
      <c r="HXR1415" s="28"/>
      <c r="HXS1415" s="28"/>
      <c r="HXT1415" s="28"/>
      <c r="HXU1415" s="28"/>
      <c r="HXV1415" s="28"/>
      <c r="HXW1415" s="28"/>
      <c r="HXX1415" s="28"/>
      <c r="HXY1415" s="28"/>
      <c r="HXZ1415" s="28"/>
      <c r="HYA1415" s="28"/>
      <c r="HYB1415" s="28"/>
      <c r="HYC1415" s="28"/>
      <c r="HYD1415" s="28"/>
      <c r="HYE1415" s="28"/>
      <c r="HYF1415" s="28"/>
      <c r="HYG1415" s="28"/>
      <c r="HYH1415" s="28"/>
      <c r="HYI1415" s="28"/>
      <c r="HYJ1415" s="28"/>
      <c r="HYK1415" s="28"/>
      <c r="HYL1415" s="28"/>
      <c r="HYM1415" s="28"/>
      <c r="HYN1415" s="28"/>
      <c r="HYO1415" s="28"/>
      <c r="HYP1415" s="28"/>
      <c r="HYQ1415" s="28"/>
      <c r="HYR1415" s="28"/>
      <c r="HYS1415" s="28"/>
      <c r="HYT1415" s="28"/>
      <c r="HYU1415" s="28"/>
      <c r="HYV1415" s="28"/>
      <c r="HYW1415" s="28"/>
      <c r="HYX1415" s="28"/>
      <c r="HYY1415" s="28"/>
      <c r="HYZ1415" s="28"/>
      <c r="HZA1415" s="28"/>
      <c r="HZB1415" s="28"/>
      <c r="HZC1415" s="28"/>
      <c r="HZD1415" s="28"/>
      <c r="HZE1415" s="28"/>
      <c r="HZF1415" s="28"/>
      <c r="HZG1415" s="28"/>
      <c r="HZH1415" s="28"/>
      <c r="HZI1415" s="28"/>
      <c r="HZJ1415" s="28"/>
      <c r="HZK1415" s="28"/>
      <c r="HZL1415" s="28"/>
      <c r="HZM1415" s="28"/>
      <c r="HZN1415" s="28"/>
      <c r="HZO1415" s="28"/>
      <c r="HZP1415" s="28"/>
      <c r="HZQ1415" s="28"/>
      <c r="HZR1415" s="28"/>
      <c r="HZS1415" s="28"/>
      <c r="HZT1415" s="28"/>
      <c r="HZU1415" s="28"/>
      <c r="HZV1415" s="28"/>
      <c r="HZW1415" s="28"/>
      <c r="HZX1415" s="28"/>
      <c r="HZY1415" s="28"/>
      <c r="HZZ1415" s="28"/>
      <c r="IAA1415" s="28"/>
      <c r="IAB1415" s="28"/>
      <c r="IAC1415" s="28"/>
      <c r="IAD1415" s="28"/>
      <c r="IAE1415" s="28"/>
      <c r="IAF1415" s="28"/>
      <c r="IAG1415" s="28"/>
      <c r="IAH1415" s="28"/>
      <c r="IAI1415" s="28"/>
      <c r="IAJ1415" s="28"/>
      <c r="IAK1415" s="28"/>
      <c r="IAL1415" s="28"/>
      <c r="IAM1415" s="28"/>
      <c r="IAN1415" s="28"/>
      <c r="IAO1415" s="28"/>
      <c r="IAP1415" s="28"/>
      <c r="IAQ1415" s="28"/>
      <c r="IAR1415" s="28"/>
      <c r="IAS1415" s="28"/>
      <c r="IAT1415" s="28"/>
      <c r="IAU1415" s="28"/>
      <c r="IAV1415" s="28"/>
      <c r="IAW1415" s="28"/>
      <c r="IAX1415" s="28"/>
      <c r="IAY1415" s="28"/>
      <c r="IAZ1415" s="28"/>
      <c r="IBA1415" s="28"/>
      <c r="IBB1415" s="28"/>
      <c r="IBC1415" s="28"/>
      <c r="IBD1415" s="28"/>
      <c r="IBE1415" s="28"/>
      <c r="IBF1415" s="28"/>
      <c r="IBG1415" s="28"/>
      <c r="IBH1415" s="28"/>
      <c r="IBI1415" s="28"/>
      <c r="IBJ1415" s="28"/>
      <c r="IBK1415" s="28"/>
      <c r="IBL1415" s="28"/>
      <c r="IBM1415" s="28"/>
      <c r="IBN1415" s="28"/>
      <c r="IBO1415" s="28"/>
      <c r="IBP1415" s="28"/>
      <c r="IBQ1415" s="28"/>
      <c r="IBR1415" s="28"/>
      <c r="IBS1415" s="28"/>
      <c r="IBT1415" s="28"/>
      <c r="IBU1415" s="28"/>
      <c r="IBV1415" s="28"/>
      <c r="IBW1415" s="28"/>
      <c r="IBX1415" s="28"/>
      <c r="IBY1415" s="28"/>
      <c r="IBZ1415" s="28"/>
      <c r="ICA1415" s="28"/>
      <c r="ICB1415" s="28"/>
      <c r="ICC1415" s="28"/>
      <c r="ICD1415" s="28"/>
      <c r="ICE1415" s="28"/>
      <c r="ICF1415" s="28"/>
      <c r="ICG1415" s="28"/>
      <c r="ICH1415" s="28"/>
      <c r="ICI1415" s="28"/>
      <c r="ICJ1415" s="28"/>
      <c r="ICK1415" s="28"/>
      <c r="ICL1415" s="28"/>
      <c r="ICM1415" s="28"/>
      <c r="ICN1415" s="28"/>
      <c r="ICO1415" s="28"/>
      <c r="ICP1415" s="28"/>
      <c r="ICQ1415" s="28"/>
      <c r="ICR1415" s="28"/>
      <c r="ICS1415" s="28"/>
      <c r="ICT1415" s="28"/>
      <c r="ICU1415" s="28"/>
      <c r="ICV1415" s="28"/>
      <c r="ICW1415" s="28"/>
      <c r="ICX1415" s="28"/>
      <c r="ICY1415" s="28"/>
      <c r="ICZ1415" s="28"/>
      <c r="IDA1415" s="28"/>
      <c r="IDB1415" s="28"/>
      <c r="IDC1415" s="28"/>
      <c r="IDD1415" s="28"/>
      <c r="IDE1415" s="28"/>
      <c r="IDF1415" s="28"/>
      <c r="IDG1415" s="28"/>
      <c r="IDH1415" s="28"/>
      <c r="IDI1415" s="28"/>
      <c r="IDJ1415" s="28"/>
      <c r="IDK1415" s="28"/>
      <c r="IDL1415" s="28"/>
      <c r="IDM1415" s="28"/>
      <c r="IDN1415" s="28"/>
      <c r="IDO1415" s="28"/>
      <c r="IDP1415" s="28"/>
      <c r="IDQ1415" s="28"/>
      <c r="IDR1415" s="28"/>
      <c r="IDS1415" s="28"/>
      <c r="IDT1415" s="28"/>
      <c r="IDU1415" s="28"/>
      <c r="IDV1415" s="28"/>
      <c r="IDW1415" s="28"/>
      <c r="IDX1415" s="28"/>
      <c r="IDY1415" s="28"/>
      <c r="IDZ1415" s="28"/>
      <c r="IEA1415" s="28"/>
      <c r="IEB1415" s="28"/>
      <c r="IEC1415" s="28"/>
      <c r="IED1415" s="28"/>
      <c r="IEE1415" s="28"/>
      <c r="IEF1415" s="28"/>
      <c r="IEG1415" s="28"/>
      <c r="IEH1415" s="28"/>
      <c r="IEI1415" s="28"/>
      <c r="IEJ1415" s="28"/>
      <c r="IEK1415" s="28"/>
      <c r="IEL1415" s="28"/>
      <c r="IEM1415" s="28"/>
      <c r="IEN1415" s="28"/>
      <c r="IEO1415" s="28"/>
      <c r="IEP1415" s="28"/>
      <c r="IEQ1415" s="28"/>
      <c r="IER1415" s="28"/>
      <c r="IES1415" s="28"/>
      <c r="IET1415" s="28"/>
      <c r="IEU1415" s="28"/>
      <c r="IEV1415" s="28"/>
      <c r="IEW1415" s="28"/>
      <c r="IEX1415" s="28"/>
      <c r="IEY1415" s="28"/>
      <c r="IEZ1415" s="28"/>
      <c r="IFA1415" s="28"/>
      <c r="IFB1415" s="28"/>
      <c r="IFC1415" s="28"/>
      <c r="IFD1415" s="28"/>
      <c r="IFE1415" s="28"/>
      <c r="IFF1415" s="28"/>
      <c r="IFG1415" s="28"/>
      <c r="IFH1415" s="28"/>
      <c r="IFI1415" s="28"/>
      <c r="IFJ1415" s="28"/>
      <c r="IFK1415" s="28"/>
      <c r="IFL1415" s="28"/>
      <c r="IFM1415" s="28"/>
      <c r="IFN1415" s="28"/>
      <c r="IFO1415" s="28"/>
      <c r="IFP1415" s="28"/>
      <c r="IFQ1415" s="28"/>
      <c r="IFR1415" s="28"/>
      <c r="IFS1415" s="28"/>
      <c r="IFT1415" s="28"/>
      <c r="IFU1415" s="28"/>
      <c r="IFV1415" s="28"/>
      <c r="IFW1415" s="28"/>
      <c r="IFX1415" s="28"/>
      <c r="IFY1415" s="28"/>
      <c r="IFZ1415" s="28"/>
      <c r="IGA1415" s="28"/>
      <c r="IGB1415" s="28"/>
      <c r="IGC1415" s="28"/>
      <c r="IGD1415" s="28"/>
      <c r="IGE1415" s="28"/>
      <c r="IGF1415" s="28"/>
      <c r="IGG1415" s="28"/>
      <c r="IGH1415" s="28"/>
      <c r="IGI1415" s="28"/>
      <c r="IGJ1415" s="28"/>
      <c r="IGK1415" s="28"/>
      <c r="IGL1415" s="28"/>
      <c r="IGM1415" s="28"/>
      <c r="IGN1415" s="28"/>
      <c r="IGO1415" s="28"/>
      <c r="IGP1415" s="28"/>
      <c r="IGQ1415" s="28"/>
      <c r="IGR1415" s="28"/>
      <c r="IGS1415" s="28"/>
      <c r="IGT1415" s="28"/>
      <c r="IGU1415" s="28"/>
      <c r="IGV1415" s="28"/>
      <c r="IGW1415" s="28"/>
      <c r="IGX1415" s="28"/>
      <c r="IGY1415" s="28"/>
      <c r="IGZ1415" s="28"/>
      <c r="IHA1415" s="28"/>
      <c r="IHB1415" s="28"/>
      <c r="IHC1415" s="28"/>
      <c r="IHD1415" s="28"/>
      <c r="IHE1415" s="28"/>
      <c r="IHF1415" s="28"/>
      <c r="IHG1415" s="28"/>
      <c r="IHH1415" s="28"/>
      <c r="IHI1415" s="28"/>
      <c r="IHJ1415" s="28"/>
      <c r="IHK1415" s="28"/>
      <c r="IHL1415" s="28"/>
      <c r="IHM1415" s="28"/>
      <c r="IHN1415" s="28"/>
      <c r="IHO1415" s="28"/>
      <c r="IHP1415" s="28"/>
      <c r="IHQ1415" s="28"/>
      <c r="IHR1415" s="28"/>
      <c r="IHS1415" s="28"/>
      <c r="IHT1415" s="28"/>
      <c r="IHU1415" s="28"/>
      <c r="IHV1415" s="28"/>
      <c r="IHW1415" s="28"/>
      <c r="IHX1415" s="28"/>
      <c r="IHY1415" s="28"/>
      <c r="IHZ1415" s="28"/>
      <c r="IIA1415" s="28"/>
      <c r="IIB1415" s="28"/>
      <c r="IIC1415" s="28"/>
      <c r="IID1415" s="28"/>
      <c r="IIE1415" s="28"/>
      <c r="IIF1415" s="28"/>
      <c r="IIG1415" s="28"/>
      <c r="IIH1415" s="28"/>
      <c r="III1415" s="28"/>
      <c r="IIJ1415" s="28"/>
      <c r="IIK1415" s="28"/>
      <c r="IIL1415" s="28"/>
      <c r="IIM1415" s="28"/>
      <c r="IIN1415" s="28"/>
      <c r="IIO1415" s="28"/>
      <c r="IIP1415" s="28"/>
      <c r="IIQ1415" s="28"/>
      <c r="IIR1415" s="28"/>
      <c r="IIS1415" s="28"/>
      <c r="IIT1415" s="28"/>
      <c r="IIU1415" s="28"/>
      <c r="IIV1415" s="28"/>
      <c r="IIW1415" s="28"/>
      <c r="IIX1415" s="28"/>
      <c r="IIY1415" s="28"/>
      <c r="IIZ1415" s="28"/>
      <c r="IJA1415" s="28"/>
      <c r="IJB1415" s="28"/>
      <c r="IJC1415" s="28"/>
      <c r="IJD1415" s="28"/>
      <c r="IJE1415" s="28"/>
      <c r="IJF1415" s="28"/>
      <c r="IJG1415" s="28"/>
      <c r="IJH1415" s="28"/>
      <c r="IJI1415" s="28"/>
      <c r="IJJ1415" s="28"/>
      <c r="IJK1415" s="28"/>
      <c r="IJL1415" s="28"/>
      <c r="IJM1415" s="28"/>
      <c r="IJN1415" s="28"/>
      <c r="IJO1415" s="28"/>
      <c r="IJP1415" s="28"/>
      <c r="IJQ1415" s="28"/>
      <c r="IJR1415" s="28"/>
      <c r="IJS1415" s="28"/>
      <c r="IJT1415" s="28"/>
      <c r="IJU1415" s="28"/>
      <c r="IJV1415" s="28"/>
      <c r="IJW1415" s="28"/>
      <c r="IJX1415" s="28"/>
      <c r="IJY1415" s="28"/>
      <c r="IJZ1415" s="28"/>
      <c r="IKA1415" s="28"/>
      <c r="IKB1415" s="28"/>
      <c r="IKC1415" s="28"/>
      <c r="IKD1415" s="28"/>
      <c r="IKE1415" s="28"/>
      <c r="IKF1415" s="28"/>
      <c r="IKG1415" s="28"/>
      <c r="IKH1415" s="28"/>
      <c r="IKI1415" s="28"/>
      <c r="IKJ1415" s="28"/>
      <c r="IKK1415" s="28"/>
      <c r="IKL1415" s="28"/>
      <c r="IKM1415" s="28"/>
      <c r="IKN1415" s="28"/>
      <c r="IKO1415" s="28"/>
      <c r="IKP1415" s="28"/>
      <c r="IKQ1415" s="28"/>
      <c r="IKR1415" s="28"/>
      <c r="IKS1415" s="28"/>
      <c r="IKT1415" s="28"/>
      <c r="IKU1415" s="28"/>
      <c r="IKV1415" s="28"/>
      <c r="IKW1415" s="28"/>
      <c r="IKX1415" s="28"/>
      <c r="IKY1415" s="28"/>
      <c r="IKZ1415" s="28"/>
      <c r="ILA1415" s="28"/>
      <c r="ILB1415" s="28"/>
      <c r="ILC1415" s="28"/>
      <c r="ILD1415" s="28"/>
      <c r="ILE1415" s="28"/>
      <c r="ILF1415" s="28"/>
      <c r="ILG1415" s="28"/>
      <c r="ILH1415" s="28"/>
      <c r="ILI1415" s="28"/>
      <c r="ILJ1415" s="28"/>
      <c r="ILK1415" s="28"/>
      <c r="ILL1415" s="28"/>
      <c r="ILM1415" s="28"/>
      <c r="ILN1415" s="28"/>
      <c r="ILO1415" s="28"/>
      <c r="ILP1415" s="28"/>
      <c r="ILQ1415" s="28"/>
      <c r="ILR1415" s="28"/>
      <c r="ILS1415" s="28"/>
      <c r="ILT1415" s="28"/>
      <c r="ILU1415" s="28"/>
      <c r="ILV1415" s="28"/>
      <c r="ILW1415" s="28"/>
      <c r="ILX1415" s="28"/>
      <c r="ILY1415" s="28"/>
      <c r="ILZ1415" s="28"/>
      <c r="IMA1415" s="28"/>
      <c r="IMB1415" s="28"/>
      <c r="IMC1415" s="28"/>
      <c r="IMD1415" s="28"/>
      <c r="IME1415" s="28"/>
      <c r="IMF1415" s="28"/>
      <c r="IMG1415" s="28"/>
      <c r="IMH1415" s="28"/>
      <c r="IMI1415" s="28"/>
      <c r="IMJ1415" s="28"/>
      <c r="IMK1415" s="28"/>
      <c r="IML1415" s="28"/>
      <c r="IMM1415" s="28"/>
      <c r="IMN1415" s="28"/>
      <c r="IMO1415" s="28"/>
      <c r="IMP1415" s="28"/>
      <c r="IMQ1415" s="28"/>
      <c r="IMR1415" s="28"/>
      <c r="IMS1415" s="28"/>
      <c r="IMT1415" s="28"/>
      <c r="IMU1415" s="28"/>
      <c r="IMV1415" s="28"/>
      <c r="IMW1415" s="28"/>
      <c r="IMX1415" s="28"/>
      <c r="IMY1415" s="28"/>
      <c r="IMZ1415" s="28"/>
      <c r="INA1415" s="28"/>
      <c r="INB1415" s="28"/>
      <c r="INC1415" s="28"/>
      <c r="IND1415" s="28"/>
      <c r="INE1415" s="28"/>
      <c r="INF1415" s="28"/>
      <c r="ING1415" s="28"/>
      <c r="INH1415" s="28"/>
      <c r="INI1415" s="28"/>
      <c r="INJ1415" s="28"/>
      <c r="INK1415" s="28"/>
      <c r="INL1415" s="28"/>
      <c r="INM1415" s="28"/>
      <c r="INN1415" s="28"/>
      <c r="INO1415" s="28"/>
      <c r="INP1415" s="28"/>
      <c r="INQ1415" s="28"/>
      <c r="INR1415" s="28"/>
      <c r="INS1415" s="28"/>
      <c r="INT1415" s="28"/>
      <c r="INU1415" s="28"/>
      <c r="INV1415" s="28"/>
      <c r="INW1415" s="28"/>
      <c r="INX1415" s="28"/>
      <c r="INY1415" s="28"/>
      <c r="INZ1415" s="28"/>
      <c r="IOA1415" s="28"/>
      <c r="IOB1415" s="28"/>
      <c r="IOC1415" s="28"/>
      <c r="IOD1415" s="28"/>
      <c r="IOE1415" s="28"/>
      <c r="IOF1415" s="28"/>
      <c r="IOG1415" s="28"/>
      <c r="IOH1415" s="28"/>
      <c r="IOI1415" s="28"/>
      <c r="IOJ1415" s="28"/>
      <c r="IOK1415" s="28"/>
      <c r="IOL1415" s="28"/>
      <c r="IOM1415" s="28"/>
      <c r="ION1415" s="28"/>
      <c r="IOO1415" s="28"/>
      <c r="IOP1415" s="28"/>
      <c r="IOQ1415" s="28"/>
      <c r="IOR1415" s="28"/>
      <c r="IOS1415" s="28"/>
      <c r="IOT1415" s="28"/>
      <c r="IOU1415" s="28"/>
      <c r="IOV1415" s="28"/>
      <c r="IOW1415" s="28"/>
      <c r="IOX1415" s="28"/>
      <c r="IOY1415" s="28"/>
      <c r="IOZ1415" s="28"/>
      <c r="IPA1415" s="28"/>
      <c r="IPB1415" s="28"/>
      <c r="IPC1415" s="28"/>
      <c r="IPD1415" s="28"/>
      <c r="IPE1415" s="28"/>
      <c r="IPF1415" s="28"/>
      <c r="IPG1415" s="28"/>
      <c r="IPH1415" s="28"/>
      <c r="IPI1415" s="28"/>
      <c r="IPJ1415" s="28"/>
      <c r="IPK1415" s="28"/>
      <c r="IPL1415" s="28"/>
      <c r="IPM1415" s="28"/>
      <c r="IPN1415" s="28"/>
      <c r="IPO1415" s="28"/>
      <c r="IPP1415" s="28"/>
      <c r="IPQ1415" s="28"/>
      <c r="IPR1415" s="28"/>
      <c r="IPS1415" s="28"/>
      <c r="IPT1415" s="28"/>
      <c r="IPU1415" s="28"/>
      <c r="IPV1415" s="28"/>
      <c r="IPW1415" s="28"/>
      <c r="IPX1415" s="28"/>
      <c r="IPY1415" s="28"/>
      <c r="IPZ1415" s="28"/>
      <c r="IQA1415" s="28"/>
      <c r="IQB1415" s="28"/>
      <c r="IQC1415" s="28"/>
      <c r="IQD1415" s="28"/>
      <c r="IQE1415" s="28"/>
      <c r="IQF1415" s="28"/>
      <c r="IQG1415" s="28"/>
      <c r="IQH1415" s="28"/>
      <c r="IQI1415" s="28"/>
      <c r="IQJ1415" s="28"/>
      <c r="IQK1415" s="28"/>
      <c r="IQL1415" s="28"/>
      <c r="IQM1415" s="28"/>
      <c r="IQN1415" s="28"/>
      <c r="IQO1415" s="28"/>
      <c r="IQP1415" s="28"/>
      <c r="IQQ1415" s="28"/>
      <c r="IQR1415" s="28"/>
      <c r="IQS1415" s="28"/>
      <c r="IQT1415" s="28"/>
      <c r="IQU1415" s="28"/>
      <c r="IQV1415" s="28"/>
      <c r="IQW1415" s="28"/>
      <c r="IQX1415" s="28"/>
      <c r="IQY1415" s="28"/>
      <c r="IQZ1415" s="28"/>
      <c r="IRA1415" s="28"/>
      <c r="IRB1415" s="28"/>
      <c r="IRC1415" s="28"/>
      <c r="IRD1415" s="28"/>
      <c r="IRE1415" s="28"/>
      <c r="IRF1415" s="28"/>
      <c r="IRG1415" s="28"/>
      <c r="IRH1415" s="28"/>
      <c r="IRI1415" s="28"/>
      <c r="IRJ1415" s="28"/>
      <c r="IRK1415" s="28"/>
      <c r="IRL1415" s="28"/>
      <c r="IRM1415" s="28"/>
      <c r="IRN1415" s="28"/>
      <c r="IRO1415" s="28"/>
      <c r="IRP1415" s="28"/>
      <c r="IRQ1415" s="28"/>
      <c r="IRR1415" s="28"/>
      <c r="IRS1415" s="28"/>
      <c r="IRT1415" s="28"/>
      <c r="IRU1415" s="28"/>
      <c r="IRV1415" s="28"/>
      <c r="IRW1415" s="28"/>
      <c r="IRX1415" s="28"/>
      <c r="IRY1415" s="28"/>
      <c r="IRZ1415" s="28"/>
      <c r="ISA1415" s="28"/>
      <c r="ISB1415" s="28"/>
      <c r="ISC1415" s="28"/>
      <c r="ISD1415" s="28"/>
      <c r="ISE1415" s="28"/>
      <c r="ISF1415" s="28"/>
      <c r="ISG1415" s="28"/>
      <c r="ISH1415" s="28"/>
      <c r="ISI1415" s="28"/>
      <c r="ISJ1415" s="28"/>
      <c r="ISK1415" s="28"/>
      <c r="ISL1415" s="28"/>
      <c r="ISM1415" s="28"/>
      <c r="ISN1415" s="28"/>
      <c r="ISO1415" s="28"/>
      <c r="ISP1415" s="28"/>
      <c r="ISQ1415" s="28"/>
      <c r="ISR1415" s="28"/>
      <c r="ISS1415" s="28"/>
      <c r="IST1415" s="28"/>
      <c r="ISU1415" s="28"/>
      <c r="ISV1415" s="28"/>
      <c r="ISW1415" s="28"/>
      <c r="ISX1415" s="28"/>
      <c r="ISY1415" s="28"/>
      <c r="ISZ1415" s="28"/>
      <c r="ITA1415" s="28"/>
      <c r="ITB1415" s="28"/>
      <c r="ITC1415" s="28"/>
      <c r="ITD1415" s="28"/>
      <c r="ITE1415" s="28"/>
      <c r="ITF1415" s="28"/>
      <c r="ITG1415" s="28"/>
      <c r="ITH1415" s="28"/>
      <c r="ITI1415" s="28"/>
      <c r="ITJ1415" s="28"/>
      <c r="ITK1415" s="28"/>
      <c r="ITL1415" s="28"/>
      <c r="ITM1415" s="28"/>
      <c r="ITN1415" s="28"/>
      <c r="ITO1415" s="28"/>
      <c r="ITP1415" s="28"/>
      <c r="ITQ1415" s="28"/>
      <c r="ITR1415" s="28"/>
      <c r="ITS1415" s="28"/>
      <c r="ITT1415" s="28"/>
      <c r="ITU1415" s="28"/>
      <c r="ITV1415" s="28"/>
      <c r="ITW1415" s="28"/>
      <c r="ITX1415" s="28"/>
      <c r="ITY1415" s="28"/>
      <c r="ITZ1415" s="28"/>
      <c r="IUA1415" s="28"/>
      <c r="IUB1415" s="28"/>
      <c r="IUC1415" s="28"/>
      <c r="IUD1415" s="28"/>
      <c r="IUE1415" s="28"/>
      <c r="IUF1415" s="28"/>
      <c r="IUG1415" s="28"/>
      <c r="IUH1415" s="28"/>
      <c r="IUI1415" s="28"/>
      <c r="IUJ1415" s="28"/>
      <c r="IUK1415" s="28"/>
      <c r="IUL1415" s="28"/>
      <c r="IUM1415" s="28"/>
      <c r="IUN1415" s="28"/>
      <c r="IUO1415" s="28"/>
      <c r="IUP1415" s="28"/>
      <c r="IUQ1415" s="28"/>
      <c r="IUR1415" s="28"/>
      <c r="IUS1415" s="28"/>
      <c r="IUT1415" s="28"/>
      <c r="IUU1415" s="28"/>
      <c r="IUV1415" s="28"/>
      <c r="IUW1415" s="28"/>
      <c r="IUX1415" s="28"/>
      <c r="IUY1415" s="28"/>
      <c r="IUZ1415" s="28"/>
      <c r="IVA1415" s="28"/>
      <c r="IVB1415" s="28"/>
      <c r="IVC1415" s="28"/>
      <c r="IVD1415" s="28"/>
      <c r="IVE1415" s="28"/>
      <c r="IVF1415" s="28"/>
      <c r="IVG1415" s="28"/>
      <c r="IVH1415" s="28"/>
      <c r="IVI1415" s="28"/>
      <c r="IVJ1415" s="28"/>
      <c r="IVK1415" s="28"/>
      <c r="IVL1415" s="28"/>
      <c r="IVM1415" s="28"/>
      <c r="IVN1415" s="28"/>
      <c r="IVO1415" s="28"/>
      <c r="IVP1415" s="28"/>
      <c r="IVQ1415" s="28"/>
      <c r="IVR1415" s="28"/>
      <c r="IVS1415" s="28"/>
      <c r="IVT1415" s="28"/>
      <c r="IVU1415" s="28"/>
      <c r="IVV1415" s="28"/>
      <c r="IVW1415" s="28"/>
      <c r="IVX1415" s="28"/>
      <c r="IVY1415" s="28"/>
      <c r="IVZ1415" s="28"/>
      <c r="IWA1415" s="28"/>
      <c r="IWB1415" s="28"/>
      <c r="IWC1415" s="28"/>
      <c r="IWD1415" s="28"/>
      <c r="IWE1415" s="28"/>
      <c r="IWF1415" s="28"/>
      <c r="IWG1415" s="28"/>
      <c r="IWH1415" s="28"/>
      <c r="IWI1415" s="28"/>
      <c r="IWJ1415" s="28"/>
      <c r="IWK1415" s="28"/>
      <c r="IWL1415" s="28"/>
      <c r="IWM1415" s="28"/>
      <c r="IWN1415" s="28"/>
      <c r="IWO1415" s="28"/>
      <c r="IWP1415" s="28"/>
      <c r="IWQ1415" s="28"/>
      <c r="IWR1415" s="28"/>
      <c r="IWS1415" s="28"/>
      <c r="IWT1415" s="28"/>
      <c r="IWU1415" s="28"/>
      <c r="IWV1415" s="28"/>
      <c r="IWW1415" s="28"/>
      <c r="IWX1415" s="28"/>
      <c r="IWY1415" s="28"/>
      <c r="IWZ1415" s="28"/>
      <c r="IXA1415" s="28"/>
      <c r="IXB1415" s="28"/>
      <c r="IXC1415" s="28"/>
      <c r="IXD1415" s="28"/>
      <c r="IXE1415" s="28"/>
      <c r="IXF1415" s="28"/>
      <c r="IXG1415" s="28"/>
      <c r="IXH1415" s="28"/>
      <c r="IXI1415" s="28"/>
      <c r="IXJ1415" s="28"/>
      <c r="IXK1415" s="28"/>
      <c r="IXL1415" s="28"/>
      <c r="IXM1415" s="28"/>
      <c r="IXN1415" s="28"/>
      <c r="IXO1415" s="28"/>
      <c r="IXP1415" s="28"/>
      <c r="IXQ1415" s="28"/>
      <c r="IXR1415" s="28"/>
      <c r="IXS1415" s="28"/>
      <c r="IXT1415" s="28"/>
      <c r="IXU1415" s="28"/>
      <c r="IXV1415" s="28"/>
      <c r="IXW1415" s="28"/>
      <c r="IXX1415" s="28"/>
      <c r="IXY1415" s="28"/>
      <c r="IXZ1415" s="28"/>
      <c r="IYA1415" s="28"/>
      <c r="IYB1415" s="28"/>
      <c r="IYC1415" s="28"/>
      <c r="IYD1415" s="28"/>
      <c r="IYE1415" s="28"/>
      <c r="IYF1415" s="28"/>
      <c r="IYG1415" s="28"/>
      <c r="IYH1415" s="28"/>
      <c r="IYI1415" s="28"/>
      <c r="IYJ1415" s="28"/>
      <c r="IYK1415" s="28"/>
      <c r="IYL1415" s="28"/>
      <c r="IYM1415" s="28"/>
      <c r="IYN1415" s="28"/>
      <c r="IYO1415" s="28"/>
      <c r="IYP1415" s="28"/>
      <c r="IYQ1415" s="28"/>
      <c r="IYR1415" s="28"/>
      <c r="IYS1415" s="28"/>
      <c r="IYT1415" s="28"/>
      <c r="IYU1415" s="28"/>
      <c r="IYV1415" s="28"/>
      <c r="IYW1415" s="28"/>
      <c r="IYX1415" s="28"/>
      <c r="IYY1415" s="28"/>
      <c r="IYZ1415" s="28"/>
      <c r="IZA1415" s="28"/>
      <c r="IZB1415" s="28"/>
      <c r="IZC1415" s="28"/>
      <c r="IZD1415" s="28"/>
      <c r="IZE1415" s="28"/>
      <c r="IZF1415" s="28"/>
      <c r="IZG1415" s="28"/>
      <c r="IZH1415" s="28"/>
      <c r="IZI1415" s="28"/>
      <c r="IZJ1415" s="28"/>
      <c r="IZK1415" s="28"/>
      <c r="IZL1415" s="28"/>
      <c r="IZM1415" s="28"/>
      <c r="IZN1415" s="28"/>
      <c r="IZO1415" s="28"/>
      <c r="IZP1415" s="28"/>
      <c r="IZQ1415" s="28"/>
      <c r="IZR1415" s="28"/>
      <c r="IZS1415" s="28"/>
      <c r="IZT1415" s="28"/>
      <c r="IZU1415" s="28"/>
      <c r="IZV1415" s="28"/>
      <c r="IZW1415" s="28"/>
      <c r="IZX1415" s="28"/>
      <c r="IZY1415" s="28"/>
      <c r="IZZ1415" s="28"/>
      <c r="JAA1415" s="28"/>
      <c r="JAB1415" s="28"/>
      <c r="JAC1415" s="28"/>
      <c r="JAD1415" s="28"/>
      <c r="JAE1415" s="28"/>
      <c r="JAF1415" s="28"/>
      <c r="JAG1415" s="28"/>
      <c r="JAH1415" s="28"/>
      <c r="JAI1415" s="28"/>
      <c r="JAJ1415" s="28"/>
      <c r="JAK1415" s="28"/>
      <c r="JAL1415" s="28"/>
      <c r="JAM1415" s="28"/>
      <c r="JAN1415" s="28"/>
      <c r="JAO1415" s="28"/>
      <c r="JAP1415" s="28"/>
      <c r="JAQ1415" s="28"/>
      <c r="JAR1415" s="28"/>
      <c r="JAS1415" s="28"/>
      <c r="JAT1415" s="28"/>
      <c r="JAU1415" s="28"/>
      <c r="JAV1415" s="28"/>
      <c r="JAW1415" s="28"/>
      <c r="JAX1415" s="28"/>
      <c r="JAY1415" s="28"/>
      <c r="JAZ1415" s="28"/>
      <c r="JBA1415" s="28"/>
      <c r="JBB1415" s="28"/>
      <c r="JBC1415" s="28"/>
      <c r="JBD1415" s="28"/>
      <c r="JBE1415" s="28"/>
      <c r="JBF1415" s="28"/>
      <c r="JBG1415" s="28"/>
      <c r="JBH1415" s="28"/>
      <c r="JBI1415" s="28"/>
      <c r="JBJ1415" s="28"/>
      <c r="JBK1415" s="28"/>
      <c r="JBL1415" s="28"/>
      <c r="JBM1415" s="28"/>
      <c r="JBN1415" s="28"/>
      <c r="JBO1415" s="28"/>
      <c r="JBP1415" s="28"/>
      <c r="JBQ1415" s="28"/>
      <c r="JBR1415" s="28"/>
      <c r="JBS1415" s="28"/>
      <c r="JBT1415" s="28"/>
      <c r="JBU1415" s="28"/>
      <c r="JBV1415" s="28"/>
      <c r="JBW1415" s="28"/>
      <c r="JBX1415" s="28"/>
      <c r="JBY1415" s="28"/>
      <c r="JBZ1415" s="28"/>
      <c r="JCA1415" s="28"/>
      <c r="JCB1415" s="28"/>
      <c r="JCC1415" s="28"/>
      <c r="JCD1415" s="28"/>
      <c r="JCE1415" s="28"/>
      <c r="JCF1415" s="28"/>
      <c r="JCG1415" s="28"/>
      <c r="JCH1415" s="28"/>
      <c r="JCI1415" s="28"/>
      <c r="JCJ1415" s="28"/>
      <c r="JCK1415" s="28"/>
      <c r="JCL1415" s="28"/>
      <c r="JCM1415" s="28"/>
      <c r="JCN1415" s="28"/>
      <c r="JCO1415" s="28"/>
      <c r="JCP1415" s="28"/>
      <c r="JCQ1415" s="28"/>
      <c r="JCR1415" s="28"/>
      <c r="JCS1415" s="28"/>
      <c r="JCT1415" s="28"/>
      <c r="JCU1415" s="28"/>
      <c r="JCV1415" s="28"/>
      <c r="JCW1415" s="28"/>
      <c r="JCX1415" s="28"/>
      <c r="JCY1415" s="28"/>
      <c r="JCZ1415" s="28"/>
      <c r="JDA1415" s="28"/>
      <c r="JDB1415" s="28"/>
      <c r="JDC1415" s="28"/>
      <c r="JDD1415" s="28"/>
      <c r="JDE1415" s="28"/>
      <c r="JDF1415" s="28"/>
      <c r="JDG1415" s="28"/>
      <c r="JDH1415" s="28"/>
      <c r="JDI1415" s="28"/>
      <c r="JDJ1415" s="28"/>
      <c r="JDK1415" s="28"/>
      <c r="JDL1415" s="28"/>
      <c r="JDM1415" s="28"/>
      <c r="JDN1415" s="28"/>
      <c r="JDO1415" s="28"/>
      <c r="JDP1415" s="28"/>
      <c r="JDQ1415" s="28"/>
      <c r="JDR1415" s="28"/>
      <c r="JDS1415" s="28"/>
      <c r="JDT1415" s="28"/>
      <c r="JDU1415" s="28"/>
      <c r="JDV1415" s="28"/>
      <c r="JDW1415" s="28"/>
      <c r="JDX1415" s="28"/>
      <c r="JDY1415" s="28"/>
      <c r="JDZ1415" s="28"/>
      <c r="JEA1415" s="28"/>
      <c r="JEB1415" s="28"/>
      <c r="JEC1415" s="28"/>
      <c r="JED1415" s="28"/>
      <c r="JEE1415" s="28"/>
      <c r="JEF1415" s="28"/>
      <c r="JEG1415" s="28"/>
      <c r="JEH1415" s="28"/>
      <c r="JEI1415" s="28"/>
      <c r="JEJ1415" s="28"/>
      <c r="JEK1415" s="28"/>
      <c r="JEL1415" s="28"/>
      <c r="JEM1415" s="28"/>
      <c r="JEN1415" s="28"/>
      <c r="JEO1415" s="28"/>
      <c r="JEP1415" s="28"/>
      <c r="JEQ1415" s="28"/>
      <c r="JER1415" s="28"/>
      <c r="JES1415" s="28"/>
      <c r="JET1415" s="28"/>
      <c r="JEU1415" s="28"/>
      <c r="JEV1415" s="28"/>
      <c r="JEW1415" s="28"/>
      <c r="JEX1415" s="28"/>
      <c r="JEY1415" s="28"/>
      <c r="JEZ1415" s="28"/>
      <c r="JFA1415" s="28"/>
      <c r="JFB1415" s="28"/>
      <c r="JFC1415" s="28"/>
      <c r="JFD1415" s="28"/>
      <c r="JFE1415" s="28"/>
      <c r="JFF1415" s="28"/>
      <c r="JFG1415" s="28"/>
      <c r="JFH1415" s="28"/>
      <c r="JFI1415" s="28"/>
      <c r="JFJ1415" s="28"/>
      <c r="JFK1415" s="28"/>
      <c r="JFL1415" s="28"/>
      <c r="JFM1415" s="28"/>
      <c r="JFN1415" s="28"/>
      <c r="JFO1415" s="28"/>
      <c r="JFP1415" s="28"/>
      <c r="JFQ1415" s="28"/>
      <c r="JFR1415" s="28"/>
      <c r="JFS1415" s="28"/>
      <c r="JFT1415" s="28"/>
      <c r="JFU1415" s="28"/>
      <c r="JFV1415" s="28"/>
      <c r="JFW1415" s="28"/>
      <c r="JFX1415" s="28"/>
      <c r="JFY1415" s="28"/>
      <c r="JFZ1415" s="28"/>
      <c r="JGA1415" s="28"/>
      <c r="JGB1415" s="28"/>
      <c r="JGC1415" s="28"/>
      <c r="JGD1415" s="28"/>
      <c r="JGE1415" s="28"/>
      <c r="JGF1415" s="28"/>
      <c r="JGG1415" s="28"/>
      <c r="JGH1415" s="28"/>
      <c r="JGI1415" s="28"/>
      <c r="JGJ1415" s="28"/>
      <c r="JGK1415" s="28"/>
      <c r="JGL1415" s="28"/>
      <c r="JGM1415" s="28"/>
      <c r="JGN1415" s="28"/>
      <c r="JGO1415" s="28"/>
      <c r="JGP1415" s="28"/>
      <c r="JGQ1415" s="28"/>
      <c r="JGR1415" s="28"/>
      <c r="JGS1415" s="28"/>
      <c r="JGT1415" s="28"/>
      <c r="JGU1415" s="28"/>
      <c r="JGV1415" s="28"/>
      <c r="JGW1415" s="28"/>
      <c r="JGX1415" s="28"/>
      <c r="JGY1415" s="28"/>
      <c r="JGZ1415" s="28"/>
      <c r="JHA1415" s="28"/>
      <c r="JHB1415" s="28"/>
      <c r="JHC1415" s="28"/>
      <c r="JHD1415" s="28"/>
      <c r="JHE1415" s="28"/>
      <c r="JHF1415" s="28"/>
      <c r="JHG1415" s="28"/>
      <c r="JHH1415" s="28"/>
      <c r="JHI1415" s="28"/>
      <c r="JHJ1415" s="28"/>
      <c r="JHK1415" s="28"/>
      <c r="JHL1415" s="28"/>
      <c r="JHM1415" s="28"/>
      <c r="JHN1415" s="28"/>
      <c r="JHO1415" s="28"/>
      <c r="JHP1415" s="28"/>
      <c r="JHQ1415" s="28"/>
      <c r="JHR1415" s="28"/>
      <c r="JHS1415" s="28"/>
      <c r="JHT1415" s="28"/>
      <c r="JHU1415" s="28"/>
      <c r="JHV1415" s="28"/>
      <c r="JHW1415" s="28"/>
      <c r="JHX1415" s="28"/>
      <c r="JHY1415" s="28"/>
      <c r="JHZ1415" s="28"/>
      <c r="JIA1415" s="28"/>
      <c r="JIB1415" s="28"/>
      <c r="JIC1415" s="28"/>
      <c r="JID1415" s="28"/>
      <c r="JIE1415" s="28"/>
      <c r="JIF1415" s="28"/>
      <c r="JIG1415" s="28"/>
      <c r="JIH1415" s="28"/>
      <c r="JII1415" s="28"/>
      <c r="JIJ1415" s="28"/>
      <c r="JIK1415" s="28"/>
      <c r="JIL1415" s="28"/>
      <c r="JIM1415" s="28"/>
      <c r="JIN1415" s="28"/>
      <c r="JIO1415" s="28"/>
      <c r="JIP1415" s="28"/>
      <c r="JIQ1415" s="28"/>
      <c r="JIR1415" s="28"/>
      <c r="JIS1415" s="28"/>
      <c r="JIT1415" s="28"/>
      <c r="JIU1415" s="28"/>
      <c r="JIV1415" s="28"/>
      <c r="JIW1415" s="28"/>
      <c r="JIX1415" s="28"/>
      <c r="JIY1415" s="28"/>
      <c r="JIZ1415" s="28"/>
      <c r="JJA1415" s="28"/>
      <c r="JJB1415" s="28"/>
      <c r="JJC1415" s="28"/>
      <c r="JJD1415" s="28"/>
      <c r="JJE1415" s="28"/>
      <c r="JJF1415" s="28"/>
      <c r="JJG1415" s="28"/>
      <c r="JJH1415" s="28"/>
      <c r="JJI1415" s="28"/>
      <c r="JJJ1415" s="28"/>
      <c r="JJK1415" s="28"/>
      <c r="JJL1415" s="28"/>
      <c r="JJM1415" s="28"/>
      <c r="JJN1415" s="28"/>
      <c r="JJO1415" s="28"/>
      <c r="JJP1415" s="28"/>
      <c r="JJQ1415" s="28"/>
      <c r="JJR1415" s="28"/>
      <c r="JJS1415" s="28"/>
      <c r="JJT1415" s="28"/>
      <c r="JJU1415" s="28"/>
      <c r="JJV1415" s="28"/>
      <c r="JJW1415" s="28"/>
      <c r="JJX1415" s="28"/>
      <c r="JJY1415" s="28"/>
      <c r="JJZ1415" s="28"/>
      <c r="JKA1415" s="28"/>
      <c r="JKB1415" s="28"/>
      <c r="JKC1415" s="28"/>
      <c r="JKD1415" s="28"/>
      <c r="JKE1415" s="28"/>
      <c r="JKF1415" s="28"/>
      <c r="JKG1415" s="28"/>
      <c r="JKH1415" s="28"/>
      <c r="JKI1415" s="28"/>
      <c r="JKJ1415" s="28"/>
      <c r="JKK1415" s="28"/>
      <c r="JKL1415" s="28"/>
      <c r="JKM1415" s="28"/>
      <c r="JKN1415" s="28"/>
      <c r="JKO1415" s="28"/>
      <c r="JKP1415" s="28"/>
      <c r="JKQ1415" s="28"/>
      <c r="JKR1415" s="28"/>
      <c r="JKS1415" s="28"/>
      <c r="JKT1415" s="28"/>
      <c r="JKU1415" s="28"/>
      <c r="JKV1415" s="28"/>
      <c r="JKW1415" s="28"/>
      <c r="JKX1415" s="28"/>
      <c r="JKY1415" s="28"/>
      <c r="JKZ1415" s="28"/>
      <c r="JLA1415" s="28"/>
      <c r="JLB1415" s="28"/>
      <c r="JLC1415" s="28"/>
      <c r="JLD1415" s="28"/>
      <c r="JLE1415" s="28"/>
      <c r="JLF1415" s="28"/>
      <c r="JLG1415" s="28"/>
      <c r="JLH1415" s="28"/>
      <c r="JLI1415" s="28"/>
      <c r="JLJ1415" s="28"/>
      <c r="JLK1415" s="28"/>
      <c r="JLL1415" s="28"/>
      <c r="JLM1415" s="28"/>
      <c r="JLN1415" s="28"/>
      <c r="JLO1415" s="28"/>
      <c r="JLP1415" s="28"/>
      <c r="JLQ1415" s="28"/>
      <c r="JLR1415" s="28"/>
      <c r="JLS1415" s="28"/>
      <c r="JLT1415" s="28"/>
      <c r="JLU1415" s="28"/>
      <c r="JLV1415" s="28"/>
      <c r="JLW1415" s="28"/>
      <c r="JLX1415" s="28"/>
      <c r="JLY1415" s="28"/>
      <c r="JLZ1415" s="28"/>
      <c r="JMA1415" s="28"/>
      <c r="JMB1415" s="28"/>
      <c r="JMC1415" s="28"/>
      <c r="JMD1415" s="28"/>
      <c r="JME1415" s="28"/>
      <c r="JMF1415" s="28"/>
      <c r="JMG1415" s="28"/>
      <c r="JMH1415" s="28"/>
      <c r="JMI1415" s="28"/>
      <c r="JMJ1415" s="28"/>
      <c r="JMK1415" s="28"/>
      <c r="JML1415" s="28"/>
      <c r="JMM1415" s="28"/>
      <c r="JMN1415" s="28"/>
      <c r="JMO1415" s="28"/>
      <c r="JMP1415" s="28"/>
      <c r="JMQ1415" s="28"/>
      <c r="JMR1415" s="28"/>
      <c r="JMS1415" s="28"/>
      <c r="JMT1415" s="28"/>
      <c r="JMU1415" s="28"/>
      <c r="JMV1415" s="28"/>
      <c r="JMW1415" s="28"/>
      <c r="JMX1415" s="28"/>
      <c r="JMY1415" s="28"/>
      <c r="JMZ1415" s="28"/>
      <c r="JNA1415" s="28"/>
      <c r="JNB1415" s="28"/>
      <c r="JNC1415" s="28"/>
      <c r="JND1415" s="28"/>
      <c r="JNE1415" s="28"/>
      <c r="JNF1415" s="28"/>
      <c r="JNG1415" s="28"/>
      <c r="JNH1415" s="28"/>
      <c r="JNI1415" s="28"/>
      <c r="JNJ1415" s="28"/>
      <c r="JNK1415" s="28"/>
      <c r="JNL1415" s="28"/>
      <c r="JNM1415" s="28"/>
      <c r="JNN1415" s="28"/>
      <c r="JNO1415" s="28"/>
      <c r="JNP1415" s="28"/>
      <c r="JNQ1415" s="28"/>
      <c r="JNR1415" s="28"/>
      <c r="JNS1415" s="28"/>
      <c r="JNT1415" s="28"/>
      <c r="JNU1415" s="28"/>
      <c r="JNV1415" s="28"/>
      <c r="JNW1415" s="28"/>
      <c r="JNX1415" s="28"/>
      <c r="JNY1415" s="28"/>
      <c r="JNZ1415" s="28"/>
      <c r="JOA1415" s="28"/>
      <c r="JOB1415" s="28"/>
      <c r="JOC1415" s="28"/>
      <c r="JOD1415" s="28"/>
      <c r="JOE1415" s="28"/>
      <c r="JOF1415" s="28"/>
      <c r="JOG1415" s="28"/>
      <c r="JOH1415" s="28"/>
      <c r="JOI1415" s="28"/>
      <c r="JOJ1415" s="28"/>
      <c r="JOK1415" s="28"/>
      <c r="JOL1415" s="28"/>
      <c r="JOM1415" s="28"/>
      <c r="JON1415" s="28"/>
      <c r="JOO1415" s="28"/>
      <c r="JOP1415" s="28"/>
      <c r="JOQ1415" s="28"/>
      <c r="JOR1415" s="28"/>
      <c r="JOS1415" s="28"/>
      <c r="JOT1415" s="28"/>
      <c r="JOU1415" s="28"/>
      <c r="JOV1415" s="28"/>
      <c r="JOW1415" s="28"/>
      <c r="JOX1415" s="28"/>
      <c r="JOY1415" s="28"/>
      <c r="JOZ1415" s="28"/>
      <c r="JPA1415" s="28"/>
      <c r="JPB1415" s="28"/>
      <c r="JPC1415" s="28"/>
      <c r="JPD1415" s="28"/>
      <c r="JPE1415" s="28"/>
      <c r="JPF1415" s="28"/>
      <c r="JPG1415" s="28"/>
      <c r="JPH1415" s="28"/>
      <c r="JPI1415" s="28"/>
      <c r="JPJ1415" s="28"/>
      <c r="JPK1415" s="28"/>
      <c r="JPL1415" s="28"/>
      <c r="JPM1415" s="28"/>
      <c r="JPN1415" s="28"/>
      <c r="JPO1415" s="28"/>
      <c r="JPP1415" s="28"/>
      <c r="JPQ1415" s="28"/>
      <c r="JPR1415" s="28"/>
      <c r="JPS1415" s="28"/>
      <c r="JPT1415" s="28"/>
      <c r="JPU1415" s="28"/>
      <c r="JPV1415" s="28"/>
      <c r="JPW1415" s="28"/>
      <c r="JPX1415" s="28"/>
      <c r="JPY1415" s="28"/>
      <c r="JPZ1415" s="28"/>
      <c r="JQA1415" s="28"/>
      <c r="JQB1415" s="28"/>
      <c r="JQC1415" s="28"/>
      <c r="JQD1415" s="28"/>
      <c r="JQE1415" s="28"/>
      <c r="JQF1415" s="28"/>
      <c r="JQG1415" s="28"/>
      <c r="JQH1415" s="28"/>
      <c r="JQI1415" s="28"/>
      <c r="JQJ1415" s="28"/>
      <c r="JQK1415" s="28"/>
      <c r="JQL1415" s="28"/>
      <c r="JQM1415" s="28"/>
      <c r="JQN1415" s="28"/>
      <c r="JQO1415" s="28"/>
      <c r="JQP1415" s="28"/>
      <c r="JQQ1415" s="28"/>
      <c r="JQR1415" s="28"/>
      <c r="JQS1415" s="28"/>
      <c r="JQT1415" s="28"/>
      <c r="JQU1415" s="28"/>
      <c r="JQV1415" s="28"/>
      <c r="JQW1415" s="28"/>
      <c r="JQX1415" s="28"/>
      <c r="JQY1415" s="28"/>
      <c r="JQZ1415" s="28"/>
      <c r="JRA1415" s="28"/>
      <c r="JRB1415" s="28"/>
      <c r="JRC1415" s="28"/>
      <c r="JRD1415" s="28"/>
      <c r="JRE1415" s="28"/>
      <c r="JRF1415" s="28"/>
      <c r="JRG1415" s="28"/>
      <c r="JRH1415" s="28"/>
      <c r="JRI1415" s="28"/>
      <c r="JRJ1415" s="28"/>
      <c r="JRK1415" s="28"/>
      <c r="JRL1415" s="28"/>
      <c r="JRM1415" s="28"/>
      <c r="JRN1415" s="28"/>
      <c r="JRO1415" s="28"/>
      <c r="JRP1415" s="28"/>
      <c r="JRQ1415" s="28"/>
      <c r="JRR1415" s="28"/>
      <c r="JRS1415" s="28"/>
      <c r="JRT1415" s="28"/>
      <c r="JRU1415" s="28"/>
      <c r="JRV1415" s="28"/>
      <c r="JRW1415" s="28"/>
      <c r="JRX1415" s="28"/>
      <c r="JRY1415" s="28"/>
      <c r="JRZ1415" s="28"/>
      <c r="JSA1415" s="28"/>
      <c r="JSB1415" s="28"/>
      <c r="JSC1415" s="28"/>
      <c r="JSD1415" s="28"/>
      <c r="JSE1415" s="28"/>
      <c r="JSF1415" s="28"/>
      <c r="JSG1415" s="28"/>
      <c r="JSH1415" s="28"/>
      <c r="JSI1415" s="28"/>
      <c r="JSJ1415" s="28"/>
      <c r="JSK1415" s="28"/>
      <c r="JSL1415" s="28"/>
      <c r="JSM1415" s="28"/>
      <c r="JSN1415" s="28"/>
      <c r="JSO1415" s="28"/>
      <c r="JSP1415" s="28"/>
      <c r="JSQ1415" s="28"/>
      <c r="JSR1415" s="28"/>
      <c r="JSS1415" s="28"/>
      <c r="JST1415" s="28"/>
      <c r="JSU1415" s="28"/>
      <c r="JSV1415" s="28"/>
      <c r="JSW1415" s="28"/>
      <c r="JSX1415" s="28"/>
      <c r="JSY1415" s="28"/>
      <c r="JSZ1415" s="28"/>
      <c r="JTA1415" s="28"/>
      <c r="JTB1415" s="28"/>
      <c r="JTC1415" s="28"/>
      <c r="JTD1415" s="28"/>
      <c r="JTE1415" s="28"/>
      <c r="JTF1415" s="28"/>
      <c r="JTG1415" s="28"/>
      <c r="JTH1415" s="28"/>
      <c r="JTI1415" s="28"/>
      <c r="JTJ1415" s="28"/>
      <c r="JTK1415" s="28"/>
      <c r="JTL1415" s="28"/>
      <c r="JTM1415" s="28"/>
      <c r="JTN1415" s="28"/>
      <c r="JTO1415" s="28"/>
      <c r="JTP1415" s="28"/>
      <c r="JTQ1415" s="28"/>
      <c r="JTR1415" s="28"/>
      <c r="JTS1415" s="28"/>
      <c r="JTT1415" s="28"/>
      <c r="JTU1415" s="28"/>
      <c r="JTV1415" s="28"/>
      <c r="JTW1415" s="28"/>
      <c r="JTX1415" s="28"/>
      <c r="JTY1415" s="28"/>
      <c r="JTZ1415" s="28"/>
      <c r="JUA1415" s="28"/>
      <c r="JUB1415" s="28"/>
      <c r="JUC1415" s="28"/>
      <c r="JUD1415" s="28"/>
      <c r="JUE1415" s="28"/>
      <c r="JUF1415" s="28"/>
      <c r="JUG1415" s="28"/>
      <c r="JUH1415" s="28"/>
      <c r="JUI1415" s="28"/>
      <c r="JUJ1415" s="28"/>
      <c r="JUK1415" s="28"/>
      <c r="JUL1415" s="28"/>
      <c r="JUM1415" s="28"/>
      <c r="JUN1415" s="28"/>
      <c r="JUO1415" s="28"/>
      <c r="JUP1415" s="28"/>
      <c r="JUQ1415" s="28"/>
      <c r="JUR1415" s="28"/>
      <c r="JUS1415" s="28"/>
      <c r="JUT1415" s="28"/>
      <c r="JUU1415" s="28"/>
      <c r="JUV1415" s="28"/>
      <c r="JUW1415" s="28"/>
      <c r="JUX1415" s="28"/>
      <c r="JUY1415" s="28"/>
      <c r="JUZ1415" s="28"/>
      <c r="JVA1415" s="28"/>
      <c r="JVB1415" s="28"/>
      <c r="JVC1415" s="28"/>
      <c r="JVD1415" s="28"/>
      <c r="JVE1415" s="28"/>
      <c r="JVF1415" s="28"/>
      <c r="JVG1415" s="28"/>
      <c r="JVH1415" s="28"/>
      <c r="JVI1415" s="28"/>
      <c r="JVJ1415" s="28"/>
      <c r="JVK1415" s="28"/>
      <c r="JVL1415" s="28"/>
      <c r="JVM1415" s="28"/>
      <c r="JVN1415" s="28"/>
      <c r="JVO1415" s="28"/>
      <c r="JVP1415" s="28"/>
      <c r="JVQ1415" s="28"/>
      <c r="JVR1415" s="28"/>
      <c r="JVS1415" s="28"/>
      <c r="JVT1415" s="28"/>
      <c r="JVU1415" s="28"/>
      <c r="JVV1415" s="28"/>
      <c r="JVW1415" s="28"/>
      <c r="JVX1415" s="28"/>
      <c r="JVY1415" s="28"/>
      <c r="JVZ1415" s="28"/>
      <c r="JWA1415" s="28"/>
      <c r="JWB1415" s="28"/>
      <c r="JWC1415" s="28"/>
      <c r="JWD1415" s="28"/>
      <c r="JWE1415" s="28"/>
      <c r="JWF1415" s="28"/>
      <c r="JWG1415" s="28"/>
      <c r="JWH1415" s="28"/>
      <c r="JWI1415" s="28"/>
      <c r="JWJ1415" s="28"/>
      <c r="JWK1415" s="28"/>
      <c r="JWL1415" s="28"/>
      <c r="JWM1415" s="28"/>
      <c r="JWN1415" s="28"/>
      <c r="JWO1415" s="28"/>
      <c r="JWP1415" s="28"/>
      <c r="JWQ1415" s="28"/>
      <c r="JWR1415" s="28"/>
      <c r="JWS1415" s="28"/>
      <c r="JWT1415" s="28"/>
      <c r="JWU1415" s="28"/>
      <c r="JWV1415" s="28"/>
      <c r="JWW1415" s="28"/>
      <c r="JWX1415" s="28"/>
      <c r="JWY1415" s="28"/>
      <c r="JWZ1415" s="28"/>
      <c r="JXA1415" s="28"/>
      <c r="JXB1415" s="28"/>
      <c r="JXC1415" s="28"/>
      <c r="JXD1415" s="28"/>
      <c r="JXE1415" s="28"/>
      <c r="JXF1415" s="28"/>
      <c r="JXG1415" s="28"/>
      <c r="JXH1415" s="28"/>
      <c r="JXI1415" s="28"/>
      <c r="JXJ1415" s="28"/>
      <c r="JXK1415" s="28"/>
      <c r="JXL1415" s="28"/>
      <c r="JXM1415" s="28"/>
      <c r="JXN1415" s="28"/>
      <c r="JXO1415" s="28"/>
      <c r="JXP1415" s="28"/>
      <c r="JXQ1415" s="28"/>
      <c r="JXR1415" s="28"/>
      <c r="JXS1415" s="28"/>
      <c r="JXT1415" s="28"/>
      <c r="JXU1415" s="28"/>
      <c r="JXV1415" s="28"/>
      <c r="JXW1415" s="28"/>
      <c r="JXX1415" s="28"/>
      <c r="JXY1415" s="28"/>
      <c r="JXZ1415" s="28"/>
      <c r="JYA1415" s="28"/>
      <c r="JYB1415" s="28"/>
      <c r="JYC1415" s="28"/>
      <c r="JYD1415" s="28"/>
      <c r="JYE1415" s="28"/>
      <c r="JYF1415" s="28"/>
      <c r="JYG1415" s="28"/>
      <c r="JYH1415" s="28"/>
      <c r="JYI1415" s="28"/>
      <c r="JYJ1415" s="28"/>
      <c r="JYK1415" s="28"/>
      <c r="JYL1415" s="28"/>
      <c r="JYM1415" s="28"/>
      <c r="JYN1415" s="28"/>
      <c r="JYO1415" s="28"/>
      <c r="JYP1415" s="28"/>
      <c r="JYQ1415" s="28"/>
      <c r="JYR1415" s="28"/>
      <c r="JYS1415" s="28"/>
      <c r="JYT1415" s="28"/>
      <c r="JYU1415" s="28"/>
      <c r="JYV1415" s="28"/>
      <c r="JYW1415" s="28"/>
      <c r="JYX1415" s="28"/>
      <c r="JYY1415" s="28"/>
      <c r="JYZ1415" s="28"/>
      <c r="JZA1415" s="28"/>
      <c r="JZB1415" s="28"/>
      <c r="JZC1415" s="28"/>
      <c r="JZD1415" s="28"/>
      <c r="JZE1415" s="28"/>
      <c r="JZF1415" s="28"/>
      <c r="JZG1415" s="28"/>
      <c r="JZH1415" s="28"/>
      <c r="JZI1415" s="28"/>
      <c r="JZJ1415" s="28"/>
      <c r="JZK1415" s="28"/>
      <c r="JZL1415" s="28"/>
      <c r="JZM1415" s="28"/>
      <c r="JZN1415" s="28"/>
      <c r="JZO1415" s="28"/>
      <c r="JZP1415" s="28"/>
      <c r="JZQ1415" s="28"/>
      <c r="JZR1415" s="28"/>
      <c r="JZS1415" s="28"/>
      <c r="JZT1415" s="28"/>
      <c r="JZU1415" s="28"/>
      <c r="JZV1415" s="28"/>
      <c r="JZW1415" s="28"/>
      <c r="JZX1415" s="28"/>
      <c r="JZY1415" s="28"/>
      <c r="JZZ1415" s="28"/>
      <c r="KAA1415" s="28"/>
      <c r="KAB1415" s="28"/>
      <c r="KAC1415" s="28"/>
      <c r="KAD1415" s="28"/>
      <c r="KAE1415" s="28"/>
      <c r="KAF1415" s="28"/>
      <c r="KAG1415" s="28"/>
      <c r="KAH1415" s="28"/>
      <c r="KAI1415" s="28"/>
      <c r="KAJ1415" s="28"/>
      <c r="KAK1415" s="28"/>
      <c r="KAL1415" s="28"/>
      <c r="KAM1415" s="28"/>
      <c r="KAN1415" s="28"/>
      <c r="KAO1415" s="28"/>
      <c r="KAP1415" s="28"/>
      <c r="KAQ1415" s="28"/>
      <c r="KAR1415" s="28"/>
      <c r="KAS1415" s="28"/>
      <c r="KAT1415" s="28"/>
      <c r="KAU1415" s="28"/>
      <c r="KAV1415" s="28"/>
      <c r="KAW1415" s="28"/>
      <c r="KAX1415" s="28"/>
      <c r="KAY1415" s="28"/>
      <c r="KAZ1415" s="28"/>
      <c r="KBA1415" s="28"/>
      <c r="KBB1415" s="28"/>
      <c r="KBC1415" s="28"/>
      <c r="KBD1415" s="28"/>
      <c r="KBE1415" s="28"/>
      <c r="KBF1415" s="28"/>
      <c r="KBG1415" s="28"/>
      <c r="KBH1415" s="28"/>
      <c r="KBI1415" s="28"/>
      <c r="KBJ1415" s="28"/>
      <c r="KBK1415" s="28"/>
      <c r="KBL1415" s="28"/>
      <c r="KBM1415" s="28"/>
      <c r="KBN1415" s="28"/>
      <c r="KBO1415" s="28"/>
      <c r="KBP1415" s="28"/>
      <c r="KBQ1415" s="28"/>
      <c r="KBR1415" s="28"/>
      <c r="KBS1415" s="28"/>
      <c r="KBT1415" s="28"/>
      <c r="KBU1415" s="28"/>
      <c r="KBV1415" s="28"/>
      <c r="KBW1415" s="28"/>
      <c r="KBX1415" s="28"/>
      <c r="KBY1415" s="28"/>
      <c r="KBZ1415" s="28"/>
      <c r="KCA1415" s="28"/>
      <c r="KCB1415" s="28"/>
      <c r="KCC1415" s="28"/>
      <c r="KCD1415" s="28"/>
      <c r="KCE1415" s="28"/>
      <c r="KCF1415" s="28"/>
      <c r="KCG1415" s="28"/>
      <c r="KCH1415" s="28"/>
      <c r="KCI1415" s="28"/>
      <c r="KCJ1415" s="28"/>
      <c r="KCK1415" s="28"/>
      <c r="KCL1415" s="28"/>
      <c r="KCM1415" s="28"/>
      <c r="KCN1415" s="28"/>
      <c r="KCO1415" s="28"/>
      <c r="KCP1415" s="28"/>
      <c r="KCQ1415" s="28"/>
      <c r="KCR1415" s="28"/>
      <c r="KCS1415" s="28"/>
      <c r="KCT1415" s="28"/>
      <c r="KCU1415" s="28"/>
      <c r="KCV1415" s="28"/>
      <c r="KCW1415" s="28"/>
      <c r="KCX1415" s="28"/>
      <c r="KCY1415" s="28"/>
      <c r="KCZ1415" s="28"/>
      <c r="KDA1415" s="28"/>
      <c r="KDB1415" s="28"/>
      <c r="KDC1415" s="28"/>
      <c r="KDD1415" s="28"/>
      <c r="KDE1415" s="28"/>
      <c r="KDF1415" s="28"/>
      <c r="KDG1415" s="28"/>
      <c r="KDH1415" s="28"/>
      <c r="KDI1415" s="28"/>
      <c r="KDJ1415" s="28"/>
      <c r="KDK1415" s="28"/>
      <c r="KDL1415" s="28"/>
      <c r="KDM1415" s="28"/>
      <c r="KDN1415" s="28"/>
      <c r="KDO1415" s="28"/>
      <c r="KDP1415" s="28"/>
      <c r="KDQ1415" s="28"/>
      <c r="KDR1415" s="28"/>
      <c r="KDS1415" s="28"/>
      <c r="KDT1415" s="28"/>
      <c r="KDU1415" s="28"/>
      <c r="KDV1415" s="28"/>
      <c r="KDW1415" s="28"/>
      <c r="KDX1415" s="28"/>
      <c r="KDY1415" s="28"/>
      <c r="KDZ1415" s="28"/>
      <c r="KEA1415" s="28"/>
      <c r="KEB1415" s="28"/>
      <c r="KEC1415" s="28"/>
      <c r="KED1415" s="28"/>
      <c r="KEE1415" s="28"/>
      <c r="KEF1415" s="28"/>
      <c r="KEG1415" s="28"/>
      <c r="KEH1415" s="28"/>
      <c r="KEI1415" s="28"/>
      <c r="KEJ1415" s="28"/>
      <c r="KEK1415" s="28"/>
      <c r="KEL1415" s="28"/>
      <c r="KEM1415" s="28"/>
      <c r="KEN1415" s="28"/>
      <c r="KEO1415" s="28"/>
      <c r="KEP1415" s="28"/>
      <c r="KEQ1415" s="28"/>
      <c r="KER1415" s="28"/>
      <c r="KES1415" s="28"/>
      <c r="KET1415" s="28"/>
      <c r="KEU1415" s="28"/>
      <c r="KEV1415" s="28"/>
      <c r="KEW1415" s="28"/>
      <c r="KEX1415" s="28"/>
      <c r="KEY1415" s="28"/>
      <c r="KEZ1415" s="28"/>
      <c r="KFA1415" s="28"/>
      <c r="KFB1415" s="28"/>
      <c r="KFC1415" s="28"/>
      <c r="KFD1415" s="28"/>
      <c r="KFE1415" s="28"/>
      <c r="KFF1415" s="28"/>
      <c r="KFG1415" s="28"/>
      <c r="KFH1415" s="28"/>
      <c r="KFI1415" s="28"/>
      <c r="KFJ1415" s="28"/>
      <c r="KFK1415" s="28"/>
      <c r="KFL1415" s="28"/>
      <c r="KFM1415" s="28"/>
      <c r="KFN1415" s="28"/>
      <c r="KFO1415" s="28"/>
      <c r="KFP1415" s="28"/>
      <c r="KFQ1415" s="28"/>
      <c r="KFR1415" s="28"/>
      <c r="KFS1415" s="28"/>
      <c r="KFT1415" s="28"/>
      <c r="KFU1415" s="28"/>
      <c r="KFV1415" s="28"/>
      <c r="KFW1415" s="28"/>
      <c r="KFX1415" s="28"/>
      <c r="KFY1415" s="28"/>
      <c r="KFZ1415" s="28"/>
      <c r="KGA1415" s="28"/>
      <c r="KGB1415" s="28"/>
      <c r="KGC1415" s="28"/>
      <c r="KGD1415" s="28"/>
      <c r="KGE1415" s="28"/>
      <c r="KGF1415" s="28"/>
      <c r="KGG1415" s="28"/>
      <c r="KGH1415" s="28"/>
      <c r="KGI1415" s="28"/>
      <c r="KGJ1415" s="28"/>
      <c r="KGK1415" s="28"/>
      <c r="KGL1415" s="28"/>
      <c r="KGM1415" s="28"/>
      <c r="KGN1415" s="28"/>
      <c r="KGO1415" s="28"/>
      <c r="KGP1415" s="28"/>
      <c r="KGQ1415" s="28"/>
      <c r="KGR1415" s="28"/>
      <c r="KGS1415" s="28"/>
      <c r="KGT1415" s="28"/>
      <c r="KGU1415" s="28"/>
      <c r="KGV1415" s="28"/>
      <c r="KGW1415" s="28"/>
      <c r="KGX1415" s="28"/>
      <c r="KGY1415" s="28"/>
      <c r="KGZ1415" s="28"/>
      <c r="KHA1415" s="28"/>
      <c r="KHB1415" s="28"/>
      <c r="KHC1415" s="28"/>
      <c r="KHD1415" s="28"/>
      <c r="KHE1415" s="28"/>
      <c r="KHF1415" s="28"/>
      <c r="KHG1415" s="28"/>
      <c r="KHH1415" s="28"/>
      <c r="KHI1415" s="28"/>
      <c r="KHJ1415" s="28"/>
      <c r="KHK1415" s="28"/>
      <c r="KHL1415" s="28"/>
      <c r="KHM1415" s="28"/>
      <c r="KHN1415" s="28"/>
      <c r="KHO1415" s="28"/>
      <c r="KHP1415" s="28"/>
      <c r="KHQ1415" s="28"/>
      <c r="KHR1415" s="28"/>
      <c r="KHS1415" s="28"/>
      <c r="KHT1415" s="28"/>
      <c r="KHU1415" s="28"/>
      <c r="KHV1415" s="28"/>
      <c r="KHW1415" s="28"/>
      <c r="KHX1415" s="28"/>
      <c r="KHY1415" s="28"/>
      <c r="KHZ1415" s="28"/>
      <c r="KIA1415" s="28"/>
      <c r="KIB1415" s="28"/>
      <c r="KIC1415" s="28"/>
      <c r="KID1415" s="28"/>
      <c r="KIE1415" s="28"/>
      <c r="KIF1415" s="28"/>
      <c r="KIG1415" s="28"/>
      <c r="KIH1415" s="28"/>
      <c r="KII1415" s="28"/>
      <c r="KIJ1415" s="28"/>
      <c r="KIK1415" s="28"/>
      <c r="KIL1415" s="28"/>
      <c r="KIM1415" s="28"/>
      <c r="KIN1415" s="28"/>
      <c r="KIO1415" s="28"/>
      <c r="KIP1415" s="28"/>
      <c r="KIQ1415" s="28"/>
      <c r="KIR1415" s="28"/>
      <c r="KIS1415" s="28"/>
      <c r="KIT1415" s="28"/>
      <c r="KIU1415" s="28"/>
      <c r="KIV1415" s="28"/>
      <c r="KIW1415" s="28"/>
      <c r="KIX1415" s="28"/>
      <c r="KIY1415" s="28"/>
      <c r="KIZ1415" s="28"/>
      <c r="KJA1415" s="28"/>
      <c r="KJB1415" s="28"/>
      <c r="KJC1415" s="28"/>
      <c r="KJD1415" s="28"/>
      <c r="KJE1415" s="28"/>
      <c r="KJF1415" s="28"/>
      <c r="KJG1415" s="28"/>
      <c r="KJH1415" s="28"/>
      <c r="KJI1415" s="28"/>
      <c r="KJJ1415" s="28"/>
      <c r="KJK1415" s="28"/>
      <c r="KJL1415" s="28"/>
      <c r="KJM1415" s="28"/>
      <c r="KJN1415" s="28"/>
      <c r="KJO1415" s="28"/>
      <c r="KJP1415" s="28"/>
      <c r="KJQ1415" s="28"/>
      <c r="KJR1415" s="28"/>
      <c r="KJS1415" s="28"/>
      <c r="KJT1415" s="28"/>
      <c r="KJU1415" s="28"/>
      <c r="KJV1415" s="28"/>
      <c r="KJW1415" s="28"/>
      <c r="KJX1415" s="28"/>
      <c r="KJY1415" s="28"/>
      <c r="KJZ1415" s="28"/>
      <c r="KKA1415" s="28"/>
      <c r="KKB1415" s="28"/>
      <c r="KKC1415" s="28"/>
      <c r="KKD1415" s="28"/>
      <c r="KKE1415" s="28"/>
      <c r="KKF1415" s="28"/>
      <c r="KKG1415" s="28"/>
      <c r="KKH1415" s="28"/>
      <c r="KKI1415" s="28"/>
      <c r="KKJ1415" s="28"/>
      <c r="KKK1415" s="28"/>
      <c r="KKL1415" s="28"/>
      <c r="KKM1415" s="28"/>
      <c r="KKN1415" s="28"/>
      <c r="KKO1415" s="28"/>
      <c r="KKP1415" s="28"/>
      <c r="KKQ1415" s="28"/>
      <c r="KKR1415" s="28"/>
      <c r="KKS1415" s="28"/>
      <c r="KKT1415" s="28"/>
      <c r="KKU1415" s="28"/>
      <c r="KKV1415" s="28"/>
      <c r="KKW1415" s="28"/>
      <c r="KKX1415" s="28"/>
      <c r="KKY1415" s="28"/>
      <c r="KKZ1415" s="28"/>
      <c r="KLA1415" s="28"/>
      <c r="KLB1415" s="28"/>
      <c r="KLC1415" s="28"/>
      <c r="KLD1415" s="28"/>
      <c r="KLE1415" s="28"/>
      <c r="KLF1415" s="28"/>
      <c r="KLG1415" s="28"/>
      <c r="KLH1415" s="28"/>
      <c r="KLI1415" s="28"/>
      <c r="KLJ1415" s="28"/>
      <c r="KLK1415" s="28"/>
      <c r="KLL1415" s="28"/>
      <c r="KLM1415" s="28"/>
      <c r="KLN1415" s="28"/>
      <c r="KLO1415" s="28"/>
      <c r="KLP1415" s="28"/>
      <c r="KLQ1415" s="28"/>
      <c r="KLR1415" s="28"/>
      <c r="KLS1415" s="28"/>
      <c r="KLT1415" s="28"/>
      <c r="KLU1415" s="28"/>
      <c r="KLV1415" s="28"/>
      <c r="KLW1415" s="28"/>
      <c r="KLX1415" s="28"/>
      <c r="KLY1415" s="28"/>
      <c r="KLZ1415" s="28"/>
      <c r="KMA1415" s="28"/>
      <c r="KMB1415" s="28"/>
      <c r="KMC1415" s="28"/>
      <c r="KMD1415" s="28"/>
      <c r="KME1415" s="28"/>
      <c r="KMF1415" s="28"/>
      <c r="KMG1415" s="28"/>
      <c r="KMH1415" s="28"/>
      <c r="KMI1415" s="28"/>
      <c r="KMJ1415" s="28"/>
      <c r="KMK1415" s="28"/>
      <c r="KML1415" s="28"/>
      <c r="KMM1415" s="28"/>
      <c r="KMN1415" s="28"/>
      <c r="KMO1415" s="28"/>
      <c r="KMP1415" s="28"/>
      <c r="KMQ1415" s="28"/>
      <c r="KMR1415" s="28"/>
      <c r="KMS1415" s="28"/>
      <c r="KMT1415" s="28"/>
      <c r="KMU1415" s="28"/>
      <c r="KMV1415" s="28"/>
      <c r="KMW1415" s="28"/>
      <c r="KMX1415" s="28"/>
      <c r="KMY1415" s="28"/>
      <c r="KMZ1415" s="28"/>
      <c r="KNA1415" s="28"/>
      <c r="KNB1415" s="28"/>
      <c r="KNC1415" s="28"/>
      <c r="KND1415" s="28"/>
      <c r="KNE1415" s="28"/>
      <c r="KNF1415" s="28"/>
      <c r="KNG1415" s="28"/>
      <c r="KNH1415" s="28"/>
      <c r="KNI1415" s="28"/>
      <c r="KNJ1415" s="28"/>
      <c r="KNK1415" s="28"/>
      <c r="KNL1415" s="28"/>
      <c r="KNM1415" s="28"/>
      <c r="KNN1415" s="28"/>
      <c r="KNO1415" s="28"/>
      <c r="KNP1415" s="28"/>
      <c r="KNQ1415" s="28"/>
      <c r="KNR1415" s="28"/>
      <c r="KNS1415" s="28"/>
      <c r="KNT1415" s="28"/>
      <c r="KNU1415" s="28"/>
      <c r="KNV1415" s="28"/>
      <c r="KNW1415" s="28"/>
      <c r="KNX1415" s="28"/>
      <c r="KNY1415" s="28"/>
      <c r="KNZ1415" s="28"/>
      <c r="KOA1415" s="28"/>
      <c r="KOB1415" s="28"/>
      <c r="KOC1415" s="28"/>
      <c r="KOD1415" s="28"/>
      <c r="KOE1415" s="28"/>
      <c r="KOF1415" s="28"/>
      <c r="KOG1415" s="28"/>
      <c r="KOH1415" s="28"/>
      <c r="KOI1415" s="28"/>
      <c r="KOJ1415" s="28"/>
      <c r="KOK1415" s="28"/>
      <c r="KOL1415" s="28"/>
      <c r="KOM1415" s="28"/>
      <c r="KON1415" s="28"/>
      <c r="KOO1415" s="28"/>
      <c r="KOP1415" s="28"/>
      <c r="KOQ1415" s="28"/>
      <c r="KOR1415" s="28"/>
      <c r="KOS1415" s="28"/>
      <c r="KOT1415" s="28"/>
      <c r="KOU1415" s="28"/>
      <c r="KOV1415" s="28"/>
      <c r="KOW1415" s="28"/>
      <c r="KOX1415" s="28"/>
      <c r="KOY1415" s="28"/>
      <c r="KOZ1415" s="28"/>
      <c r="KPA1415" s="28"/>
      <c r="KPB1415" s="28"/>
      <c r="KPC1415" s="28"/>
      <c r="KPD1415" s="28"/>
      <c r="KPE1415" s="28"/>
      <c r="KPF1415" s="28"/>
      <c r="KPG1415" s="28"/>
      <c r="KPH1415" s="28"/>
      <c r="KPI1415" s="28"/>
      <c r="KPJ1415" s="28"/>
      <c r="KPK1415" s="28"/>
      <c r="KPL1415" s="28"/>
      <c r="KPM1415" s="28"/>
      <c r="KPN1415" s="28"/>
      <c r="KPO1415" s="28"/>
      <c r="KPP1415" s="28"/>
      <c r="KPQ1415" s="28"/>
      <c r="KPR1415" s="28"/>
      <c r="KPS1415" s="28"/>
      <c r="KPT1415" s="28"/>
      <c r="KPU1415" s="28"/>
      <c r="KPV1415" s="28"/>
      <c r="KPW1415" s="28"/>
      <c r="KPX1415" s="28"/>
      <c r="KPY1415" s="28"/>
      <c r="KPZ1415" s="28"/>
      <c r="KQA1415" s="28"/>
      <c r="KQB1415" s="28"/>
      <c r="KQC1415" s="28"/>
      <c r="KQD1415" s="28"/>
      <c r="KQE1415" s="28"/>
      <c r="KQF1415" s="28"/>
      <c r="KQG1415" s="28"/>
      <c r="KQH1415" s="28"/>
      <c r="KQI1415" s="28"/>
      <c r="KQJ1415" s="28"/>
      <c r="KQK1415" s="28"/>
      <c r="KQL1415" s="28"/>
      <c r="KQM1415" s="28"/>
      <c r="KQN1415" s="28"/>
      <c r="KQO1415" s="28"/>
      <c r="KQP1415" s="28"/>
      <c r="KQQ1415" s="28"/>
      <c r="KQR1415" s="28"/>
      <c r="KQS1415" s="28"/>
      <c r="KQT1415" s="28"/>
      <c r="KQU1415" s="28"/>
      <c r="KQV1415" s="28"/>
      <c r="KQW1415" s="28"/>
      <c r="KQX1415" s="28"/>
      <c r="KQY1415" s="28"/>
      <c r="KQZ1415" s="28"/>
      <c r="KRA1415" s="28"/>
      <c r="KRB1415" s="28"/>
      <c r="KRC1415" s="28"/>
      <c r="KRD1415" s="28"/>
      <c r="KRE1415" s="28"/>
      <c r="KRF1415" s="28"/>
      <c r="KRG1415" s="28"/>
      <c r="KRH1415" s="28"/>
      <c r="KRI1415" s="28"/>
      <c r="KRJ1415" s="28"/>
      <c r="KRK1415" s="28"/>
      <c r="KRL1415" s="28"/>
      <c r="KRM1415" s="28"/>
      <c r="KRN1415" s="28"/>
      <c r="KRO1415" s="28"/>
      <c r="KRP1415" s="28"/>
      <c r="KRQ1415" s="28"/>
      <c r="KRR1415" s="28"/>
      <c r="KRS1415" s="28"/>
      <c r="KRT1415" s="28"/>
      <c r="KRU1415" s="28"/>
      <c r="KRV1415" s="28"/>
      <c r="KRW1415" s="28"/>
      <c r="KRX1415" s="28"/>
      <c r="KRY1415" s="28"/>
      <c r="KRZ1415" s="28"/>
      <c r="KSA1415" s="28"/>
      <c r="KSB1415" s="28"/>
      <c r="KSC1415" s="28"/>
      <c r="KSD1415" s="28"/>
      <c r="KSE1415" s="28"/>
      <c r="KSF1415" s="28"/>
      <c r="KSG1415" s="28"/>
      <c r="KSH1415" s="28"/>
      <c r="KSI1415" s="28"/>
      <c r="KSJ1415" s="28"/>
      <c r="KSK1415" s="28"/>
      <c r="KSL1415" s="28"/>
      <c r="KSM1415" s="28"/>
      <c r="KSN1415" s="28"/>
      <c r="KSO1415" s="28"/>
      <c r="KSP1415" s="28"/>
      <c r="KSQ1415" s="28"/>
      <c r="KSR1415" s="28"/>
      <c r="KSS1415" s="28"/>
      <c r="KST1415" s="28"/>
      <c r="KSU1415" s="28"/>
      <c r="KSV1415" s="28"/>
      <c r="KSW1415" s="28"/>
      <c r="KSX1415" s="28"/>
      <c r="KSY1415" s="28"/>
      <c r="KSZ1415" s="28"/>
      <c r="KTA1415" s="28"/>
      <c r="KTB1415" s="28"/>
      <c r="KTC1415" s="28"/>
      <c r="KTD1415" s="28"/>
      <c r="KTE1415" s="28"/>
      <c r="KTF1415" s="28"/>
      <c r="KTG1415" s="28"/>
      <c r="KTH1415" s="28"/>
      <c r="KTI1415" s="28"/>
      <c r="KTJ1415" s="28"/>
      <c r="KTK1415" s="28"/>
      <c r="KTL1415" s="28"/>
      <c r="KTM1415" s="28"/>
      <c r="KTN1415" s="28"/>
      <c r="KTO1415" s="28"/>
      <c r="KTP1415" s="28"/>
      <c r="KTQ1415" s="28"/>
      <c r="KTR1415" s="28"/>
      <c r="KTS1415" s="28"/>
      <c r="KTT1415" s="28"/>
      <c r="KTU1415" s="28"/>
      <c r="KTV1415" s="28"/>
      <c r="KTW1415" s="28"/>
      <c r="KTX1415" s="28"/>
      <c r="KTY1415" s="28"/>
      <c r="KTZ1415" s="28"/>
      <c r="KUA1415" s="28"/>
      <c r="KUB1415" s="28"/>
      <c r="KUC1415" s="28"/>
      <c r="KUD1415" s="28"/>
      <c r="KUE1415" s="28"/>
      <c r="KUF1415" s="28"/>
      <c r="KUG1415" s="28"/>
      <c r="KUH1415" s="28"/>
      <c r="KUI1415" s="28"/>
      <c r="KUJ1415" s="28"/>
      <c r="KUK1415" s="28"/>
      <c r="KUL1415" s="28"/>
      <c r="KUM1415" s="28"/>
      <c r="KUN1415" s="28"/>
      <c r="KUO1415" s="28"/>
      <c r="KUP1415" s="28"/>
      <c r="KUQ1415" s="28"/>
      <c r="KUR1415" s="28"/>
      <c r="KUS1415" s="28"/>
      <c r="KUT1415" s="28"/>
      <c r="KUU1415" s="28"/>
      <c r="KUV1415" s="28"/>
      <c r="KUW1415" s="28"/>
      <c r="KUX1415" s="28"/>
      <c r="KUY1415" s="28"/>
      <c r="KUZ1415" s="28"/>
      <c r="KVA1415" s="28"/>
      <c r="KVB1415" s="28"/>
      <c r="KVC1415" s="28"/>
      <c r="KVD1415" s="28"/>
      <c r="KVE1415" s="28"/>
      <c r="KVF1415" s="28"/>
      <c r="KVG1415" s="28"/>
      <c r="KVH1415" s="28"/>
      <c r="KVI1415" s="28"/>
      <c r="KVJ1415" s="28"/>
      <c r="KVK1415" s="28"/>
      <c r="KVL1415" s="28"/>
      <c r="KVM1415" s="28"/>
      <c r="KVN1415" s="28"/>
      <c r="KVO1415" s="28"/>
      <c r="KVP1415" s="28"/>
      <c r="KVQ1415" s="28"/>
      <c r="KVR1415" s="28"/>
      <c r="KVS1415" s="28"/>
      <c r="KVT1415" s="28"/>
      <c r="KVU1415" s="28"/>
      <c r="KVV1415" s="28"/>
      <c r="KVW1415" s="28"/>
      <c r="KVX1415" s="28"/>
      <c r="KVY1415" s="28"/>
      <c r="KVZ1415" s="28"/>
      <c r="KWA1415" s="28"/>
      <c r="KWB1415" s="28"/>
      <c r="KWC1415" s="28"/>
      <c r="KWD1415" s="28"/>
      <c r="KWE1415" s="28"/>
      <c r="KWF1415" s="28"/>
      <c r="KWG1415" s="28"/>
      <c r="KWH1415" s="28"/>
      <c r="KWI1415" s="28"/>
      <c r="KWJ1415" s="28"/>
      <c r="KWK1415" s="28"/>
      <c r="KWL1415" s="28"/>
      <c r="KWM1415" s="28"/>
      <c r="KWN1415" s="28"/>
      <c r="KWO1415" s="28"/>
      <c r="KWP1415" s="28"/>
      <c r="KWQ1415" s="28"/>
      <c r="KWR1415" s="28"/>
      <c r="KWS1415" s="28"/>
      <c r="KWT1415" s="28"/>
      <c r="KWU1415" s="28"/>
      <c r="KWV1415" s="28"/>
      <c r="KWW1415" s="28"/>
      <c r="KWX1415" s="28"/>
      <c r="KWY1415" s="28"/>
      <c r="KWZ1415" s="28"/>
      <c r="KXA1415" s="28"/>
      <c r="KXB1415" s="28"/>
      <c r="KXC1415" s="28"/>
      <c r="KXD1415" s="28"/>
      <c r="KXE1415" s="28"/>
      <c r="KXF1415" s="28"/>
      <c r="KXG1415" s="28"/>
      <c r="KXH1415" s="28"/>
      <c r="KXI1415" s="28"/>
      <c r="KXJ1415" s="28"/>
      <c r="KXK1415" s="28"/>
      <c r="KXL1415" s="28"/>
      <c r="KXM1415" s="28"/>
      <c r="KXN1415" s="28"/>
      <c r="KXO1415" s="28"/>
      <c r="KXP1415" s="28"/>
      <c r="KXQ1415" s="28"/>
      <c r="KXR1415" s="28"/>
      <c r="KXS1415" s="28"/>
      <c r="KXT1415" s="28"/>
      <c r="KXU1415" s="28"/>
      <c r="KXV1415" s="28"/>
      <c r="KXW1415" s="28"/>
      <c r="KXX1415" s="28"/>
      <c r="KXY1415" s="28"/>
      <c r="KXZ1415" s="28"/>
      <c r="KYA1415" s="28"/>
      <c r="KYB1415" s="28"/>
      <c r="KYC1415" s="28"/>
      <c r="KYD1415" s="28"/>
      <c r="KYE1415" s="28"/>
      <c r="KYF1415" s="28"/>
      <c r="KYG1415" s="28"/>
      <c r="KYH1415" s="28"/>
      <c r="KYI1415" s="28"/>
      <c r="KYJ1415" s="28"/>
      <c r="KYK1415" s="28"/>
      <c r="KYL1415" s="28"/>
      <c r="KYM1415" s="28"/>
      <c r="KYN1415" s="28"/>
      <c r="KYO1415" s="28"/>
      <c r="KYP1415" s="28"/>
      <c r="KYQ1415" s="28"/>
      <c r="KYR1415" s="28"/>
      <c r="KYS1415" s="28"/>
      <c r="KYT1415" s="28"/>
      <c r="KYU1415" s="28"/>
      <c r="KYV1415" s="28"/>
      <c r="KYW1415" s="28"/>
      <c r="KYX1415" s="28"/>
      <c r="KYY1415" s="28"/>
      <c r="KYZ1415" s="28"/>
      <c r="KZA1415" s="28"/>
      <c r="KZB1415" s="28"/>
      <c r="KZC1415" s="28"/>
      <c r="KZD1415" s="28"/>
      <c r="KZE1415" s="28"/>
      <c r="KZF1415" s="28"/>
      <c r="KZG1415" s="28"/>
      <c r="KZH1415" s="28"/>
      <c r="KZI1415" s="28"/>
      <c r="KZJ1415" s="28"/>
      <c r="KZK1415" s="28"/>
      <c r="KZL1415" s="28"/>
      <c r="KZM1415" s="28"/>
      <c r="KZN1415" s="28"/>
      <c r="KZO1415" s="28"/>
      <c r="KZP1415" s="28"/>
      <c r="KZQ1415" s="28"/>
      <c r="KZR1415" s="28"/>
      <c r="KZS1415" s="28"/>
      <c r="KZT1415" s="28"/>
      <c r="KZU1415" s="28"/>
      <c r="KZV1415" s="28"/>
      <c r="KZW1415" s="28"/>
      <c r="KZX1415" s="28"/>
      <c r="KZY1415" s="28"/>
      <c r="KZZ1415" s="28"/>
      <c r="LAA1415" s="28"/>
      <c r="LAB1415" s="28"/>
      <c r="LAC1415" s="28"/>
      <c r="LAD1415" s="28"/>
      <c r="LAE1415" s="28"/>
      <c r="LAF1415" s="28"/>
      <c r="LAG1415" s="28"/>
      <c r="LAH1415" s="28"/>
      <c r="LAI1415" s="28"/>
      <c r="LAJ1415" s="28"/>
      <c r="LAK1415" s="28"/>
      <c r="LAL1415" s="28"/>
      <c r="LAM1415" s="28"/>
      <c r="LAN1415" s="28"/>
      <c r="LAO1415" s="28"/>
      <c r="LAP1415" s="28"/>
      <c r="LAQ1415" s="28"/>
      <c r="LAR1415" s="28"/>
      <c r="LAS1415" s="28"/>
      <c r="LAT1415" s="28"/>
      <c r="LAU1415" s="28"/>
      <c r="LAV1415" s="28"/>
      <c r="LAW1415" s="28"/>
      <c r="LAX1415" s="28"/>
      <c r="LAY1415" s="28"/>
      <c r="LAZ1415" s="28"/>
      <c r="LBA1415" s="28"/>
      <c r="LBB1415" s="28"/>
      <c r="LBC1415" s="28"/>
      <c r="LBD1415" s="28"/>
      <c r="LBE1415" s="28"/>
      <c r="LBF1415" s="28"/>
      <c r="LBG1415" s="28"/>
      <c r="LBH1415" s="28"/>
      <c r="LBI1415" s="28"/>
      <c r="LBJ1415" s="28"/>
      <c r="LBK1415" s="28"/>
      <c r="LBL1415" s="28"/>
      <c r="LBM1415" s="28"/>
      <c r="LBN1415" s="28"/>
      <c r="LBO1415" s="28"/>
      <c r="LBP1415" s="28"/>
      <c r="LBQ1415" s="28"/>
      <c r="LBR1415" s="28"/>
      <c r="LBS1415" s="28"/>
      <c r="LBT1415" s="28"/>
      <c r="LBU1415" s="28"/>
      <c r="LBV1415" s="28"/>
      <c r="LBW1415" s="28"/>
      <c r="LBX1415" s="28"/>
      <c r="LBY1415" s="28"/>
      <c r="LBZ1415" s="28"/>
      <c r="LCA1415" s="28"/>
      <c r="LCB1415" s="28"/>
      <c r="LCC1415" s="28"/>
      <c r="LCD1415" s="28"/>
      <c r="LCE1415" s="28"/>
      <c r="LCF1415" s="28"/>
      <c r="LCG1415" s="28"/>
      <c r="LCH1415" s="28"/>
      <c r="LCI1415" s="28"/>
      <c r="LCJ1415" s="28"/>
      <c r="LCK1415" s="28"/>
      <c r="LCL1415" s="28"/>
      <c r="LCM1415" s="28"/>
      <c r="LCN1415" s="28"/>
      <c r="LCO1415" s="28"/>
      <c r="LCP1415" s="28"/>
      <c r="LCQ1415" s="28"/>
      <c r="LCR1415" s="28"/>
      <c r="LCS1415" s="28"/>
      <c r="LCT1415" s="28"/>
      <c r="LCU1415" s="28"/>
      <c r="LCV1415" s="28"/>
      <c r="LCW1415" s="28"/>
      <c r="LCX1415" s="28"/>
      <c r="LCY1415" s="28"/>
      <c r="LCZ1415" s="28"/>
      <c r="LDA1415" s="28"/>
      <c r="LDB1415" s="28"/>
      <c r="LDC1415" s="28"/>
      <c r="LDD1415" s="28"/>
      <c r="LDE1415" s="28"/>
      <c r="LDF1415" s="28"/>
      <c r="LDG1415" s="28"/>
      <c r="LDH1415" s="28"/>
      <c r="LDI1415" s="28"/>
      <c r="LDJ1415" s="28"/>
      <c r="LDK1415" s="28"/>
      <c r="LDL1415" s="28"/>
      <c r="LDM1415" s="28"/>
      <c r="LDN1415" s="28"/>
      <c r="LDO1415" s="28"/>
      <c r="LDP1415" s="28"/>
      <c r="LDQ1415" s="28"/>
      <c r="LDR1415" s="28"/>
      <c r="LDS1415" s="28"/>
      <c r="LDT1415" s="28"/>
      <c r="LDU1415" s="28"/>
      <c r="LDV1415" s="28"/>
      <c r="LDW1415" s="28"/>
      <c r="LDX1415" s="28"/>
      <c r="LDY1415" s="28"/>
      <c r="LDZ1415" s="28"/>
      <c r="LEA1415" s="28"/>
      <c r="LEB1415" s="28"/>
      <c r="LEC1415" s="28"/>
      <c r="LED1415" s="28"/>
      <c r="LEE1415" s="28"/>
      <c r="LEF1415" s="28"/>
      <c r="LEG1415" s="28"/>
      <c r="LEH1415" s="28"/>
      <c r="LEI1415" s="28"/>
      <c r="LEJ1415" s="28"/>
      <c r="LEK1415" s="28"/>
      <c r="LEL1415" s="28"/>
      <c r="LEM1415" s="28"/>
      <c r="LEN1415" s="28"/>
      <c r="LEO1415" s="28"/>
      <c r="LEP1415" s="28"/>
      <c r="LEQ1415" s="28"/>
      <c r="LER1415" s="28"/>
      <c r="LES1415" s="28"/>
      <c r="LET1415" s="28"/>
      <c r="LEU1415" s="28"/>
      <c r="LEV1415" s="28"/>
      <c r="LEW1415" s="28"/>
      <c r="LEX1415" s="28"/>
      <c r="LEY1415" s="28"/>
      <c r="LEZ1415" s="28"/>
      <c r="LFA1415" s="28"/>
      <c r="LFB1415" s="28"/>
      <c r="LFC1415" s="28"/>
      <c r="LFD1415" s="28"/>
      <c r="LFE1415" s="28"/>
      <c r="LFF1415" s="28"/>
      <c r="LFG1415" s="28"/>
      <c r="LFH1415" s="28"/>
      <c r="LFI1415" s="28"/>
      <c r="LFJ1415" s="28"/>
      <c r="LFK1415" s="28"/>
      <c r="LFL1415" s="28"/>
      <c r="LFM1415" s="28"/>
      <c r="LFN1415" s="28"/>
      <c r="LFO1415" s="28"/>
      <c r="LFP1415" s="28"/>
      <c r="LFQ1415" s="28"/>
      <c r="LFR1415" s="28"/>
      <c r="LFS1415" s="28"/>
      <c r="LFT1415" s="28"/>
      <c r="LFU1415" s="28"/>
      <c r="LFV1415" s="28"/>
      <c r="LFW1415" s="28"/>
      <c r="LFX1415" s="28"/>
      <c r="LFY1415" s="28"/>
      <c r="LFZ1415" s="28"/>
      <c r="LGA1415" s="28"/>
      <c r="LGB1415" s="28"/>
      <c r="LGC1415" s="28"/>
      <c r="LGD1415" s="28"/>
      <c r="LGE1415" s="28"/>
      <c r="LGF1415" s="28"/>
      <c r="LGG1415" s="28"/>
      <c r="LGH1415" s="28"/>
      <c r="LGI1415" s="28"/>
      <c r="LGJ1415" s="28"/>
      <c r="LGK1415" s="28"/>
      <c r="LGL1415" s="28"/>
      <c r="LGM1415" s="28"/>
      <c r="LGN1415" s="28"/>
      <c r="LGO1415" s="28"/>
      <c r="LGP1415" s="28"/>
      <c r="LGQ1415" s="28"/>
      <c r="LGR1415" s="28"/>
      <c r="LGS1415" s="28"/>
      <c r="LGT1415" s="28"/>
      <c r="LGU1415" s="28"/>
      <c r="LGV1415" s="28"/>
      <c r="LGW1415" s="28"/>
      <c r="LGX1415" s="28"/>
      <c r="LGY1415" s="28"/>
      <c r="LGZ1415" s="28"/>
      <c r="LHA1415" s="28"/>
      <c r="LHB1415" s="28"/>
      <c r="LHC1415" s="28"/>
      <c r="LHD1415" s="28"/>
      <c r="LHE1415" s="28"/>
      <c r="LHF1415" s="28"/>
      <c r="LHG1415" s="28"/>
      <c r="LHH1415" s="28"/>
      <c r="LHI1415" s="28"/>
      <c r="LHJ1415" s="28"/>
      <c r="LHK1415" s="28"/>
      <c r="LHL1415" s="28"/>
      <c r="LHM1415" s="28"/>
      <c r="LHN1415" s="28"/>
      <c r="LHO1415" s="28"/>
      <c r="LHP1415" s="28"/>
      <c r="LHQ1415" s="28"/>
      <c r="LHR1415" s="28"/>
      <c r="LHS1415" s="28"/>
      <c r="LHT1415" s="28"/>
      <c r="LHU1415" s="28"/>
      <c r="LHV1415" s="28"/>
      <c r="LHW1415" s="28"/>
      <c r="LHX1415" s="28"/>
      <c r="LHY1415" s="28"/>
      <c r="LHZ1415" s="28"/>
      <c r="LIA1415" s="28"/>
      <c r="LIB1415" s="28"/>
      <c r="LIC1415" s="28"/>
      <c r="LID1415" s="28"/>
      <c r="LIE1415" s="28"/>
      <c r="LIF1415" s="28"/>
      <c r="LIG1415" s="28"/>
      <c r="LIH1415" s="28"/>
      <c r="LII1415" s="28"/>
      <c r="LIJ1415" s="28"/>
      <c r="LIK1415" s="28"/>
      <c r="LIL1415" s="28"/>
      <c r="LIM1415" s="28"/>
      <c r="LIN1415" s="28"/>
      <c r="LIO1415" s="28"/>
      <c r="LIP1415" s="28"/>
      <c r="LIQ1415" s="28"/>
      <c r="LIR1415" s="28"/>
      <c r="LIS1415" s="28"/>
      <c r="LIT1415" s="28"/>
      <c r="LIU1415" s="28"/>
      <c r="LIV1415" s="28"/>
      <c r="LIW1415" s="28"/>
      <c r="LIX1415" s="28"/>
      <c r="LIY1415" s="28"/>
      <c r="LIZ1415" s="28"/>
      <c r="LJA1415" s="28"/>
      <c r="LJB1415" s="28"/>
      <c r="LJC1415" s="28"/>
      <c r="LJD1415" s="28"/>
      <c r="LJE1415" s="28"/>
      <c r="LJF1415" s="28"/>
      <c r="LJG1415" s="28"/>
      <c r="LJH1415" s="28"/>
      <c r="LJI1415" s="28"/>
      <c r="LJJ1415" s="28"/>
      <c r="LJK1415" s="28"/>
      <c r="LJL1415" s="28"/>
      <c r="LJM1415" s="28"/>
      <c r="LJN1415" s="28"/>
      <c r="LJO1415" s="28"/>
      <c r="LJP1415" s="28"/>
      <c r="LJQ1415" s="28"/>
      <c r="LJR1415" s="28"/>
      <c r="LJS1415" s="28"/>
      <c r="LJT1415" s="28"/>
      <c r="LJU1415" s="28"/>
      <c r="LJV1415" s="28"/>
      <c r="LJW1415" s="28"/>
      <c r="LJX1415" s="28"/>
      <c r="LJY1415" s="28"/>
      <c r="LJZ1415" s="28"/>
      <c r="LKA1415" s="28"/>
      <c r="LKB1415" s="28"/>
      <c r="LKC1415" s="28"/>
      <c r="LKD1415" s="28"/>
      <c r="LKE1415" s="28"/>
      <c r="LKF1415" s="28"/>
      <c r="LKG1415" s="28"/>
      <c r="LKH1415" s="28"/>
      <c r="LKI1415" s="28"/>
      <c r="LKJ1415" s="28"/>
      <c r="LKK1415" s="28"/>
      <c r="LKL1415" s="28"/>
      <c r="LKM1415" s="28"/>
      <c r="LKN1415" s="28"/>
      <c r="LKO1415" s="28"/>
      <c r="LKP1415" s="28"/>
      <c r="LKQ1415" s="28"/>
      <c r="LKR1415" s="28"/>
      <c r="LKS1415" s="28"/>
      <c r="LKT1415" s="28"/>
      <c r="LKU1415" s="28"/>
      <c r="LKV1415" s="28"/>
      <c r="LKW1415" s="28"/>
      <c r="LKX1415" s="28"/>
      <c r="LKY1415" s="28"/>
      <c r="LKZ1415" s="28"/>
      <c r="LLA1415" s="28"/>
      <c r="LLB1415" s="28"/>
      <c r="LLC1415" s="28"/>
      <c r="LLD1415" s="28"/>
      <c r="LLE1415" s="28"/>
      <c r="LLF1415" s="28"/>
      <c r="LLG1415" s="28"/>
      <c r="LLH1415" s="28"/>
      <c r="LLI1415" s="28"/>
      <c r="LLJ1415" s="28"/>
      <c r="LLK1415" s="28"/>
      <c r="LLL1415" s="28"/>
      <c r="LLM1415" s="28"/>
      <c r="LLN1415" s="28"/>
      <c r="LLO1415" s="28"/>
      <c r="LLP1415" s="28"/>
      <c r="LLQ1415" s="28"/>
      <c r="LLR1415" s="28"/>
      <c r="LLS1415" s="28"/>
      <c r="LLT1415" s="28"/>
      <c r="LLU1415" s="28"/>
      <c r="LLV1415" s="28"/>
      <c r="LLW1415" s="28"/>
      <c r="LLX1415" s="28"/>
      <c r="LLY1415" s="28"/>
      <c r="LLZ1415" s="28"/>
      <c r="LMA1415" s="28"/>
      <c r="LMB1415" s="28"/>
      <c r="LMC1415" s="28"/>
      <c r="LMD1415" s="28"/>
      <c r="LME1415" s="28"/>
      <c r="LMF1415" s="28"/>
      <c r="LMG1415" s="28"/>
      <c r="LMH1415" s="28"/>
      <c r="LMI1415" s="28"/>
      <c r="LMJ1415" s="28"/>
      <c r="LMK1415" s="28"/>
      <c r="LML1415" s="28"/>
      <c r="LMM1415" s="28"/>
      <c r="LMN1415" s="28"/>
      <c r="LMO1415" s="28"/>
      <c r="LMP1415" s="28"/>
      <c r="LMQ1415" s="28"/>
      <c r="LMR1415" s="28"/>
      <c r="LMS1415" s="28"/>
      <c r="LMT1415" s="28"/>
      <c r="LMU1415" s="28"/>
      <c r="LMV1415" s="28"/>
      <c r="LMW1415" s="28"/>
      <c r="LMX1415" s="28"/>
      <c r="LMY1415" s="28"/>
      <c r="LMZ1415" s="28"/>
      <c r="LNA1415" s="28"/>
      <c r="LNB1415" s="28"/>
      <c r="LNC1415" s="28"/>
      <c r="LND1415" s="28"/>
      <c r="LNE1415" s="28"/>
      <c r="LNF1415" s="28"/>
      <c r="LNG1415" s="28"/>
      <c r="LNH1415" s="28"/>
      <c r="LNI1415" s="28"/>
      <c r="LNJ1415" s="28"/>
      <c r="LNK1415" s="28"/>
      <c r="LNL1415" s="28"/>
      <c r="LNM1415" s="28"/>
      <c r="LNN1415" s="28"/>
      <c r="LNO1415" s="28"/>
      <c r="LNP1415" s="28"/>
      <c r="LNQ1415" s="28"/>
      <c r="LNR1415" s="28"/>
      <c r="LNS1415" s="28"/>
      <c r="LNT1415" s="28"/>
      <c r="LNU1415" s="28"/>
      <c r="LNV1415" s="28"/>
      <c r="LNW1415" s="28"/>
      <c r="LNX1415" s="28"/>
      <c r="LNY1415" s="28"/>
      <c r="LNZ1415" s="28"/>
      <c r="LOA1415" s="28"/>
      <c r="LOB1415" s="28"/>
      <c r="LOC1415" s="28"/>
      <c r="LOD1415" s="28"/>
      <c r="LOE1415" s="28"/>
      <c r="LOF1415" s="28"/>
      <c r="LOG1415" s="28"/>
      <c r="LOH1415" s="28"/>
      <c r="LOI1415" s="28"/>
      <c r="LOJ1415" s="28"/>
      <c r="LOK1415" s="28"/>
      <c r="LOL1415" s="28"/>
      <c r="LOM1415" s="28"/>
      <c r="LON1415" s="28"/>
      <c r="LOO1415" s="28"/>
      <c r="LOP1415" s="28"/>
      <c r="LOQ1415" s="28"/>
      <c r="LOR1415" s="28"/>
      <c r="LOS1415" s="28"/>
      <c r="LOT1415" s="28"/>
      <c r="LOU1415" s="28"/>
      <c r="LOV1415" s="28"/>
      <c r="LOW1415" s="28"/>
      <c r="LOX1415" s="28"/>
      <c r="LOY1415" s="28"/>
      <c r="LOZ1415" s="28"/>
      <c r="LPA1415" s="28"/>
      <c r="LPB1415" s="28"/>
      <c r="LPC1415" s="28"/>
      <c r="LPD1415" s="28"/>
      <c r="LPE1415" s="28"/>
      <c r="LPF1415" s="28"/>
      <c r="LPG1415" s="28"/>
      <c r="LPH1415" s="28"/>
      <c r="LPI1415" s="28"/>
      <c r="LPJ1415" s="28"/>
      <c r="LPK1415" s="28"/>
      <c r="LPL1415" s="28"/>
      <c r="LPM1415" s="28"/>
      <c r="LPN1415" s="28"/>
      <c r="LPO1415" s="28"/>
      <c r="LPP1415" s="28"/>
      <c r="LPQ1415" s="28"/>
      <c r="LPR1415" s="28"/>
      <c r="LPS1415" s="28"/>
      <c r="LPT1415" s="28"/>
      <c r="LPU1415" s="28"/>
      <c r="LPV1415" s="28"/>
      <c r="LPW1415" s="28"/>
      <c r="LPX1415" s="28"/>
      <c r="LPY1415" s="28"/>
      <c r="LPZ1415" s="28"/>
      <c r="LQA1415" s="28"/>
      <c r="LQB1415" s="28"/>
      <c r="LQC1415" s="28"/>
      <c r="LQD1415" s="28"/>
      <c r="LQE1415" s="28"/>
      <c r="LQF1415" s="28"/>
      <c r="LQG1415" s="28"/>
      <c r="LQH1415" s="28"/>
      <c r="LQI1415" s="28"/>
      <c r="LQJ1415" s="28"/>
      <c r="LQK1415" s="28"/>
      <c r="LQL1415" s="28"/>
      <c r="LQM1415" s="28"/>
      <c r="LQN1415" s="28"/>
      <c r="LQO1415" s="28"/>
      <c r="LQP1415" s="28"/>
      <c r="LQQ1415" s="28"/>
      <c r="LQR1415" s="28"/>
      <c r="LQS1415" s="28"/>
      <c r="LQT1415" s="28"/>
      <c r="LQU1415" s="28"/>
      <c r="LQV1415" s="28"/>
      <c r="LQW1415" s="28"/>
      <c r="LQX1415" s="28"/>
      <c r="LQY1415" s="28"/>
      <c r="LQZ1415" s="28"/>
      <c r="LRA1415" s="28"/>
      <c r="LRB1415" s="28"/>
      <c r="LRC1415" s="28"/>
      <c r="LRD1415" s="28"/>
      <c r="LRE1415" s="28"/>
      <c r="LRF1415" s="28"/>
      <c r="LRG1415" s="28"/>
      <c r="LRH1415" s="28"/>
      <c r="LRI1415" s="28"/>
      <c r="LRJ1415" s="28"/>
      <c r="LRK1415" s="28"/>
      <c r="LRL1415" s="28"/>
      <c r="LRM1415" s="28"/>
      <c r="LRN1415" s="28"/>
      <c r="LRO1415" s="28"/>
      <c r="LRP1415" s="28"/>
      <c r="LRQ1415" s="28"/>
      <c r="LRR1415" s="28"/>
      <c r="LRS1415" s="28"/>
      <c r="LRT1415" s="28"/>
      <c r="LRU1415" s="28"/>
      <c r="LRV1415" s="28"/>
      <c r="LRW1415" s="28"/>
      <c r="LRX1415" s="28"/>
      <c r="LRY1415" s="28"/>
      <c r="LRZ1415" s="28"/>
      <c r="LSA1415" s="28"/>
      <c r="LSB1415" s="28"/>
      <c r="LSC1415" s="28"/>
      <c r="LSD1415" s="28"/>
      <c r="LSE1415" s="28"/>
      <c r="LSF1415" s="28"/>
      <c r="LSG1415" s="28"/>
      <c r="LSH1415" s="28"/>
      <c r="LSI1415" s="28"/>
      <c r="LSJ1415" s="28"/>
      <c r="LSK1415" s="28"/>
      <c r="LSL1415" s="28"/>
      <c r="LSM1415" s="28"/>
      <c r="LSN1415" s="28"/>
      <c r="LSO1415" s="28"/>
      <c r="LSP1415" s="28"/>
      <c r="LSQ1415" s="28"/>
      <c r="LSR1415" s="28"/>
      <c r="LSS1415" s="28"/>
      <c r="LST1415" s="28"/>
      <c r="LSU1415" s="28"/>
      <c r="LSV1415" s="28"/>
      <c r="LSW1415" s="28"/>
      <c r="LSX1415" s="28"/>
      <c r="LSY1415" s="28"/>
      <c r="LSZ1415" s="28"/>
      <c r="LTA1415" s="28"/>
      <c r="LTB1415" s="28"/>
      <c r="LTC1415" s="28"/>
      <c r="LTD1415" s="28"/>
      <c r="LTE1415" s="28"/>
      <c r="LTF1415" s="28"/>
      <c r="LTG1415" s="28"/>
      <c r="LTH1415" s="28"/>
      <c r="LTI1415" s="28"/>
      <c r="LTJ1415" s="28"/>
      <c r="LTK1415" s="28"/>
      <c r="LTL1415" s="28"/>
      <c r="LTM1415" s="28"/>
      <c r="LTN1415" s="28"/>
      <c r="LTO1415" s="28"/>
      <c r="LTP1415" s="28"/>
      <c r="LTQ1415" s="28"/>
      <c r="LTR1415" s="28"/>
      <c r="LTS1415" s="28"/>
      <c r="LTT1415" s="28"/>
      <c r="LTU1415" s="28"/>
      <c r="LTV1415" s="28"/>
      <c r="LTW1415" s="28"/>
      <c r="LTX1415" s="28"/>
      <c r="LTY1415" s="28"/>
      <c r="LTZ1415" s="28"/>
      <c r="LUA1415" s="28"/>
      <c r="LUB1415" s="28"/>
      <c r="LUC1415" s="28"/>
      <c r="LUD1415" s="28"/>
      <c r="LUE1415" s="28"/>
      <c r="LUF1415" s="28"/>
      <c r="LUG1415" s="28"/>
      <c r="LUH1415" s="28"/>
      <c r="LUI1415" s="28"/>
      <c r="LUJ1415" s="28"/>
      <c r="LUK1415" s="28"/>
      <c r="LUL1415" s="28"/>
      <c r="LUM1415" s="28"/>
      <c r="LUN1415" s="28"/>
      <c r="LUO1415" s="28"/>
      <c r="LUP1415" s="28"/>
      <c r="LUQ1415" s="28"/>
      <c r="LUR1415" s="28"/>
      <c r="LUS1415" s="28"/>
      <c r="LUT1415" s="28"/>
      <c r="LUU1415" s="28"/>
      <c r="LUV1415" s="28"/>
      <c r="LUW1415" s="28"/>
      <c r="LUX1415" s="28"/>
      <c r="LUY1415" s="28"/>
      <c r="LUZ1415" s="28"/>
      <c r="LVA1415" s="28"/>
      <c r="LVB1415" s="28"/>
      <c r="LVC1415" s="28"/>
      <c r="LVD1415" s="28"/>
      <c r="LVE1415" s="28"/>
      <c r="LVF1415" s="28"/>
      <c r="LVG1415" s="28"/>
      <c r="LVH1415" s="28"/>
      <c r="LVI1415" s="28"/>
      <c r="LVJ1415" s="28"/>
      <c r="LVK1415" s="28"/>
      <c r="LVL1415" s="28"/>
      <c r="LVM1415" s="28"/>
      <c r="LVN1415" s="28"/>
      <c r="LVO1415" s="28"/>
      <c r="LVP1415" s="28"/>
      <c r="LVQ1415" s="28"/>
      <c r="LVR1415" s="28"/>
      <c r="LVS1415" s="28"/>
      <c r="LVT1415" s="28"/>
      <c r="LVU1415" s="28"/>
      <c r="LVV1415" s="28"/>
      <c r="LVW1415" s="28"/>
      <c r="LVX1415" s="28"/>
      <c r="LVY1415" s="28"/>
      <c r="LVZ1415" s="28"/>
      <c r="LWA1415" s="28"/>
      <c r="LWB1415" s="28"/>
      <c r="LWC1415" s="28"/>
      <c r="LWD1415" s="28"/>
      <c r="LWE1415" s="28"/>
      <c r="LWF1415" s="28"/>
      <c r="LWG1415" s="28"/>
      <c r="LWH1415" s="28"/>
      <c r="LWI1415" s="28"/>
      <c r="LWJ1415" s="28"/>
      <c r="LWK1415" s="28"/>
      <c r="LWL1415" s="28"/>
      <c r="LWM1415" s="28"/>
      <c r="LWN1415" s="28"/>
      <c r="LWO1415" s="28"/>
      <c r="LWP1415" s="28"/>
      <c r="LWQ1415" s="28"/>
      <c r="LWR1415" s="28"/>
      <c r="LWS1415" s="28"/>
      <c r="LWT1415" s="28"/>
      <c r="LWU1415" s="28"/>
      <c r="LWV1415" s="28"/>
      <c r="LWW1415" s="28"/>
      <c r="LWX1415" s="28"/>
      <c r="LWY1415" s="28"/>
      <c r="LWZ1415" s="28"/>
      <c r="LXA1415" s="28"/>
      <c r="LXB1415" s="28"/>
      <c r="LXC1415" s="28"/>
      <c r="LXD1415" s="28"/>
      <c r="LXE1415" s="28"/>
      <c r="LXF1415" s="28"/>
      <c r="LXG1415" s="28"/>
      <c r="LXH1415" s="28"/>
      <c r="LXI1415" s="28"/>
      <c r="LXJ1415" s="28"/>
      <c r="LXK1415" s="28"/>
      <c r="LXL1415" s="28"/>
      <c r="LXM1415" s="28"/>
      <c r="LXN1415" s="28"/>
      <c r="LXO1415" s="28"/>
      <c r="LXP1415" s="28"/>
      <c r="LXQ1415" s="28"/>
      <c r="LXR1415" s="28"/>
      <c r="LXS1415" s="28"/>
      <c r="LXT1415" s="28"/>
      <c r="LXU1415" s="28"/>
      <c r="LXV1415" s="28"/>
      <c r="LXW1415" s="28"/>
      <c r="LXX1415" s="28"/>
      <c r="LXY1415" s="28"/>
      <c r="LXZ1415" s="28"/>
      <c r="LYA1415" s="28"/>
      <c r="LYB1415" s="28"/>
      <c r="LYC1415" s="28"/>
      <c r="LYD1415" s="28"/>
      <c r="LYE1415" s="28"/>
      <c r="LYF1415" s="28"/>
      <c r="LYG1415" s="28"/>
      <c r="LYH1415" s="28"/>
      <c r="LYI1415" s="28"/>
      <c r="LYJ1415" s="28"/>
      <c r="LYK1415" s="28"/>
      <c r="LYL1415" s="28"/>
      <c r="LYM1415" s="28"/>
      <c r="LYN1415" s="28"/>
      <c r="LYO1415" s="28"/>
      <c r="LYP1415" s="28"/>
      <c r="LYQ1415" s="28"/>
      <c r="LYR1415" s="28"/>
      <c r="LYS1415" s="28"/>
      <c r="LYT1415" s="28"/>
      <c r="LYU1415" s="28"/>
      <c r="LYV1415" s="28"/>
      <c r="LYW1415" s="28"/>
      <c r="LYX1415" s="28"/>
      <c r="LYY1415" s="28"/>
      <c r="LYZ1415" s="28"/>
      <c r="LZA1415" s="28"/>
      <c r="LZB1415" s="28"/>
      <c r="LZC1415" s="28"/>
      <c r="LZD1415" s="28"/>
      <c r="LZE1415" s="28"/>
      <c r="LZF1415" s="28"/>
      <c r="LZG1415" s="28"/>
      <c r="LZH1415" s="28"/>
      <c r="LZI1415" s="28"/>
      <c r="LZJ1415" s="28"/>
      <c r="LZK1415" s="28"/>
      <c r="LZL1415" s="28"/>
      <c r="LZM1415" s="28"/>
      <c r="LZN1415" s="28"/>
      <c r="LZO1415" s="28"/>
      <c r="LZP1415" s="28"/>
      <c r="LZQ1415" s="28"/>
      <c r="LZR1415" s="28"/>
      <c r="LZS1415" s="28"/>
      <c r="LZT1415" s="28"/>
      <c r="LZU1415" s="28"/>
      <c r="LZV1415" s="28"/>
      <c r="LZW1415" s="28"/>
      <c r="LZX1415" s="28"/>
      <c r="LZY1415" s="28"/>
      <c r="LZZ1415" s="28"/>
      <c r="MAA1415" s="28"/>
      <c r="MAB1415" s="28"/>
      <c r="MAC1415" s="28"/>
      <c r="MAD1415" s="28"/>
      <c r="MAE1415" s="28"/>
      <c r="MAF1415" s="28"/>
      <c r="MAG1415" s="28"/>
      <c r="MAH1415" s="28"/>
      <c r="MAI1415" s="28"/>
      <c r="MAJ1415" s="28"/>
      <c r="MAK1415" s="28"/>
      <c r="MAL1415" s="28"/>
      <c r="MAM1415" s="28"/>
      <c r="MAN1415" s="28"/>
      <c r="MAO1415" s="28"/>
      <c r="MAP1415" s="28"/>
      <c r="MAQ1415" s="28"/>
      <c r="MAR1415" s="28"/>
      <c r="MAS1415" s="28"/>
      <c r="MAT1415" s="28"/>
      <c r="MAU1415" s="28"/>
      <c r="MAV1415" s="28"/>
      <c r="MAW1415" s="28"/>
      <c r="MAX1415" s="28"/>
      <c r="MAY1415" s="28"/>
      <c r="MAZ1415" s="28"/>
      <c r="MBA1415" s="28"/>
      <c r="MBB1415" s="28"/>
      <c r="MBC1415" s="28"/>
      <c r="MBD1415" s="28"/>
      <c r="MBE1415" s="28"/>
      <c r="MBF1415" s="28"/>
      <c r="MBG1415" s="28"/>
      <c r="MBH1415" s="28"/>
      <c r="MBI1415" s="28"/>
      <c r="MBJ1415" s="28"/>
      <c r="MBK1415" s="28"/>
      <c r="MBL1415" s="28"/>
      <c r="MBM1415" s="28"/>
      <c r="MBN1415" s="28"/>
      <c r="MBO1415" s="28"/>
      <c r="MBP1415" s="28"/>
      <c r="MBQ1415" s="28"/>
      <c r="MBR1415" s="28"/>
      <c r="MBS1415" s="28"/>
      <c r="MBT1415" s="28"/>
      <c r="MBU1415" s="28"/>
      <c r="MBV1415" s="28"/>
      <c r="MBW1415" s="28"/>
      <c r="MBX1415" s="28"/>
      <c r="MBY1415" s="28"/>
      <c r="MBZ1415" s="28"/>
      <c r="MCA1415" s="28"/>
      <c r="MCB1415" s="28"/>
      <c r="MCC1415" s="28"/>
      <c r="MCD1415" s="28"/>
      <c r="MCE1415" s="28"/>
      <c r="MCF1415" s="28"/>
      <c r="MCG1415" s="28"/>
      <c r="MCH1415" s="28"/>
      <c r="MCI1415" s="28"/>
      <c r="MCJ1415" s="28"/>
      <c r="MCK1415" s="28"/>
      <c r="MCL1415" s="28"/>
      <c r="MCM1415" s="28"/>
      <c r="MCN1415" s="28"/>
      <c r="MCO1415" s="28"/>
      <c r="MCP1415" s="28"/>
      <c r="MCQ1415" s="28"/>
      <c r="MCR1415" s="28"/>
      <c r="MCS1415" s="28"/>
      <c r="MCT1415" s="28"/>
      <c r="MCU1415" s="28"/>
      <c r="MCV1415" s="28"/>
      <c r="MCW1415" s="28"/>
      <c r="MCX1415" s="28"/>
      <c r="MCY1415" s="28"/>
      <c r="MCZ1415" s="28"/>
      <c r="MDA1415" s="28"/>
      <c r="MDB1415" s="28"/>
      <c r="MDC1415" s="28"/>
      <c r="MDD1415" s="28"/>
      <c r="MDE1415" s="28"/>
      <c r="MDF1415" s="28"/>
      <c r="MDG1415" s="28"/>
      <c r="MDH1415" s="28"/>
      <c r="MDI1415" s="28"/>
      <c r="MDJ1415" s="28"/>
      <c r="MDK1415" s="28"/>
      <c r="MDL1415" s="28"/>
      <c r="MDM1415" s="28"/>
      <c r="MDN1415" s="28"/>
      <c r="MDO1415" s="28"/>
      <c r="MDP1415" s="28"/>
      <c r="MDQ1415" s="28"/>
      <c r="MDR1415" s="28"/>
      <c r="MDS1415" s="28"/>
      <c r="MDT1415" s="28"/>
      <c r="MDU1415" s="28"/>
      <c r="MDV1415" s="28"/>
      <c r="MDW1415" s="28"/>
      <c r="MDX1415" s="28"/>
      <c r="MDY1415" s="28"/>
      <c r="MDZ1415" s="28"/>
      <c r="MEA1415" s="28"/>
      <c r="MEB1415" s="28"/>
      <c r="MEC1415" s="28"/>
      <c r="MED1415" s="28"/>
      <c r="MEE1415" s="28"/>
      <c r="MEF1415" s="28"/>
      <c r="MEG1415" s="28"/>
      <c r="MEH1415" s="28"/>
      <c r="MEI1415" s="28"/>
      <c r="MEJ1415" s="28"/>
      <c r="MEK1415" s="28"/>
      <c r="MEL1415" s="28"/>
      <c r="MEM1415" s="28"/>
      <c r="MEN1415" s="28"/>
      <c r="MEO1415" s="28"/>
      <c r="MEP1415" s="28"/>
      <c r="MEQ1415" s="28"/>
      <c r="MER1415" s="28"/>
      <c r="MES1415" s="28"/>
      <c r="MET1415" s="28"/>
      <c r="MEU1415" s="28"/>
      <c r="MEV1415" s="28"/>
      <c r="MEW1415" s="28"/>
      <c r="MEX1415" s="28"/>
      <c r="MEY1415" s="28"/>
      <c r="MEZ1415" s="28"/>
      <c r="MFA1415" s="28"/>
      <c r="MFB1415" s="28"/>
      <c r="MFC1415" s="28"/>
      <c r="MFD1415" s="28"/>
      <c r="MFE1415" s="28"/>
      <c r="MFF1415" s="28"/>
      <c r="MFG1415" s="28"/>
      <c r="MFH1415" s="28"/>
      <c r="MFI1415" s="28"/>
      <c r="MFJ1415" s="28"/>
      <c r="MFK1415" s="28"/>
      <c r="MFL1415" s="28"/>
      <c r="MFM1415" s="28"/>
      <c r="MFN1415" s="28"/>
      <c r="MFO1415" s="28"/>
      <c r="MFP1415" s="28"/>
      <c r="MFQ1415" s="28"/>
      <c r="MFR1415" s="28"/>
      <c r="MFS1415" s="28"/>
      <c r="MFT1415" s="28"/>
      <c r="MFU1415" s="28"/>
      <c r="MFV1415" s="28"/>
      <c r="MFW1415" s="28"/>
      <c r="MFX1415" s="28"/>
      <c r="MFY1415" s="28"/>
      <c r="MFZ1415" s="28"/>
      <c r="MGA1415" s="28"/>
      <c r="MGB1415" s="28"/>
      <c r="MGC1415" s="28"/>
      <c r="MGD1415" s="28"/>
      <c r="MGE1415" s="28"/>
      <c r="MGF1415" s="28"/>
      <c r="MGG1415" s="28"/>
      <c r="MGH1415" s="28"/>
      <c r="MGI1415" s="28"/>
      <c r="MGJ1415" s="28"/>
      <c r="MGK1415" s="28"/>
      <c r="MGL1415" s="28"/>
      <c r="MGM1415" s="28"/>
      <c r="MGN1415" s="28"/>
      <c r="MGO1415" s="28"/>
      <c r="MGP1415" s="28"/>
      <c r="MGQ1415" s="28"/>
      <c r="MGR1415" s="28"/>
      <c r="MGS1415" s="28"/>
      <c r="MGT1415" s="28"/>
      <c r="MGU1415" s="28"/>
      <c r="MGV1415" s="28"/>
      <c r="MGW1415" s="28"/>
      <c r="MGX1415" s="28"/>
      <c r="MGY1415" s="28"/>
      <c r="MGZ1415" s="28"/>
      <c r="MHA1415" s="28"/>
      <c r="MHB1415" s="28"/>
      <c r="MHC1415" s="28"/>
      <c r="MHD1415" s="28"/>
      <c r="MHE1415" s="28"/>
      <c r="MHF1415" s="28"/>
      <c r="MHG1415" s="28"/>
      <c r="MHH1415" s="28"/>
      <c r="MHI1415" s="28"/>
      <c r="MHJ1415" s="28"/>
      <c r="MHK1415" s="28"/>
      <c r="MHL1415" s="28"/>
      <c r="MHM1415" s="28"/>
      <c r="MHN1415" s="28"/>
      <c r="MHO1415" s="28"/>
      <c r="MHP1415" s="28"/>
      <c r="MHQ1415" s="28"/>
      <c r="MHR1415" s="28"/>
      <c r="MHS1415" s="28"/>
      <c r="MHT1415" s="28"/>
      <c r="MHU1415" s="28"/>
      <c r="MHV1415" s="28"/>
      <c r="MHW1415" s="28"/>
      <c r="MHX1415" s="28"/>
      <c r="MHY1415" s="28"/>
      <c r="MHZ1415" s="28"/>
      <c r="MIA1415" s="28"/>
      <c r="MIB1415" s="28"/>
      <c r="MIC1415" s="28"/>
      <c r="MID1415" s="28"/>
      <c r="MIE1415" s="28"/>
      <c r="MIF1415" s="28"/>
      <c r="MIG1415" s="28"/>
      <c r="MIH1415" s="28"/>
      <c r="MII1415" s="28"/>
      <c r="MIJ1415" s="28"/>
      <c r="MIK1415" s="28"/>
      <c r="MIL1415" s="28"/>
      <c r="MIM1415" s="28"/>
      <c r="MIN1415" s="28"/>
      <c r="MIO1415" s="28"/>
      <c r="MIP1415" s="28"/>
      <c r="MIQ1415" s="28"/>
      <c r="MIR1415" s="28"/>
      <c r="MIS1415" s="28"/>
      <c r="MIT1415" s="28"/>
      <c r="MIU1415" s="28"/>
      <c r="MIV1415" s="28"/>
      <c r="MIW1415" s="28"/>
      <c r="MIX1415" s="28"/>
      <c r="MIY1415" s="28"/>
      <c r="MIZ1415" s="28"/>
      <c r="MJA1415" s="28"/>
      <c r="MJB1415" s="28"/>
      <c r="MJC1415" s="28"/>
      <c r="MJD1415" s="28"/>
      <c r="MJE1415" s="28"/>
      <c r="MJF1415" s="28"/>
      <c r="MJG1415" s="28"/>
      <c r="MJH1415" s="28"/>
      <c r="MJI1415" s="28"/>
      <c r="MJJ1415" s="28"/>
      <c r="MJK1415" s="28"/>
      <c r="MJL1415" s="28"/>
      <c r="MJM1415" s="28"/>
      <c r="MJN1415" s="28"/>
      <c r="MJO1415" s="28"/>
      <c r="MJP1415" s="28"/>
      <c r="MJQ1415" s="28"/>
      <c r="MJR1415" s="28"/>
      <c r="MJS1415" s="28"/>
      <c r="MJT1415" s="28"/>
      <c r="MJU1415" s="28"/>
      <c r="MJV1415" s="28"/>
      <c r="MJW1415" s="28"/>
      <c r="MJX1415" s="28"/>
      <c r="MJY1415" s="28"/>
      <c r="MJZ1415" s="28"/>
      <c r="MKA1415" s="28"/>
      <c r="MKB1415" s="28"/>
      <c r="MKC1415" s="28"/>
      <c r="MKD1415" s="28"/>
      <c r="MKE1415" s="28"/>
      <c r="MKF1415" s="28"/>
      <c r="MKG1415" s="28"/>
      <c r="MKH1415" s="28"/>
      <c r="MKI1415" s="28"/>
      <c r="MKJ1415" s="28"/>
      <c r="MKK1415" s="28"/>
      <c r="MKL1415" s="28"/>
      <c r="MKM1415" s="28"/>
      <c r="MKN1415" s="28"/>
      <c r="MKO1415" s="28"/>
      <c r="MKP1415" s="28"/>
      <c r="MKQ1415" s="28"/>
      <c r="MKR1415" s="28"/>
      <c r="MKS1415" s="28"/>
      <c r="MKT1415" s="28"/>
      <c r="MKU1415" s="28"/>
      <c r="MKV1415" s="28"/>
      <c r="MKW1415" s="28"/>
      <c r="MKX1415" s="28"/>
      <c r="MKY1415" s="28"/>
      <c r="MKZ1415" s="28"/>
      <c r="MLA1415" s="28"/>
      <c r="MLB1415" s="28"/>
      <c r="MLC1415" s="28"/>
      <c r="MLD1415" s="28"/>
      <c r="MLE1415" s="28"/>
      <c r="MLF1415" s="28"/>
      <c r="MLG1415" s="28"/>
      <c r="MLH1415" s="28"/>
      <c r="MLI1415" s="28"/>
      <c r="MLJ1415" s="28"/>
      <c r="MLK1415" s="28"/>
      <c r="MLL1415" s="28"/>
      <c r="MLM1415" s="28"/>
      <c r="MLN1415" s="28"/>
      <c r="MLO1415" s="28"/>
      <c r="MLP1415" s="28"/>
      <c r="MLQ1415" s="28"/>
      <c r="MLR1415" s="28"/>
      <c r="MLS1415" s="28"/>
      <c r="MLT1415" s="28"/>
      <c r="MLU1415" s="28"/>
      <c r="MLV1415" s="28"/>
      <c r="MLW1415" s="28"/>
      <c r="MLX1415" s="28"/>
      <c r="MLY1415" s="28"/>
      <c r="MLZ1415" s="28"/>
      <c r="MMA1415" s="28"/>
      <c r="MMB1415" s="28"/>
      <c r="MMC1415" s="28"/>
      <c r="MMD1415" s="28"/>
      <c r="MME1415" s="28"/>
      <c r="MMF1415" s="28"/>
      <c r="MMG1415" s="28"/>
      <c r="MMH1415" s="28"/>
      <c r="MMI1415" s="28"/>
      <c r="MMJ1415" s="28"/>
      <c r="MMK1415" s="28"/>
      <c r="MML1415" s="28"/>
      <c r="MMM1415" s="28"/>
      <c r="MMN1415" s="28"/>
      <c r="MMO1415" s="28"/>
      <c r="MMP1415" s="28"/>
      <c r="MMQ1415" s="28"/>
      <c r="MMR1415" s="28"/>
      <c r="MMS1415" s="28"/>
      <c r="MMT1415" s="28"/>
      <c r="MMU1415" s="28"/>
      <c r="MMV1415" s="28"/>
      <c r="MMW1415" s="28"/>
      <c r="MMX1415" s="28"/>
      <c r="MMY1415" s="28"/>
      <c r="MMZ1415" s="28"/>
      <c r="MNA1415" s="28"/>
      <c r="MNB1415" s="28"/>
      <c r="MNC1415" s="28"/>
      <c r="MND1415" s="28"/>
      <c r="MNE1415" s="28"/>
      <c r="MNF1415" s="28"/>
      <c r="MNG1415" s="28"/>
      <c r="MNH1415" s="28"/>
      <c r="MNI1415" s="28"/>
      <c r="MNJ1415" s="28"/>
      <c r="MNK1415" s="28"/>
      <c r="MNL1415" s="28"/>
      <c r="MNM1415" s="28"/>
      <c r="MNN1415" s="28"/>
      <c r="MNO1415" s="28"/>
      <c r="MNP1415" s="28"/>
      <c r="MNQ1415" s="28"/>
      <c r="MNR1415" s="28"/>
      <c r="MNS1415" s="28"/>
      <c r="MNT1415" s="28"/>
      <c r="MNU1415" s="28"/>
      <c r="MNV1415" s="28"/>
      <c r="MNW1415" s="28"/>
      <c r="MNX1415" s="28"/>
      <c r="MNY1415" s="28"/>
      <c r="MNZ1415" s="28"/>
      <c r="MOA1415" s="28"/>
      <c r="MOB1415" s="28"/>
      <c r="MOC1415" s="28"/>
      <c r="MOD1415" s="28"/>
      <c r="MOE1415" s="28"/>
      <c r="MOF1415" s="28"/>
      <c r="MOG1415" s="28"/>
      <c r="MOH1415" s="28"/>
      <c r="MOI1415" s="28"/>
      <c r="MOJ1415" s="28"/>
      <c r="MOK1415" s="28"/>
      <c r="MOL1415" s="28"/>
      <c r="MOM1415" s="28"/>
      <c r="MON1415" s="28"/>
      <c r="MOO1415" s="28"/>
      <c r="MOP1415" s="28"/>
      <c r="MOQ1415" s="28"/>
      <c r="MOR1415" s="28"/>
      <c r="MOS1415" s="28"/>
      <c r="MOT1415" s="28"/>
      <c r="MOU1415" s="28"/>
      <c r="MOV1415" s="28"/>
      <c r="MOW1415" s="28"/>
      <c r="MOX1415" s="28"/>
      <c r="MOY1415" s="28"/>
      <c r="MOZ1415" s="28"/>
      <c r="MPA1415" s="28"/>
      <c r="MPB1415" s="28"/>
      <c r="MPC1415" s="28"/>
      <c r="MPD1415" s="28"/>
      <c r="MPE1415" s="28"/>
      <c r="MPF1415" s="28"/>
      <c r="MPG1415" s="28"/>
      <c r="MPH1415" s="28"/>
      <c r="MPI1415" s="28"/>
      <c r="MPJ1415" s="28"/>
      <c r="MPK1415" s="28"/>
      <c r="MPL1415" s="28"/>
      <c r="MPM1415" s="28"/>
      <c r="MPN1415" s="28"/>
      <c r="MPO1415" s="28"/>
      <c r="MPP1415" s="28"/>
      <c r="MPQ1415" s="28"/>
      <c r="MPR1415" s="28"/>
      <c r="MPS1415" s="28"/>
      <c r="MPT1415" s="28"/>
      <c r="MPU1415" s="28"/>
      <c r="MPV1415" s="28"/>
      <c r="MPW1415" s="28"/>
      <c r="MPX1415" s="28"/>
      <c r="MPY1415" s="28"/>
      <c r="MPZ1415" s="28"/>
      <c r="MQA1415" s="28"/>
      <c r="MQB1415" s="28"/>
      <c r="MQC1415" s="28"/>
      <c r="MQD1415" s="28"/>
      <c r="MQE1415" s="28"/>
      <c r="MQF1415" s="28"/>
      <c r="MQG1415" s="28"/>
      <c r="MQH1415" s="28"/>
      <c r="MQI1415" s="28"/>
      <c r="MQJ1415" s="28"/>
      <c r="MQK1415" s="28"/>
      <c r="MQL1415" s="28"/>
      <c r="MQM1415" s="28"/>
      <c r="MQN1415" s="28"/>
      <c r="MQO1415" s="28"/>
      <c r="MQP1415" s="28"/>
      <c r="MQQ1415" s="28"/>
      <c r="MQR1415" s="28"/>
      <c r="MQS1415" s="28"/>
      <c r="MQT1415" s="28"/>
      <c r="MQU1415" s="28"/>
      <c r="MQV1415" s="28"/>
      <c r="MQW1415" s="28"/>
      <c r="MQX1415" s="28"/>
      <c r="MQY1415" s="28"/>
      <c r="MQZ1415" s="28"/>
      <c r="MRA1415" s="28"/>
      <c r="MRB1415" s="28"/>
      <c r="MRC1415" s="28"/>
      <c r="MRD1415" s="28"/>
      <c r="MRE1415" s="28"/>
      <c r="MRF1415" s="28"/>
      <c r="MRG1415" s="28"/>
      <c r="MRH1415" s="28"/>
      <c r="MRI1415" s="28"/>
      <c r="MRJ1415" s="28"/>
      <c r="MRK1415" s="28"/>
      <c r="MRL1415" s="28"/>
      <c r="MRM1415" s="28"/>
      <c r="MRN1415" s="28"/>
      <c r="MRO1415" s="28"/>
      <c r="MRP1415" s="28"/>
      <c r="MRQ1415" s="28"/>
      <c r="MRR1415" s="28"/>
      <c r="MRS1415" s="28"/>
      <c r="MRT1415" s="28"/>
      <c r="MRU1415" s="28"/>
      <c r="MRV1415" s="28"/>
      <c r="MRW1415" s="28"/>
      <c r="MRX1415" s="28"/>
      <c r="MRY1415" s="28"/>
      <c r="MRZ1415" s="28"/>
      <c r="MSA1415" s="28"/>
      <c r="MSB1415" s="28"/>
      <c r="MSC1415" s="28"/>
      <c r="MSD1415" s="28"/>
      <c r="MSE1415" s="28"/>
      <c r="MSF1415" s="28"/>
      <c r="MSG1415" s="28"/>
      <c r="MSH1415" s="28"/>
      <c r="MSI1415" s="28"/>
      <c r="MSJ1415" s="28"/>
      <c r="MSK1415" s="28"/>
      <c r="MSL1415" s="28"/>
      <c r="MSM1415" s="28"/>
      <c r="MSN1415" s="28"/>
      <c r="MSO1415" s="28"/>
      <c r="MSP1415" s="28"/>
      <c r="MSQ1415" s="28"/>
      <c r="MSR1415" s="28"/>
      <c r="MSS1415" s="28"/>
      <c r="MST1415" s="28"/>
      <c r="MSU1415" s="28"/>
      <c r="MSV1415" s="28"/>
      <c r="MSW1415" s="28"/>
      <c r="MSX1415" s="28"/>
      <c r="MSY1415" s="28"/>
      <c r="MSZ1415" s="28"/>
      <c r="MTA1415" s="28"/>
      <c r="MTB1415" s="28"/>
      <c r="MTC1415" s="28"/>
      <c r="MTD1415" s="28"/>
      <c r="MTE1415" s="28"/>
      <c r="MTF1415" s="28"/>
      <c r="MTG1415" s="28"/>
      <c r="MTH1415" s="28"/>
      <c r="MTI1415" s="28"/>
      <c r="MTJ1415" s="28"/>
      <c r="MTK1415" s="28"/>
      <c r="MTL1415" s="28"/>
      <c r="MTM1415" s="28"/>
      <c r="MTN1415" s="28"/>
      <c r="MTO1415" s="28"/>
      <c r="MTP1415" s="28"/>
      <c r="MTQ1415" s="28"/>
      <c r="MTR1415" s="28"/>
      <c r="MTS1415" s="28"/>
      <c r="MTT1415" s="28"/>
      <c r="MTU1415" s="28"/>
      <c r="MTV1415" s="28"/>
      <c r="MTW1415" s="28"/>
      <c r="MTX1415" s="28"/>
      <c r="MTY1415" s="28"/>
      <c r="MTZ1415" s="28"/>
      <c r="MUA1415" s="28"/>
      <c r="MUB1415" s="28"/>
      <c r="MUC1415" s="28"/>
      <c r="MUD1415" s="28"/>
      <c r="MUE1415" s="28"/>
      <c r="MUF1415" s="28"/>
      <c r="MUG1415" s="28"/>
      <c r="MUH1415" s="28"/>
      <c r="MUI1415" s="28"/>
      <c r="MUJ1415" s="28"/>
      <c r="MUK1415" s="28"/>
      <c r="MUL1415" s="28"/>
      <c r="MUM1415" s="28"/>
      <c r="MUN1415" s="28"/>
      <c r="MUO1415" s="28"/>
      <c r="MUP1415" s="28"/>
      <c r="MUQ1415" s="28"/>
      <c r="MUR1415" s="28"/>
      <c r="MUS1415" s="28"/>
      <c r="MUT1415" s="28"/>
      <c r="MUU1415" s="28"/>
      <c r="MUV1415" s="28"/>
      <c r="MUW1415" s="28"/>
      <c r="MUX1415" s="28"/>
      <c r="MUY1415" s="28"/>
      <c r="MUZ1415" s="28"/>
      <c r="MVA1415" s="28"/>
      <c r="MVB1415" s="28"/>
      <c r="MVC1415" s="28"/>
      <c r="MVD1415" s="28"/>
      <c r="MVE1415" s="28"/>
      <c r="MVF1415" s="28"/>
      <c r="MVG1415" s="28"/>
      <c r="MVH1415" s="28"/>
      <c r="MVI1415" s="28"/>
      <c r="MVJ1415" s="28"/>
      <c r="MVK1415" s="28"/>
      <c r="MVL1415" s="28"/>
      <c r="MVM1415" s="28"/>
      <c r="MVN1415" s="28"/>
      <c r="MVO1415" s="28"/>
      <c r="MVP1415" s="28"/>
      <c r="MVQ1415" s="28"/>
      <c r="MVR1415" s="28"/>
      <c r="MVS1415" s="28"/>
      <c r="MVT1415" s="28"/>
      <c r="MVU1415" s="28"/>
      <c r="MVV1415" s="28"/>
      <c r="MVW1415" s="28"/>
      <c r="MVX1415" s="28"/>
      <c r="MVY1415" s="28"/>
      <c r="MVZ1415" s="28"/>
      <c r="MWA1415" s="28"/>
      <c r="MWB1415" s="28"/>
      <c r="MWC1415" s="28"/>
      <c r="MWD1415" s="28"/>
      <c r="MWE1415" s="28"/>
      <c r="MWF1415" s="28"/>
      <c r="MWG1415" s="28"/>
      <c r="MWH1415" s="28"/>
      <c r="MWI1415" s="28"/>
      <c r="MWJ1415" s="28"/>
      <c r="MWK1415" s="28"/>
      <c r="MWL1415" s="28"/>
      <c r="MWM1415" s="28"/>
      <c r="MWN1415" s="28"/>
      <c r="MWO1415" s="28"/>
      <c r="MWP1415" s="28"/>
      <c r="MWQ1415" s="28"/>
      <c r="MWR1415" s="28"/>
      <c r="MWS1415" s="28"/>
      <c r="MWT1415" s="28"/>
      <c r="MWU1415" s="28"/>
      <c r="MWV1415" s="28"/>
      <c r="MWW1415" s="28"/>
      <c r="MWX1415" s="28"/>
      <c r="MWY1415" s="28"/>
      <c r="MWZ1415" s="28"/>
      <c r="MXA1415" s="28"/>
      <c r="MXB1415" s="28"/>
      <c r="MXC1415" s="28"/>
      <c r="MXD1415" s="28"/>
      <c r="MXE1415" s="28"/>
      <c r="MXF1415" s="28"/>
      <c r="MXG1415" s="28"/>
      <c r="MXH1415" s="28"/>
      <c r="MXI1415" s="28"/>
      <c r="MXJ1415" s="28"/>
      <c r="MXK1415" s="28"/>
      <c r="MXL1415" s="28"/>
      <c r="MXM1415" s="28"/>
      <c r="MXN1415" s="28"/>
      <c r="MXO1415" s="28"/>
      <c r="MXP1415" s="28"/>
      <c r="MXQ1415" s="28"/>
      <c r="MXR1415" s="28"/>
      <c r="MXS1415" s="28"/>
      <c r="MXT1415" s="28"/>
      <c r="MXU1415" s="28"/>
      <c r="MXV1415" s="28"/>
      <c r="MXW1415" s="28"/>
      <c r="MXX1415" s="28"/>
      <c r="MXY1415" s="28"/>
      <c r="MXZ1415" s="28"/>
      <c r="MYA1415" s="28"/>
      <c r="MYB1415" s="28"/>
      <c r="MYC1415" s="28"/>
      <c r="MYD1415" s="28"/>
      <c r="MYE1415" s="28"/>
      <c r="MYF1415" s="28"/>
      <c r="MYG1415" s="28"/>
      <c r="MYH1415" s="28"/>
      <c r="MYI1415" s="28"/>
      <c r="MYJ1415" s="28"/>
      <c r="MYK1415" s="28"/>
      <c r="MYL1415" s="28"/>
      <c r="MYM1415" s="28"/>
      <c r="MYN1415" s="28"/>
      <c r="MYO1415" s="28"/>
      <c r="MYP1415" s="28"/>
      <c r="MYQ1415" s="28"/>
      <c r="MYR1415" s="28"/>
      <c r="MYS1415" s="28"/>
      <c r="MYT1415" s="28"/>
      <c r="MYU1415" s="28"/>
      <c r="MYV1415" s="28"/>
      <c r="MYW1415" s="28"/>
      <c r="MYX1415" s="28"/>
      <c r="MYY1415" s="28"/>
      <c r="MYZ1415" s="28"/>
      <c r="MZA1415" s="28"/>
      <c r="MZB1415" s="28"/>
      <c r="MZC1415" s="28"/>
      <c r="MZD1415" s="28"/>
      <c r="MZE1415" s="28"/>
      <c r="MZF1415" s="28"/>
      <c r="MZG1415" s="28"/>
      <c r="MZH1415" s="28"/>
      <c r="MZI1415" s="28"/>
      <c r="MZJ1415" s="28"/>
      <c r="MZK1415" s="28"/>
      <c r="MZL1415" s="28"/>
      <c r="MZM1415" s="28"/>
      <c r="MZN1415" s="28"/>
      <c r="MZO1415" s="28"/>
      <c r="MZP1415" s="28"/>
      <c r="MZQ1415" s="28"/>
      <c r="MZR1415" s="28"/>
      <c r="MZS1415" s="28"/>
      <c r="MZT1415" s="28"/>
      <c r="MZU1415" s="28"/>
      <c r="MZV1415" s="28"/>
      <c r="MZW1415" s="28"/>
      <c r="MZX1415" s="28"/>
      <c r="MZY1415" s="28"/>
      <c r="MZZ1415" s="28"/>
      <c r="NAA1415" s="28"/>
      <c r="NAB1415" s="28"/>
      <c r="NAC1415" s="28"/>
      <c r="NAD1415" s="28"/>
      <c r="NAE1415" s="28"/>
      <c r="NAF1415" s="28"/>
      <c r="NAG1415" s="28"/>
      <c r="NAH1415" s="28"/>
      <c r="NAI1415" s="28"/>
      <c r="NAJ1415" s="28"/>
      <c r="NAK1415" s="28"/>
      <c r="NAL1415" s="28"/>
      <c r="NAM1415" s="28"/>
      <c r="NAN1415" s="28"/>
      <c r="NAO1415" s="28"/>
      <c r="NAP1415" s="28"/>
      <c r="NAQ1415" s="28"/>
      <c r="NAR1415" s="28"/>
      <c r="NAS1415" s="28"/>
      <c r="NAT1415" s="28"/>
      <c r="NAU1415" s="28"/>
      <c r="NAV1415" s="28"/>
      <c r="NAW1415" s="28"/>
      <c r="NAX1415" s="28"/>
      <c r="NAY1415" s="28"/>
      <c r="NAZ1415" s="28"/>
      <c r="NBA1415" s="28"/>
      <c r="NBB1415" s="28"/>
      <c r="NBC1415" s="28"/>
      <c r="NBD1415" s="28"/>
      <c r="NBE1415" s="28"/>
      <c r="NBF1415" s="28"/>
      <c r="NBG1415" s="28"/>
      <c r="NBH1415" s="28"/>
      <c r="NBI1415" s="28"/>
      <c r="NBJ1415" s="28"/>
      <c r="NBK1415" s="28"/>
      <c r="NBL1415" s="28"/>
      <c r="NBM1415" s="28"/>
      <c r="NBN1415" s="28"/>
      <c r="NBO1415" s="28"/>
      <c r="NBP1415" s="28"/>
      <c r="NBQ1415" s="28"/>
      <c r="NBR1415" s="28"/>
      <c r="NBS1415" s="28"/>
      <c r="NBT1415" s="28"/>
      <c r="NBU1415" s="28"/>
      <c r="NBV1415" s="28"/>
      <c r="NBW1415" s="28"/>
      <c r="NBX1415" s="28"/>
      <c r="NBY1415" s="28"/>
      <c r="NBZ1415" s="28"/>
      <c r="NCA1415" s="28"/>
      <c r="NCB1415" s="28"/>
      <c r="NCC1415" s="28"/>
      <c r="NCD1415" s="28"/>
      <c r="NCE1415" s="28"/>
      <c r="NCF1415" s="28"/>
      <c r="NCG1415" s="28"/>
      <c r="NCH1415" s="28"/>
      <c r="NCI1415" s="28"/>
      <c r="NCJ1415" s="28"/>
      <c r="NCK1415" s="28"/>
      <c r="NCL1415" s="28"/>
      <c r="NCM1415" s="28"/>
      <c r="NCN1415" s="28"/>
      <c r="NCO1415" s="28"/>
      <c r="NCP1415" s="28"/>
      <c r="NCQ1415" s="28"/>
      <c r="NCR1415" s="28"/>
      <c r="NCS1415" s="28"/>
      <c r="NCT1415" s="28"/>
      <c r="NCU1415" s="28"/>
      <c r="NCV1415" s="28"/>
      <c r="NCW1415" s="28"/>
      <c r="NCX1415" s="28"/>
      <c r="NCY1415" s="28"/>
      <c r="NCZ1415" s="28"/>
      <c r="NDA1415" s="28"/>
      <c r="NDB1415" s="28"/>
      <c r="NDC1415" s="28"/>
      <c r="NDD1415" s="28"/>
      <c r="NDE1415" s="28"/>
      <c r="NDF1415" s="28"/>
      <c r="NDG1415" s="28"/>
      <c r="NDH1415" s="28"/>
      <c r="NDI1415" s="28"/>
      <c r="NDJ1415" s="28"/>
      <c r="NDK1415" s="28"/>
      <c r="NDL1415" s="28"/>
      <c r="NDM1415" s="28"/>
      <c r="NDN1415" s="28"/>
      <c r="NDO1415" s="28"/>
      <c r="NDP1415" s="28"/>
      <c r="NDQ1415" s="28"/>
      <c r="NDR1415" s="28"/>
      <c r="NDS1415" s="28"/>
      <c r="NDT1415" s="28"/>
      <c r="NDU1415" s="28"/>
      <c r="NDV1415" s="28"/>
      <c r="NDW1415" s="28"/>
      <c r="NDX1415" s="28"/>
      <c r="NDY1415" s="28"/>
      <c r="NDZ1415" s="28"/>
      <c r="NEA1415" s="28"/>
      <c r="NEB1415" s="28"/>
      <c r="NEC1415" s="28"/>
      <c r="NED1415" s="28"/>
      <c r="NEE1415" s="28"/>
      <c r="NEF1415" s="28"/>
      <c r="NEG1415" s="28"/>
      <c r="NEH1415" s="28"/>
      <c r="NEI1415" s="28"/>
      <c r="NEJ1415" s="28"/>
      <c r="NEK1415" s="28"/>
      <c r="NEL1415" s="28"/>
      <c r="NEM1415" s="28"/>
      <c r="NEN1415" s="28"/>
      <c r="NEO1415" s="28"/>
      <c r="NEP1415" s="28"/>
      <c r="NEQ1415" s="28"/>
      <c r="NER1415" s="28"/>
      <c r="NES1415" s="28"/>
      <c r="NET1415" s="28"/>
      <c r="NEU1415" s="28"/>
      <c r="NEV1415" s="28"/>
      <c r="NEW1415" s="28"/>
      <c r="NEX1415" s="28"/>
      <c r="NEY1415" s="28"/>
      <c r="NEZ1415" s="28"/>
      <c r="NFA1415" s="28"/>
      <c r="NFB1415" s="28"/>
      <c r="NFC1415" s="28"/>
      <c r="NFD1415" s="28"/>
      <c r="NFE1415" s="28"/>
      <c r="NFF1415" s="28"/>
      <c r="NFG1415" s="28"/>
      <c r="NFH1415" s="28"/>
      <c r="NFI1415" s="28"/>
      <c r="NFJ1415" s="28"/>
      <c r="NFK1415" s="28"/>
      <c r="NFL1415" s="28"/>
      <c r="NFM1415" s="28"/>
      <c r="NFN1415" s="28"/>
      <c r="NFO1415" s="28"/>
      <c r="NFP1415" s="28"/>
      <c r="NFQ1415" s="28"/>
      <c r="NFR1415" s="28"/>
      <c r="NFS1415" s="28"/>
      <c r="NFT1415" s="28"/>
      <c r="NFU1415" s="28"/>
      <c r="NFV1415" s="28"/>
      <c r="NFW1415" s="28"/>
      <c r="NFX1415" s="28"/>
      <c r="NFY1415" s="28"/>
      <c r="NFZ1415" s="28"/>
      <c r="NGA1415" s="28"/>
      <c r="NGB1415" s="28"/>
      <c r="NGC1415" s="28"/>
      <c r="NGD1415" s="28"/>
      <c r="NGE1415" s="28"/>
      <c r="NGF1415" s="28"/>
      <c r="NGG1415" s="28"/>
      <c r="NGH1415" s="28"/>
      <c r="NGI1415" s="28"/>
      <c r="NGJ1415" s="28"/>
      <c r="NGK1415" s="28"/>
      <c r="NGL1415" s="28"/>
      <c r="NGM1415" s="28"/>
      <c r="NGN1415" s="28"/>
      <c r="NGO1415" s="28"/>
      <c r="NGP1415" s="28"/>
      <c r="NGQ1415" s="28"/>
      <c r="NGR1415" s="28"/>
      <c r="NGS1415" s="28"/>
      <c r="NGT1415" s="28"/>
      <c r="NGU1415" s="28"/>
      <c r="NGV1415" s="28"/>
      <c r="NGW1415" s="28"/>
      <c r="NGX1415" s="28"/>
      <c r="NGY1415" s="28"/>
      <c r="NGZ1415" s="28"/>
      <c r="NHA1415" s="28"/>
      <c r="NHB1415" s="28"/>
      <c r="NHC1415" s="28"/>
      <c r="NHD1415" s="28"/>
      <c r="NHE1415" s="28"/>
      <c r="NHF1415" s="28"/>
      <c r="NHG1415" s="28"/>
      <c r="NHH1415" s="28"/>
      <c r="NHI1415" s="28"/>
      <c r="NHJ1415" s="28"/>
      <c r="NHK1415" s="28"/>
      <c r="NHL1415" s="28"/>
      <c r="NHM1415" s="28"/>
      <c r="NHN1415" s="28"/>
      <c r="NHO1415" s="28"/>
      <c r="NHP1415" s="28"/>
      <c r="NHQ1415" s="28"/>
      <c r="NHR1415" s="28"/>
      <c r="NHS1415" s="28"/>
      <c r="NHT1415" s="28"/>
      <c r="NHU1415" s="28"/>
      <c r="NHV1415" s="28"/>
      <c r="NHW1415" s="28"/>
      <c r="NHX1415" s="28"/>
      <c r="NHY1415" s="28"/>
      <c r="NHZ1415" s="28"/>
      <c r="NIA1415" s="28"/>
      <c r="NIB1415" s="28"/>
      <c r="NIC1415" s="28"/>
      <c r="NID1415" s="28"/>
      <c r="NIE1415" s="28"/>
      <c r="NIF1415" s="28"/>
      <c r="NIG1415" s="28"/>
      <c r="NIH1415" s="28"/>
      <c r="NII1415" s="28"/>
      <c r="NIJ1415" s="28"/>
      <c r="NIK1415" s="28"/>
      <c r="NIL1415" s="28"/>
      <c r="NIM1415" s="28"/>
      <c r="NIN1415" s="28"/>
      <c r="NIO1415" s="28"/>
      <c r="NIP1415" s="28"/>
      <c r="NIQ1415" s="28"/>
      <c r="NIR1415" s="28"/>
      <c r="NIS1415" s="28"/>
      <c r="NIT1415" s="28"/>
      <c r="NIU1415" s="28"/>
      <c r="NIV1415" s="28"/>
      <c r="NIW1415" s="28"/>
      <c r="NIX1415" s="28"/>
      <c r="NIY1415" s="28"/>
      <c r="NIZ1415" s="28"/>
      <c r="NJA1415" s="28"/>
      <c r="NJB1415" s="28"/>
      <c r="NJC1415" s="28"/>
      <c r="NJD1415" s="28"/>
      <c r="NJE1415" s="28"/>
      <c r="NJF1415" s="28"/>
      <c r="NJG1415" s="28"/>
      <c r="NJH1415" s="28"/>
      <c r="NJI1415" s="28"/>
      <c r="NJJ1415" s="28"/>
      <c r="NJK1415" s="28"/>
      <c r="NJL1415" s="28"/>
      <c r="NJM1415" s="28"/>
      <c r="NJN1415" s="28"/>
      <c r="NJO1415" s="28"/>
      <c r="NJP1415" s="28"/>
      <c r="NJQ1415" s="28"/>
      <c r="NJR1415" s="28"/>
      <c r="NJS1415" s="28"/>
      <c r="NJT1415" s="28"/>
      <c r="NJU1415" s="28"/>
      <c r="NJV1415" s="28"/>
      <c r="NJW1415" s="28"/>
      <c r="NJX1415" s="28"/>
      <c r="NJY1415" s="28"/>
      <c r="NJZ1415" s="28"/>
      <c r="NKA1415" s="28"/>
      <c r="NKB1415" s="28"/>
      <c r="NKC1415" s="28"/>
      <c r="NKD1415" s="28"/>
      <c r="NKE1415" s="28"/>
      <c r="NKF1415" s="28"/>
      <c r="NKG1415" s="28"/>
      <c r="NKH1415" s="28"/>
      <c r="NKI1415" s="28"/>
      <c r="NKJ1415" s="28"/>
      <c r="NKK1415" s="28"/>
      <c r="NKL1415" s="28"/>
      <c r="NKM1415" s="28"/>
      <c r="NKN1415" s="28"/>
      <c r="NKO1415" s="28"/>
      <c r="NKP1415" s="28"/>
      <c r="NKQ1415" s="28"/>
      <c r="NKR1415" s="28"/>
      <c r="NKS1415" s="28"/>
      <c r="NKT1415" s="28"/>
      <c r="NKU1415" s="28"/>
      <c r="NKV1415" s="28"/>
      <c r="NKW1415" s="28"/>
      <c r="NKX1415" s="28"/>
      <c r="NKY1415" s="28"/>
      <c r="NKZ1415" s="28"/>
      <c r="NLA1415" s="28"/>
      <c r="NLB1415" s="28"/>
      <c r="NLC1415" s="28"/>
      <c r="NLD1415" s="28"/>
      <c r="NLE1415" s="28"/>
      <c r="NLF1415" s="28"/>
      <c r="NLG1415" s="28"/>
      <c r="NLH1415" s="28"/>
      <c r="NLI1415" s="28"/>
      <c r="NLJ1415" s="28"/>
      <c r="NLK1415" s="28"/>
      <c r="NLL1415" s="28"/>
      <c r="NLM1415" s="28"/>
      <c r="NLN1415" s="28"/>
      <c r="NLO1415" s="28"/>
      <c r="NLP1415" s="28"/>
      <c r="NLQ1415" s="28"/>
      <c r="NLR1415" s="28"/>
      <c r="NLS1415" s="28"/>
      <c r="NLT1415" s="28"/>
      <c r="NLU1415" s="28"/>
      <c r="NLV1415" s="28"/>
      <c r="NLW1415" s="28"/>
      <c r="NLX1415" s="28"/>
      <c r="NLY1415" s="28"/>
      <c r="NLZ1415" s="28"/>
      <c r="NMA1415" s="28"/>
      <c r="NMB1415" s="28"/>
      <c r="NMC1415" s="28"/>
      <c r="NMD1415" s="28"/>
      <c r="NME1415" s="28"/>
      <c r="NMF1415" s="28"/>
      <c r="NMG1415" s="28"/>
      <c r="NMH1415" s="28"/>
      <c r="NMI1415" s="28"/>
      <c r="NMJ1415" s="28"/>
      <c r="NMK1415" s="28"/>
      <c r="NML1415" s="28"/>
      <c r="NMM1415" s="28"/>
      <c r="NMN1415" s="28"/>
      <c r="NMO1415" s="28"/>
      <c r="NMP1415" s="28"/>
      <c r="NMQ1415" s="28"/>
      <c r="NMR1415" s="28"/>
      <c r="NMS1415" s="28"/>
      <c r="NMT1415" s="28"/>
      <c r="NMU1415" s="28"/>
      <c r="NMV1415" s="28"/>
      <c r="NMW1415" s="28"/>
      <c r="NMX1415" s="28"/>
      <c r="NMY1415" s="28"/>
      <c r="NMZ1415" s="28"/>
      <c r="NNA1415" s="28"/>
      <c r="NNB1415" s="28"/>
      <c r="NNC1415" s="28"/>
      <c r="NND1415" s="28"/>
      <c r="NNE1415" s="28"/>
      <c r="NNF1415" s="28"/>
      <c r="NNG1415" s="28"/>
      <c r="NNH1415" s="28"/>
      <c r="NNI1415" s="28"/>
      <c r="NNJ1415" s="28"/>
      <c r="NNK1415" s="28"/>
      <c r="NNL1415" s="28"/>
      <c r="NNM1415" s="28"/>
      <c r="NNN1415" s="28"/>
      <c r="NNO1415" s="28"/>
      <c r="NNP1415" s="28"/>
      <c r="NNQ1415" s="28"/>
      <c r="NNR1415" s="28"/>
      <c r="NNS1415" s="28"/>
      <c r="NNT1415" s="28"/>
      <c r="NNU1415" s="28"/>
      <c r="NNV1415" s="28"/>
      <c r="NNW1415" s="28"/>
      <c r="NNX1415" s="28"/>
      <c r="NNY1415" s="28"/>
      <c r="NNZ1415" s="28"/>
      <c r="NOA1415" s="28"/>
      <c r="NOB1415" s="28"/>
      <c r="NOC1415" s="28"/>
      <c r="NOD1415" s="28"/>
      <c r="NOE1415" s="28"/>
      <c r="NOF1415" s="28"/>
      <c r="NOG1415" s="28"/>
      <c r="NOH1415" s="28"/>
      <c r="NOI1415" s="28"/>
      <c r="NOJ1415" s="28"/>
      <c r="NOK1415" s="28"/>
      <c r="NOL1415" s="28"/>
      <c r="NOM1415" s="28"/>
      <c r="NON1415" s="28"/>
      <c r="NOO1415" s="28"/>
      <c r="NOP1415" s="28"/>
      <c r="NOQ1415" s="28"/>
      <c r="NOR1415" s="28"/>
      <c r="NOS1415" s="28"/>
      <c r="NOT1415" s="28"/>
      <c r="NOU1415" s="28"/>
      <c r="NOV1415" s="28"/>
      <c r="NOW1415" s="28"/>
      <c r="NOX1415" s="28"/>
      <c r="NOY1415" s="28"/>
      <c r="NOZ1415" s="28"/>
      <c r="NPA1415" s="28"/>
      <c r="NPB1415" s="28"/>
      <c r="NPC1415" s="28"/>
      <c r="NPD1415" s="28"/>
      <c r="NPE1415" s="28"/>
      <c r="NPF1415" s="28"/>
      <c r="NPG1415" s="28"/>
      <c r="NPH1415" s="28"/>
      <c r="NPI1415" s="28"/>
      <c r="NPJ1415" s="28"/>
      <c r="NPK1415" s="28"/>
      <c r="NPL1415" s="28"/>
      <c r="NPM1415" s="28"/>
      <c r="NPN1415" s="28"/>
      <c r="NPO1415" s="28"/>
      <c r="NPP1415" s="28"/>
      <c r="NPQ1415" s="28"/>
      <c r="NPR1415" s="28"/>
      <c r="NPS1415" s="28"/>
      <c r="NPT1415" s="28"/>
      <c r="NPU1415" s="28"/>
      <c r="NPV1415" s="28"/>
      <c r="NPW1415" s="28"/>
      <c r="NPX1415" s="28"/>
      <c r="NPY1415" s="28"/>
      <c r="NPZ1415" s="28"/>
      <c r="NQA1415" s="28"/>
      <c r="NQB1415" s="28"/>
      <c r="NQC1415" s="28"/>
      <c r="NQD1415" s="28"/>
      <c r="NQE1415" s="28"/>
      <c r="NQF1415" s="28"/>
      <c r="NQG1415" s="28"/>
      <c r="NQH1415" s="28"/>
      <c r="NQI1415" s="28"/>
      <c r="NQJ1415" s="28"/>
      <c r="NQK1415" s="28"/>
      <c r="NQL1415" s="28"/>
      <c r="NQM1415" s="28"/>
      <c r="NQN1415" s="28"/>
      <c r="NQO1415" s="28"/>
      <c r="NQP1415" s="28"/>
      <c r="NQQ1415" s="28"/>
      <c r="NQR1415" s="28"/>
      <c r="NQS1415" s="28"/>
      <c r="NQT1415" s="28"/>
      <c r="NQU1415" s="28"/>
      <c r="NQV1415" s="28"/>
      <c r="NQW1415" s="28"/>
      <c r="NQX1415" s="28"/>
      <c r="NQY1415" s="28"/>
      <c r="NQZ1415" s="28"/>
      <c r="NRA1415" s="28"/>
      <c r="NRB1415" s="28"/>
      <c r="NRC1415" s="28"/>
      <c r="NRD1415" s="28"/>
      <c r="NRE1415" s="28"/>
      <c r="NRF1415" s="28"/>
      <c r="NRG1415" s="28"/>
      <c r="NRH1415" s="28"/>
      <c r="NRI1415" s="28"/>
      <c r="NRJ1415" s="28"/>
      <c r="NRK1415" s="28"/>
      <c r="NRL1415" s="28"/>
      <c r="NRM1415" s="28"/>
      <c r="NRN1415" s="28"/>
      <c r="NRO1415" s="28"/>
      <c r="NRP1415" s="28"/>
      <c r="NRQ1415" s="28"/>
      <c r="NRR1415" s="28"/>
      <c r="NRS1415" s="28"/>
      <c r="NRT1415" s="28"/>
      <c r="NRU1415" s="28"/>
      <c r="NRV1415" s="28"/>
      <c r="NRW1415" s="28"/>
      <c r="NRX1415" s="28"/>
      <c r="NRY1415" s="28"/>
      <c r="NRZ1415" s="28"/>
      <c r="NSA1415" s="28"/>
      <c r="NSB1415" s="28"/>
      <c r="NSC1415" s="28"/>
      <c r="NSD1415" s="28"/>
      <c r="NSE1415" s="28"/>
      <c r="NSF1415" s="28"/>
      <c r="NSG1415" s="28"/>
      <c r="NSH1415" s="28"/>
      <c r="NSI1415" s="28"/>
      <c r="NSJ1415" s="28"/>
      <c r="NSK1415" s="28"/>
      <c r="NSL1415" s="28"/>
      <c r="NSM1415" s="28"/>
      <c r="NSN1415" s="28"/>
      <c r="NSO1415" s="28"/>
      <c r="NSP1415" s="28"/>
      <c r="NSQ1415" s="28"/>
      <c r="NSR1415" s="28"/>
      <c r="NSS1415" s="28"/>
      <c r="NST1415" s="28"/>
      <c r="NSU1415" s="28"/>
      <c r="NSV1415" s="28"/>
      <c r="NSW1415" s="28"/>
      <c r="NSX1415" s="28"/>
      <c r="NSY1415" s="28"/>
      <c r="NSZ1415" s="28"/>
      <c r="NTA1415" s="28"/>
      <c r="NTB1415" s="28"/>
      <c r="NTC1415" s="28"/>
      <c r="NTD1415" s="28"/>
      <c r="NTE1415" s="28"/>
      <c r="NTF1415" s="28"/>
      <c r="NTG1415" s="28"/>
      <c r="NTH1415" s="28"/>
      <c r="NTI1415" s="28"/>
      <c r="NTJ1415" s="28"/>
      <c r="NTK1415" s="28"/>
      <c r="NTL1415" s="28"/>
      <c r="NTM1415" s="28"/>
      <c r="NTN1415" s="28"/>
      <c r="NTO1415" s="28"/>
      <c r="NTP1415" s="28"/>
      <c r="NTQ1415" s="28"/>
      <c r="NTR1415" s="28"/>
      <c r="NTS1415" s="28"/>
      <c r="NTT1415" s="28"/>
      <c r="NTU1415" s="28"/>
      <c r="NTV1415" s="28"/>
      <c r="NTW1415" s="28"/>
      <c r="NTX1415" s="28"/>
      <c r="NTY1415" s="28"/>
      <c r="NTZ1415" s="28"/>
      <c r="NUA1415" s="28"/>
      <c r="NUB1415" s="28"/>
      <c r="NUC1415" s="28"/>
      <c r="NUD1415" s="28"/>
      <c r="NUE1415" s="28"/>
      <c r="NUF1415" s="28"/>
      <c r="NUG1415" s="28"/>
      <c r="NUH1415" s="28"/>
      <c r="NUI1415" s="28"/>
      <c r="NUJ1415" s="28"/>
      <c r="NUK1415" s="28"/>
      <c r="NUL1415" s="28"/>
      <c r="NUM1415" s="28"/>
      <c r="NUN1415" s="28"/>
      <c r="NUO1415" s="28"/>
      <c r="NUP1415" s="28"/>
      <c r="NUQ1415" s="28"/>
      <c r="NUR1415" s="28"/>
      <c r="NUS1415" s="28"/>
      <c r="NUT1415" s="28"/>
      <c r="NUU1415" s="28"/>
      <c r="NUV1415" s="28"/>
      <c r="NUW1415" s="28"/>
      <c r="NUX1415" s="28"/>
      <c r="NUY1415" s="28"/>
      <c r="NUZ1415" s="28"/>
      <c r="NVA1415" s="28"/>
      <c r="NVB1415" s="28"/>
      <c r="NVC1415" s="28"/>
      <c r="NVD1415" s="28"/>
      <c r="NVE1415" s="28"/>
      <c r="NVF1415" s="28"/>
      <c r="NVG1415" s="28"/>
      <c r="NVH1415" s="28"/>
      <c r="NVI1415" s="28"/>
      <c r="NVJ1415" s="28"/>
      <c r="NVK1415" s="28"/>
      <c r="NVL1415" s="28"/>
      <c r="NVM1415" s="28"/>
      <c r="NVN1415" s="28"/>
      <c r="NVO1415" s="28"/>
      <c r="NVP1415" s="28"/>
      <c r="NVQ1415" s="28"/>
      <c r="NVR1415" s="28"/>
      <c r="NVS1415" s="28"/>
      <c r="NVT1415" s="28"/>
      <c r="NVU1415" s="28"/>
      <c r="NVV1415" s="28"/>
      <c r="NVW1415" s="28"/>
      <c r="NVX1415" s="28"/>
      <c r="NVY1415" s="28"/>
      <c r="NVZ1415" s="28"/>
      <c r="NWA1415" s="28"/>
      <c r="NWB1415" s="28"/>
      <c r="NWC1415" s="28"/>
      <c r="NWD1415" s="28"/>
      <c r="NWE1415" s="28"/>
      <c r="NWF1415" s="28"/>
      <c r="NWG1415" s="28"/>
      <c r="NWH1415" s="28"/>
      <c r="NWI1415" s="28"/>
      <c r="NWJ1415" s="28"/>
      <c r="NWK1415" s="28"/>
      <c r="NWL1415" s="28"/>
      <c r="NWM1415" s="28"/>
      <c r="NWN1415" s="28"/>
      <c r="NWO1415" s="28"/>
      <c r="NWP1415" s="28"/>
      <c r="NWQ1415" s="28"/>
      <c r="NWR1415" s="28"/>
      <c r="NWS1415" s="28"/>
      <c r="NWT1415" s="28"/>
      <c r="NWU1415" s="28"/>
      <c r="NWV1415" s="28"/>
      <c r="NWW1415" s="28"/>
      <c r="NWX1415" s="28"/>
      <c r="NWY1415" s="28"/>
      <c r="NWZ1415" s="28"/>
      <c r="NXA1415" s="28"/>
      <c r="NXB1415" s="28"/>
      <c r="NXC1415" s="28"/>
      <c r="NXD1415" s="28"/>
      <c r="NXE1415" s="28"/>
      <c r="NXF1415" s="28"/>
      <c r="NXG1415" s="28"/>
      <c r="NXH1415" s="28"/>
      <c r="NXI1415" s="28"/>
      <c r="NXJ1415" s="28"/>
      <c r="NXK1415" s="28"/>
      <c r="NXL1415" s="28"/>
      <c r="NXM1415" s="28"/>
      <c r="NXN1415" s="28"/>
      <c r="NXO1415" s="28"/>
      <c r="NXP1415" s="28"/>
      <c r="NXQ1415" s="28"/>
      <c r="NXR1415" s="28"/>
      <c r="NXS1415" s="28"/>
      <c r="NXT1415" s="28"/>
      <c r="NXU1415" s="28"/>
      <c r="NXV1415" s="28"/>
      <c r="NXW1415" s="28"/>
      <c r="NXX1415" s="28"/>
      <c r="NXY1415" s="28"/>
      <c r="NXZ1415" s="28"/>
      <c r="NYA1415" s="28"/>
      <c r="NYB1415" s="28"/>
      <c r="NYC1415" s="28"/>
      <c r="NYD1415" s="28"/>
      <c r="NYE1415" s="28"/>
      <c r="NYF1415" s="28"/>
      <c r="NYG1415" s="28"/>
      <c r="NYH1415" s="28"/>
      <c r="NYI1415" s="28"/>
      <c r="NYJ1415" s="28"/>
      <c r="NYK1415" s="28"/>
      <c r="NYL1415" s="28"/>
      <c r="NYM1415" s="28"/>
      <c r="NYN1415" s="28"/>
      <c r="NYO1415" s="28"/>
      <c r="NYP1415" s="28"/>
      <c r="NYQ1415" s="28"/>
      <c r="NYR1415" s="28"/>
      <c r="NYS1415" s="28"/>
      <c r="NYT1415" s="28"/>
      <c r="NYU1415" s="28"/>
      <c r="NYV1415" s="28"/>
      <c r="NYW1415" s="28"/>
      <c r="NYX1415" s="28"/>
      <c r="NYY1415" s="28"/>
      <c r="NYZ1415" s="28"/>
      <c r="NZA1415" s="28"/>
      <c r="NZB1415" s="28"/>
      <c r="NZC1415" s="28"/>
      <c r="NZD1415" s="28"/>
      <c r="NZE1415" s="28"/>
      <c r="NZF1415" s="28"/>
      <c r="NZG1415" s="28"/>
      <c r="NZH1415" s="28"/>
      <c r="NZI1415" s="28"/>
      <c r="NZJ1415" s="28"/>
      <c r="NZK1415" s="28"/>
      <c r="NZL1415" s="28"/>
      <c r="NZM1415" s="28"/>
      <c r="NZN1415" s="28"/>
      <c r="NZO1415" s="28"/>
      <c r="NZP1415" s="28"/>
      <c r="NZQ1415" s="28"/>
      <c r="NZR1415" s="28"/>
      <c r="NZS1415" s="28"/>
      <c r="NZT1415" s="28"/>
      <c r="NZU1415" s="28"/>
      <c r="NZV1415" s="28"/>
      <c r="NZW1415" s="28"/>
      <c r="NZX1415" s="28"/>
      <c r="NZY1415" s="28"/>
      <c r="NZZ1415" s="28"/>
      <c r="OAA1415" s="28"/>
      <c r="OAB1415" s="28"/>
      <c r="OAC1415" s="28"/>
      <c r="OAD1415" s="28"/>
      <c r="OAE1415" s="28"/>
      <c r="OAF1415" s="28"/>
      <c r="OAG1415" s="28"/>
      <c r="OAH1415" s="28"/>
      <c r="OAI1415" s="28"/>
      <c r="OAJ1415" s="28"/>
      <c r="OAK1415" s="28"/>
      <c r="OAL1415" s="28"/>
      <c r="OAM1415" s="28"/>
      <c r="OAN1415" s="28"/>
      <c r="OAO1415" s="28"/>
      <c r="OAP1415" s="28"/>
      <c r="OAQ1415" s="28"/>
      <c r="OAR1415" s="28"/>
      <c r="OAS1415" s="28"/>
      <c r="OAT1415" s="28"/>
      <c r="OAU1415" s="28"/>
      <c r="OAV1415" s="28"/>
      <c r="OAW1415" s="28"/>
      <c r="OAX1415" s="28"/>
      <c r="OAY1415" s="28"/>
      <c r="OAZ1415" s="28"/>
      <c r="OBA1415" s="28"/>
      <c r="OBB1415" s="28"/>
      <c r="OBC1415" s="28"/>
      <c r="OBD1415" s="28"/>
      <c r="OBE1415" s="28"/>
      <c r="OBF1415" s="28"/>
      <c r="OBG1415" s="28"/>
      <c r="OBH1415" s="28"/>
      <c r="OBI1415" s="28"/>
      <c r="OBJ1415" s="28"/>
      <c r="OBK1415" s="28"/>
      <c r="OBL1415" s="28"/>
      <c r="OBM1415" s="28"/>
      <c r="OBN1415" s="28"/>
      <c r="OBO1415" s="28"/>
      <c r="OBP1415" s="28"/>
      <c r="OBQ1415" s="28"/>
      <c r="OBR1415" s="28"/>
      <c r="OBS1415" s="28"/>
      <c r="OBT1415" s="28"/>
      <c r="OBU1415" s="28"/>
      <c r="OBV1415" s="28"/>
      <c r="OBW1415" s="28"/>
      <c r="OBX1415" s="28"/>
      <c r="OBY1415" s="28"/>
      <c r="OBZ1415" s="28"/>
      <c r="OCA1415" s="28"/>
      <c r="OCB1415" s="28"/>
      <c r="OCC1415" s="28"/>
      <c r="OCD1415" s="28"/>
      <c r="OCE1415" s="28"/>
      <c r="OCF1415" s="28"/>
      <c r="OCG1415" s="28"/>
      <c r="OCH1415" s="28"/>
      <c r="OCI1415" s="28"/>
      <c r="OCJ1415" s="28"/>
      <c r="OCK1415" s="28"/>
      <c r="OCL1415" s="28"/>
      <c r="OCM1415" s="28"/>
      <c r="OCN1415" s="28"/>
      <c r="OCO1415" s="28"/>
      <c r="OCP1415" s="28"/>
      <c r="OCQ1415" s="28"/>
      <c r="OCR1415" s="28"/>
      <c r="OCS1415" s="28"/>
      <c r="OCT1415" s="28"/>
      <c r="OCU1415" s="28"/>
      <c r="OCV1415" s="28"/>
      <c r="OCW1415" s="28"/>
      <c r="OCX1415" s="28"/>
      <c r="OCY1415" s="28"/>
      <c r="OCZ1415" s="28"/>
      <c r="ODA1415" s="28"/>
      <c r="ODB1415" s="28"/>
      <c r="ODC1415" s="28"/>
      <c r="ODD1415" s="28"/>
      <c r="ODE1415" s="28"/>
      <c r="ODF1415" s="28"/>
      <c r="ODG1415" s="28"/>
      <c r="ODH1415" s="28"/>
      <c r="ODI1415" s="28"/>
      <c r="ODJ1415" s="28"/>
      <c r="ODK1415" s="28"/>
      <c r="ODL1415" s="28"/>
      <c r="ODM1415" s="28"/>
      <c r="ODN1415" s="28"/>
      <c r="ODO1415" s="28"/>
      <c r="ODP1415" s="28"/>
      <c r="ODQ1415" s="28"/>
      <c r="ODR1415" s="28"/>
      <c r="ODS1415" s="28"/>
      <c r="ODT1415" s="28"/>
      <c r="ODU1415" s="28"/>
      <c r="ODV1415" s="28"/>
      <c r="ODW1415" s="28"/>
      <c r="ODX1415" s="28"/>
      <c r="ODY1415" s="28"/>
      <c r="ODZ1415" s="28"/>
      <c r="OEA1415" s="28"/>
      <c r="OEB1415" s="28"/>
      <c r="OEC1415" s="28"/>
      <c r="OED1415" s="28"/>
      <c r="OEE1415" s="28"/>
      <c r="OEF1415" s="28"/>
      <c r="OEG1415" s="28"/>
      <c r="OEH1415" s="28"/>
      <c r="OEI1415" s="28"/>
      <c r="OEJ1415" s="28"/>
      <c r="OEK1415" s="28"/>
      <c r="OEL1415" s="28"/>
      <c r="OEM1415" s="28"/>
      <c r="OEN1415" s="28"/>
      <c r="OEO1415" s="28"/>
      <c r="OEP1415" s="28"/>
      <c r="OEQ1415" s="28"/>
      <c r="OER1415" s="28"/>
      <c r="OES1415" s="28"/>
      <c r="OET1415" s="28"/>
      <c r="OEU1415" s="28"/>
      <c r="OEV1415" s="28"/>
      <c r="OEW1415" s="28"/>
      <c r="OEX1415" s="28"/>
      <c r="OEY1415" s="28"/>
      <c r="OEZ1415" s="28"/>
      <c r="OFA1415" s="28"/>
      <c r="OFB1415" s="28"/>
      <c r="OFC1415" s="28"/>
      <c r="OFD1415" s="28"/>
      <c r="OFE1415" s="28"/>
      <c r="OFF1415" s="28"/>
      <c r="OFG1415" s="28"/>
      <c r="OFH1415" s="28"/>
      <c r="OFI1415" s="28"/>
      <c r="OFJ1415" s="28"/>
      <c r="OFK1415" s="28"/>
      <c r="OFL1415" s="28"/>
      <c r="OFM1415" s="28"/>
      <c r="OFN1415" s="28"/>
      <c r="OFO1415" s="28"/>
      <c r="OFP1415" s="28"/>
      <c r="OFQ1415" s="28"/>
      <c r="OFR1415" s="28"/>
      <c r="OFS1415" s="28"/>
      <c r="OFT1415" s="28"/>
      <c r="OFU1415" s="28"/>
      <c r="OFV1415" s="28"/>
      <c r="OFW1415" s="28"/>
      <c r="OFX1415" s="28"/>
      <c r="OFY1415" s="28"/>
      <c r="OFZ1415" s="28"/>
      <c r="OGA1415" s="28"/>
      <c r="OGB1415" s="28"/>
      <c r="OGC1415" s="28"/>
      <c r="OGD1415" s="28"/>
      <c r="OGE1415" s="28"/>
      <c r="OGF1415" s="28"/>
      <c r="OGG1415" s="28"/>
      <c r="OGH1415" s="28"/>
      <c r="OGI1415" s="28"/>
      <c r="OGJ1415" s="28"/>
      <c r="OGK1415" s="28"/>
      <c r="OGL1415" s="28"/>
      <c r="OGM1415" s="28"/>
      <c r="OGN1415" s="28"/>
      <c r="OGO1415" s="28"/>
      <c r="OGP1415" s="28"/>
      <c r="OGQ1415" s="28"/>
      <c r="OGR1415" s="28"/>
      <c r="OGS1415" s="28"/>
      <c r="OGT1415" s="28"/>
      <c r="OGU1415" s="28"/>
      <c r="OGV1415" s="28"/>
      <c r="OGW1415" s="28"/>
      <c r="OGX1415" s="28"/>
      <c r="OGY1415" s="28"/>
      <c r="OGZ1415" s="28"/>
      <c r="OHA1415" s="28"/>
      <c r="OHB1415" s="28"/>
      <c r="OHC1415" s="28"/>
      <c r="OHD1415" s="28"/>
      <c r="OHE1415" s="28"/>
      <c r="OHF1415" s="28"/>
      <c r="OHG1415" s="28"/>
      <c r="OHH1415" s="28"/>
      <c r="OHI1415" s="28"/>
      <c r="OHJ1415" s="28"/>
      <c r="OHK1415" s="28"/>
      <c r="OHL1415" s="28"/>
      <c r="OHM1415" s="28"/>
      <c r="OHN1415" s="28"/>
      <c r="OHO1415" s="28"/>
      <c r="OHP1415" s="28"/>
      <c r="OHQ1415" s="28"/>
      <c r="OHR1415" s="28"/>
      <c r="OHS1415" s="28"/>
      <c r="OHT1415" s="28"/>
      <c r="OHU1415" s="28"/>
      <c r="OHV1415" s="28"/>
      <c r="OHW1415" s="28"/>
      <c r="OHX1415" s="28"/>
      <c r="OHY1415" s="28"/>
      <c r="OHZ1415" s="28"/>
      <c r="OIA1415" s="28"/>
      <c r="OIB1415" s="28"/>
      <c r="OIC1415" s="28"/>
      <c r="OID1415" s="28"/>
      <c r="OIE1415" s="28"/>
      <c r="OIF1415" s="28"/>
      <c r="OIG1415" s="28"/>
      <c r="OIH1415" s="28"/>
      <c r="OII1415" s="28"/>
      <c r="OIJ1415" s="28"/>
      <c r="OIK1415" s="28"/>
      <c r="OIL1415" s="28"/>
      <c r="OIM1415" s="28"/>
      <c r="OIN1415" s="28"/>
      <c r="OIO1415" s="28"/>
      <c r="OIP1415" s="28"/>
      <c r="OIQ1415" s="28"/>
      <c r="OIR1415" s="28"/>
      <c r="OIS1415" s="28"/>
      <c r="OIT1415" s="28"/>
      <c r="OIU1415" s="28"/>
      <c r="OIV1415" s="28"/>
      <c r="OIW1415" s="28"/>
      <c r="OIX1415" s="28"/>
      <c r="OIY1415" s="28"/>
      <c r="OIZ1415" s="28"/>
      <c r="OJA1415" s="28"/>
      <c r="OJB1415" s="28"/>
      <c r="OJC1415" s="28"/>
      <c r="OJD1415" s="28"/>
      <c r="OJE1415" s="28"/>
      <c r="OJF1415" s="28"/>
      <c r="OJG1415" s="28"/>
      <c r="OJH1415" s="28"/>
      <c r="OJI1415" s="28"/>
      <c r="OJJ1415" s="28"/>
      <c r="OJK1415" s="28"/>
      <c r="OJL1415" s="28"/>
      <c r="OJM1415" s="28"/>
      <c r="OJN1415" s="28"/>
      <c r="OJO1415" s="28"/>
      <c r="OJP1415" s="28"/>
      <c r="OJQ1415" s="28"/>
      <c r="OJR1415" s="28"/>
      <c r="OJS1415" s="28"/>
      <c r="OJT1415" s="28"/>
      <c r="OJU1415" s="28"/>
      <c r="OJV1415" s="28"/>
      <c r="OJW1415" s="28"/>
      <c r="OJX1415" s="28"/>
      <c r="OJY1415" s="28"/>
      <c r="OJZ1415" s="28"/>
      <c r="OKA1415" s="28"/>
      <c r="OKB1415" s="28"/>
      <c r="OKC1415" s="28"/>
      <c r="OKD1415" s="28"/>
      <c r="OKE1415" s="28"/>
      <c r="OKF1415" s="28"/>
      <c r="OKG1415" s="28"/>
      <c r="OKH1415" s="28"/>
      <c r="OKI1415" s="28"/>
      <c r="OKJ1415" s="28"/>
      <c r="OKK1415" s="28"/>
      <c r="OKL1415" s="28"/>
      <c r="OKM1415" s="28"/>
      <c r="OKN1415" s="28"/>
      <c r="OKO1415" s="28"/>
      <c r="OKP1415" s="28"/>
      <c r="OKQ1415" s="28"/>
      <c r="OKR1415" s="28"/>
      <c r="OKS1415" s="28"/>
      <c r="OKT1415" s="28"/>
      <c r="OKU1415" s="28"/>
      <c r="OKV1415" s="28"/>
      <c r="OKW1415" s="28"/>
      <c r="OKX1415" s="28"/>
      <c r="OKY1415" s="28"/>
      <c r="OKZ1415" s="28"/>
      <c r="OLA1415" s="28"/>
      <c r="OLB1415" s="28"/>
      <c r="OLC1415" s="28"/>
      <c r="OLD1415" s="28"/>
      <c r="OLE1415" s="28"/>
      <c r="OLF1415" s="28"/>
      <c r="OLG1415" s="28"/>
      <c r="OLH1415" s="28"/>
      <c r="OLI1415" s="28"/>
      <c r="OLJ1415" s="28"/>
      <c r="OLK1415" s="28"/>
      <c r="OLL1415" s="28"/>
      <c r="OLM1415" s="28"/>
      <c r="OLN1415" s="28"/>
      <c r="OLO1415" s="28"/>
      <c r="OLP1415" s="28"/>
      <c r="OLQ1415" s="28"/>
      <c r="OLR1415" s="28"/>
      <c r="OLS1415" s="28"/>
      <c r="OLT1415" s="28"/>
      <c r="OLU1415" s="28"/>
      <c r="OLV1415" s="28"/>
      <c r="OLW1415" s="28"/>
      <c r="OLX1415" s="28"/>
      <c r="OLY1415" s="28"/>
      <c r="OLZ1415" s="28"/>
      <c r="OMA1415" s="28"/>
      <c r="OMB1415" s="28"/>
      <c r="OMC1415" s="28"/>
      <c r="OMD1415" s="28"/>
      <c r="OME1415" s="28"/>
      <c r="OMF1415" s="28"/>
      <c r="OMG1415" s="28"/>
      <c r="OMH1415" s="28"/>
      <c r="OMI1415" s="28"/>
      <c r="OMJ1415" s="28"/>
      <c r="OMK1415" s="28"/>
      <c r="OML1415" s="28"/>
      <c r="OMM1415" s="28"/>
      <c r="OMN1415" s="28"/>
      <c r="OMO1415" s="28"/>
      <c r="OMP1415" s="28"/>
      <c r="OMQ1415" s="28"/>
      <c r="OMR1415" s="28"/>
      <c r="OMS1415" s="28"/>
      <c r="OMT1415" s="28"/>
      <c r="OMU1415" s="28"/>
      <c r="OMV1415" s="28"/>
      <c r="OMW1415" s="28"/>
      <c r="OMX1415" s="28"/>
      <c r="OMY1415" s="28"/>
      <c r="OMZ1415" s="28"/>
      <c r="ONA1415" s="28"/>
      <c r="ONB1415" s="28"/>
      <c r="ONC1415" s="28"/>
      <c r="OND1415" s="28"/>
      <c r="ONE1415" s="28"/>
      <c r="ONF1415" s="28"/>
      <c r="ONG1415" s="28"/>
      <c r="ONH1415" s="28"/>
      <c r="ONI1415" s="28"/>
      <c r="ONJ1415" s="28"/>
      <c r="ONK1415" s="28"/>
      <c r="ONL1415" s="28"/>
      <c r="ONM1415" s="28"/>
      <c r="ONN1415" s="28"/>
      <c r="ONO1415" s="28"/>
      <c r="ONP1415" s="28"/>
      <c r="ONQ1415" s="28"/>
      <c r="ONR1415" s="28"/>
      <c r="ONS1415" s="28"/>
      <c r="ONT1415" s="28"/>
      <c r="ONU1415" s="28"/>
      <c r="ONV1415" s="28"/>
      <c r="ONW1415" s="28"/>
      <c r="ONX1415" s="28"/>
      <c r="ONY1415" s="28"/>
      <c r="ONZ1415" s="28"/>
      <c r="OOA1415" s="28"/>
      <c r="OOB1415" s="28"/>
      <c r="OOC1415" s="28"/>
      <c r="OOD1415" s="28"/>
      <c r="OOE1415" s="28"/>
      <c r="OOF1415" s="28"/>
      <c r="OOG1415" s="28"/>
      <c r="OOH1415" s="28"/>
      <c r="OOI1415" s="28"/>
      <c r="OOJ1415" s="28"/>
      <c r="OOK1415" s="28"/>
      <c r="OOL1415" s="28"/>
      <c r="OOM1415" s="28"/>
      <c r="OON1415" s="28"/>
      <c r="OOO1415" s="28"/>
      <c r="OOP1415" s="28"/>
      <c r="OOQ1415" s="28"/>
      <c r="OOR1415" s="28"/>
      <c r="OOS1415" s="28"/>
      <c r="OOT1415" s="28"/>
      <c r="OOU1415" s="28"/>
      <c r="OOV1415" s="28"/>
      <c r="OOW1415" s="28"/>
      <c r="OOX1415" s="28"/>
      <c r="OOY1415" s="28"/>
      <c r="OOZ1415" s="28"/>
      <c r="OPA1415" s="28"/>
      <c r="OPB1415" s="28"/>
      <c r="OPC1415" s="28"/>
      <c r="OPD1415" s="28"/>
      <c r="OPE1415" s="28"/>
      <c r="OPF1415" s="28"/>
      <c r="OPG1415" s="28"/>
      <c r="OPH1415" s="28"/>
      <c r="OPI1415" s="28"/>
      <c r="OPJ1415" s="28"/>
      <c r="OPK1415" s="28"/>
      <c r="OPL1415" s="28"/>
      <c r="OPM1415" s="28"/>
      <c r="OPN1415" s="28"/>
      <c r="OPO1415" s="28"/>
      <c r="OPP1415" s="28"/>
      <c r="OPQ1415" s="28"/>
      <c r="OPR1415" s="28"/>
      <c r="OPS1415" s="28"/>
      <c r="OPT1415" s="28"/>
      <c r="OPU1415" s="28"/>
      <c r="OPV1415" s="28"/>
      <c r="OPW1415" s="28"/>
      <c r="OPX1415" s="28"/>
      <c r="OPY1415" s="28"/>
      <c r="OPZ1415" s="28"/>
      <c r="OQA1415" s="28"/>
      <c r="OQB1415" s="28"/>
      <c r="OQC1415" s="28"/>
      <c r="OQD1415" s="28"/>
      <c r="OQE1415" s="28"/>
      <c r="OQF1415" s="28"/>
      <c r="OQG1415" s="28"/>
      <c r="OQH1415" s="28"/>
      <c r="OQI1415" s="28"/>
      <c r="OQJ1415" s="28"/>
      <c r="OQK1415" s="28"/>
      <c r="OQL1415" s="28"/>
      <c r="OQM1415" s="28"/>
      <c r="OQN1415" s="28"/>
      <c r="OQO1415" s="28"/>
      <c r="OQP1415" s="28"/>
      <c r="OQQ1415" s="28"/>
      <c r="OQR1415" s="28"/>
      <c r="OQS1415" s="28"/>
      <c r="OQT1415" s="28"/>
      <c r="OQU1415" s="28"/>
      <c r="OQV1415" s="28"/>
      <c r="OQW1415" s="28"/>
      <c r="OQX1415" s="28"/>
      <c r="OQY1415" s="28"/>
      <c r="OQZ1415" s="28"/>
      <c r="ORA1415" s="28"/>
      <c r="ORB1415" s="28"/>
      <c r="ORC1415" s="28"/>
      <c r="ORD1415" s="28"/>
      <c r="ORE1415" s="28"/>
      <c r="ORF1415" s="28"/>
      <c r="ORG1415" s="28"/>
      <c r="ORH1415" s="28"/>
      <c r="ORI1415" s="28"/>
      <c r="ORJ1415" s="28"/>
      <c r="ORK1415" s="28"/>
      <c r="ORL1415" s="28"/>
      <c r="ORM1415" s="28"/>
      <c r="ORN1415" s="28"/>
      <c r="ORO1415" s="28"/>
      <c r="ORP1415" s="28"/>
      <c r="ORQ1415" s="28"/>
      <c r="ORR1415" s="28"/>
      <c r="ORS1415" s="28"/>
      <c r="ORT1415" s="28"/>
      <c r="ORU1415" s="28"/>
      <c r="ORV1415" s="28"/>
      <c r="ORW1415" s="28"/>
      <c r="ORX1415" s="28"/>
      <c r="ORY1415" s="28"/>
      <c r="ORZ1415" s="28"/>
      <c r="OSA1415" s="28"/>
      <c r="OSB1415" s="28"/>
      <c r="OSC1415" s="28"/>
      <c r="OSD1415" s="28"/>
      <c r="OSE1415" s="28"/>
      <c r="OSF1415" s="28"/>
      <c r="OSG1415" s="28"/>
      <c r="OSH1415" s="28"/>
      <c r="OSI1415" s="28"/>
      <c r="OSJ1415" s="28"/>
      <c r="OSK1415" s="28"/>
      <c r="OSL1415" s="28"/>
      <c r="OSM1415" s="28"/>
      <c r="OSN1415" s="28"/>
      <c r="OSO1415" s="28"/>
      <c r="OSP1415" s="28"/>
      <c r="OSQ1415" s="28"/>
      <c r="OSR1415" s="28"/>
      <c r="OSS1415" s="28"/>
      <c r="OST1415" s="28"/>
      <c r="OSU1415" s="28"/>
      <c r="OSV1415" s="28"/>
      <c r="OSW1415" s="28"/>
      <c r="OSX1415" s="28"/>
      <c r="OSY1415" s="28"/>
      <c r="OSZ1415" s="28"/>
      <c r="OTA1415" s="28"/>
      <c r="OTB1415" s="28"/>
      <c r="OTC1415" s="28"/>
      <c r="OTD1415" s="28"/>
      <c r="OTE1415" s="28"/>
      <c r="OTF1415" s="28"/>
      <c r="OTG1415" s="28"/>
      <c r="OTH1415" s="28"/>
      <c r="OTI1415" s="28"/>
      <c r="OTJ1415" s="28"/>
      <c r="OTK1415" s="28"/>
      <c r="OTL1415" s="28"/>
      <c r="OTM1415" s="28"/>
      <c r="OTN1415" s="28"/>
      <c r="OTO1415" s="28"/>
      <c r="OTP1415" s="28"/>
      <c r="OTQ1415" s="28"/>
      <c r="OTR1415" s="28"/>
      <c r="OTS1415" s="28"/>
      <c r="OTT1415" s="28"/>
      <c r="OTU1415" s="28"/>
      <c r="OTV1415" s="28"/>
      <c r="OTW1415" s="28"/>
      <c r="OTX1415" s="28"/>
      <c r="OTY1415" s="28"/>
      <c r="OTZ1415" s="28"/>
      <c r="OUA1415" s="28"/>
      <c r="OUB1415" s="28"/>
      <c r="OUC1415" s="28"/>
      <c r="OUD1415" s="28"/>
      <c r="OUE1415" s="28"/>
      <c r="OUF1415" s="28"/>
      <c r="OUG1415" s="28"/>
      <c r="OUH1415" s="28"/>
      <c r="OUI1415" s="28"/>
      <c r="OUJ1415" s="28"/>
      <c r="OUK1415" s="28"/>
      <c r="OUL1415" s="28"/>
      <c r="OUM1415" s="28"/>
      <c r="OUN1415" s="28"/>
      <c r="OUO1415" s="28"/>
      <c r="OUP1415" s="28"/>
      <c r="OUQ1415" s="28"/>
      <c r="OUR1415" s="28"/>
      <c r="OUS1415" s="28"/>
      <c r="OUT1415" s="28"/>
      <c r="OUU1415" s="28"/>
      <c r="OUV1415" s="28"/>
      <c r="OUW1415" s="28"/>
      <c r="OUX1415" s="28"/>
      <c r="OUY1415" s="28"/>
      <c r="OUZ1415" s="28"/>
      <c r="OVA1415" s="28"/>
      <c r="OVB1415" s="28"/>
      <c r="OVC1415" s="28"/>
      <c r="OVD1415" s="28"/>
      <c r="OVE1415" s="28"/>
      <c r="OVF1415" s="28"/>
      <c r="OVG1415" s="28"/>
      <c r="OVH1415" s="28"/>
      <c r="OVI1415" s="28"/>
      <c r="OVJ1415" s="28"/>
      <c r="OVK1415" s="28"/>
      <c r="OVL1415" s="28"/>
      <c r="OVM1415" s="28"/>
      <c r="OVN1415" s="28"/>
      <c r="OVO1415" s="28"/>
      <c r="OVP1415" s="28"/>
      <c r="OVQ1415" s="28"/>
      <c r="OVR1415" s="28"/>
      <c r="OVS1415" s="28"/>
      <c r="OVT1415" s="28"/>
      <c r="OVU1415" s="28"/>
      <c r="OVV1415" s="28"/>
      <c r="OVW1415" s="28"/>
      <c r="OVX1415" s="28"/>
      <c r="OVY1415" s="28"/>
      <c r="OVZ1415" s="28"/>
      <c r="OWA1415" s="28"/>
      <c r="OWB1415" s="28"/>
      <c r="OWC1415" s="28"/>
      <c r="OWD1415" s="28"/>
      <c r="OWE1415" s="28"/>
      <c r="OWF1415" s="28"/>
      <c r="OWG1415" s="28"/>
      <c r="OWH1415" s="28"/>
      <c r="OWI1415" s="28"/>
      <c r="OWJ1415" s="28"/>
      <c r="OWK1415" s="28"/>
      <c r="OWL1415" s="28"/>
      <c r="OWM1415" s="28"/>
      <c r="OWN1415" s="28"/>
      <c r="OWO1415" s="28"/>
      <c r="OWP1415" s="28"/>
      <c r="OWQ1415" s="28"/>
      <c r="OWR1415" s="28"/>
      <c r="OWS1415" s="28"/>
      <c r="OWT1415" s="28"/>
      <c r="OWU1415" s="28"/>
      <c r="OWV1415" s="28"/>
      <c r="OWW1415" s="28"/>
      <c r="OWX1415" s="28"/>
      <c r="OWY1415" s="28"/>
      <c r="OWZ1415" s="28"/>
      <c r="OXA1415" s="28"/>
      <c r="OXB1415" s="28"/>
      <c r="OXC1415" s="28"/>
      <c r="OXD1415" s="28"/>
      <c r="OXE1415" s="28"/>
      <c r="OXF1415" s="28"/>
      <c r="OXG1415" s="28"/>
      <c r="OXH1415" s="28"/>
      <c r="OXI1415" s="28"/>
      <c r="OXJ1415" s="28"/>
      <c r="OXK1415" s="28"/>
      <c r="OXL1415" s="28"/>
      <c r="OXM1415" s="28"/>
      <c r="OXN1415" s="28"/>
      <c r="OXO1415" s="28"/>
      <c r="OXP1415" s="28"/>
      <c r="OXQ1415" s="28"/>
      <c r="OXR1415" s="28"/>
      <c r="OXS1415" s="28"/>
      <c r="OXT1415" s="28"/>
      <c r="OXU1415" s="28"/>
      <c r="OXV1415" s="28"/>
      <c r="OXW1415" s="28"/>
      <c r="OXX1415" s="28"/>
      <c r="OXY1415" s="28"/>
      <c r="OXZ1415" s="28"/>
      <c r="OYA1415" s="28"/>
      <c r="OYB1415" s="28"/>
      <c r="OYC1415" s="28"/>
      <c r="OYD1415" s="28"/>
      <c r="OYE1415" s="28"/>
      <c r="OYF1415" s="28"/>
      <c r="OYG1415" s="28"/>
      <c r="OYH1415" s="28"/>
      <c r="OYI1415" s="28"/>
      <c r="OYJ1415" s="28"/>
      <c r="OYK1415" s="28"/>
      <c r="OYL1415" s="28"/>
      <c r="OYM1415" s="28"/>
      <c r="OYN1415" s="28"/>
      <c r="OYO1415" s="28"/>
      <c r="OYP1415" s="28"/>
      <c r="OYQ1415" s="28"/>
      <c r="OYR1415" s="28"/>
      <c r="OYS1415" s="28"/>
      <c r="OYT1415" s="28"/>
      <c r="OYU1415" s="28"/>
      <c r="OYV1415" s="28"/>
      <c r="OYW1415" s="28"/>
      <c r="OYX1415" s="28"/>
      <c r="OYY1415" s="28"/>
      <c r="OYZ1415" s="28"/>
      <c r="OZA1415" s="28"/>
      <c r="OZB1415" s="28"/>
      <c r="OZC1415" s="28"/>
      <c r="OZD1415" s="28"/>
      <c r="OZE1415" s="28"/>
      <c r="OZF1415" s="28"/>
      <c r="OZG1415" s="28"/>
      <c r="OZH1415" s="28"/>
      <c r="OZI1415" s="28"/>
      <c r="OZJ1415" s="28"/>
      <c r="OZK1415" s="28"/>
      <c r="OZL1415" s="28"/>
      <c r="OZM1415" s="28"/>
      <c r="OZN1415" s="28"/>
      <c r="OZO1415" s="28"/>
      <c r="OZP1415" s="28"/>
      <c r="OZQ1415" s="28"/>
      <c r="OZR1415" s="28"/>
      <c r="OZS1415" s="28"/>
      <c r="OZT1415" s="28"/>
      <c r="OZU1415" s="28"/>
      <c r="OZV1415" s="28"/>
      <c r="OZW1415" s="28"/>
      <c r="OZX1415" s="28"/>
      <c r="OZY1415" s="28"/>
      <c r="OZZ1415" s="28"/>
      <c r="PAA1415" s="28"/>
      <c r="PAB1415" s="28"/>
      <c r="PAC1415" s="28"/>
      <c r="PAD1415" s="28"/>
      <c r="PAE1415" s="28"/>
      <c r="PAF1415" s="28"/>
      <c r="PAG1415" s="28"/>
      <c r="PAH1415" s="28"/>
      <c r="PAI1415" s="28"/>
      <c r="PAJ1415" s="28"/>
      <c r="PAK1415" s="28"/>
      <c r="PAL1415" s="28"/>
      <c r="PAM1415" s="28"/>
      <c r="PAN1415" s="28"/>
      <c r="PAO1415" s="28"/>
      <c r="PAP1415" s="28"/>
      <c r="PAQ1415" s="28"/>
      <c r="PAR1415" s="28"/>
      <c r="PAS1415" s="28"/>
      <c r="PAT1415" s="28"/>
      <c r="PAU1415" s="28"/>
      <c r="PAV1415" s="28"/>
      <c r="PAW1415" s="28"/>
      <c r="PAX1415" s="28"/>
      <c r="PAY1415" s="28"/>
      <c r="PAZ1415" s="28"/>
      <c r="PBA1415" s="28"/>
      <c r="PBB1415" s="28"/>
      <c r="PBC1415" s="28"/>
      <c r="PBD1415" s="28"/>
      <c r="PBE1415" s="28"/>
      <c r="PBF1415" s="28"/>
      <c r="PBG1415" s="28"/>
      <c r="PBH1415" s="28"/>
      <c r="PBI1415" s="28"/>
      <c r="PBJ1415" s="28"/>
      <c r="PBK1415" s="28"/>
      <c r="PBL1415" s="28"/>
      <c r="PBM1415" s="28"/>
      <c r="PBN1415" s="28"/>
      <c r="PBO1415" s="28"/>
      <c r="PBP1415" s="28"/>
      <c r="PBQ1415" s="28"/>
      <c r="PBR1415" s="28"/>
      <c r="PBS1415" s="28"/>
      <c r="PBT1415" s="28"/>
      <c r="PBU1415" s="28"/>
      <c r="PBV1415" s="28"/>
      <c r="PBW1415" s="28"/>
      <c r="PBX1415" s="28"/>
      <c r="PBY1415" s="28"/>
      <c r="PBZ1415" s="28"/>
      <c r="PCA1415" s="28"/>
      <c r="PCB1415" s="28"/>
      <c r="PCC1415" s="28"/>
      <c r="PCD1415" s="28"/>
      <c r="PCE1415" s="28"/>
      <c r="PCF1415" s="28"/>
      <c r="PCG1415" s="28"/>
      <c r="PCH1415" s="28"/>
      <c r="PCI1415" s="28"/>
      <c r="PCJ1415" s="28"/>
      <c r="PCK1415" s="28"/>
      <c r="PCL1415" s="28"/>
      <c r="PCM1415" s="28"/>
      <c r="PCN1415" s="28"/>
      <c r="PCO1415" s="28"/>
      <c r="PCP1415" s="28"/>
      <c r="PCQ1415" s="28"/>
      <c r="PCR1415" s="28"/>
      <c r="PCS1415" s="28"/>
      <c r="PCT1415" s="28"/>
      <c r="PCU1415" s="28"/>
      <c r="PCV1415" s="28"/>
      <c r="PCW1415" s="28"/>
      <c r="PCX1415" s="28"/>
      <c r="PCY1415" s="28"/>
      <c r="PCZ1415" s="28"/>
      <c r="PDA1415" s="28"/>
      <c r="PDB1415" s="28"/>
      <c r="PDC1415" s="28"/>
      <c r="PDD1415" s="28"/>
      <c r="PDE1415" s="28"/>
      <c r="PDF1415" s="28"/>
      <c r="PDG1415" s="28"/>
      <c r="PDH1415" s="28"/>
      <c r="PDI1415" s="28"/>
      <c r="PDJ1415" s="28"/>
      <c r="PDK1415" s="28"/>
      <c r="PDL1415" s="28"/>
      <c r="PDM1415" s="28"/>
      <c r="PDN1415" s="28"/>
      <c r="PDO1415" s="28"/>
      <c r="PDP1415" s="28"/>
      <c r="PDQ1415" s="28"/>
      <c r="PDR1415" s="28"/>
      <c r="PDS1415" s="28"/>
      <c r="PDT1415" s="28"/>
      <c r="PDU1415" s="28"/>
      <c r="PDV1415" s="28"/>
      <c r="PDW1415" s="28"/>
      <c r="PDX1415" s="28"/>
      <c r="PDY1415" s="28"/>
      <c r="PDZ1415" s="28"/>
      <c r="PEA1415" s="28"/>
      <c r="PEB1415" s="28"/>
      <c r="PEC1415" s="28"/>
      <c r="PED1415" s="28"/>
      <c r="PEE1415" s="28"/>
      <c r="PEF1415" s="28"/>
      <c r="PEG1415" s="28"/>
      <c r="PEH1415" s="28"/>
      <c r="PEI1415" s="28"/>
      <c r="PEJ1415" s="28"/>
      <c r="PEK1415" s="28"/>
      <c r="PEL1415" s="28"/>
      <c r="PEM1415" s="28"/>
      <c r="PEN1415" s="28"/>
      <c r="PEO1415" s="28"/>
      <c r="PEP1415" s="28"/>
      <c r="PEQ1415" s="28"/>
      <c r="PER1415" s="28"/>
      <c r="PES1415" s="28"/>
      <c r="PET1415" s="28"/>
      <c r="PEU1415" s="28"/>
      <c r="PEV1415" s="28"/>
      <c r="PEW1415" s="28"/>
      <c r="PEX1415" s="28"/>
      <c r="PEY1415" s="28"/>
      <c r="PEZ1415" s="28"/>
      <c r="PFA1415" s="28"/>
      <c r="PFB1415" s="28"/>
      <c r="PFC1415" s="28"/>
      <c r="PFD1415" s="28"/>
      <c r="PFE1415" s="28"/>
      <c r="PFF1415" s="28"/>
      <c r="PFG1415" s="28"/>
      <c r="PFH1415" s="28"/>
      <c r="PFI1415" s="28"/>
      <c r="PFJ1415" s="28"/>
      <c r="PFK1415" s="28"/>
      <c r="PFL1415" s="28"/>
      <c r="PFM1415" s="28"/>
      <c r="PFN1415" s="28"/>
      <c r="PFO1415" s="28"/>
      <c r="PFP1415" s="28"/>
      <c r="PFQ1415" s="28"/>
      <c r="PFR1415" s="28"/>
      <c r="PFS1415" s="28"/>
      <c r="PFT1415" s="28"/>
      <c r="PFU1415" s="28"/>
      <c r="PFV1415" s="28"/>
      <c r="PFW1415" s="28"/>
      <c r="PFX1415" s="28"/>
      <c r="PFY1415" s="28"/>
      <c r="PFZ1415" s="28"/>
      <c r="PGA1415" s="28"/>
      <c r="PGB1415" s="28"/>
      <c r="PGC1415" s="28"/>
      <c r="PGD1415" s="28"/>
      <c r="PGE1415" s="28"/>
      <c r="PGF1415" s="28"/>
      <c r="PGG1415" s="28"/>
      <c r="PGH1415" s="28"/>
      <c r="PGI1415" s="28"/>
      <c r="PGJ1415" s="28"/>
      <c r="PGK1415" s="28"/>
      <c r="PGL1415" s="28"/>
      <c r="PGM1415" s="28"/>
      <c r="PGN1415" s="28"/>
      <c r="PGO1415" s="28"/>
      <c r="PGP1415" s="28"/>
      <c r="PGQ1415" s="28"/>
      <c r="PGR1415" s="28"/>
      <c r="PGS1415" s="28"/>
      <c r="PGT1415" s="28"/>
      <c r="PGU1415" s="28"/>
      <c r="PGV1415" s="28"/>
      <c r="PGW1415" s="28"/>
      <c r="PGX1415" s="28"/>
      <c r="PGY1415" s="28"/>
      <c r="PGZ1415" s="28"/>
      <c r="PHA1415" s="28"/>
      <c r="PHB1415" s="28"/>
      <c r="PHC1415" s="28"/>
      <c r="PHD1415" s="28"/>
      <c r="PHE1415" s="28"/>
      <c r="PHF1415" s="28"/>
      <c r="PHG1415" s="28"/>
      <c r="PHH1415" s="28"/>
      <c r="PHI1415" s="28"/>
      <c r="PHJ1415" s="28"/>
      <c r="PHK1415" s="28"/>
      <c r="PHL1415" s="28"/>
      <c r="PHM1415" s="28"/>
      <c r="PHN1415" s="28"/>
      <c r="PHO1415" s="28"/>
      <c r="PHP1415" s="28"/>
      <c r="PHQ1415" s="28"/>
      <c r="PHR1415" s="28"/>
      <c r="PHS1415" s="28"/>
      <c r="PHT1415" s="28"/>
      <c r="PHU1415" s="28"/>
      <c r="PHV1415" s="28"/>
      <c r="PHW1415" s="28"/>
      <c r="PHX1415" s="28"/>
      <c r="PHY1415" s="28"/>
      <c r="PHZ1415" s="28"/>
      <c r="PIA1415" s="28"/>
      <c r="PIB1415" s="28"/>
      <c r="PIC1415" s="28"/>
      <c r="PID1415" s="28"/>
      <c r="PIE1415" s="28"/>
      <c r="PIF1415" s="28"/>
      <c r="PIG1415" s="28"/>
      <c r="PIH1415" s="28"/>
      <c r="PII1415" s="28"/>
      <c r="PIJ1415" s="28"/>
      <c r="PIK1415" s="28"/>
      <c r="PIL1415" s="28"/>
      <c r="PIM1415" s="28"/>
      <c r="PIN1415" s="28"/>
      <c r="PIO1415" s="28"/>
      <c r="PIP1415" s="28"/>
      <c r="PIQ1415" s="28"/>
      <c r="PIR1415" s="28"/>
      <c r="PIS1415" s="28"/>
      <c r="PIT1415" s="28"/>
      <c r="PIU1415" s="28"/>
      <c r="PIV1415" s="28"/>
      <c r="PIW1415" s="28"/>
      <c r="PIX1415" s="28"/>
      <c r="PIY1415" s="28"/>
      <c r="PIZ1415" s="28"/>
      <c r="PJA1415" s="28"/>
      <c r="PJB1415" s="28"/>
      <c r="PJC1415" s="28"/>
      <c r="PJD1415" s="28"/>
      <c r="PJE1415" s="28"/>
      <c r="PJF1415" s="28"/>
      <c r="PJG1415" s="28"/>
      <c r="PJH1415" s="28"/>
      <c r="PJI1415" s="28"/>
      <c r="PJJ1415" s="28"/>
      <c r="PJK1415" s="28"/>
      <c r="PJL1415" s="28"/>
      <c r="PJM1415" s="28"/>
      <c r="PJN1415" s="28"/>
      <c r="PJO1415" s="28"/>
      <c r="PJP1415" s="28"/>
      <c r="PJQ1415" s="28"/>
      <c r="PJR1415" s="28"/>
      <c r="PJS1415" s="28"/>
      <c r="PJT1415" s="28"/>
      <c r="PJU1415" s="28"/>
      <c r="PJV1415" s="28"/>
      <c r="PJW1415" s="28"/>
      <c r="PJX1415" s="28"/>
      <c r="PJY1415" s="28"/>
      <c r="PJZ1415" s="28"/>
      <c r="PKA1415" s="28"/>
      <c r="PKB1415" s="28"/>
      <c r="PKC1415" s="28"/>
      <c r="PKD1415" s="28"/>
      <c r="PKE1415" s="28"/>
      <c r="PKF1415" s="28"/>
      <c r="PKG1415" s="28"/>
      <c r="PKH1415" s="28"/>
      <c r="PKI1415" s="28"/>
      <c r="PKJ1415" s="28"/>
      <c r="PKK1415" s="28"/>
      <c r="PKL1415" s="28"/>
      <c r="PKM1415" s="28"/>
      <c r="PKN1415" s="28"/>
      <c r="PKO1415" s="28"/>
      <c r="PKP1415" s="28"/>
      <c r="PKQ1415" s="28"/>
      <c r="PKR1415" s="28"/>
      <c r="PKS1415" s="28"/>
      <c r="PKT1415" s="28"/>
      <c r="PKU1415" s="28"/>
      <c r="PKV1415" s="28"/>
      <c r="PKW1415" s="28"/>
      <c r="PKX1415" s="28"/>
      <c r="PKY1415" s="28"/>
      <c r="PKZ1415" s="28"/>
      <c r="PLA1415" s="28"/>
      <c r="PLB1415" s="28"/>
      <c r="PLC1415" s="28"/>
      <c r="PLD1415" s="28"/>
      <c r="PLE1415" s="28"/>
      <c r="PLF1415" s="28"/>
      <c r="PLG1415" s="28"/>
      <c r="PLH1415" s="28"/>
      <c r="PLI1415" s="28"/>
      <c r="PLJ1415" s="28"/>
      <c r="PLK1415" s="28"/>
      <c r="PLL1415" s="28"/>
      <c r="PLM1415" s="28"/>
      <c r="PLN1415" s="28"/>
      <c r="PLO1415" s="28"/>
      <c r="PLP1415" s="28"/>
      <c r="PLQ1415" s="28"/>
      <c r="PLR1415" s="28"/>
      <c r="PLS1415" s="28"/>
      <c r="PLT1415" s="28"/>
      <c r="PLU1415" s="28"/>
      <c r="PLV1415" s="28"/>
      <c r="PLW1415" s="28"/>
      <c r="PLX1415" s="28"/>
      <c r="PLY1415" s="28"/>
      <c r="PLZ1415" s="28"/>
      <c r="PMA1415" s="28"/>
      <c r="PMB1415" s="28"/>
      <c r="PMC1415" s="28"/>
      <c r="PMD1415" s="28"/>
      <c r="PME1415" s="28"/>
      <c r="PMF1415" s="28"/>
      <c r="PMG1415" s="28"/>
      <c r="PMH1415" s="28"/>
      <c r="PMI1415" s="28"/>
      <c r="PMJ1415" s="28"/>
      <c r="PMK1415" s="28"/>
      <c r="PML1415" s="28"/>
      <c r="PMM1415" s="28"/>
      <c r="PMN1415" s="28"/>
      <c r="PMO1415" s="28"/>
      <c r="PMP1415" s="28"/>
      <c r="PMQ1415" s="28"/>
      <c r="PMR1415" s="28"/>
      <c r="PMS1415" s="28"/>
      <c r="PMT1415" s="28"/>
      <c r="PMU1415" s="28"/>
      <c r="PMV1415" s="28"/>
      <c r="PMW1415" s="28"/>
      <c r="PMX1415" s="28"/>
      <c r="PMY1415" s="28"/>
      <c r="PMZ1415" s="28"/>
      <c r="PNA1415" s="28"/>
      <c r="PNB1415" s="28"/>
      <c r="PNC1415" s="28"/>
      <c r="PND1415" s="28"/>
      <c r="PNE1415" s="28"/>
      <c r="PNF1415" s="28"/>
      <c r="PNG1415" s="28"/>
      <c r="PNH1415" s="28"/>
      <c r="PNI1415" s="28"/>
      <c r="PNJ1415" s="28"/>
      <c r="PNK1415" s="28"/>
      <c r="PNL1415" s="28"/>
      <c r="PNM1415" s="28"/>
      <c r="PNN1415" s="28"/>
      <c r="PNO1415" s="28"/>
      <c r="PNP1415" s="28"/>
      <c r="PNQ1415" s="28"/>
      <c r="PNR1415" s="28"/>
      <c r="PNS1415" s="28"/>
      <c r="PNT1415" s="28"/>
      <c r="PNU1415" s="28"/>
      <c r="PNV1415" s="28"/>
      <c r="PNW1415" s="28"/>
      <c r="PNX1415" s="28"/>
      <c r="PNY1415" s="28"/>
      <c r="PNZ1415" s="28"/>
      <c r="POA1415" s="28"/>
      <c r="POB1415" s="28"/>
      <c r="POC1415" s="28"/>
      <c r="POD1415" s="28"/>
      <c r="POE1415" s="28"/>
      <c r="POF1415" s="28"/>
      <c r="POG1415" s="28"/>
      <c r="POH1415" s="28"/>
      <c r="POI1415" s="28"/>
      <c r="POJ1415" s="28"/>
      <c r="POK1415" s="28"/>
      <c r="POL1415" s="28"/>
      <c r="POM1415" s="28"/>
      <c r="PON1415" s="28"/>
      <c r="POO1415" s="28"/>
      <c r="POP1415" s="28"/>
      <c r="POQ1415" s="28"/>
      <c r="POR1415" s="28"/>
      <c r="POS1415" s="28"/>
      <c r="POT1415" s="28"/>
      <c r="POU1415" s="28"/>
      <c r="POV1415" s="28"/>
      <c r="POW1415" s="28"/>
      <c r="POX1415" s="28"/>
      <c r="POY1415" s="28"/>
      <c r="POZ1415" s="28"/>
      <c r="PPA1415" s="28"/>
      <c r="PPB1415" s="28"/>
      <c r="PPC1415" s="28"/>
      <c r="PPD1415" s="28"/>
      <c r="PPE1415" s="28"/>
      <c r="PPF1415" s="28"/>
      <c r="PPG1415" s="28"/>
      <c r="PPH1415" s="28"/>
      <c r="PPI1415" s="28"/>
      <c r="PPJ1415" s="28"/>
      <c r="PPK1415" s="28"/>
      <c r="PPL1415" s="28"/>
      <c r="PPM1415" s="28"/>
      <c r="PPN1415" s="28"/>
      <c r="PPO1415" s="28"/>
      <c r="PPP1415" s="28"/>
      <c r="PPQ1415" s="28"/>
      <c r="PPR1415" s="28"/>
      <c r="PPS1415" s="28"/>
      <c r="PPT1415" s="28"/>
      <c r="PPU1415" s="28"/>
      <c r="PPV1415" s="28"/>
      <c r="PPW1415" s="28"/>
      <c r="PPX1415" s="28"/>
      <c r="PPY1415" s="28"/>
      <c r="PPZ1415" s="28"/>
      <c r="PQA1415" s="28"/>
      <c r="PQB1415" s="28"/>
      <c r="PQC1415" s="28"/>
      <c r="PQD1415" s="28"/>
      <c r="PQE1415" s="28"/>
      <c r="PQF1415" s="28"/>
      <c r="PQG1415" s="28"/>
      <c r="PQH1415" s="28"/>
      <c r="PQI1415" s="28"/>
      <c r="PQJ1415" s="28"/>
      <c r="PQK1415" s="28"/>
      <c r="PQL1415" s="28"/>
      <c r="PQM1415" s="28"/>
      <c r="PQN1415" s="28"/>
      <c r="PQO1415" s="28"/>
      <c r="PQP1415" s="28"/>
      <c r="PQQ1415" s="28"/>
      <c r="PQR1415" s="28"/>
      <c r="PQS1415" s="28"/>
      <c r="PQT1415" s="28"/>
      <c r="PQU1415" s="28"/>
      <c r="PQV1415" s="28"/>
      <c r="PQW1415" s="28"/>
      <c r="PQX1415" s="28"/>
      <c r="PQY1415" s="28"/>
      <c r="PQZ1415" s="28"/>
      <c r="PRA1415" s="28"/>
      <c r="PRB1415" s="28"/>
      <c r="PRC1415" s="28"/>
      <c r="PRD1415" s="28"/>
      <c r="PRE1415" s="28"/>
      <c r="PRF1415" s="28"/>
      <c r="PRG1415" s="28"/>
      <c r="PRH1415" s="28"/>
      <c r="PRI1415" s="28"/>
      <c r="PRJ1415" s="28"/>
      <c r="PRK1415" s="28"/>
      <c r="PRL1415" s="28"/>
      <c r="PRM1415" s="28"/>
      <c r="PRN1415" s="28"/>
      <c r="PRO1415" s="28"/>
      <c r="PRP1415" s="28"/>
      <c r="PRQ1415" s="28"/>
      <c r="PRR1415" s="28"/>
      <c r="PRS1415" s="28"/>
      <c r="PRT1415" s="28"/>
      <c r="PRU1415" s="28"/>
      <c r="PRV1415" s="28"/>
      <c r="PRW1415" s="28"/>
      <c r="PRX1415" s="28"/>
      <c r="PRY1415" s="28"/>
      <c r="PRZ1415" s="28"/>
      <c r="PSA1415" s="28"/>
      <c r="PSB1415" s="28"/>
      <c r="PSC1415" s="28"/>
      <c r="PSD1415" s="28"/>
      <c r="PSE1415" s="28"/>
      <c r="PSF1415" s="28"/>
      <c r="PSG1415" s="28"/>
      <c r="PSH1415" s="28"/>
      <c r="PSI1415" s="28"/>
      <c r="PSJ1415" s="28"/>
      <c r="PSK1415" s="28"/>
      <c r="PSL1415" s="28"/>
      <c r="PSM1415" s="28"/>
      <c r="PSN1415" s="28"/>
      <c r="PSO1415" s="28"/>
      <c r="PSP1415" s="28"/>
      <c r="PSQ1415" s="28"/>
      <c r="PSR1415" s="28"/>
      <c r="PSS1415" s="28"/>
      <c r="PST1415" s="28"/>
      <c r="PSU1415" s="28"/>
      <c r="PSV1415" s="28"/>
      <c r="PSW1415" s="28"/>
      <c r="PSX1415" s="28"/>
      <c r="PSY1415" s="28"/>
      <c r="PSZ1415" s="28"/>
      <c r="PTA1415" s="28"/>
      <c r="PTB1415" s="28"/>
      <c r="PTC1415" s="28"/>
      <c r="PTD1415" s="28"/>
      <c r="PTE1415" s="28"/>
      <c r="PTF1415" s="28"/>
      <c r="PTG1415" s="28"/>
      <c r="PTH1415" s="28"/>
      <c r="PTI1415" s="28"/>
      <c r="PTJ1415" s="28"/>
      <c r="PTK1415" s="28"/>
      <c r="PTL1415" s="28"/>
      <c r="PTM1415" s="28"/>
      <c r="PTN1415" s="28"/>
      <c r="PTO1415" s="28"/>
      <c r="PTP1415" s="28"/>
      <c r="PTQ1415" s="28"/>
      <c r="PTR1415" s="28"/>
      <c r="PTS1415" s="28"/>
      <c r="PTT1415" s="28"/>
      <c r="PTU1415" s="28"/>
      <c r="PTV1415" s="28"/>
      <c r="PTW1415" s="28"/>
      <c r="PTX1415" s="28"/>
      <c r="PTY1415" s="28"/>
      <c r="PTZ1415" s="28"/>
      <c r="PUA1415" s="28"/>
      <c r="PUB1415" s="28"/>
      <c r="PUC1415" s="28"/>
      <c r="PUD1415" s="28"/>
      <c r="PUE1415" s="28"/>
      <c r="PUF1415" s="28"/>
      <c r="PUG1415" s="28"/>
      <c r="PUH1415" s="28"/>
      <c r="PUI1415" s="28"/>
      <c r="PUJ1415" s="28"/>
      <c r="PUK1415" s="28"/>
      <c r="PUL1415" s="28"/>
      <c r="PUM1415" s="28"/>
      <c r="PUN1415" s="28"/>
      <c r="PUO1415" s="28"/>
      <c r="PUP1415" s="28"/>
      <c r="PUQ1415" s="28"/>
      <c r="PUR1415" s="28"/>
      <c r="PUS1415" s="28"/>
      <c r="PUT1415" s="28"/>
      <c r="PUU1415" s="28"/>
      <c r="PUV1415" s="28"/>
      <c r="PUW1415" s="28"/>
      <c r="PUX1415" s="28"/>
      <c r="PUY1415" s="28"/>
      <c r="PUZ1415" s="28"/>
      <c r="PVA1415" s="28"/>
      <c r="PVB1415" s="28"/>
      <c r="PVC1415" s="28"/>
      <c r="PVD1415" s="28"/>
      <c r="PVE1415" s="28"/>
      <c r="PVF1415" s="28"/>
      <c r="PVG1415" s="28"/>
      <c r="PVH1415" s="28"/>
      <c r="PVI1415" s="28"/>
      <c r="PVJ1415" s="28"/>
      <c r="PVK1415" s="28"/>
      <c r="PVL1415" s="28"/>
      <c r="PVM1415" s="28"/>
      <c r="PVN1415" s="28"/>
      <c r="PVO1415" s="28"/>
      <c r="PVP1415" s="28"/>
      <c r="PVQ1415" s="28"/>
      <c r="PVR1415" s="28"/>
      <c r="PVS1415" s="28"/>
      <c r="PVT1415" s="28"/>
      <c r="PVU1415" s="28"/>
      <c r="PVV1415" s="28"/>
      <c r="PVW1415" s="28"/>
      <c r="PVX1415" s="28"/>
      <c r="PVY1415" s="28"/>
      <c r="PVZ1415" s="28"/>
      <c r="PWA1415" s="28"/>
      <c r="PWB1415" s="28"/>
      <c r="PWC1415" s="28"/>
      <c r="PWD1415" s="28"/>
      <c r="PWE1415" s="28"/>
      <c r="PWF1415" s="28"/>
      <c r="PWG1415" s="28"/>
      <c r="PWH1415" s="28"/>
      <c r="PWI1415" s="28"/>
      <c r="PWJ1415" s="28"/>
      <c r="PWK1415" s="28"/>
      <c r="PWL1415" s="28"/>
      <c r="PWM1415" s="28"/>
      <c r="PWN1415" s="28"/>
      <c r="PWO1415" s="28"/>
      <c r="PWP1415" s="28"/>
      <c r="PWQ1415" s="28"/>
      <c r="PWR1415" s="28"/>
      <c r="PWS1415" s="28"/>
      <c r="PWT1415" s="28"/>
      <c r="PWU1415" s="28"/>
      <c r="PWV1415" s="28"/>
      <c r="PWW1415" s="28"/>
      <c r="PWX1415" s="28"/>
      <c r="PWY1415" s="28"/>
      <c r="PWZ1415" s="28"/>
      <c r="PXA1415" s="28"/>
      <c r="PXB1415" s="28"/>
      <c r="PXC1415" s="28"/>
      <c r="PXD1415" s="28"/>
      <c r="PXE1415" s="28"/>
      <c r="PXF1415" s="28"/>
      <c r="PXG1415" s="28"/>
      <c r="PXH1415" s="28"/>
      <c r="PXI1415" s="28"/>
      <c r="PXJ1415" s="28"/>
      <c r="PXK1415" s="28"/>
      <c r="PXL1415" s="28"/>
      <c r="PXM1415" s="28"/>
      <c r="PXN1415" s="28"/>
      <c r="PXO1415" s="28"/>
      <c r="PXP1415" s="28"/>
      <c r="PXQ1415" s="28"/>
      <c r="PXR1415" s="28"/>
      <c r="PXS1415" s="28"/>
      <c r="PXT1415" s="28"/>
      <c r="PXU1415" s="28"/>
      <c r="PXV1415" s="28"/>
      <c r="PXW1415" s="28"/>
      <c r="PXX1415" s="28"/>
      <c r="PXY1415" s="28"/>
      <c r="PXZ1415" s="28"/>
      <c r="PYA1415" s="28"/>
      <c r="PYB1415" s="28"/>
      <c r="PYC1415" s="28"/>
      <c r="PYD1415" s="28"/>
      <c r="PYE1415" s="28"/>
      <c r="PYF1415" s="28"/>
      <c r="PYG1415" s="28"/>
      <c r="PYH1415" s="28"/>
      <c r="PYI1415" s="28"/>
      <c r="PYJ1415" s="28"/>
      <c r="PYK1415" s="28"/>
      <c r="PYL1415" s="28"/>
      <c r="PYM1415" s="28"/>
      <c r="PYN1415" s="28"/>
      <c r="PYO1415" s="28"/>
      <c r="PYP1415" s="28"/>
      <c r="PYQ1415" s="28"/>
      <c r="PYR1415" s="28"/>
      <c r="PYS1415" s="28"/>
      <c r="PYT1415" s="28"/>
      <c r="PYU1415" s="28"/>
      <c r="PYV1415" s="28"/>
      <c r="PYW1415" s="28"/>
      <c r="PYX1415" s="28"/>
      <c r="PYY1415" s="28"/>
      <c r="PYZ1415" s="28"/>
      <c r="PZA1415" s="28"/>
      <c r="PZB1415" s="28"/>
      <c r="PZC1415" s="28"/>
      <c r="PZD1415" s="28"/>
      <c r="PZE1415" s="28"/>
      <c r="PZF1415" s="28"/>
      <c r="PZG1415" s="28"/>
      <c r="PZH1415" s="28"/>
      <c r="PZI1415" s="28"/>
      <c r="PZJ1415" s="28"/>
      <c r="PZK1415" s="28"/>
      <c r="PZL1415" s="28"/>
      <c r="PZM1415" s="28"/>
      <c r="PZN1415" s="28"/>
      <c r="PZO1415" s="28"/>
      <c r="PZP1415" s="28"/>
      <c r="PZQ1415" s="28"/>
      <c r="PZR1415" s="28"/>
      <c r="PZS1415" s="28"/>
      <c r="PZT1415" s="28"/>
      <c r="PZU1415" s="28"/>
      <c r="PZV1415" s="28"/>
      <c r="PZW1415" s="28"/>
      <c r="PZX1415" s="28"/>
      <c r="PZY1415" s="28"/>
      <c r="PZZ1415" s="28"/>
      <c r="QAA1415" s="28"/>
      <c r="QAB1415" s="28"/>
      <c r="QAC1415" s="28"/>
      <c r="QAD1415" s="28"/>
      <c r="QAE1415" s="28"/>
      <c r="QAF1415" s="28"/>
      <c r="QAG1415" s="28"/>
      <c r="QAH1415" s="28"/>
      <c r="QAI1415" s="28"/>
      <c r="QAJ1415" s="28"/>
      <c r="QAK1415" s="28"/>
      <c r="QAL1415" s="28"/>
      <c r="QAM1415" s="28"/>
      <c r="QAN1415" s="28"/>
      <c r="QAO1415" s="28"/>
      <c r="QAP1415" s="28"/>
      <c r="QAQ1415" s="28"/>
      <c r="QAR1415" s="28"/>
      <c r="QAS1415" s="28"/>
      <c r="QAT1415" s="28"/>
      <c r="QAU1415" s="28"/>
      <c r="QAV1415" s="28"/>
      <c r="QAW1415" s="28"/>
      <c r="QAX1415" s="28"/>
      <c r="QAY1415" s="28"/>
      <c r="QAZ1415" s="28"/>
      <c r="QBA1415" s="28"/>
      <c r="QBB1415" s="28"/>
      <c r="QBC1415" s="28"/>
      <c r="QBD1415" s="28"/>
      <c r="QBE1415" s="28"/>
      <c r="QBF1415" s="28"/>
      <c r="QBG1415" s="28"/>
      <c r="QBH1415" s="28"/>
      <c r="QBI1415" s="28"/>
      <c r="QBJ1415" s="28"/>
      <c r="QBK1415" s="28"/>
      <c r="QBL1415" s="28"/>
      <c r="QBM1415" s="28"/>
      <c r="QBN1415" s="28"/>
      <c r="QBO1415" s="28"/>
      <c r="QBP1415" s="28"/>
      <c r="QBQ1415" s="28"/>
      <c r="QBR1415" s="28"/>
      <c r="QBS1415" s="28"/>
      <c r="QBT1415" s="28"/>
      <c r="QBU1415" s="28"/>
      <c r="QBV1415" s="28"/>
      <c r="QBW1415" s="28"/>
      <c r="QBX1415" s="28"/>
      <c r="QBY1415" s="28"/>
      <c r="QBZ1415" s="28"/>
      <c r="QCA1415" s="28"/>
      <c r="QCB1415" s="28"/>
      <c r="QCC1415" s="28"/>
      <c r="QCD1415" s="28"/>
      <c r="QCE1415" s="28"/>
      <c r="QCF1415" s="28"/>
      <c r="QCG1415" s="28"/>
      <c r="QCH1415" s="28"/>
      <c r="QCI1415" s="28"/>
      <c r="QCJ1415" s="28"/>
      <c r="QCK1415" s="28"/>
      <c r="QCL1415" s="28"/>
      <c r="QCM1415" s="28"/>
      <c r="QCN1415" s="28"/>
      <c r="QCO1415" s="28"/>
      <c r="QCP1415" s="28"/>
      <c r="QCQ1415" s="28"/>
      <c r="QCR1415" s="28"/>
      <c r="QCS1415" s="28"/>
      <c r="QCT1415" s="28"/>
      <c r="QCU1415" s="28"/>
      <c r="QCV1415" s="28"/>
      <c r="QCW1415" s="28"/>
      <c r="QCX1415" s="28"/>
      <c r="QCY1415" s="28"/>
      <c r="QCZ1415" s="28"/>
      <c r="QDA1415" s="28"/>
      <c r="QDB1415" s="28"/>
      <c r="QDC1415" s="28"/>
      <c r="QDD1415" s="28"/>
      <c r="QDE1415" s="28"/>
      <c r="QDF1415" s="28"/>
      <c r="QDG1415" s="28"/>
      <c r="QDH1415" s="28"/>
      <c r="QDI1415" s="28"/>
      <c r="QDJ1415" s="28"/>
      <c r="QDK1415" s="28"/>
      <c r="QDL1415" s="28"/>
      <c r="QDM1415" s="28"/>
      <c r="QDN1415" s="28"/>
      <c r="QDO1415" s="28"/>
      <c r="QDP1415" s="28"/>
      <c r="QDQ1415" s="28"/>
      <c r="QDR1415" s="28"/>
      <c r="QDS1415" s="28"/>
      <c r="QDT1415" s="28"/>
      <c r="QDU1415" s="28"/>
      <c r="QDV1415" s="28"/>
      <c r="QDW1415" s="28"/>
      <c r="QDX1415" s="28"/>
      <c r="QDY1415" s="28"/>
      <c r="QDZ1415" s="28"/>
      <c r="QEA1415" s="28"/>
      <c r="QEB1415" s="28"/>
      <c r="QEC1415" s="28"/>
      <c r="QED1415" s="28"/>
      <c r="QEE1415" s="28"/>
      <c r="QEF1415" s="28"/>
      <c r="QEG1415" s="28"/>
      <c r="QEH1415" s="28"/>
      <c r="QEI1415" s="28"/>
      <c r="QEJ1415" s="28"/>
      <c r="QEK1415" s="28"/>
      <c r="QEL1415" s="28"/>
      <c r="QEM1415" s="28"/>
      <c r="QEN1415" s="28"/>
      <c r="QEO1415" s="28"/>
      <c r="QEP1415" s="28"/>
      <c r="QEQ1415" s="28"/>
      <c r="QER1415" s="28"/>
      <c r="QES1415" s="28"/>
      <c r="QET1415" s="28"/>
      <c r="QEU1415" s="28"/>
      <c r="QEV1415" s="28"/>
      <c r="QEW1415" s="28"/>
      <c r="QEX1415" s="28"/>
      <c r="QEY1415" s="28"/>
      <c r="QEZ1415" s="28"/>
      <c r="QFA1415" s="28"/>
      <c r="QFB1415" s="28"/>
      <c r="QFC1415" s="28"/>
      <c r="QFD1415" s="28"/>
      <c r="QFE1415" s="28"/>
      <c r="QFF1415" s="28"/>
      <c r="QFG1415" s="28"/>
      <c r="QFH1415" s="28"/>
      <c r="QFI1415" s="28"/>
      <c r="QFJ1415" s="28"/>
      <c r="QFK1415" s="28"/>
      <c r="QFL1415" s="28"/>
      <c r="QFM1415" s="28"/>
      <c r="QFN1415" s="28"/>
      <c r="QFO1415" s="28"/>
      <c r="QFP1415" s="28"/>
      <c r="QFQ1415" s="28"/>
      <c r="QFR1415" s="28"/>
      <c r="QFS1415" s="28"/>
      <c r="QFT1415" s="28"/>
      <c r="QFU1415" s="28"/>
      <c r="QFV1415" s="28"/>
      <c r="QFW1415" s="28"/>
      <c r="QFX1415" s="28"/>
      <c r="QFY1415" s="28"/>
      <c r="QFZ1415" s="28"/>
      <c r="QGA1415" s="28"/>
      <c r="QGB1415" s="28"/>
      <c r="QGC1415" s="28"/>
      <c r="QGD1415" s="28"/>
      <c r="QGE1415" s="28"/>
      <c r="QGF1415" s="28"/>
      <c r="QGG1415" s="28"/>
      <c r="QGH1415" s="28"/>
      <c r="QGI1415" s="28"/>
      <c r="QGJ1415" s="28"/>
      <c r="QGK1415" s="28"/>
      <c r="QGL1415" s="28"/>
      <c r="QGM1415" s="28"/>
      <c r="QGN1415" s="28"/>
      <c r="QGO1415" s="28"/>
      <c r="QGP1415" s="28"/>
      <c r="QGQ1415" s="28"/>
      <c r="QGR1415" s="28"/>
      <c r="QGS1415" s="28"/>
      <c r="QGT1415" s="28"/>
      <c r="QGU1415" s="28"/>
      <c r="QGV1415" s="28"/>
      <c r="QGW1415" s="28"/>
      <c r="QGX1415" s="28"/>
      <c r="QGY1415" s="28"/>
      <c r="QGZ1415" s="28"/>
      <c r="QHA1415" s="28"/>
      <c r="QHB1415" s="28"/>
      <c r="QHC1415" s="28"/>
      <c r="QHD1415" s="28"/>
      <c r="QHE1415" s="28"/>
      <c r="QHF1415" s="28"/>
      <c r="QHG1415" s="28"/>
      <c r="QHH1415" s="28"/>
      <c r="QHI1415" s="28"/>
      <c r="QHJ1415" s="28"/>
      <c r="QHK1415" s="28"/>
      <c r="QHL1415" s="28"/>
      <c r="QHM1415" s="28"/>
      <c r="QHN1415" s="28"/>
      <c r="QHO1415" s="28"/>
      <c r="QHP1415" s="28"/>
      <c r="QHQ1415" s="28"/>
      <c r="QHR1415" s="28"/>
      <c r="QHS1415" s="28"/>
      <c r="QHT1415" s="28"/>
      <c r="QHU1415" s="28"/>
      <c r="QHV1415" s="28"/>
      <c r="QHW1415" s="28"/>
      <c r="QHX1415" s="28"/>
      <c r="QHY1415" s="28"/>
      <c r="QHZ1415" s="28"/>
      <c r="QIA1415" s="28"/>
      <c r="QIB1415" s="28"/>
      <c r="QIC1415" s="28"/>
      <c r="QID1415" s="28"/>
      <c r="QIE1415" s="28"/>
      <c r="QIF1415" s="28"/>
      <c r="QIG1415" s="28"/>
      <c r="QIH1415" s="28"/>
      <c r="QII1415" s="28"/>
      <c r="QIJ1415" s="28"/>
      <c r="QIK1415" s="28"/>
      <c r="QIL1415" s="28"/>
      <c r="QIM1415" s="28"/>
      <c r="QIN1415" s="28"/>
      <c r="QIO1415" s="28"/>
      <c r="QIP1415" s="28"/>
      <c r="QIQ1415" s="28"/>
      <c r="QIR1415" s="28"/>
      <c r="QIS1415" s="28"/>
      <c r="QIT1415" s="28"/>
      <c r="QIU1415" s="28"/>
      <c r="QIV1415" s="28"/>
      <c r="QIW1415" s="28"/>
      <c r="QIX1415" s="28"/>
      <c r="QIY1415" s="28"/>
      <c r="QIZ1415" s="28"/>
      <c r="QJA1415" s="28"/>
      <c r="QJB1415" s="28"/>
      <c r="QJC1415" s="28"/>
      <c r="QJD1415" s="28"/>
      <c r="QJE1415" s="28"/>
      <c r="QJF1415" s="28"/>
      <c r="QJG1415" s="28"/>
      <c r="QJH1415" s="28"/>
      <c r="QJI1415" s="28"/>
      <c r="QJJ1415" s="28"/>
      <c r="QJK1415" s="28"/>
      <c r="QJL1415" s="28"/>
      <c r="QJM1415" s="28"/>
      <c r="QJN1415" s="28"/>
      <c r="QJO1415" s="28"/>
      <c r="QJP1415" s="28"/>
      <c r="QJQ1415" s="28"/>
      <c r="QJR1415" s="28"/>
      <c r="QJS1415" s="28"/>
      <c r="QJT1415" s="28"/>
      <c r="QJU1415" s="28"/>
      <c r="QJV1415" s="28"/>
      <c r="QJW1415" s="28"/>
      <c r="QJX1415" s="28"/>
      <c r="QJY1415" s="28"/>
      <c r="QJZ1415" s="28"/>
      <c r="QKA1415" s="28"/>
      <c r="QKB1415" s="28"/>
      <c r="QKC1415" s="28"/>
      <c r="QKD1415" s="28"/>
      <c r="QKE1415" s="28"/>
      <c r="QKF1415" s="28"/>
      <c r="QKG1415" s="28"/>
      <c r="QKH1415" s="28"/>
      <c r="QKI1415" s="28"/>
      <c r="QKJ1415" s="28"/>
      <c r="QKK1415" s="28"/>
      <c r="QKL1415" s="28"/>
      <c r="QKM1415" s="28"/>
      <c r="QKN1415" s="28"/>
      <c r="QKO1415" s="28"/>
      <c r="QKP1415" s="28"/>
      <c r="QKQ1415" s="28"/>
      <c r="QKR1415" s="28"/>
      <c r="QKS1415" s="28"/>
      <c r="QKT1415" s="28"/>
      <c r="QKU1415" s="28"/>
      <c r="QKV1415" s="28"/>
      <c r="QKW1415" s="28"/>
      <c r="QKX1415" s="28"/>
      <c r="QKY1415" s="28"/>
      <c r="QKZ1415" s="28"/>
      <c r="QLA1415" s="28"/>
      <c r="QLB1415" s="28"/>
      <c r="QLC1415" s="28"/>
      <c r="QLD1415" s="28"/>
      <c r="QLE1415" s="28"/>
      <c r="QLF1415" s="28"/>
      <c r="QLG1415" s="28"/>
      <c r="QLH1415" s="28"/>
      <c r="QLI1415" s="28"/>
      <c r="QLJ1415" s="28"/>
      <c r="QLK1415" s="28"/>
      <c r="QLL1415" s="28"/>
      <c r="QLM1415" s="28"/>
      <c r="QLN1415" s="28"/>
      <c r="QLO1415" s="28"/>
      <c r="QLP1415" s="28"/>
      <c r="QLQ1415" s="28"/>
      <c r="QLR1415" s="28"/>
      <c r="QLS1415" s="28"/>
      <c r="QLT1415" s="28"/>
      <c r="QLU1415" s="28"/>
      <c r="QLV1415" s="28"/>
      <c r="QLW1415" s="28"/>
      <c r="QLX1415" s="28"/>
      <c r="QLY1415" s="28"/>
      <c r="QLZ1415" s="28"/>
      <c r="QMA1415" s="28"/>
      <c r="QMB1415" s="28"/>
      <c r="QMC1415" s="28"/>
      <c r="QMD1415" s="28"/>
      <c r="QME1415" s="28"/>
      <c r="QMF1415" s="28"/>
      <c r="QMG1415" s="28"/>
      <c r="QMH1415" s="28"/>
      <c r="QMI1415" s="28"/>
      <c r="QMJ1415" s="28"/>
      <c r="QMK1415" s="28"/>
      <c r="QML1415" s="28"/>
      <c r="QMM1415" s="28"/>
      <c r="QMN1415" s="28"/>
      <c r="QMO1415" s="28"/>
      <c r="QMP1415" s="28"/>
      <c r="QMQ1415" s="28"/>
      <c r="QMR1415" s="28"/>
      <c r="QMS1415" s="28"/>
      <c r="QMT1415" s="28"/>
      <c r="QMU1415" s="28"/>
      <c r="QMV1415" s="28"/>
      <c r="QMW1415" s="28"/>
      <c r="QMX1415" s="28"/>
      <c r="QMY1415" s="28"/>
      <c r="QMZ1415" s="28"/>
      <c r="QNA1415" s="28"/>
      <c r="QNB1415" s="28"/>
      <c r="QNC1415" s="28"/>
      <c r="QND1415" s="28"/>
      <c r="QNE1415" s="28"/>
      <c r="QNF1415" s="28"/>
      <c r="QNG1415" s="28"/>
      <c r="QNH1415" s="28"/>
      <c r="QNI1415" s="28"/>
      <c r="QNJ1415" s="28"/>
      <c r="QNK1415" s="28"/>
      <c r="QNL1415" s="28"/>
      <c r="QNM1415" s="28"/>
      <c r="QNN1415" s="28"/>
      <c r="QNO1415" s="28"/>
      <c r="QNP1415" s="28"/>
      <c r="QNQ1415" s="28"/>
      <c r="QNR1415" s="28"/>
      <c r="QNS1415" s="28"/>
      <c r="QNT1415" s="28"/>
      <c r="QNU1415" s="28"/>
      <c r="QNV1415" s="28"/>
      <c r="QNW1415" s="28"/>
      <c r="QNX1415" s="28"/>
      <c r="QNY1415" s="28"/>
      <c r="QNZ1415" s="28"/>
      <c r="QOA1415" s="28"/>
      <c r="QOB1415" s="28"/>
      <c r="QOC1415" s="28"/>
      <c r="QOD1415" s="28"/>
      <c r="QOE1415" s="28"/>
      <c r="QOF1415" s="28"/>
      <c r="QOG1415" s="28"/>
      <c r="QOH1415" s="28"/>
      <c r="QOI1415" s="28"/>
      <c r="QOJ1415" s="28"/>
      <c r="QOK1415" s="28"/>
      <c r="QOL1415" s="28"/>
      <c r="QOM1415" s="28"/>
      <c r="QON1415" s="28"/>
      <c r="QOO1415" s="28"/>
      <c r="QOP1415" s="28"/>
      <c r="QOQ1415" s="28"/>
      <c r="QOR1415" s="28"/>
      <c r="QOS1415" s="28"/>
      <c r="QOT1415" s="28"/>
      <c r="QOU1415" s="28"/>
      <c r="QOV1415" s="28"/>
      <c r="QOW1415" s="28"/>
      <c r="QOX1415" s="28"/>
      <c r="QOY1415" s="28"/>
      <c r="QOZ1415" s="28"/>
      <c r="QPA1415" s="28"/>
      <c r="QPB1415" s="28"/>
      <c r="QPC1415" s="28"/>
      <c r="QPD1415" s="28"/>
      <c r="QPE1415" s="28"/>
      <c r="QPF1415" s="28"/>
      <c r="QPG1415" s="28"/>
      <c r="QPH1415" s="28"/>
      <c r="QPI1415" s="28"/>
      <c r="QPJ1415" s="28"/>
      <c r="QPK1415" s="28"/>
      <c r="QPL1415" s="28"/>
      <c r="QPM1415" s="28"/>
      <c r="QPN1415" s="28"/>
      <c r="QPO1415" s="28"/>
      <c r="QPP1415" s="28"/>
      <c r="QPQ1415" s="28"/>
      <c r="QPR1415" s="28"/>
      <c r="QPS1415" s="28"/>
      <c r="QPT1415" s="28"/>
      <c r="QPU1415" s="28"/>
      <c r="QPV1415" s="28"/>
      <c r="QPW1415" s="28"/>
      <c r="QPX1415" s="28"/>
      <c r="QPY1415" s="28"/>
      <c r="QPZ1415" s="28"/>
      <c r="QQA1415" s="28"/>
      <c r="QQB1415" s="28"/>
      <c r="QQC1415" s="28"/>
      <c r="QQD1415" s="28"/>
      <c r="QQE1415" s="28"/>
      <c r="QQF1415" s="28"/>
      <c r="QQG1415" s="28"/>
      <c r="QQH1415" s="28"/>
      <c r="QQI1415" s="28"/>
      <c r="QQJ1415" s="28"/>
      <c r="QQK1415" s="28"/>
      <c r="QQL1415" s="28"/>
      <c r="QQM1415" s="28"/>
      <c r="QQN1415" s="28"/>
      <c r="QQO1415" s="28"/>
      <c r="QQP1415" s="28"/>
      <c r="QQQ1415" s="28"/>
      <c r="QQR1415" s="28"/>
      <c r="QQS1415" s="28"/>
      <c r="QQT1415" s="28"/>
      <c r="QQU1415" s="28"/>
      <c r="QQV1415" s="28"/>
      <c r="QQW1415" s="28"/>
      <c r="QQX1415" s="28"/>
      <c r="QQY1415" s="28"/>
      <c r="QQZ1415" s="28"/>
      <c r="QRA1415" s="28"/>
      <c r="QRB1415" s="28"/>
      <c r="QRC1415" s="28"/>
      <c r="QRD1415" s="28"/>
      <c r="QRE1415" s="28"/>
      <c r="QRF1415" s="28"/>
      <c r="QRG1415" s="28"/>
      <c r="QRH1415" s="28"/>
      <c r="QRI1415" s="28"/>
      <c r="QRJ1415" s="28"/>
      <c r="QRK1415" s="28"/>
      <c r="QRL1415" s="28"/>
      <c r="QRM1415" s="28"/>
      <c r="QRN1415" s="28"/>
      <c r="QRO1415" s="28"/>
      <c r="QRP1415" s="28"/>
      <c r="QRQ1415" s="28"/>
      <c r="QRR1415" s="28"/>
      <c r="QRS1415" s="28"/>
      <c r="QRT1415" s="28"/>
      <c r="QRU1415" s="28"/>
      <c r="QRV1415" s="28"/>
      <c r="QRW1415" s="28"/>
      <c r="QRX1415" s="28"/>
      <c r="QRY1415" s="28"/>
      <c r="QRZ1415" s="28"/>
      <c r="QSA1415" s="28"/>
      <c r="QSB1415" s="28"/>
      <c r="QSC1415" s="28"/>
      <c r="QSD1415" s="28"/>
      <c r="QSE1415" s="28"/>
      <c r="QSF1415" s="28"/>
      <c r="QSG1415" s="28"/>
      <c r="QSH1415" s="28"/>
      <c r="QSI1415" s="28"/>
      <c r="QSJ1415" s="28"/>
      <c r="QSK1415" s="28"/>
      <c r="QSL1415" s="28"/>
      <c r="QSM1415" s="28"/>
      <c r="QSN1415" s="28"/>
      <c r="QSO1415" s="28"/>
      <c r="QSP1415" s="28"/>
      <c r="QSQ1415" s="28"/>
      <c r="QSR1415" s="28"/>
      <c r="QSS1415" s="28"/>
      <c r="QST1415" s="28"/>
      <c r="QSU1415" s="28"/>
      <c r="QSV1415" s="28"/>
      <c r="QSW1415" s="28"/>
      <c r="QSX1415" s="28"/>
      <c r="QSY1415" s="28"/>
      <c r="QSZ1415" s="28"/>
      <c r="QTA1415" s="28"/>
      <c r="QTB1415" s="28"/>
      <c r="QTC1415" s="28"/>
      <c r="QTD1415" s="28"/>
      <c r="QTE1415" s="28"/>
      <c r="QTF1415" s="28"/>
      <c r="QTG1415" s="28"/>
      <c r="QTH1415" s="28"/>
      <c r="QTI1415" s="28"/>
      <c r="QTJ1415" s="28"/>
      <c r="QTK1415" s="28"/>
      <c r="QTL1415" s="28"/>
      <c r="QTM1415" s="28"/>
      <c r="QTN1415" s="28"/>
      <c r="QTO1415" s="28"/>
      <c r="QTP1415" s="28"/>
      <c r="QTQ1415" s="28"/>
      <c r="QTR1415" s="28"/>
      <c r="QTS1415" s="28"/>
      <c r="QTT1415" s="28"/>
      <c r="QTU1415" s="28"/>
      <c r="QTV1415" s="28"/>
      <c r="QTW1415" s="28"/>
      <c r="QTX1415" s="28"/>
      <c r="QTY1415" s="28"/>
      <c r="QTZ1415" s="28"/>
      <c r="QUA1415" s="28"/>
      <c r="QUB1415" s="28"/>
      <c r="QUC1415" s="28"/>
      <c r="QUD1415" s="28"/>
      <c r="QUE1415" s="28"/>
      <c r="QUF1415" s="28"/>
      <c r="QUG1415" s="28"/>
      <c r="QUH1415" s="28"/>
      <c r="QUI1415" s="28"/>
      <c r="QUJ1415" s="28"/>
      <c r="QUK1415" s="28"/>
      <c r="QUL1415" s="28"/>
      <c r="QUM1415" s="28"/>
      <c r="QUN1415" s="28"/>
      <c r="QUO1415" s="28"/>
      <c r="QUP1415" s="28"/>
      <c r="QUQ1415" s="28"/>
      <c r="QUR1415" s="28"/>
      <c r="QUS1415" s="28"/>
      <c r="QUT1415" s="28"/>
      <c r="QUU1415" s="28"/>
      <c r="QUV1415" s="28"/>
      <c r="QUW1415" s="28"/>
      <c r="QUX1415" s="28"/>
      <c r="QUY1415" s="28"/>
      <c r="QUZ1415" s="28"/>
      <c r="QVA1415" s="28"/>
      <c r="QVB1415" s="28"/>
      <c r="QVC1415" s="28"/>
      <c r="QVD1415" s="28"/>
      <c r="QVE1415" s="28"/>
      <c r="QVF1415" s="28"/>
      <c r="QVG1415" s="28"/>
      <c r="QVH1415" s="28"/>
      <c r="QVI1415" s="28"/>
      <c r="QVJ1415" s="28"/>
      <c r="QVK1415" s="28"/>
      <c r="QVL1415" s="28"/>
      <c r="QVM1415" s="28"/>
      <c r="QVN1415" s="28"/>
      <c r="QVO1415" s="28"/>
      <c r="QVP1415" s="28"/>
      <c r="QVQ1415" s="28"/>
      <c r="QVR1415" s="28"/>
      <c r="QVS1415" s="28"/>
      <c r="QVT1415" s="28"/>
      <c r="QVU1415" s="28"/>
      <c r="QVV1415" s="28"/>
      <c r="QVW1415" s="28"/>
      <c r="QVX1415" s="28"/>
      <c r="QVY1415" s="28"/>
      <c r="QVZ1415" s="28"/>
      <c r="QWA1415" s="28"/>
      <c r="QWB1415" s="28"/>
      <c r="QWC1415" s="28"/>
      <c r="QWD1415" s="28"/>
      <c r="QWE1415" s="28"/>
      <c r="QWF1415" s="28"/>
      <c r="QWG1415" s="28"/>
      <c r="QWH1415" s="28"/>
      <c r="QWI1415" s="28"/>
      <c r="QWJ1415" s="28"/>
      <c r="QWK1415" s="28"/>
      <c r="QWL1415" s="28"/>
      <c r="QWM1415" s="28"/>
      <c r="QWN1415" s="28"/>
      <c r="QWO1415" s="28"/>
      <c r="QWP1415" s="28"/>
      <c r="QWQ1415" s="28"/>
      <c r="QWR1415" s="28"/>
      <c r="QWS1415" s="28"/>
      <c r="QWT1415" s="28"/>
      <c r="QWU1415" s="28"/>
      <c r="QWV1415" s="28"/>
      <c r="QWW1415" s="28"/>
      <c r="QWX1415" s="28"/>
      <c r="QWY1415" s="28"/>
      <c r="QWZ1415" s="28"/>
      <c r="QXA1415" s="28"/>
      <c r="QXB1415" s="28"/>
      <c r="QXC1415" s="28"/>
      <c r="QXD1415" s="28"/>
      <c r="QXE1415" s="28"/>
      <c r="QXF1415" s="28"/>
      <c r="QXG1415" s="28"/>
      <c r="QXH1415" s="28"/>
      <c r="QXI1415" s="28"/>
      <c r="QXJ1415" s="28"/>
      <c r="QXK1415" s="28"/>
      <c r="QXL1415" s="28"/>
      <c r="QXM1415" s="28"/>
      <c r="QXN1415" s="28"/>
      <c r="QXO1415" s="28"/>
      <c r="QXP1415" s="28"/>
      <c r="QXQ1415" s="28"/>
      <c r="QXR1415" s="28"/>
      <c r="QXS1415" s="28"/>
      <c r="QXT1415" s="28"/>
      <c r="QXU1415" s="28"/>
      <c r="QXV1415" s="28"/>
      <c r="QXW1415" s="28"/>
      <c r="QXX1415" s="28"/>
      <c r="QXY1415" s="28"/>
      <c r="QXZ1415" s="28"/>
      <c r="QYA1415" s="28"/>
      <c r="QYB1415" s="28"/>
      <c r="QYC1415" s="28"/>
      <c r="QYD1415" s="28"/>
      <c r="QYE1415" s="28"/>
      <c r="QYF1415" s="28"/>
      <c r="QYG1415" s="28"/>
      <c r="QYH1415" s="28"/>
      <c r="QYI1415" s="28"/>
      <c r="QYJ1415" s="28"/>
      <c r="QYK1415" s="28"/>
      <c r="QYL1415" s="28"/>
      <c r="QYM1415" s="28"/>
      <c r="QYN1415" s="28"/>
      <c r="QYO1415" s="28"/>
      <c r="QYP1415" s="28"/>
      <c r="QYQ1415" s="28"/>
      <c r="QYR1415" s="28"/>
      <c r="QYS1415" s="28"/>
      <c r="QYT1415" s="28"/>
      <c r="QYU1415" s="28"/>
      <c r="QYV1415" s="28"/>
      <c r="QYW1415" s="28"/>
      <c r="QYX1415" s="28"/>
      <c r="QYY1415" s="28"/>
      <c r="QYZ1415" s="28"/>
      <c r="QZA1415" s="28"/>
      <c r="QZB1415" s="28"/>
      <c r="QZC1415" s="28"/>
      <c r="QZD1415" s="28"/>
      <c r="QZE1415" s="28"/>
      <c r="QZF1415" s="28"/>
      <c r="QZG1415" s="28"/>
      <c r="QZH1415" s="28"/>
      <c r="QZI1415" s="28"/>
      <c r="QZJ1415" s="28"/>
      <c r="QZK1415" s="28"/>
      <c r="QZL1415" s="28"/>
      <c r="QZM1415" s="28"/>
      <c r="QZN1415" s="28"/>
      <c r="QZO1415" s="28"/>
      <c r="QZP1415" s="28"/>
      <c r="QZQ1415" s="28"/>
      <c r="QZR1415" s="28"/>
      <c r="QZS1415" s="28"/>
      <c r="QZT1415" s="28"/>
      <c r="QZU1415" s="28"/>
      <c r="QZV1415" s="28"/>
      <c r="QZW1415" s="28"/>
      <c r="QZX1415" s="28"/>
      <c r="QZY1415" s="28"/>
      <c r="QZZ1415" s="28"/>
      <c r="RAA1415" s="28"/>
      <c r="RAB1415" s="28"/>
      <c r="RAC1415" s="28"/>
      <c r="RAD1415" s="28"/>
      <c r="RAE1415" s="28"/>
      <c r="RAF1415" s="28"/>
      <c r="RAG1415" s="28"/>
      <c r="RAH1415" s="28"/>
      <c r="RAI1415" s="28"/>
      <c r="RAJ1415" s="28"/>
      <c r="RAK1415" s="28"/>
      <c r="RAL1415" s="28"/>
      <c r="RAM1415" s="28"/>
      <c r="RAN1415" s="28"/>
      <c r="RAO1415" s="28"/>
      <c r="RAP1415" s="28"/>
      <c r="RAQ1415" s="28"/>
      <c r="RAR1415" s="28"/>
      <c r="RAS1415" s="28"/>
      <c r="RAT1415" s="28"/>
      <c r="RAU1415" s="28"/>
      <c r="RAV1415" s="28"/>
      <c r="RAW1415" s="28"/>
      <c r="RAX1415" s="28"/>
      <c r="RAY1415" s="28"/>
      <c r="RAZ1415" s="28"/>
      <c r="RBA1415" s="28"/>
      <c r="RBB1415" s="28"/>
      <c r="RBC1415" s="28"/>
      <c r="RBD1415" s="28"/>
      <c r="RBE1415" s="28"/>
      <c r="RBF1415" s="28"/>
      <c r="RBG1415" s="28"/>
      <c r="RBH1415" s="28"/>
      <c r="RBI1415" s="28"/>
      <c r="RBJ1415" s="28"/>
      <c r="RBK1415" s="28"/>
      <c r="RBL1415" s="28"/>
      <c r="RBM1415" s="28"/>
      <c r="RBN1415" s="28"/>
      <c r="RBO1415" s="28"/>
      <c r="RBP1415" s="28"/>
      <c r="RBQ1415" s="28"/>
      <c r="RBR1415" s="28"/>
      <c r="RBS1415" s="28"/>
      <c r="RBT1415" s="28"/>
      <c r="RBU1415" s="28"/>
      <c r="RBV1415" s="28"/>
      <c r="RBW1415" s="28"/>
      <c r="RBX1415" s="28"/>
      <c r="RBY1415" s="28"/>
      <c r="RBZ1415" s="28"/>
      <c r="RCA1415" s="28"/>
      <c r="RCB1415" s="28"/>
      <c r="RCC1415" s="28"/>
      <c r="RCD1415" s="28"/>
      <c r="RCE1415" s="28"/>
      <c r="RCF1415" s="28"/>
      <c r="RCG1415" s="28"/>
      <c r="RCH1415" s="28"/>
      <c r="RCI1415" s="28"/>
      <c r="RCJ1415" s="28"/>
      <c r="RCK1415" s="28"/>
      <c r="RCL1415" s="28"/>
      <c r="RCM1415" s="28"/>
      <c r="RCN1415" s="28"/>
      <c r="RCO1415" s="28"/>
      <c r="RCP1415" s="28"/>
      <c r="RCQ1415" s="28"/>
      <c r="RCR1415" s="28"/>
      <c r="RCS1415" s="28"/>
      <c r="RCT1415" s="28"/>
      <c r="RCU1415" s="28"/>
      <c r="RCV1415" s="28"/>
      <c r="RCW1415" s="28"/>
      <c r="RCX1415" s="28"/>
      <c r="RCY1415" s="28"/>
      <c r="RCZ1415" s="28"/>
      <c r="RDA1415" s="28"/>
      <c r="RDB1415" s="28"/>
      <c r="RDC1415" s="28"/>
      <c r="RDD1415" s="28"/>
      <c r="RDE1415" s="28"/>
      <c r="RDF1415" s="28"/>
      <c r="RDG1415" s="28"/>
      <c r="RDH1415" s="28"/>
      <c r="RDI1415" s="28"/>
      <c r="RDJ1415" s="28"/>
      <c r="RDK1415" s="28"/>
      <c r="RDL1415" s="28"/>
      <c r="RDM1415" s="28"/>
      <c r="RDN1415" s="28"/>
      <c r="RDO1415" s="28"/>
      <c r="RDP1415" s="28"/>
      <c r="RDQ1415" s="28"/>
      <c r="RDR1415" s="28"/>
      <c r="RDS1415" s="28"/>
      <c r="RDT1415" s="28"/>
      <c r="RDU1415" s="28"/>
      <c r="RDV1415" s="28"/>
      <c r="RDW1415" s="28"/>
      <c r="RDX1415" s="28"/>
      <c r="RDY1415" s="28"/>
      <c r="RDZ1415" s="28"/>
      <c r="REA1415" s="28"/>
      <c r="REB1415" s="28"/>
      <c r="REC1415" s="28"/>
      <c r="RED1415" s="28"/>
      <c r="REE1415" s="28"/>
      <c r="REF1415" s="28"/>
      <c r="REG1415" s="28"/>
      <c r="REH1415" s="28"/>
      <c r="REI1415" s="28"/>
      <c r="REJ1415" s="28"/>
      <c r="REK1415" s="28"/>
      <c r="REL1415" s="28"/>
      <c r="REM1415" s="28"/>
      <c r="REN1415" s="28"/>
      <c r="REO1415" s="28"/>
      <c r="REP1415" s="28"/>
      <c r="REQ1415" s="28"/>
      <c r="RER1415" s="28"/>
      <c r="RES1415" s="28"/>
      <c r="RET1415" s="28"/>
      <c r="REU1415" s="28"/>
      <c r="REV1415" s="28"/>
      <c r="REW1415" s="28"/>
      <c r="REX1415" s="28"/>
      <c r="REY1415" s="28"/>
      <c r="REZ1415" s="28"/>
      <c r="RFA1415" s="28"/>
      <c r="RFB1415" s="28"/>
      <c r="RFC1415" s="28"/>
      <c r="RFD1415" s="28"/>
      <c r="RFE1415" s="28"/>
      <c r="RFF1415" s="28"/>
      <c r="RFG1415" s="28"/>
      <c r="RFH1415" s="28"/>
      <c r="RFI1415" s="28"/>
      <c r="RFJ1415" s="28"/>
      <c r="RFK1415" s="28"/>
      <c r="RFL1415" s="28"/>
      <c r="RFM1415" s="28"/>
      <c r="RFN1415" s="28"/>
      <c r="RFO1415" s="28"/>
      <c r="RFP1415" s="28"/>
      <c r="RFQ1415" s="28"/>
      <c r="RFR1415" s="28"/>
      <c r="RFS1415" s="28"/>
      <c r="RFT1415" s="28"/>
      <c r="RFU1415" s="28"/>
      <c r="RFV1415" s="28"/>
      <c r="RFW1415" s="28"/>
      <c r="RFX1415" s="28"/>
      <c r="RFY1415" s="28"/>
      <c r="RFZ1415" s="28"/>
      <c r="RGA1415" s="28"/>
      <c r="RGB1415" s="28"/>
      <c r="RGC1415" s="28"/>
      <c r="RGD1415" s="28"/>
      <c r="RGE1415" s="28"/>
      <c r="RGF1415" s="28"/>
      <c r="RGG1415" s="28"/>
      <c r="RGH1415" s="28"/>
      <c r="RGI1415" s="28"/>
      <c r="RGJ1415" s="28"/>
      <c r="RGK1415" s="28"/>
      <c r="RGL1415" s="28"/>
      <c r="RGM1415" s="28"/>
      <c r="RGN1415" s="28"/>
      <c r="RGO1415" s="28"/>
      <c r="RGP1415" s="28"/>
      <c r="RGQ1415" s="28"/>
      <c r="RGR1415" s="28"/>
      <c r="RGS1415" s="28"/>
      <c r="RGT1415" s="28"/>
      <c r="RGU1415" s="28"/>
      <c r="RGV1415" s="28"/>
      <c r="RGW1415" s="28"/>
      <c r="RGX1415" s="28"/>
      <c r="RGY1415" s="28"/>
      <c r="RGZ1415" s="28"/>
      <c r="RHA1415" s="28"/>
      <c r="RHB1415" s="28"/>
      <c r="RHC1415" s="28"/>
      <c r="RHD1415" s="28"/>
      <c r="RHE1415" s="28"/>
      <c r="RHF1415" s="28"/>
      <c r="RHG1415" s="28"/>
      <c r="RHH1415" s="28"/>
      <c r="RHI1415" s="28"/>
      <c r="RHJ1415" s="28"/>
      <c r="RHK1415" s="28"/>
      <c r="RHL1415" s="28"/>
      <c r="RHM1415" s="28"/>
      <c r="RHN1415" s="28"/>
      <c r="RHO1415" s="28"/>
      <c r="RHP1415" s="28"/>
      <c r="RHQ1415" s="28"/>
      <c r="RHR1415" s="28"/>
      <c r="RHS1415" s="28"/>
      <c r="RHT1415" s="28"/>
      <c r="RHU1415" s="28"/>
      <c r="RHV1415" s="28"/>
      <c r="RHW1415" s="28"/>
      <c r="RHX1415" s="28"/>
      <c r="RHY1415" s="28"/>
      <c r="RHZ1415" s="28"/>
      <c r="RIA1415" s="28"/>
      <c r="RIB1415" s="28"/>
      <c r="RIC1415" s="28"/>
      <c r="RID1415" s="28"/>
      <c r="RIE1415" s="28"/>
      <c r="RIF1415" s="28"/>
      <c r="RIG1415" s="28"/>
      <c r="RIH1415" s="28"/>
      <c r="RII1415" s="28"/>
      <c r="RIJ1415" s="28"/>
      <c r="RIK1415" s="28"/>
      <c r="RIL1415" s="28"/>
      <c r="RIM1415" s="28"/>
      <c r="RIN1415" s="28"/>
      <c r="RIO1415" s="28"/>
      <c r="RIP1415" s="28"/>
      <c r="RIQ1415" s="28"/>
      <c r="RIR1415" s="28"/>
      <c r="RIS1415" s="28"/>
      <c r="RIT1415" s="28"/>
      <c r="RIU1415" s="28"/>
      <c r="RIV1415" s="28"/>
      <c r="RIW1415" s="28"/>
      <c r="RIX1415" s="28"/>
      <c r="RIY1415" s="28"/>
      <c r="RIZ1415" s="28"/>
      <c r="RJA1415" s="28"/>
      <c r="RJB1415" s="28"/>
      <c r="RJC1415" s="28"/>
      <c r="RJD1415" s="28"/>
      <c r="RJE1415" s="28"/>
      <c r="RJF1415" s="28"/>
      <c r="RJG1415" s="28"/>
      <c r="RJH1415" s="28"/>
      <c r="RJI1415" s="28"/>
      <c r="RJJ1415" s="28"/>
      <c r="RJK1415" s="28"/>
      <c r="RJL1415" s="28"/>
      <c r="RJM1415" s="28"/>
      <c r="RJN1415" s="28"/>
      <c r="RJO1415" s="28"/>
      <c r="RJP1415" s="28"/>
      <c r="RJQ1415" s="28"/>
      <c r="RJR1415" s="28"/>
      <c r="RJS1415" s="28"/>
      <c r="RJT1415" s="28"/>
      <c r="RJU1415" s="28"/>
      <c r="RJV1415" s="28"/>
      <c r="RJW1415" s="28"/>
      <c r="RJX1415" s="28"/>
      <c r="RJY1415" s="28"/>
      <c r="RJZ1415" s="28"/>
      <c r="RKA1415" s="28"/>
      <c r="RKB1415" s="28"/>
      <c r="RKC1415" s="28"/>
      <c r="RKD1415" s="28"/>
      <c r="RKE1415" s="28"/>
      <c r="RKF1415" s="28"/>
      <c r="RKG1415" s="28"/>
      <c r="RKH1415" s="28"/>
      <c r="RKI1415" s="28"/>
      <c r="RKJ1415" s="28"/>
      <c r="RKK1415" s="28"/>
      <c r="RKL1415" s="28"/>
      <c r="RKM1415" s="28"/>
      <c r="RKN1415" s="28"/>
      <c r="RKO1415" s="28"/>
      <c r="RKP1415" s="28"/>
      <c r="RKQ1415" s="28"/>
      <c r="RKR1415" s="28"/>
      <c r="RKS1415" s="28"/>
      <c r="RKT1415" s="28"/>
      <c r="RKU1415" s="28"/>
      <c r="RKV1415" s="28"/>
      <c r="RKW1415" s="28"/>
      <c r="RKX1415" s="28"/>
      <c r="RKY1415" s="28"/>
      <c r="RKZ1415" s="28"/>
      <c r="RLA1415" s="28"/>
      <c r="RLB1415" s="28"/>
      <c r="RLC1415" s="28"/>
      <c r="RLD1415" s="28"/>
      <c r="RLE1415" s="28"/>
      <c r="RLF1415" s="28"/>
      <c r="RLG1415" s="28"/>
      <c r="RLH1415" s="28"/>
      <c r="RLI1415" s="28"/>
      <c r="RLJ1415" s="28"/>
      <c r="RLK1415" s="28"/>
      <c r="RLL1415" s="28"/>
      <c r="RLM1415" s="28"/>
      <c r="RLN1415" s="28"/>
      <c r="RLO1415" s="28"/>
      <c r="RLP1415" s="28"/>
      <c r="RLQ1415" s="28"/>
      <c r="RLR1415" s="28"/>
      <c r="RLS1415" s="28"/>
      <c r="RLT1415" s="28"/>
      <c r="RLU1415" s="28"/>
      <c r="RLV1415" s="28"/>
      <c r="RLW1415" s="28"/>
      <c r="RLX1415" s="28"/>
      <c r="RLY1415" s="28"/>
      <c r="RLZ1415" s="28"/>
      <c r="RMA1415" s="28"/>
      <c r="RMB1415" s="28"/>
      <c r="RMC1415" s="28"/>
      <c r="RMD1415" s="28"/>
      <c r="RME1415" s="28"/>
      <c r="RMF1415" s="28"/>
      <c r="RMG1415" s="28"/>
      <c r="RMH1415" s="28"/>
      <c r="RMI1415" s="28"/>
      <c r="RMJ1415" s="28"/>
      <c r="RMK1415" s="28"/>
      <c r="RML1415" s="28"/>
      <c r="RMM1415" s="28"/>
      <c r="RMN1415" s="28"/>
      <c r="RMO1415" s="28"/>
      <c r="RMP1415" s="28"/>
      <c r="RMQ1415" s="28"/>
      <c r="RMR1415" s="28"/>
      <c r="RMS1415" s="28"/>
      <c r="RMT1415" s="28"/>
      <c r="RMU1415" s="28"/>
      <c r="RMV1415" s="28"/>
      <c r="RMW1415" s="28"/>
      <c r="RMX1415" s="28"/>
      <c r="RMY1415" s="28"/>
      <c r="RMZ1415" s="28"/>
      <c r="RNA1415" s="28"/>
      <c r="RNB1415" s="28"/>
      <c r="RNC1415" s="28"/>
      <c r="RND1415" s="28"/>
      <c r="RNE1415" s="28"/>
      <c r="RNF1415" s="28"/>
      <c r="RNG1415" s="28"/>
      <c r="RNH1415" s="28"/>
      <c r="RNI1415" s="28"/>
      <c r="RNJ1415" s="28"/>
      <c r="RNK1415" s="28"/>
      <c r="RNL1415" s="28"/>
      <c r="RNM1415" s="28"/>
      <c r="RNN1415" s="28"/>
      <c r="RNO1415" s="28"/>
      <c r="RNP1415" s="28"/>
      <c r="RNQ1415" s="28"/>
      <c r="RNR1415" s="28"/>
      <c r="RNS1415" s="28"/>
      <c r="RNT1415" s="28"/>
      <c r="RNU1415" s="28"/>
      <c r="RNV1415" s="28"/>
      <c r="RNW1415" s="28"/>
      <c r="RNX1415" s="28"/>
      <c r="RNY1415" s="28"/>
      <c r="RNZ1415" s="28"/>
      <c r="ROA1415" s="28"/>
      <c r="ROB1415" s="28"/>
      <c r="ROC1415" s="28"/>
      <c r="ROD1415" s="28"/>
      <c r="ROE1415" s="28"/>
      <c r="ROF1415" s="28"/>
      <c r="ROG1415" s="28"/>
      <c r="ROH1415" s="28"/>
      <c r="ROI1415" s="28"/>
      <c r="ROJ1415" s="28"/>
      <c r="ROK1415" s="28"/>
      <c r="ROL1415" s="28"/>
      <c r="ROM1415" s="28"/>
      <c r="RON1415" s="28"/>
      <c r="ROO1415" s="28"/>
      <c r="ROP1415" s="28"/>
      <c r="ROQ1415" s="28"/>
      <c r="ROR1415" s="28"/>
      <c r="ROS1415" s="28"/>
      <c r="ROT1415" s="28"/>
      <c r="ROU1415" s="28"/>
      <c r="ROV1415" s="28"/>
      <c r="ROW1415" s="28"/>
      <c r="ROX1415" s="28"/>
      <c r="ROY1415" s="28"/>
      <c r="ROZ1415" s="28"/>
      <c r="RPA1415" s="28"/>
      <c r="RPB1415" s="28"/>
      <c r="RPC1415" s="28"/>
      <c r="RPD1415" s="28"/>
      <c r="RPE1415" s="28"/>
      <c r="RPF1415" s="28"/>
      <c r="RPG1415" s="28"/>
      <c r="RPH1415" s="28"/>
      <c r="RPI1415" s="28"/>
      <c r="RPJ1415" s="28"/>
      <c r="RPK1415" s="28"/>
      <c r="RPL1415" s="28"/>
      <c r="RPM1415" s="28"/>
      <c r="RPN1415" s="28"/>
      <c r="RPO1415" s="28"/>
      <c r="RPP1415" s="28"/>
      <c r="RPQ1415" s="28"/>
      <c r="RPR1415" s="28"/>
      <c r="RPS1415" s="28"/>
      <c r="RPT1415" s="28"/>
      <c r="RPU1415" s="28"/>
      <c r="RPV1415" s="28"/>
      <c r="RPW1415" s="28"/>
      <c r="RPX1415" s="28"/>
      <c r="RPY1415" s="28"/>
      <c r="RPZ1415" s="28"/>
      <c r="RQA1415" s="28"/>
      <c r="RQB1415" s="28"/>
      <c r="RQC1415" s="28"/>
      <c r="RQD1415" s="28"/>
      <c r="RQE1415" s="28"/>
      <c r="RQF1415" s="28"/>
      <c r="RQG1415" s="28"/>
      <c r="RQH1415" s="28"/>
      <c r="RQI1415" s="28"/>
      <c r="RQJ1415" s="28"/>
      <c r="RQK1415" s="28"/>
      <c r="RQL1415" s="28"/>
      <c r="RQM1415" s="28"/>
      <c r="RQN1415" s="28"/>
      <c r="RQO1415" s="28"/>
      <c r="RQP1415" s="28"/>
      <c r="RQQ1415" s="28"/>
      <c r="RQR1415" s="28"/>
      <c r="RQS1415" s="28"/>
      <c r="RQT1415" s="28"/>
      <c r="RQU1415" s="28"/>
      <c r="RQV1415" s="28"/>
      <c r="RQW1415" s="28"/>
      <c r="RQX1415" s="28"/>
      <c r="RQY1415" s="28"/>
      <c r="RQZ1415" s="28"/>
      <c r="RRA1415" s="28"/>
      <c r="RRB1415" s="28"/>
      <c r="RRC1415" s="28"/>
      <c r="RRD1415" s="28"/>
      <c r="RRE1415" s="28"/>
      <c r="RRF1415" s="28"/>
      <c r="RRG1415" s="28"/>
      <c r="RRH1415" s="28"/>
      <c r="RRI1415" s="28"/>
      <c r="RRJ1415" s="28"/>
      <c r="RRK1415" s="28"/>
      <c r="RRL1415" s="28"/>
      <c r="RRM1415" s="28"/>
      <c r="RRN1415" s="28"/>
      <c r="RRO1415" s="28"/>
      <c r="RRP1415" s="28"/>
      <c r="RRQ1415" s="28"/>
      <c r="RRR1415" s="28"/>
      <c r="RRS1415" s="28"/>
      <c r="RRT1415" s="28"/>
      <c r="RRU1415" s="28"/>
      <c r="RRV1415" s="28"/>
      <c r="RRW1415" s="28"/>
      <c r="RRX1415" s="28"/>
      <c r="RRY1415" s="28"/>
      <c r="RRZ1415" s="28"/>
      <c r="RSA1415" s="28"/>
      <c r="RSB1415" s="28"/>
      <c r="RSC1415" s="28"/>
      <c r="RSD1415" s="28"/>
      <c r="RSE1415" s="28"/>
      <c r="RSF1415" s="28"/>
      <c r="RSG1415" s="28"/>
      <c r="RSH1415" s="28"/>
      <c r="RSI1415" s="28"/>
      <c r="RSJ1415" s="28"/>
      <c r="RSK1415" s="28"/>
      <c r="RSL1415" s="28"/>
      <c r="RSM1415" s="28"/>
      <c r="RSN1415" s="28"/>
      <c r="RSO1415" s="28"/>
      <c r="RSP1415" s="28"/>
      <c r="RSQ1415" s="28"/>
      <c r="RSR1415" s="28"/>
      <c r="RSS1415" s="28"/>
      <c r="RST1415" s="28"/>
      <c r="RSU1415" s="28"/>
      <c r="RSV1415" s="28"/>
      <c r="RSW1415" s="28"/>
      <c r="RSX1415" s="28"/>
      <c r="RSY1415" s="28"/>
      <c r="RSZ1415" s="28"/>
      <c r="RTA1415" s="28"/>
      <c r="RTB1415" s="28"/>
      <c r="RTC1415" s="28"/>
      <c r="RTD1415" s="28"/>
      <c r="RTE1415" s="28"/>
      <c r="RTF1415" s="28"/>
      <c r="RTG1415" s="28"/>
      <c r="RTH1415" s="28"/>
      <c r="RTI1415" s="28"/>
      <c r="RTJ1415" s="28"/>
      <c r="RTK1415" s="28"/>
      <c r="RTL1415" s="28"/>
      <c r="RTM1415" s="28"/>
      <c r="RTN1415" s="28"/>
      <c r="RTO1415" s="28"/>
      <c r="RTP1415" s="28"/>
      <c r="RTQ1415" s="28"/>
      <c r="RTR1415" s="28"/>
      <c r="RTS1415" s="28"/>
      <c r="RTT1415" s="28"/>
      <c r="RTU1415" s="28"/>
      <c r="RTV1415" s="28"/>
      <c r="RTW1415" s="28"/>
      <c r="RTX1415" s="28"/>
      <c r="RTY1415" s="28"/>
      <c r="RTZ1415" s="28"/>
      <c r="RUA1415" s="28"/>
      <c r="RUB1415" s="28"/>
      <c r="RUC1415" s="28"/>
      <c r="RUD1415" s="28"/>
      <c r="RUE1415" s="28"/>
      <c r="RUF1415" s="28"/>
      <c r="RUG1415" s="28"/>
      <c r="RUH1415" s="28"/>
      <c r="RUI1415" s="28"/>
      <c r="RUJ1415" s="28"/>
      <c r="RUK1415" s="28"/>
      <c r="RUL1415" s="28"/>
      <c r="RUM1415" s="28"/>
      <c r="RUN1415" s="28"/>
      <c r="RUO1415" s="28"/>
      <c r="RUP1415" s="28"/>
      <c r="RUQ1415" s="28"/>
      <c r="RUR1415" s="28"/>
      <c r="RUS1415" s="28"/>
      <c r="RUT1415" s="28"/>
      <c r="RUU1415" s="28"/>
      <c r="RUV1415" s="28"/>
      <c r="RUW1415" s="28"/>
      <c r="RUX1415" s="28"/>
      <c r="RUY1415" s="28"/>
      <c r="RUZ1415" s="28"/>
      <c r="RVA1415" s="28"/>
      <c r="RVB1415" s="28"/>
      <c r="RVC1415" s="28"/>
      <c r="RVD1415" s="28"/>
      <c r="RVE1415" s="28"/>
      <c r="RVF1415" s="28"/>
      <c r="RVG1415" s="28"/>
      <c r="RVH1415" s="28"/>
      <c r="RVI1415" s="28"/>
      <c r="RVJ1415" s="28"/>
      <c r="RVK1415" s="28"/>
      <c r="RVL1415" s="28"/>
      <c r="RVM1415" s="28"/>
      <c r="RVN1415" s="28"/>
      <c r="RVO1415" s="28"/>
      <c r="RVP1415" s="28"/>
      <c r="RVQ1415" s="28"/>
      <c r="RVR1415" s="28"/>
      <c r="RVS1415" s="28"/>
      <c r="RVT1415" s="28"/>
      <c r="RVU1415" s="28"/>
      <c r="RVV1415" s="28"/>
      <c r="RVW1415" s="28"/>
      <c r="RVX1415" s="28"/>
      <c r="RVY1415" s="28"/>
      <c r="RVZ1415" s="28"/>
      <c r="RWA1415" s="28"/>
      <c r="RWB1415" s="28"/>
      <c r="RWC1415" s="28"/>
      <c r="RWD1415" s="28"/>
      <c r="RWE1415" s="28"/>
      <c r="RWF1415" s="28"/>
      <c r="RWG1415" s="28"/>
      <c r="RWH1415" s="28"/>
      <c r="RWI1415" s="28"/>
      <c r="RWJ1415" s="28"/>
      <c r="RWK1415" s="28"/>
      <c r="RWL1415" s="28"/>
      <c r="RWM1415" s="28"/>
      <c r="RWN1415" s="28"/>
      <c r="RWO1415" s="28"/>
      <c r="RWP1415" s="28"/>
      <c r="RWQ1415" s="28"/>
      <c r="RWR1415" s="28"/>
      <c r="RWS1415" s="28"/>
      <c r="RWT1415" s="28"/>
      <c r="RWU1415" s="28"/>
      <c r="RWV1415" s="28"/>
      <c r="RWW1415" s="28"/>
      <c r="RWX1415" s="28"/>
      <c r="RWY1415" s="28"/>
      <c r="RWZ1415" s="28"/>
      <c r="RXA1415" s="28"/>
      <c r="RXB1415" s="28"/>
      <c r="RXC1415" s="28"/>
      <c r="RXD1415" s="28"/>
      <c r="RXE1415" s="28"/>
      <c r="RXF1415" s="28"/>
      <c r="RXG1415" s="28"/>
      <c r="RXH1415" s="28"/>
      <c r="RXI1415" s="28"/>
      <c r="RXJ1415" s="28"/>
      <c r="RXK1415" s="28"/>
      <c r="RXL1415" s="28"/>
      <c r="RXM1415" s="28"/>
      <c r="RXN1415" s="28"/>
      <c r="RXO1415" s="28"/>
      <c r="RXP1415" s="28"/>
      <c r="RXQ1415" s="28"/>
      <c r="RXR1415" s="28"/>
      <c r="RXS1415" s="28"/>
      <c r="RXT1415" s="28"/>
      <c r="RXU1415" s="28"/>
      <c r="RXV1415" s="28"/>
      <c r="RXW1415" s="28"/>
      <c r="RXX1415" s="28"/>
      <c r="RXY1415" s="28"/>
      <c r="RXZ1415" s="28"/>
      <c r="RYA1415" s="28"/>
      <c r="RYB1415" s="28"/>
      <c r="RYC1415" s="28"/>
      <c r="RYD1415" s="28"/>
      <c r="RYE1415" s="28"/>
      <c r="RYF1415" s="28"/>
      <c r="RYG1415" s="28"/>
      <c r="RYH1415" s="28"/>
      <c r="RYI1415" s="28"/>
      <c r="RYJ1415" s="28"/>
      <c r="RYK1415" s="28"/>
      <c r="RYL1415" s="28"/>
      <c r="RYM1415" s="28"/>
      <c r="RYN1415" s="28"/>
      <c r="RYO1415" s="28"/>
      <c r="RYP1415" s="28"/>
      <c r="RYQ1415" s="28"/>
      <c r="RYR1415" s="28"/>
      <c r="RYS1415" s="28"/>
      <c r="RYT1415" s="28"/>
      <c r="RYU1415" s="28"/>
      <c r="RYV1415" s="28"/>
      <c r="RYW1415" s="28"/>
      <c r="RYX1415" s="28"/>
      <c r="RYY1415" s="28"/>
      <c r="RYZ1415" s="28"/>
      <c r="RZA1415" s="28"/>
      <c r="RZB1415" s="28"/>
      <c r="RZC1415" s="28"/>
      <c r="RZD1415" s="28"/>
      <c r="RZE1415" s="28"/>
      <c r="RZF1415" s="28"/>
      <c r="RZG1415" s="28"/>
      <c r="RZH1415" s="28"/>
      <c r="RZI1415" s="28"/>
      <c r="RZJ1415" s="28"/>
      <c r="RZK1415" s="28"/>
      <c r="RZL1415" s="28"/>
      <c r="RZM1415" s="28"/>
      <c r="RZN1415" s="28"/>
      <c r="RZO1415" s="28"/>
      <c r="RZP1415" s="28"/>
      <c r="RZQ1415" s="28"/>
      <c r="RZR1415" s="28"/>
      <c r="RZS1415" s="28"/>
      <c r="RZT1415" s="28"/>
      <c r="RZU1415" s="28"/>
      <c r="RZV1415" s="28"/>
      <c r="RZW1415" s="28"/>
      <c r="RZX1415" s="28"/>
      <c r="RZY1415" s="28"/>
      <c r="RZZ1415" s="28"/>
      <c r="SAA1415" s="28"/>
      <c r="SAB1415" s="28"/>
      <c r="SAC1415" s="28"/>
      <c r="SAD1415" s="28"/>
      <c r="SAE1415" s="28"/>
      <c r="SAF1415" s="28"/>
      <c r="SAG1415" s="28"/>
      <c r="SAH1415" s="28"/>
      <c r="SAI1415" s="28"/>
      <c r="SAJ1415" s="28"/>
      <c r="SAK1415" s="28"/>
      <c r="SAL1415" s="28"/>
      <c r="SAM1415" s="28"/>
      <c r="SAN1415" s="28"/>
      <c r="SAO1415" s="28"/>
      <c r="SAP1415" s="28"/>
      <c r="SAQ1415" s="28"/>
      <c r="SAR1415" s="28"/>
      <c r="SAS1415" s="28"/>
      <c r="SAT1415" s="28"/>
      <c r="SAU1415" s="28"/>
      <c r="SAV1415" s="28"/>
      <c r="SAW1415" s="28"/>
      <c r="SAX1415" s="28"/>
      <c r="SAY1415" s="28"/>
      <c r="SAZ1415" s="28"/>
      <c r="SBA1415" s="28"/>
      <c r="SBB1415" s="28"/>
      <c r="SBC1415" s="28"/>
      <c r="SBD1415" s="28"/>
      <c r="SBE1415" s="28"/>
      <c r="SBF1415" s="28"/>
      <c r="SBG1415" s="28"/>
      <c r="SBH1415" s="28"/>
      <c r="SBI1415" s="28"/>
      <c r="SBJ1415" s="28"/>
      <c r="SBK1415" s="28"/>
      <c r="SBL1415" s="28"/>
      <c r="SBM1415" s="28"/>
      <c r="SBN1415" s="28"/>
      <c r="SBO1415" s="28"/>
      <c r="SBP1415" s="28"/>
      <c r="SBQ1415" s="28"/>
      <c r="SBR1415" s="28"/>
      <c r="SBS1415" s="28"/>
      <c r="SBT1415" s="28"/>
      <c r="SBU1415" s="28"/>
      <c r="SBV1415" s="28"/>
      <c r="SBW1415" s="28"/>
      <c r="SBX1415" s="28"/>
      <c r="SBY1415" s="28"/>
      <c r="SBZ1415" s="28"/>
      <c r="SCA1415" s="28"/>
      <c r="SCB1415" s="28"/>
      <c r="SCC1415" s="28"/>
      <c r="SCD1415" s="28"/>
      <c r="SCE1415" s="28"/>
      <c r="SCF1415" s="28"/>
      <c r="SCG1415" s="28"/>
      <c r="SCH1415" s="28"/>
      <c r="SCI1415" s="28"/>
      <c r="SCJ1415" s="28"/>
      <c r="SCK1415" s="28"/>
      <c r="SCL1415" s="28"/>
      <c r="SCM1415" s="28"/>
      <c r="SCN1415" s="28"/>
      <c r="SCO1415" s="28"/>
      <c r="SCP1415" s="28"/>
      <c r="SCQ1415" s="28"/>
      <c r="SCR1415" s="28"/>
      <c r="SCS1415" s="28"/>
      <c r="SCT1415" s="28"/>
      <c r="SCU1415" s="28"/>
      <c r="SCV1415" s="28"/>
      <c r="SCW1415" s="28"/>
      <c r="SCX1415" s="28"/>
      <c r="SCY1415" s="28"/>
      <c r="SCZ1415" s="28"/>
      <c r="SDA1415" s="28"/>
      <c r="SDB1415" s="28"/>
      <c r="SDC1415" s="28"/>
      <c r="SDD1415" s="28"/>
      <c r="SDE1415" s="28"/>
      <c r="SDF1415" s="28"/>
      <c r="SDG1415" s="28"/>
      <c r="SDH1415" s="28"/>
      <c r="SDI1415" s="28"/>
      <c r="SDJ1415" s="28"/>
      <c r="SDK1415" s="28"/>
      <c r="SDL1415" s="28"/>
      <c r="SDM1415" s="28"/>
      <c r="SDN1415" s="28"/>
      <c r="SDO1415" s="28"/>
      <c r="SDP1415" s="28"/>
      <c r="SDQ1415" s="28"/>
      <c r="SDR1415" s="28"/>
      <c r="SDS1415" s="28"/>
      <c r="SDT1415" s="28"/>
      <c r="SDU1415" s="28"/>
      <c r="SDV1415" s="28"/>
      <c r="SDW1415" s="28"/>
      <c r="SDX1415" s="28"/>
      <c r="SDY1415" s="28"/>
      <c r="SDZ1415" s="28"/>
      <c r="SEA1415" s="28"/>
      <c r="SEB1415" s="28"/>
      <c r="SEC1415" s="28"/>
      <c r="SED1415" s="28"/>
      <c r="SEE1415" s="28"/>
      <c r="SEF1415" s="28"/>
      <c r="SEG1415" s="28"/>
      <c r="SEH1415" s="28"/>
      <c r="SEI1415" s="28"/>
      <c r="SEJ1415" s="28"/>
      <c r="SEK1415" s="28"/>
      <c r="SEL1415" s="28"/>
      <c r="SEM1415" s="28"/>
      <c r="SEN1415" s="28"/>
      <c r="SEO1415" s="28"/>
      <c r="SEP1415" s="28"/>
      <c r="SEQ1415" s="28"/>
      <c r="SER1415" s="28"/>
      <c r="SES1415" s="28"/>
      <c r="SET1415" s="28"/>
      <c r="SEU1415" s="28"/>
      <c r="SEV1415" s="28"/>
      <c r="SEW1415" s="28"/>
      <c r="SEX1415" s="28"/>
      <c r="SEY1415" s="28"/>
      <c r="SEZ1415" s="28"/>
      <c r="SFA1415" s="28"/>
      <c r="SFB1415" s="28"/>
      <c r="SFC1415" s="28"/>
      <c r="SFD1415" s="28"/>
      <c r="SFE1415" s="28"/>
      <c r="SFF1415" s="28"/>
      <c r="SFG1415" s="28"/>
      <c r="SFH1415" s="28"/>
      <c r="SFI1415" s="28"/>
      <c r="SFJ1415" s="28"/>
      <c r="SFK1415" s="28"/>
      <c r="SFL1415" s="28"/>
      <c r="SFM1415" s="28"/>
      <c r="SFN1415" s="28"/>
      <c r="SFO1415" s="28"/>
      <c r="SFP1415" s="28"/>
      <c r="SFQ1415" s="28"/>
      <c r="SFR1415" s="28"/>
      <c r="SFS1415" s="28"/>
      <c r="SFT1415" s="28"/>
      <c r="SFU1415" s="28"/>
      <c r="SFV1415" s="28"/>
      <c r="SFW1415" s="28"/>
      <c r="SFX1415" s="28"/>
      <c r="SFY1415" s="28"/>
      <c r="SFZ1415" s="28"/>
      <c r="SGA1415" s="28"/>
      <c r="SGB1415" s="28"/>
      <c r="SGC1415" s="28"/>
      <c r="SGD1415" s="28"/>
      <c r="SGE1415" s="28"/>
      <c r="SGF1415" s="28"/>
      <c r="SGG1415" s="28"/>
      <c r="SGH1415" s="28"/>
      <c r="SGI1415" s="28"/>
      <c r="SGJ1415" s="28"/>
      <c r="SGK1415" s="28"/>
      <c r="SGL1415" s="28"/>
      <c r="SGM1415" s="28"/>
      <c r="SGN1415" s="28"/>
      <c r="SGO1415" s="28"/>
      <c r="SGP1415" s="28"/>
      <c r="SGQ1415" s="28"/>
      <c r="SGR1415" s="28"/>
      <c r="SGS1415" s="28"/>
      <c r="SGT1415" s="28"/>
      <c r="SGU1415" s="28"/>
      <c r="SGV1415" s="28"/>
      <c r="SGW1415" s="28"/>
      <c r="SGX1415" s="28"/>
      <c r="SGY1415" s="28"/>
      <c r="SGZ1415" s="28"/>
      <c r="SHA1415" s="28"/>
      <c r="SHB1415" s="28"/>
      <c r="SHC1415" s="28"/>
      <c r="SHD1415" s="28"/>
      <c r="SHE1415" s="28"/>
      <c r="SHF1415" s="28"/>
      <c r="SHG1415" s="28"/>
      <c r="SHH1415" s="28"/>
      <c r="SHI1415" s="28"/>
      <c r="SHJ1415" s="28"/>
      <c r="SHK1415" s="28"/>
      <c r="SHL1415" s="28"/>
      <c r="SHM1415" s="28"/>
      <c r="SHN1415" s="28"/>
      <c r="SHO1415" s="28"/>
      <c r="SHP1415" s="28"/>
      <c r="SHQ1415" s="28"/>
      <c r="SHR1415" s="28"/>
      <c r="SHS1415" s="28"/>
      <c r="SHT1415" s="28"/>
      <c r="SHU1415" s="28"/>
      <c r="SHV1415" s="28"/>
      <c r="SHW1415" s="28"/>
      <c r="SHX1415" s="28"/>
      <c r="SHY1415" s="28"/>
      <c r="SHZ1415" s="28"/>
      <c r="SIA1415" s="28"/>
      <c r="SIB1415" s="28"/>
      <c r="SIC1415" s="28"/>
      <c r="SID1415" s="28"/>
      <c r="SIE1415" s="28"/>
      <c r="SIF1415" s="28"/>
      <c r="SIG1415" s="28"/>
      <c r="SIH1415" s="28"/>
      <c r="SII1415" s="28"/>
      <c r="SIJ1415" s="28"/>
      <c r="SIK1415" s="28"/>
      <c r="SIL1415" s="28"/>
      <c r="SIM1415" s="28"/>
      <c r="SIN1415" s="28"/>
      <c r="SIO1415" s="28"/>
      <c r="SIP1415" s="28"/>
      <c r="SIQ1415" s="28"/>
      <c r="SIR1415" s="28"/>
      <c r="SIS1415" s="28"/>
      <c r="SIT1415" s="28"/>
      <c r="SIU1415" s="28"/>
      <c r="SIV1415" s="28"/>
      <c r="SIW1415" s="28"/>
      <c r="SIX1415" s="28"/>
      <c r="SIY1415" s="28"/>
      <c r="SIZ1415" s="28"/>
      <c r="SJA1415" s="28"/>
      <c r="SJB1415" s="28"/>
      <c r="SJC1415" s="28"/>
      <c r="SJD1415" s="28"/>
      <c r="SJE1415" s="28"/>
      <c r="SJF1415" s="28"/>
      <c r="SJG1415" s="28"/>
      <c r="SJH1415" s="28"/>
      <c r="SJI1415" s="28"/>
      <c r="SJJ1415" s="28"/>
      <c r="SJK1415" s="28"/>
      <c r="SJL1415" s="28"/>
      <c r="SJM1415" s="28"/>
      <c r="SJN1415" s="28"/>
      <c r="SJO1415" s="28"/>
      <c r="SJP1415" s="28"/>
      <c r="SJQ1415" s="28"/>
      <c r="SJR1415" s="28"/>
      <c r="SJS1415" s="28"/>
      <c r="SJT1415" s="28"/>
      <c r="SJU1415" s="28"/>
      <c r="SJV1415" s="28"/>
      <c r="SJW1415" s="28"/>
      <c r="SJX1415" s="28"/>
      <c r="SJY1415" s="28"/>
      <c r="SJZ1415" s="28"/>
      <c r="SKA1415" s="28"/>
      <c r="SKB1415" s="28"/>
      <c r="SKC1415" s="28"/>
      <c r="SKD1415" s="28"/>
      <c r="SKE1415" s="28"/>
      <c r="SKF1415" s="28"/>
      <c r="SKG1415" s="28"/>
      <c r="SKH1415" s="28"/>
      <c r="SKI1415" s="28"/>
      <c r="SKJ1415" s="28"/>
      <c r="SKK1415" s="28"/>
      <c r="SKL1415" s="28"/>
      <c r="SKM1415" s="28"/>
      <c r="SKN1415" s="28"/>
      <c r="SKO1415" s="28"/>
      <c r="SKP1415" s="28"/>
      <c r="SKQ1415" s="28"/>
      <c r="SKR1415" s="28"/>
      <c r="SKS1415" s="28"/>
      <c r="SKT1415" s="28"/>
      <c r="SKU1415" s="28"/>
      <c r="SKV1415" s="28"/>
      <c r="SKW1415" s="28"/>
      <c r="SKX1415" s="28"/>
      <c r="SKY1415" s="28"/>
      <c r="SKZ1415" s="28"/>
      <c r="SLA1415" s="28"/>
      <c r="SLB1415" s="28"/>
      <c r="SLC1415" s="28"/>
      <c r="SLD1415" s="28"/>
      <c r="SLE1415" s="28"/>
      <c r="SLF1415" s="28"/>
      <c r="SLG1415" s="28"/>
      <c r="SLH1415" s="28"/>
      <c r="SLI1415" s="28"/>
      <c r="SLJ1415" s="28"/>
      <c r="SLK1415" s="28"/>
      <c r="SLL1415" s="28"/>
      <c r="SLM1415" s="28"/>
      <c r="SLN1415" s="28"/>
      <c r="SLO1415" s="28"/>
      <c r="SLP1415" s="28"/>
      <c r="SLQ1415" s="28"/>
      <c r="SLR1415" s="28"/>
      <c r="SLS1415" s="28"/>
      <c r="SLT1415" s="28"/>
      <c r="SLU1415" s="28"/>
      <c r="SLV1415" s="28"/>
      <c r="SLW1415" s="28"/>
      <c r="SLX1415" s="28"/>
      <c r="SLY1415" s="28"/>
      <c r="SLZ1415" s="28"/>
      <c r="SMA1415" s="28"/>
      <c r="SMB1415" s="28"/>
      <c r="SMC1415" s="28"/>
      <c r="SMD1415" s="28"/>
      <c r="SME1415" s="28"/>
      <c r="SMF1415" s="28"/>
      <c r="SMG1415" s="28"/>
      <c r="SMH1415" s="28"/>
      <c r="SMI1415" s="28"/>
      <c r="SMJ1415" s="28"/>
      <c r="SMK1415" s="28"/>
      <c r="SML1415" s="28"/>
      <c r="SMM1415" s="28"/>
      <c r="SMN1415" s="28"/>
      <c r="SMO1415" s="28"/>
      <c r="SMP1415" s="28"/>
      <c r="SMQ1415" s="28"/>
      <c r="SMR1415" s="28"/>
      <c r="SMS1415" s="28"/>
      <c r="SMT1415" s="28"/>
      <c r="SMU1415" s="28"/>
      <c r="SMV1415" s="28"/>
      <c r="SMW1415" s="28"/>
      <c r="SMX1415" s="28"/>
      <c r="SMY1415" s="28"/>
      <c r="SMZ1415" s="28"/>
      <c r="SNA1415" s="28"/>
      <c r="SNB1415" s="28"/>
      <c r="SNC1415" s="28"/>
      <c r="SND1415" s="28"/>
      <c r="SNE1415" s="28"/>
      <c r="SNF1415" s="28"/>
      <c r="SNG1415" s="28"/>
      <c r="SNH1415" s="28"/>
      <c r="SNI1415" s="28"/>
      <c r="SNJ1415" s="28"/>
      <c r="SNK1415" s="28"/>
      <c r="SNL1415" s="28"/>
      <c r="SNM1415" s="28"/>
      <c r="SNN1415" s="28"/>
      <c r="SNO1415" s="28"/>
      <c r="SNP1415" s="28"/>
      <c r="SNQ1415" s="28"/>
      <c r="SNR1415" s="28"/>
      <c r="SNS1415" s="28"/>
      <c r="SNT1415" s="28"/>
      <c r="SNU1415" s="28"/>
      <c r="SNV1415" s="28"/>
      <c r="SNW1415" s="28"/>
      <c r="SNX1415" s="28"/>
      <c r="SNY1415" s="28"/>
      <c r="SNZ1415" s="28"/>
      <c r="SOA1415" s="28"/>
      <c r="SOB1415" s="28"/>
      <c r="SOC1415" s="28"/>
      <c r="SOD1415" s="28"/>
      <c r="SOE1415" s="28"/>
      <c r="SOF1415" s="28"/>
      <c r="SOG1415" s="28"/>
      <c r="SOH1415" s="28"/>
      <c r="SOI1415" s="28"/>
      <c r="SOJ1415" s="28"/>
      <c r="SOK1415" s="28"/>
      <c r="SOL1415" s="28"/>
      <c r="SOM1415" s="28"/>
      <c r="SON1415" s="28"/>
      <c r="SOO1415" s="28"/>
      <c r="SOP1415" s="28"/>
      <c r="SOQ1415" s="28"/>
      <c r="SOR1415" s="28"/>
      <c r="SOS1415" s="28"/>
      <c r="SOT1415" s="28"/>
      <c r="SOU1415" s="28"/>
      <c r="SOV1415" s="28"/>
      <c r="SOW1415" s="28"/>
      <c r="SOX1415" s="28"/>
      <c r="SOY1415" s="28"/>
      <c r="SOZ1415" s="28"/>
      <c r="SPA1415" s="28"/>
      <c r="SPB1415" s="28"/>
      <c r="SPC1415" s="28"/>
      <c r="SPD1415" s="28"/>
      <c r="SPE1415" s="28"/>
      <c r="SPF1415" s="28"/>
      <c r="SPG1415" s="28"/>
      <c r="SPH1415" s="28"/>
      <c r="SPI1415" s="28"/>
      <c r="SPJ1415" s="28"/>
      <c r="SPK1415" s="28"/>
      <c r="SPL1415" s="28"/>
      <c r="SPM1415" s="28"/>
      <c r="SPN1415" s="28"/>
      <c r="SPO1415" s="28"/>
      <c r="SPP1415" s="28"/>
      <c r="SPQ1415" s="28"/>
      <c r="SPR1415" s="28"/>
      <c r="SPS1415" s="28"/>
      <c r="SPT1415" s="28"/>
      <c r="SPU1415" s="28"/>
      <c r="SPV1415" s="28"/>
      <c r="SPW1415" s="28"/>
      <c r="SPX1415" s="28"/>
      <c r="SPY1415" s="28"/>
      <c r="SPZ1415" s="28"/>
      <c r="SQA1415" s="28"/>
      <c r="SQB1415" s="28"/>
      <c r="SQC1415" s="28"/>
      <c r="SQD1415" s="28"/>
      <c r="SQE1415" s="28"/>
      <c r="SQF1415" s="28"/>
      <c r="SQG1415" s="28"/>
      <c r="SQH1415" s="28"/>
      <c r="SQI1415" s="28"/>
      <c r="SQJ1415" s="28"/>
      <c r="SQK1415" s="28"/>
      <c r="SQL1415" s="28"/>
      <c r="SQM1415" s="28"/>
      <c r="SQN1415" s="28"/>
      <c r="SQO1415" s="28"/>
      <c r="SQP1415" s="28"/>
      <c r="SQQ1415" s="28"/>
      <c r="SQR1415" s="28"/>
      <c r="SQS1415" s="28"/>
      <c r="SQT1415" s="28"/>
      <c r="SQU1415" s="28"/>
      <c r="SQV1415" s="28"/>
      <c r="SQW1415" s="28"/>
      <c r="SQX1415" s="28"/>
      <c r="SQY1415" s="28"/>
      <c r="SQZ1415" s="28"/>
      <c r="SRA1415" s="28"/>
      <c r="SRB1415" s="28"/>
      <c r="SRC1415" s="28"/>
      <c r="SRD1415" s="28"/>
      <c r="SRE1415" s="28"/>
      <c r="SRF1415" s="28"/>
      <c r="SRG1415" s="28"/>
      <c r="SRH1415" s="28"/>
      <c r="SRI1415" s="28"/>
      <c r="SRJ1415" s="28"/>
      <c r="SRK1415" s="28"/>
      <c r="SRL1415" s="28"/>
      <c r="SRM1415" s="28"/>
      <c r="SRN1415" s="28"/>
      <c r="SRO1415" s="28"/>
      <c r="SRP1415" s="28"/>
      <c r="SRQ1415" s="28"/>
      <c r="SRR1415" s="28"/>
      <c r="SRS1415" s="28"/>
      <c r="SRT1415" s="28"/>
      <c r="SRU1415" s="28"/>
      <c r="SRV1415" s="28"/>
      <c r="SRW1415" s="28"/>
      <c r="SRX1415" s="28"/>
      <c r="SRY1415" s="28"/>
      <c r="SRZ1415" s="28"/>
      <c r="SSA1415" s="28"/>
      <c r="SSB1415" s="28"/>
      <c r="SSC1415" s="28"/>
      <c r="SSD1415" s="28"/>
      <c r="SSE1415" s="28"/>
      <c r="SSF1415" s="28"/>
      <c r="SSG1415" s="28"/>
      <c r="SSH1415" s="28"/>
      <c r="SSI1415" s="28"/>
      <c r="SSJ1415" s="28"/>
      <c r="SSK1415" s="28"/>
      <c r="SSL1415" s="28"/>
      <c r="SSM1415" s="28"/>
      <c r="SSN1415" s="28"/>
      <c r="SSO1415" s="28"/>
      <c r="SSP1415" s="28"/>
      <c r="SSQ1415" s="28"/>
      <c r="SSR1415" s="28"/>
      <c r="SSS1415" s="28"/>
      <c r="SST1415" s="28"/>
      <c r="SSU1415" s="28"/>
      <c r="SSV1415" s="28"/>
      <c r="SSW1415" s="28"/>
      <c r="SSX1415" s="28"/>
      <c r="SSY1415" s="28"/>
      <c r="SSZ1415" s="28"/>
      <c r="STA1415" s="28"/>
      <c r="STB1415" s="28"/>
      <c r="STC1415" s="28"/>
      <c r="STD1415" s="28"/>
      <c r="STE1415" s="28"/>
      <c r="STF1415" s="28"/>
      <c r="STG1415" s="28"/>
      <c r="STH1415" s="28"/>
      <c r="STI1415" s="28"/>
      <c r="STJ1415" s="28"/>
      <c r="STK1415" s="28"/>
      <c r="STL1415" s="28"/>
      <c r="STM1415" s="28"/>
      <c r="STN1415" s="28"/>
      <c r="STO1415" s="28"/>
      <c r="STP1415" s="28"/>
      <c r="STQ1415" s="28"/>
      <c r="STR1415" s="28"/>
      <c r="STS1415" s="28"/>
      <c r="STT1415" s="28"/>
      <c r="STU1415" s="28"/>
      <c r="STV1415" s="28"/>
      <c r="STW1415" s="28"/>
      <c r="STX1415" s="28"/>
      <c r="STY1415" s="28"/>
      <c r="STZ1415" s="28"/>
      <c r="SUA1415" s="28"/>
      <c r="SUB1415" s="28"/>
      <c r="SUC1415" s="28"/>
      <c r="SUD1415" s="28"/>
      <c r="SUE1415" s="28"/>
      <c r="SUF1415" s="28"/>
      <c r="SUG1415" s="28"/>
      <c r="SUH1415" s="28"/>
      <c r="SUI1415" s="28"/>
      <c r="SUJ1415" s="28"/>
      <c r="SUK1415" s="28"/>
      <c r="SUL1415" s="28"/>
      <c r="SUM1415" s="28"/>
      <c r="SUN1415" s="28"/>
      <c r="SUO1415" s="28"/>
      <c r="SUP1415" s="28"/>
      <c r="SUQ1415" s="28"/>
      <c r="SUR1415" s="28"/>
      <c r="SUS1415" s="28"/>
      <c r="SUT1415" s="28"/>
      <c r="SUU1415" s="28"/>
      <c r="SUV1415" s="28"/>
      <c r="SUW1415" s="28"/>
      <c r="SUX1415" s="28"/>
      <c r="SUY1415" s="28"/>
      <c r="SUZ1415" s="28"/>
      <c r="SVA1415" s="28"/>
      <c r="SVB1415" s="28"/>
      <c r="SVC1415" s="28"/>
      <c r="SVD1415" s="28"/>
      <c r="SVE1415" s="28"/>
      <c r="SVF1415" s="28"/>
      <c r="SVG1415" s="28"/>
      <c r="SVH1415" s="28"/>
      <c r="SVI1415" s="28"/>
      <c r="SVJ1415" s="28"/>
      <c r="SVK1415" s="28"/>
      <c r="SVL1415" s="28"/>
      <c r="SVM1415" s="28"/>
      <c r="SVN1415" s="28"/>
      <c r="SVO1415" s="28"/>
      <c r="SVP1415" s="28"/>
      <c r="SVQ1415" s="28"/>
      <c r="SVR1415" s="28"/>
      <c r="SVS1415" s="28"/>
      <c r="SVT1415" s="28"/>
      <c r="SVU1415" s="28"/>
      <c r="SVV1415" s="28"/>
      <c r="SVW1415" s="28"/>
      <c r="SVX1415" s="28"/>
      <c r="SVY1415" s="28"/>
      <c r="SVZ1415" s="28"/>
      <c r="SWA1415" s="28"/>
      <c r="SWB1415" s="28"/>
      <c r="SWC1415" s="28"/>
      <c r="SWD1415" s="28"/>
      <c r="SWE1415" s="28"/>
      <c r="SWF1415" s="28"/>
      <c r="SWG1415" s="28"/>
      <c r="SWH1415" s="28"/>
      <c r="SWI1415" s="28"/>
      <c r="SWJ1415" s="28"/>
      <c r="SWK1415" s="28"/>
      <c r="SWL1415" s="28"/>
      <c r="SWM1415" s="28"/>
      <c r="SWN1415" s="28"/>
      <c r="SWO1415" s="28"/>
      <c r="SWP1415" s="28"/>
      <c r="SWQ1415" s="28"/>
      <c r="SWR1415" s="28"/>
      <c r="SWS1415" s="28"/>
      <c r="SWT1415" s="28"/>
      <c r="SWU1415" s="28"/>
      <c r="SWV1415" s="28"/>
      <c r="SWW1415" s="28"/>
      <c r="SWX1415" s="28"/>
      <c r="SWY1415" s="28"/>
      <c r="SWZ1415" s="28"/>
      <c r="SXA1415" s="28"/>
      <c r="SXB1415" s="28"/>
      <c r="SXC1415" s="28"/>
      <c r="SXD1415" s="28"/>
      <c r="SXE1415" s="28"/>
      <c r="SXF1415" s="28"/>
      <c r="SXG1415" s="28"/>
      <c r="SXH1415" s="28"/>
      <c r="SXI1415" s="28"/>
      <c r="SXJ1415" s="28"/>
      <c r="SXK1415" s="28"/>
      <c r="SXL1415" s="28"/>
      <c r="SXM1415" s="28"/>
      <c r="SXN1415" s="28"/>
      <c r="SXO1415" s="28"/>
      <c r="SXP1415" s="28"/>
      <c r="SXQ1415" s="28"/>
      <c r="SXR1415" s="28"/>
      <c r="SXS1415" s="28"/>
      <c r="SXT1415" s="28"/>
      <c r="SXU1415" s="28"/>
      <c r="SXV1415" s="28"/>
      <c r="SXW1415" s="28"/>
      <c r="SXX1415" s="28"/>
      <c r="SXY1415" s="28"/>
      <c r="SXZ1415" s="28"/>
      <c r="SYA1415" s="28"/>
      <c r="SYB1415" s="28"/>
      <c r="SYC1415" s="28"/>
      <c r="SYD1415" s="28"/>
      <c r="SYE1415" s="28"/>
      <c r="SYF1415" s="28"/>
      <c r="SYG1415" s="28"/>
      <c r="SYH1415" s="28"/>
      <c r="SYI1415" s="28"/>
      <c r="SYJ1415" s="28"/>
      <c r="SYK1415" s="28"/>
      <c r="SYL1415" s="28"/>
      <c r="SYM1415" s="28"/>
      <c r="SYN1415" s="28"/>
      <c r="SYO1415" s="28"/>
      <c r="SYP1415" s="28"/>
      <c r="SYQ1415" s="28"/>
      <c r="SYR1415" s="28"/>
      <c r="SYS1415" s="28"/>
      <c r="SYT1415" s="28"/>
      <c r="SYU1415" s="28"/>
      <c r="SYV1415" s="28"/>
      <c r="SYW1415" s="28"/>
      <c r="SYX1415" s="28"/>
      <c r="SYY1415" s="28"/>
      <c r="SYZ1415" s="28"/>
      <c r="SZA1415" s="28"/>
      <c r="SZB1415" s="28"/>
      <c r="SZC1415" s="28"/>
      <c r="SZD1415" s="28"/>
      <c r="SZE1415" s="28"/>
      <c r="SZF1415" s="28"/>
      <c r="SZG1415" s="28"/>
      <c r="SZH1415" s="28"/>
      <c r="SZI1415" s="28"/>
      <c r="SZJ1415" s="28"/>
      <c r="SZK1415" s="28"/>
      <c r="SZL1415" s="28"/>
      <c r="SZM1415" s="28"/>
      <c r="SZN1415" s="28"/>
      <c r="SZO1415" s="28"/>
      <c r="SZP1415" s="28"/>
      <c r="SZQ1415" s="28"/>
      <c r="SZR1415" s="28"/>
      <c r="SZS1415" s="28"/>
      <c r="SZT1415" s="28"/>
      <c r="SZU1415" s="28"/>
      <c r="SZV1415" s="28"/>
      <c r="SZW1415" s="28"/>
      <c r="SZX1415" s="28"/>
      <c r="SZY1415" s="28"/>
      <c r="SZZ1415" s="28"/>
      <c r="TAA1415" s="28"/>
      <c r="TAB1415" s="28"/>
      <c r="TAC1415" s="28"/>
      <c r="TAD1415" s="28"/>
      <c r="TAE1415" s="28"/>
      <c r="TAF1415" s="28"/>
      <c r="TAG1415" s="28"/>
      <c r="TAH1415" s="28"/>
      <c r="TAI1415" s="28"/>
      <c r="TAJ1415" s="28"/>
      <c r="TAK1415" s="28"/>
      <c r="TAL1415" s="28"/>
      <c r="TAM1415" s="28"/>
      <c r="TAN1415" s="28"/>
      <c r="TAO1415" s="28"/>
      <c r="TAP1415" s="28"/>
      <c r="TAQ1415" s="28"/>
      <c r="TAR1415" s="28"/>
      <c r="TAS1415" s="28"/>
      <c r="TAT1415" s="28"/>
      <c r="TAU1415" s="28"/>
      <c r="TAV1415" s="28"/>
      <c r="TAW1415" s="28"/>
      <c r="TAX1415" s="28"/>
      <c r="TAY1415" s="28"/>
      <c r="TAZ1415" s="28"/>
      <c r="TBA1415" s="28"/>
      <c r="TBB1415" s="28"/>
      <c r="TBC1415" s="28"/>
      <c r="TBD1415" s="28"/>
      <c r="TBE1415" s="28"/>
      <c r="TBF1415" s="28"/>
      <c r="TBG1415" s="28"/>
      <c r="TBH1415" s="28"/>
      <c r="TBI1415" s="28"/>
      <c r="TBJ1415" s="28"/>
      <c r="TBK1415" s="28"/>
      <c r="TBL1415" s="28"/>
      <c r="TBM1415" s="28"/>
      <c r="TBN1415" s="28"/>
      <c r="TBO1415" s="28"/>
      <c r="TBP1415" s="28"/>
      <c r="TBQ1415" s="28"/>
      <c r="TBR1415" s="28"/>
      <c r="TBS1415" s="28"/>
      <c r="TBT1415" s="28"/>
      <c r="TBU1415" s="28"/>
      <c r="TBV1415" s="28"/>
      <c r="TBW1415" s="28"/>
      <c r="TBX1415" s="28"/>
      <c r="TBY1415" s="28"/>
      <c r="TBZ1415" s="28"/>
      <c r="TCA1415" s="28"/>
      <c r="TCB1415" s="28"/>
      <c r="TCC1415" s="28"/>
      <c r="TCD1415" s="28"/>
      <c r="TCE1415" s="28"/>
      <c r="TCF1415" s="28"/>
      <c r="TCG1415" s="28"/>
      <c r="TCH1415" s="28"/>
      <c r="TCI1415" s="28"/>
      <c r="TCJ1415" s="28"/>
      <c r="TCK1415" s="28"/>
      <c r="TCL1415" s="28"/>
      <c r="TCM1415" s="28"/>
      <c r="TCN1415" s="28"/>
      <c r="TCO1415" s="28"/>
      <c r="TCP1415" s="28"/>
      <c r="TCQ1415" s="28"/>
      <c r="TCR1415" s="28"/>
      <c r="TCS1415" s="28"/>
      <c r="TCT1415" s="28"/>
      <c r="TCU1415" s="28"/>
      <c r="TCV1415" s="28"/>
      <c r="TCW1415" s="28"/>
      <c r="TCX1415" s="28"/>
      <c r="TCY1415" s="28"/>
      <c r="TCZ1415" s="28"/>
      <c r="TDA1415" s="28"/>
      <c r="TDB1415" s="28"/>
      <c r="TDC1415" s="28"/>
      <c r="TDD1415" s="28"/>
      <c r="TDE1415" s="28"/>
      <c r="TDF1415" s="28"/>
      <c r="TDG1415" s="28"/>
      <c r="TDH1415" s="28"/>
      <c r="TDI1415" s="28"/>
      <c r="TDJ1415" s="28"/>
      <c r="TDK1415" s="28"/>
      <c r="TDL1415" s="28"/>
      <c r="TDM1415" s="28"/>
      <c r="TDN1415" s="28"/>
      <c r="TDO1415" s="28"/>
      <c r="TDP1415" s="28"/>
      <c r="TDQ1415" s="28"/>
      <c r="TDR1415" s="28"/>
      <c r="TDS1415" s="28"/>
      <c r="TDT1415" s="28"/>
      <c r="TDU1415" s="28"/>
      <c r="TDV1415" s="28"/>
      <c r="TDW1415" s="28"/>
      <c r="TDX1415" s="28"/>
      <c r="TDY1415" s="28"/>
      <c r="TDZ1415" s="28"/>
      <c r="TEA1415" s="28"/>
      <c r="TEB1415" s="28"/>
      <c r="TEC1415" s="28"/>
      <c r="TED1415" s="28"/>
      <c r="TEE1415" s="28"/>
      <c r="TEF1415" s="28"/>
      <c r="TEG1415" s="28"/>
      <c r="TEH1415" s="28"/>
      <c r="TEI1415" s="28"/>
      <c r="TEJ1415" s="28"/>
      <c r="TEK1415" s="28"/>
      <c r="TEL1415" s="28"/>
      <c r="TEM1415" s="28"/>
      <c r="TEN1415" s="28"/>
      <c r="TEO1415" s="28"/>
      <c r="TEP1415" s="28"/>
      <c r="TEQ1415" s="28"/>
      <c r="TER1415" s="28"/>
      <c r="TES1415" s="28"/>
      <c r="TET1415" s="28"/>
      <c r="TEU1415" s="28"/>
      <c r="TEV1415" s="28"/>
      <c r="TEW1415" s="28"/>
      <c r="TEX1415" s="28"/>
      <c r="TEY1415" s="28"/>
      <c r="TEZ1415" s="28"/>
      <c r="TFA1415" s="28"/>
      <c r="TFB1415" s="28"/>
      <c r="TFC1415" s="28"/>
      <c r="TFD1415" s="28"/>
      <c r="TFE1415" s="28"/>
      <c r="TFF1415" s="28"/>
      <c r="TFG1415" s="28"/>
      <c r="TFH1415" s="28"/>
      <c r="TFI1415" s="28"/>
      <c r="TFJ1415" s="28"/>
      <c r="TFK1415" s="28"/>
      <c r="TFL1415" s="28"/>
      <c r="TFM1415" s="28"/>
      <c r="TFN1415" s="28"/>
      <c r="TFO1415" s="28"/>
      <c r="TFP1415" s="28"/>
      <c r="TFQ1415" s="28"/>
      <c r="TFR1415" s="28"/>
      <c r="TFS1415" s="28"/>
      <c r="TFT1415" s="28"/>
      <c r="TFU1415" s="28"/>
      <c r="TFV1415" s="28"/>
      <c r="TFW1415" s="28"/>
      <c r="TFX1415" s="28"/>
      <c r="TFY1415" s="28"/>
      <c r="TFZ1415" s="28"/>
      <c r="TGA1415" s="28"/>
      <c r="TGB1415" s="28"/>
      <c r="TGC1415" s="28"/>
      <c r="TGD1415" s="28"/>
      <c r="TGE1415" s="28"/>
      <c r="TGF1415" s="28"/>
      <c r="TGG1415" s="28"/>
      <c r="TGH1415" s="28"/>
      <c r="TGI1415" s="28"/>
      <c r="TGJ1415" s="28"/>
      <c r="TGK1415" s="28"/>
      <c r="TGL1415" s="28"/>
      <c r="TGM1415" s="28"/>
      <c r="TGN1415" s="28"/>
      <c r="TGO1415" s="28"/>
      <c r="TGP1415" s="28"/>
      <c r="TGQ1415" s="28"/>
      <c r="TGR1415" s="28"/>
      <c r="TGS1415" s="28"/>
      <c r="TGT1415" s="28"/>
      <c r="TGU1415" s="28"/>
      <c r="TGV1415" s="28"/>
      <c r="TGW1415" s="28"/>
      <c r="TGX1415" s="28"/>
      <c r="TGY1415" s="28"/>
      <c r="TGZ1415" s="28"/>
      <c r="THA1415" s="28"/>
      <c r="THB1415" s="28"/>
      <c r="THC1415" s="28"/>
      <c r="THD1415" s="28"/>
      <c r="THE1415" s="28"/>
      <c r="THF1415" s="28"/>
      <c r="THG1415" s="28"/>
      <c r="THH1415" s="28"/>
      <c r="THI1415" s="28"/>
      <c r="THJ1415" s="28"/>
      <c r="THK1415" s="28"/>
      <c r="THL1415" s="28"/>
      <c r="THM1415" s="28"/>
      <c r="THN1415" s="28"/>
      <c r="THO1415" s="28"/>
      <c r="THP1415" s="28"/>
      <c r="THQ1415" s="28"/>
      <c r="THR1415" s="28"/>
      <c r="THS1415" s="28"/>
      <c r="THT1415" s="28"/>
      <c r="THU1415" s="28"/>
      <c r="THV1415" s="28"/>
      <c r="THW1415" s="28"/>
      <c r="THX1415" s="28"/>
      <c r="THY1415" s="28"/>
      <c r="THZ1415" s="28"/>
      <c r="TIA1415" s="28"/>
      <c r="TIB1415" s="28"/>
      <c r="TIC1415" s="28"/>
      <c r="TID1415" s="28"/>
      <c r="TIE1415" s="28"/>
      <c r="TIF1415" s="28"/>
      <c r="TIG1415" s="28"/>
      <c r="TIH1415" s="28"/>
      <c r="TII1415" s="28"/>
      <c r="TIJ1415" s="28"/>
      <c r="TIK1415" s="28"/>
      <c r="TIL1415" s="28"/>
      <c r="TIM1415" s="28"/>
      <c r="TIN1415" s="28"/>
      <c r="TIO1415" s="28"/>
      <c r="TIP1415" s="28"/>
      <c r="TIQ1415" s="28"/>
      <c r="TIR1415" s="28"/>
      <c r="TIS1415" s="28"/>
      <c r="TIT1415" s="28"/>
      <c r="TIU1415" s="28"/>
      <c r="TIV1415" s="28"/>
      <c r="TIW1415" s="28"/>
      <c r="TIX1415" s="28"/>
      <c r="TIY1415" s="28"/>
      <c r="TIZ1415" s="28"/>
      <c r="TJA1415" s="28"/>
      <c r="TJB1415" s="28"/>
      <c r="TJC1415" s="28"/>
      <c r="TJD1415" s="28"/>
      <c r="TJE1415" s="28"/>
      <c r="TJF1415" s="28"/>
      <c r="TJG1415" s="28"/>
      <c r="TJH1415" s="28"/>
      <c r="TJI1415" s="28"/>
      <c r="TJJ1415" s="28"/>
      <c r="TJK1415" s="28"/>
      <c r="TJL1415" s="28"/>
      <c r="TJM1415" s="28"/>
      <c r="TJN1415" s="28"/>
      <c r="TJO1415" s="28"/>
      <c r="TJP1415" s="28"/>
      <c r="TJQ1415" s="28"/>
      <c r="TJR1415" s="28"/>
      <c r="TJS1415" s="28"/>
      <c r="TJT1415" s="28"/>
      <c r="TJU1415" s="28"/>
      <c r="TJV1415" s="28"/>
      <c r="TJW1415" s="28"/>
      <c r="TJX1415" s="28"/>
      <c r="TJY1415" s="28"/>
      <c r="TJZ1415" s="28"/>
      <c r="TKA1415" s="28"/>
      <c r="TKB1415" s="28"/>
      <c r="TKC1415" s="28"/>
      <c r="TKD1415" s="28"/>
      <c r="TKE1415" s="28"/>
      <c r="TKF1415" s="28"/>
      <c r="TKG1415" s="28"/>
      <c r="TKH1415" s="28"/>
      <c r="TKI1415" s="28"/>
      <c r="TKJ1415" s="28"/>
      <c r="TKK1415" s="28"/>
      <c r="TKL1415" s="28"/>
      <c r="TKM1415" s="28"/>
      <c r="TKN1415" s="28"/>
      <c r="TKO1415" s="28"/>
      <c r="TKP1415" s="28"/>
      <c r="TKQ1415" s="28"/>
      <c r="TKR1415" s="28"/>
      <c r="TKS1415" s="28"/>
      <c r="TKT1415" s="28"/>
      <c r="TKU1415" s="28"/>
      <c r="TKV1415" s="28"/>
      <c r="TKW1415" s="28"/>
      <c r="TKX1415" s="28"/>
      <c r="TKY1415" s="28"/>
      <c r="TKZ1415" s="28"/>
      <c r="TLA1415" s="28"/>
      <c r="TLB1415" s="28"/>
      <c r="TLC1415" s="28"/>
      <c r="TLD1415" s="28"/>
      <c r="TLE1415" s="28"/>
      <c r="TLF1415" s="28"/>
      <c r="TLG1415" s="28"/>
      <c r="TLH1415" s="28"/>
      <c r="TLI1415" s="28"/>
      <c r="TLJ1415" s="28"/>
      <c r="TLK1415" s="28"/>
      <c r="TLL1415" s="28"/>
      <c r="TLM1415" s="28"/>
      <c r="TLN1415" s="28"/>
      <c r="TLO1415" s="28"/>
      <c r="TLP1415" s="28"/>
      <c r="TLQ1415" s="28"/>
      <c r="TLR1415" s="28"/>
      <c r="TLS1415" s="28"/>
      <c r="TLT1415" s="28"/>
      <c r="TLU1415" s="28"/>
      <c r="TLV1415" s="28"/>
      <c r="TLW1415" s="28"/>
      <c r="TLX1415" s="28"/>
      <c r="TLY1415" s="28"/>
      <c r="TLZ1415" s="28"/>
      <c r="TMA1415" s="28"/>
      <c r="TMB1415" s="28"/>
      <c r="TMC1415" s="28"/>
      <c r="TMD1415" s="28"/>
      <c r="TME1415" s="28"/>
      <c r="TMF1415" s="28"/>
      <c r="TMG1415" s="28"/>
      <c r="TMH1415" s="28"/>
      <c r="TMI1415" s="28"/>
      <c r="TMJ1415" s="28"/>
      <c r="TMK1415" s="28"/>
      <c r="TML1415" s="28"/>
      <c r="TMM1415" s="28"/>
      <c r="TMN1415" s="28"/>
      <c r="TMO1415" s="28"/>
      <c r="TMP1415" s="28"/>
      <c r="TMQ1415" s="28"/>
      <c r="TMR1415" s="28"/>
      <c r="TMS1415" s="28"/>
      <c r="TMT1415" s="28"/>
      <c r="TMU1415" s="28"/>
      <c r="TMV1415" s="28"/>
      <c r="TMW1415" s="28"/>
      <c r="TMX1415" s="28"/>
      <c r="TMY1415" s="28"/>
      <c r="TMZ1415" s="28"/>
      <c r="TNA1415" s="28"/>
      <c r="TNB1415" s="28"/>
      <c r="TNC1415" s="28"/>
      <c r="TND1415" s="28"/>
      <c r="TNE1415" s="28"/>
      <c r="TNF1415" s="28"/>
      <c r="TNG1415" s="28"/>
      <c r="TNH1415" s="28"/>
      <c r="TNI1415" s="28"/>
      <c r="TNJ1415" s="28"/>
      <c r="TNK1415" s="28"/>
      <c r="TNL1415" s="28"/>
      <c r="TNM1415" s="28"/>
      <c r="TNN1415" s="28"/>
      <c r="TNO1415" s="28"/>
      <c r="TNP1415" s="28"/>
      <c r="TNQ1415" s="28"/>
      <c r="TNR1415" s="28"/>
      <c r="TNS1415" s="28"/>
      <c r="TNT1415" s="28"/>
      <c r="TNU1415" s="28"/>
      <c r="TNV1415" s="28"/>
      <c r="TNW1415" s="28"/>
      <c r="TNX1415" s="28"/>
      <c r="TNY1415" s="28"/>
      <c r="TNZ1415" s="28"/>
      <c r="TOA1415" s="28"/>
      <c r="TOB1415" s="28"/>
      <c r="TOC1415" s="28"/>
      <c r="TOD1415" s="28"/>
      <c r="TOE1415" s="28"/>
      <c r="TOF1415" s="28"/>
      <c r="TOG1415" s="28"/>
      <c r="TOH1415" s="28"/>
      <c r="TOI1415" s="28"/>
      <c r="TOJ1415" s="28"/>
      <c r="TOK1415" s="28"/>
      <c r="TOL1415" s="28"/>
      <c r="TOM1415" s="28"/>
      <c r="TON1415" s="28"/>
      <c r="TOO1415" s="28"/>
      <c r="TOP1415" s="28"/>
      <c r="TOQ1415" s="28"/>
      <c r="TOR1415" s="28"/>
      <c r="TOS1415" s="28"/>
      <c r="TOT1415" s="28"/>
      <c r="TOU1415" s="28"/>
      <c r="TOV1415" s="28"/>
      <c r="TOW1415" s="28"/>
      <c r="TOX1415" s="28"/>
      <c r="TOY1415" s="28"/>
      <c r="TOZ1415" s="28"/>
      <c r="TPA1415" s="28"/>
      <c r="TPB1415" s="28"/>
      <c r="TPC1415" s="28"/>
      <c r="TPD1415" s="28"/>
      <c r="TPE1415" s="28"/>
      <c r="TPF1415" s="28"/>
      <c r="TPG1415" s="28"/>
      <c r="TPH1415" s="28"/>
      <c r="TPI1415" s="28"/>
      <c r="TPJ1415" s="28"/>
      <c r="TPK1415" s="28"/>
      <c r="TPL1415" s="28"/>
      <c r="TPM1415" s="28"/>
      <c r="TPN1415" s="28"/>
      <c r="TPO1415" s="28"/>
      <c r="TPP1415" s="28"/>
      <c r="TPQ1415" s="28"/>
      <c r="TPR1415" s="28"/>
      <c r="TPS1415" s="28"/>
      <c r="TPT1415" s="28"/>
      <c r="TPU1415" s="28"/>
      <c r="TPV1415" s="28"/>
      <c r="TPW1415" s="28"/>
      <c r="TPX1415" s="28"/>
      <c r="TPY1415" s="28"/>
      <c r="TPZ1415" s="28"/>
      <c r="TQA1415" s="28"/>
      <c r="TQB1415" s="28"/>
      <c r="TQC1415" s="28"/>
      <c r="TQD1415" s="28"/>
      <c r="TQE1415" s="28"/>
      <c r="TQF1415" s="28"/>
      <c r="TQG1415" s="28"/>
      <c r="TQH1415" s="28"/>
      <c r="TQI1415" s="28"/>
      <c r="TQJ1415" s="28"/>
      <c r="TQK1415" s="28"/>
      <c r="TQL1415" s="28"/>
      <c r="TQM1415" s="28"/>
      <c r="TQN1415" s="28"/>
      <c r="TQO1415" s="28"/>
      <c r="TQP1415" s="28"/>
      <c r="TQQ1415" s="28"/>
      <c r="TQR1415" s="28"/>
      <c r="TQS1415" s="28"/>
      <c r="TQT1415" s="28"/>
      <c r="TQU1415" s="28"/>
      <c r="TQV1415" s="28"/>
      <c r="TQW1415" s="28"/>
      <c r="TQX1415" s="28"/>
      <c r="TQY1415" s="28"/>
      <c r="TQZ1415" s="28"/>
      <c r="TRA1415" s="28"/>
      <c r="TRB1415" s="28"/>
      <c r="TRC1415" s="28"/>
      <c r="TRD1415" s="28"/>
      <c r="TRE1415" s="28"/>
      <c r="TRF1415" s="28"/>
      <c r="TRG1415" s="28"/>
      <c r="TRH1415" s="28"/>
      <c r="TRI1415" s="28"/>
      <c r="TRJ1415" s="28"/>
      <c r="TRK1415" s="28"/>
      <c r="TRL1415" s="28"/>
      <c r="TRM1415" s="28"/>
      <c r="TRN1415" s="28"/>
      <c r="TRO1415" s="28"/>
      <c r="TRP1415" s="28"/>
      <c r="TRQ1415" s="28"/>
      <c r="TRR1415" s="28"/>
      <c r="TRS1415" s="28"/>
      <c r="TRT1415" s="28"/>
      <c r="TRU1415" s="28"/>
      <c r="TRV1415" s="28"/>
      <c r="TRW1415" s="28"/>
      <c r="TRX1415" s="28"/>
      <c r="TRY1415" s="28"/>
      <c r="TRZ1415" s="28"/>
      <c r="TSA1415" s="28"/>
      <c r="TSB1415" s="28"/>
      <c r="TSC1415" s="28"/>
      <c r="TSD1415" s="28"/>
      <c r="TSE1415" s="28"/>
      <c r="TSF1415" s="28"/>
      <c r="TSG1415" s="28"/>
      <c r="TSH1415" s="28"/>
      <c r="TSI1415" s="28"/>
      <c r="TSJ1415" s="28"/>
      <c r="TSK1415" s="28"/>
      <c r="TSL1415" s="28"/>
      <c r="TSM1415" s="28"/>
      <c r="TSN1415" s="28"/>
      <c r="TSO1415" s="28"/>
      <c r="TSP1415" s="28"/>
      <c r="TSQ1415" s="28"/>
      <c r="TSR1415" s="28"/>
      <c r="TSS1415" s="28"/>
      <c r="TST1415" s="28"/>
      <c r="TSU1415" s="28"/>
      <c r="TSV1415" s="28"/>
      <c r="TSW1415" s="28"/>
      <c r="TSX1415" s="28"/>
      <c r="TSY1415" s="28"/>
      <c r="TSZ1415" s="28"/>
      <c r="TTA1415" s="28"/>
      <c r="TTB1415" s="28"/>
      <c r="TTC1415" s="28"/>
      <c r="TTD1415" s="28"/>
      <c r="TTE1415" s="28"/>
      <c r="TTF1415" s="28"/>
      <c r="TTG1415" s="28"/>
      <c r="TTH1415" s="28"/>
      <c r="TTI1415" s="28"/>
      <c r="TTJ1415" s="28"/>
      <c r="TTK1415" s="28"/>
      <c r="TTL1415" s="28"/>
      <c r="TTM1415" s="28"/>
      <c r="TTN1415" s="28"/>
      <c r="TTO1415" s="28"/>
      <c r="TTP1415" s="28"/>
      <c r="TTQ1415" s="28"/>
      <c r="TTR1415" s="28"/>
      <c r="TTS1415" s="28"/>
      <c r="TTT1415" s="28"/>
      <c r="TTU1415" s="28"/>
      <c r="TTV1415" s="28"/>
      <c r="TTW1415" s="28"/>
      <c r="TTX1415" s="28"/>
      <c r="TTY1415" s="28"/>
      <c r="TTZ1415" s="28"/>
      <c r="TUA1415" s="28"/>
      <c r="TUB1415" s="28"/>
      <c r="TUC1415" s="28"/>
      <c r="TUD1415" s="28"/>
      <c r="TUE1415" s="28"/>
      <c r="TUF1415" s="28"/>
      <c r="TUG1415" s="28"/>
      <c r="TUH1415" s="28"/>
      <c r="TUI1415" s="28"/>
      <c r="TUJ1415" s="28"/>
      <c r="TUK1415" s="28"/>
      <c r="TUL1415" s="28"/>
      <c r="TUM1415" s="28"/>
      <c r="TUN1415" s="28"/>
      <c r="TUO1415" s="28"/>
      <c r="TUP1415" s="28"/>
      <c r="TUQ1415" s="28"/>
      <c r="TUR1415" s="28"/>
      <c r="TUS1415" s="28"/>
      <c r="TUT1415" s="28"/>
      <c r="TUU1415" s="28"/>
      <c r="TUV1415" s="28"/>
      <c r="TUW1415" s="28"/>
      <c r="TUX1415" s="28"/>
      <c r="TUY1415" s="28"/>
      <c r="TUZ1415" s="28"/>
      <c r="TVA1415" s="28"/>
      <c r="TVB1415" s="28"/>
      <c r="TVC1415" s="28"/>
      <c r="TVD1415" s="28"/>
      <c r="TVE1415" s="28"/>
      <c r="TVF1415" s="28"/>
      <c r="TVG1415" s="28"/>
      <c r="TVH1415" s="28"/>
      <c r="TVI1415" s="28"/>
      <c r="TVJ1415" s="28"/>
      <c r="TVK1415" s="28"/>
      <c r="TVL1415" s="28"/>
      <c r="TVM1415" s="28"/>
      <c r="TVN1415" s="28"/>
      <c r="TVO1415" s="28"/>
      <c r="TVP1415" s="28"/>
      <c r="TVQ1415" s="28"/>
      <c r="TVR1415" s="28"/>
      <c r="TVS1415" s="28"/>
      <c r="TVT1415" s="28"/>
      <c r="TVU1415" s="28"/>
      <c r="TVV1415" s="28"/>
      <c r="TVW1415" s="28"/>
      <c r="TVX1415" s="28"/>
      <c r="TVY1415" s="28"/>
      <c r="TVZ1415" s="28"/>
      <c r="TWA1415" s="28"/>
      <c r="TWB1415" s="28"/>
      <c r="TWC1415" s="28"/>
      <c r="TWD1415" s="28"/>
      <c r="TWE1415" s="28"/>
      <c r="TWF1415" s="28"/>
      <c r="TWG1415" s="28"/>
      <c r="TWH1415" s="28"/>
      <c r="TWI1415" s="28"/>
      <c r="TWJ1415" s="28"/>
      <c r="TWK1415" s="28"/>
      <c r="TWL1415" s="28"/>
      <c r="TWM1415" s="28"/>
      <c r="TWN1415" s="28"/>
      <c r="TWO1415" s="28"/>
      <c r="TWP1415" s="28"/>
      <c r="TWQ1415" s="28"/>
      <c r="TWR1415" s="28"/>
      <c r="TWS1415" s="28"/>
      <c r="TWT1415" s="28"/>
      <c r="TWU1415" s="28"/>
      <c r="TWV1415" s="28"/>
      <c r="TWW1415" s="28"/>
      <c r="TWX1415" s="28"/>
      <c r="TWY1415" s="28"/>
      <c r="TWZ1415" s="28"/>
      <c r="TXA1415" s="28"/>
      <c r="TXB1415" s="28"/>
      <c r="TXC1415" s="28"/>
      <c r="TXD1415" s="28"/>
      <c r="TXE1415" s="28"/>
      <c r="TXF1415" s="28"/>
      <c r="TXG1415" s="28"/>
      <c r="TXH1415" s="28"/>
      <c r="TXI1415" s="28"/>
      <c r="TXJ1415" s="28"/>
      <c r="TXK1415" s="28"/>
      <c r="TXL1415" s="28"/>
      <c r="TXM1415" s="28"/>
      <c r="TXN1415" s="28"/>
      <c r="TXO1415" s="28"/>
      <c r="TXP1415" s="28"/>
      <c r="TXQ1415" s="28"/>
      <c r="TXR1415" s="28"/>
      <c r="TXS1415" s="28"/>
      <c r="TXT1415" s="28"/>
      <c r="TXU1415" s="28"/>
      <c r="TXV1415" s="28"/>
      <c r="TXW1415" s="28"/>
      <c r="TXX1415" s="28"/>
      <c r="TXY1415" s="28"/>
      <c r="TXZ1415" s="28"/>
      <c r="TYA1415" s="28"/>
      <c r="TYB1415" s="28"/>
      <c r="TYC1415" s="28"/>
      <c r="TYD1415" s="28"/>
      <c r="TYE1415" s="28"/>
      <c r="TYF1415" s="28"/>
      <c r="TYG1415" s="28"/>
      <c r="TYH1415" s="28"/>
      <c r="TYI1415" s="28"/>
      <c r="TYJ1415" s="28"/>
      <c r="TYK1415" s="28"/>
      <c r="TYL1415" s="28"/>
      <c r="TYM1415" s="28"/>
      <c r="TYN1415" s="28"/>
      <c r="TYO1415" s="28"/>
      <c r="TYP1415" s="28"/>
      <c r="TYQ1415" s="28"/>
      <c r="TYR1415" s="28"/>
      <c r="TYS1415" s="28"/>
      <c r="TYT1415" s="28"/>
      <c r="TYU1415" s="28"/>
      <c r="TYV1415" s="28"/>
      <c r="TYW1415" s="28"/>
      <c r="TYX1415" s="28"/>
      <c r="TYY1415" s="28"/>
      <c r="TYZ1415" s="28"/>
      <c r="TZA1415" s="28"/>
      <c r="TZB1415" s="28"/>
      <c r="TZC1415" s="28"/>
      <c r="TZD1415" s="28"/>
      <c r="TZE1415" s="28"/>
      <c r="TZF1415" s="28"/>
      <c r="TZG1415" s="28"/>
      <c r="TZH1415" s="28"/>
      <c r="TZI1415" s="28"/>
      <c r="TZJ1415" s="28"/>
      <c r="TZK1415" s="28"/>
      <c r="TZL1415" s="28"/>
      <c r="TZM1415" s="28"/>
      <c r="TZN1415" s="28"/>
      <c r="TZO1415" s="28"/>
      <c r="TZP1415" s="28"/>
      <c r="TZQ1415" s="28"/>
      <c r="TZR1415" s="28"/>
      <c r="TZS1415" s="28"/>
      <c r="TZT1415" s="28"/>
      <c r="TZU1415" s="28"/>
      <c r="TZV1415" s="28"/>
      <c r="TZW1415" s="28"/>
      <c r="TZX1415" s="28"/>
      <c r="TZY1415" s="28"/>
      <c r="TZZ1415" s="28"/>
      <c r="UAA1415" s="28"/>
      <c r="UAB1415" s="28"/>
      <c r="UAC1415" s="28"/>
      <c r="UAD1415" s="28"/>
      <c r="UAE1415" s="28"/>
      <c r="UAF1415" s="28"/>
      <c r="UAG1415" s="28"/>
      <c r="UAH1415" s="28"/>
      <c r="UAI1415" s="28"/>
      <c r="UAJ1415" s="28"/>
      <c r="UAK1415" s="28"/>
      <c r="UAL1415" s="28"/>
      <c r="UAM1415" s="28"/>
      <c r="UAN1415" s="28"/>
      <c r="UAO1415" s="28"/>
      <c r="UAP1415" s="28"/>
      <c r="UAQ1415" s="28"/>
      <c r="UAR1415" s="28"/>
      <c r="UAS1415" s="28"/>
      <c r="UAT1415" s="28"/>
      <c r="UAU1415" s="28"/>
      <c r="UAV1415" s="28"/>
      <c r="UAW1415" s="28"/>
      <c r="UAX1415" s="28"/>
      <c r="UAY1415" s="28"/>
      <c r="UAZ1415" s="28"/>
      <c r="UBA1415" s="28"/>
      <c r="UBB1415" s="28"/>
      <c r="UBC1415" s="28"/>
      <c r="UBD1415" s="28"/>
      <c r="UBE1415" s="28"/>
      <c r="UBF1415" s="28"/>
      <c r="UBG1415" s="28"/>
      <c r="UBH1415" s="28"/>
      <c r="UBI1415" s="28"/>
      <c r="UBJ1415" s="28"/>
      <c r="UBK1415" s="28"/>
      <c r="UBL1415" s="28"/>
      <c r="UBM1415" s="28"/>
      <c r="UBN1415" s="28"/>
      <c r="UBO1415" s="28"/>
      <c r="UBP1415" s="28"/>
      <c r="UBQ1415" s="28"/>
      <c r="UBR1415" s="28"/>
      <c r="UBS1415" s="28"/>
      <c r="UBT1415" s="28"/>
      <c r="UBU1415" s="28"/>
      <c r="UBV1415" s="28"/>
      <c r="UBW1415" s="28"/>
      <c r="UBX1415" s="28"/>
      <c r="UBY1415" s="28"/>
      <c r="UBZ1415" s="28"/>
      <c r="UCA1415" s="28"/>
      <c r="UCB1415" s="28"/>
      <c r="UCC1415" s="28"/>
      <c r="UCD1415" s="28"/>
      <c r="UCE1415" s="28"/>
      <c r="UCF1415" s="28"/>
      <c r="UCG1415" s="28"/>
      <c r="UCH1415" s="28"/>
      <c r="UCI1415" s="28"/>
      <c r="UCJ1415" s="28"/>
      <c r="UCK1415" s="28"/>
      <c r="UCL1415" s="28"/>
      <c r="UCM1415" s="28"/>
      <c r="UCN1415" s="28"/>
      <c r="UCO1415" s="28"/>
      <c r="UCP1415" s="28"/>
      <c r="UCQ1415" s="28"/>
      <c r="UCR1415" s="28"/>
      <c r="UCS1415" s="28"/>
      <c r="UCT1415" s="28"/>
      <c r="UCU1415" s="28"/>
      <c r="UCV1415" s="28"/>
      <c r="UCW1415" s="28"/>
      <c r="UCX1415" s="28"/>
      <c r="UCY1415" s="28"/>
      <c r="UCZ1415" s="28"/>
      <c r="UDA1415" s="28"/>
      <c r="UDB1415" s="28"/>
      <c r="UDC1415" s="28"/>
      <c r="UDD1415" s="28"/>
      <c r="UDE1415" s="28"/>
      <c r="UDF1415" s="28"/>
      <c r="UDG1415" s="28"/>
      <c r="UDH1415" s="28"/>
      <c r="UDI1415" s="28"/>
      <c r="UDJ1415" s="28"/>
      <c r="UDK1415" s="28"/>
      <c r="UDL1415" s="28"/>
      <c r="UDM1415" s="28"/>
      <c r="UDN1415" s="28"/>
      <c r="UDO1415" s="28"/>
      <c r="UDP1415" s="28"/>
      <c r="UDQ1415" s="28"/>
      <c r="UDR1415" s="28"/>
      <c r="UDS1415" s="28"/>
      <c r="UDT1415" s="28"/>
      <c r="UDU1415" s="28"/>
      <c r="UDV1415" s="28"/>
      <c r="UDW1415" s="28"/>
      <c r="UDX1415" s="28"/>
      <c r="UDY1415" s="28"/>
      <c r="UDZ1415" s="28"/>
      <c r="UEA1415" s="28"/>
      <c r="UEB1415" s="28"/>
      <c r="UEC1415" s="28"/>
      <c r="UED1415" s="28"/>
      <c r="UEE1415" s="28"/>
      <c r="UEF1415" s="28"/>
      <c r="UEG1415" s="28"/>
      <c r="UEH1415" s="28"/>
      <c r="UEI1415" s="28"/>
      <c r="UEJ1415" s="28"/>
      <c r="UEK1415" s="28"/>
      <c r="UEL1415" s="28"/>
      <c r="UEM1415" s="28"/>
      <c r="UEN1415" s="28"/>
      <c r="UEO1415" s="28"/>
      <c r="UEP1415" s="28"/>
      <c r="UEQ1415" s="28"/>
      <c r="UER1415" s="28"/>
      <c r="UES1415" s="28"/>
      <c r="UET1415" s="28"/>
      <c r="UEU1415" s="28"/>
      <c r="UEV1415" s="28"/>
      <c r="UEW1415" s="28"/>
      <c r="UEX1415" s="28"/>
      <c r="UEY1415" s="28"/>
      <c r="UEZ1415" s="28"/>
      <c r="UFA1415" s="28"/>
      <c r="UFB1415" s="28"/>
      <c r="UFC1415" s="28"/>
      <c r="UFD1415" s="28"/>
      <c r="UFE1415" s="28"/>
      <c r="UFF1415" s="28"/>
      <c r="UFG1415" s="28"/>
      <c r="UFH1415" s="28"/>
      <c r="UFI1415" s="28"/>
      <c r="UFJ1415" s="28"/>
      <c r="UFK1415" s="28"/>
      <c r="UFL1415" s="28"/>
      <c r="UFM1415" s="28"/>
      <c r="UFN1415" s="28"/>
      <c r="UFO1415" s="28"/>
      <c r="UFP1415" s="28"/>
      <c r="UFQ1415" s="28"/>
      <c r="UFR1415" s="28"/>
      <c r="UFS1415" s="28"/>
      <c r="UFT1415" s="28"/>
      <c r="UFU1415" s="28"/>
      <c r="UFV1415" s="28"/>
      <c r="UFW1415" s="28"/>
      <c r="UFX1415" s="28"/>
      <c r="UFY1415" s="28"/>
      <c r="UFZ1415" s="28"/>
      <c r="UGA1415" s="28"/>
      <c r="UGB1415" s="28"/>
      <c r="UGC1415" s="28"/>
      <c r="UGD1415" s="28"/>
      <c r="UGE1415" s="28"/>
      <c r="UGF1415" s="28"/>
      <c r="UGG1415" s="28"/>
      <c r="UGH1415" s="28"/>
      <c r="UGI1415" s="28"/>
      <c r="UGJ1415" s="28"/>
      <c r="UGK1415" s="28"/>
      <c r="UGL1415" s="28"/>
      <c r="UGM1415" s="28"/>
      <c r="UGN1415" s="28"/>
      <c r="UGO1415" s="28"/>
      <c r="UGP1415" s="28"/>
      <c r="UGQ1415" s="28"/>
      <c r="UGR1415" s="28"/>
      <c r="UGS1415" s="28"/>
      <c r="UGT1415" s="28"/>
      <c r="UGU1415" s="28"/>
      <c r="UGV1415" s="28"/>
      <c r="UGW1415" s="28"/>
      <c r="UGX1415" s="28"/>
      <c r="UGY1415" s="28"/>
      <c r="UGZ1415" s="28"/>
      <c r="UHA1415" s="28"/>
      <c r="UHB1415" s="28"/>
      <c r="UHC1415" s="28"/>
      <c r="UHD1415" s="28"/>
      <c r="UHE1415" s="28"/>
      <c r="UHF1415" s="28"/>
      <c r="UHG1415" s="28"/>
      <c r="UHH1415" s="28"/>
      <c r="UHI1415" s="28"/>
      <c r="UHJ1415" s="28"/>
      <c r="UHK1415" s="28"/>
      <c r="UHL1415" s="28"/>
      <c r="UHM1415" s="28"/>
      <c r="UHN1415" s="28"/>
      <c r="UHO1415" s="28"/>
      <c r="UHP1415" s="28"/>
      <c r="UHQ1415" s="28"/>
      <c r="UHR1415" s="28"/>
      <c r="UHS1415" s="28"/>
      <c r="UHT1415" s="28"/>
      <c r="UHU1415" s="28"/>
      <c r="UHV1415" s="28"/>
      <c r="UHW1415" s="28"/>
      <c r="UHX1415" s="28"/>
      <c r="UHY1415" s="28"/>
      <c r="UHZ1415" s="28"/>
      <c r="UIA1415" s="28"/>
      <c r="UIB1415" s="28"/>
      <c r="UIC1415" s="28"/>
      <c r="UID1415" s="28"/>
      <c r="UIE1415" s="28"/>
      <c r="UIF1415" s="28"/>
      <c r="UIG1415" s="28"/>
      <c r="UIH1415" s="28"/>
      <c r="UII1415" s="28"/>
      <c r="UIJ1415" s="28"/>
      <c r="UIK1415" s="28"/>
      <c r="UIL1415" s="28"/>
      <c r="UIM1415" s="28"/>
      <c r="UIN1415" s="28"/>
      <c r="UIO1415" s="28"/>
      <c r="UIP1415" s="28"/>
      <c r="UIQ1415" s="28"/>
      <c r="UIR1415" s="28"/>
      <c r="UIS1415" s="28"/>
      <c r="UIT1415" s="28"/>
      <c r="UIU1415" s="28"/>
      <c r="UIV1415" s="28"/>
      <c r="UIW1415" s="28"/>
      <c r="UIX1415" s="28"/>
      <c r="UIY1415" s="28"/>
      <c r="UIZ1415" s="28"/>
      <c r="UJA1415" s="28"/>
      <c r="UJB1415" s="28"/>
      <c r="UJC1415" s="28"/>
      <c r="UJD1415" s="28"/>
      <c r="UJE1415" s="28"/>
      <c r="UJF1415" s="28"/>
      <c r="UJG1415" s="28"/>
      <c r="UJH1415" s="28"/>
      <c r="UJI1415" s="28"/>
      <c r="UJJ1415" s="28"/>
      <c r="UJK1415" s="28"/>
      <c r="UJL1415" s="28"/>
      <c r="UJM1415" s="28"/>
      <c r="UJN1415" s="28"/>
      <c r="UJO1415" s="28"/>
      <c r="UJP1415" s="28"/>
      <c r="UJQ1415" s="28"/>
      <c r="UJR1415" s="28"/>
      <c r="UJS1415" s="28"/>
      <c r="UJT1415" s="28"/>
      <c r="UJU1415" s="28"/>
      <c r="UJV1415" s="28"/>
      <c r="UJW1415" s="28"/>
      <c r="UJX1415" s="28"/>
      <c r="UJY1415" s="28"/>
      <c r="UJZ1415" s="28"/>
      <c r="UKA1415" s="28"/>
      <c r="UKB1415" s="28"/>
      <c r="UKC1415" s="28"/>
      <c r="UKD1415" s="28"/>
      <c r="UKE1415" s="28"/>
      <c r="UKF1415" s="28"/>
      <c r="UKG1415" s="28"/>
      <c r="UKH1415" s="28"/>
      <c r="UKI1415" s="28"/>
      <c r="UKJ1415" s="28"/>
      <c r="UKK1415" s="28"/>
      <c r="UKL1415" s="28"/>
      <c r="UKM1415" s="28"/>
      <c r="UKN1415" s="28"/>
      <c r="UKO1415" s="28"/>
      <c r="UKP1415" s="28"/>
      <c r="UKQ1415" s="28"/>
      <c r="UKR1415" s="28"/>
      <c r="UKS1415" s="28"/>
      <c r="UKT1415" s="28"/>
      <c r="UKU1415" s="28"/>
      <c r="UKV1415" s="28"/>
      <c r="UKW1415" s="28"/>
      <c r="UKX1415" s="28"/>
      <c r="UKY1415" s="28"/>
      <c r="UKZ1415" s="28"/>
      <c r="ULA1415" s="28"/>
      <c r="ULB1415" s="28"/>
      <c r="ULC1415" s="28"/>
      <c r="ULD1415" s="28"/>
      <c r="ULE1415" s="28"/>
      <c r="ULF1415" s="28"/>
      <c r="ULG1415" s="28"/>
      <c r="ULH1415" s="28"/>
      <c r="ULI1415" s="28"/>
      <c r="ULJ1415" s="28"/>
      <c r="ULK1415" s="28"/>
      <c r="ULL1415" s="28"/>
      <c r="ULM1415" s="28"/>
      <c r="ULN1415" s="28"/>
      <c r="ULO1415" s="28"/>
      <c r="ULP1415" s="28"/>
      <c r="ULQ1415" s="28"/>
      <c r="ULR1415" s="28"/>
      <c r="ULS1415" s="28"/>
      <c r="ULT1415" s="28"/>
      <c r="ULU1415" s="28"/>
      <c r="ULV1415" s="28"/>
      <c r="ULW1415" s="28"/>
      <c r="ULX1415" s="28"/>
      <c r="ULY1415" s="28"/>
      <c r="ULZ1415" s="28"/>
      <c r="UMA1415" s="28"/>
      <c r="UMB1415" s="28"/>
      <c r="UMC1415" s="28"/>
      <c r="UMD1415" s="28"/>
      <c r="UME1415" s="28"/>
      <c r="UMF1415" s="28"/>
      <c r="UMG1415" s="28"/>
      <c r="UMH1415" s="28"/>
      <c r="UMI1415" s="28"/>
      <c r="UMJ1415" s="28"/>
      <c r="UMK1415" s="28"/>
      <c r="UML1415" s="28"/>
      <c r="UMM1415" s="28"/>
      <c r="UMN1415" s="28"/>
      <c r="UMO1415" s="28"/>
      <c r="UMP1415" s="28"/>
      <c r="UMQ1415" s="28"/>
      <c r="UMR1415" s="28"/>
      <c r="UMS1415" s="28"/>
      <c r="UMT1415" s="28"/>
      <c r="UMU1415" s="28"/>
      <c r="UMV1415" s="28"/>
      <c r="UMW1415" s="28"/>
      <c r="UMX1415" s="28"/>
      <c r="UMY1415" s="28"/>
      <c r="UMZ1415" s="28"/>
      <c r="UNA1415" s="28"/>
      <c r="UNB1415" s="28"/>
      <c r="UNC1415" s="28"/>
      <c r="UND1415" s="28"/>
      <c r="UNE1415" s="28"/>
      <c r="UNF1415" s="28"/>
      <c r="UNG1415" s="28"/>
      <c r="UNH1415" s="28"/>
      <c r="UNI1415" s="28"/>
      <c r="UNJ1415" s="28"/>
      <c r="UNK1415" s="28"/>
      <c r="UNL1415" s="28"/>
      <c r="UNM1415" s="28"/>
      <c r="UNN1415" s="28"/>
      <c r="UNO1415" s="28"/>
      <c r="UNP1415" s="28"/>
      <c r="UNQ1415" s="28"/>
      <c r="UNR1415" s="28"/>
      <c r="UNS1415" s="28"/>
      <c r="UNT1415" s="28"/>
      <c r="UNU1415" s="28"/>
      <c r="UNV1415" s="28"/>
      <c r="UNW1415" s="28"/>
      <c r="UNX1415" s="28"/>
      <c r="UNY1415" s="28"/>
      <c r="UNZ1415" s="28"/>
      <c r="UOA1415" s="28"/>
      <c r="UOB1415" s="28"/>
      <c r="UOC1415" s="28"/>
      <c r="UOD1415" s="28"/>
      <c r="UOE1415" s="28"/>
      <c r="UOF1415" s="28"/>
      <c r="UOG1415" s="28"/>
      <c r="UOH1415" s="28"/>
      <c r="UOI1415" s="28"/>
      <c r="UOJ1415" s="28"/>
      <c r="UOK1415" s="28"/>
      <c r="UOL1415" s="28"/>
      <c r="UOM1415" s="28"/>
      <c r="UON1415" s="28"/>
      <c r="UOO1415" s="28"/>
      <c r="UOP1415" s="28"/>
      <c r="UOQ1415" s="28"/>
      <c r="UOR1415" s="28"/>
      <c r="UOS1415" s="28"/>
      <c r="UOT1415" s="28"/>
      <c r="UOU1415" s="28"/>
      <c r="UOV1415" s="28"/>
      <c r="UOW1415" s="28"/>
      <c r="UOX1415" s="28"/>
      <c r="UOY1415" s="28"/>
      <c r="UOZ1415" s="28"/>
      <c r="UPA1415" s="28"/>
      <c r="UPB1415" s="28"/>
      <c r="UPC1415" s="28"/>
      <c r="UPD1415" s="28"/>
      <c r="UPE1415" s="28"/>
      <c r="UPF1415" s="28"/>
      <c r="UPG1415" s="28"/>
      <c r="UPH1415" s="28"/>
      <c r="UPI1415" s="28"/>
      <c r="UPJ1415" s="28"/>
      <c r="UPK1415" s="28"/>
      <c r="UPL1415" s="28"/>
      <c r="UPM1415" s="28"/>
      <c r="UPN1415" s="28"/>
      <c r="UPO1415" s="28"/>
      <c r="UPP1415" s="28"/>
      <c r="UPQ1415" s="28"/>
      <c r="UPR1415" s="28"/>
      <c r="UPS1415" s="28"/>
      <c r="UPT1415" s="28"/>
      <c r="UPU1415" s="28"/>
      <c r="UPV1415" s="28"/>
      <c r="UPW1415" s="28"/>
      <c r="UPX1415" s="28"/>
      <c r="UPY1415" s="28"/>
      <c r="UPZ1415" s="28"/>
      <c r="UQA1415" s="28"/>
      <c r="UQB1415" s="28"/>
      <c r="UQC1415" s="28"/>
      <c r="UQD1415" s="28"/>
      <c r="UQE1415" s="28"/>
      <c r="UQF1415" s="28"/>
      <c r="UQG1415" s="28"/>
      <c r="UQH1415" s="28"/>
      <c r="UQI1415" s="28"/>
      <c r="UQJ1415" s="28"/>
      <c r="UQK1415" s="28"/>
      <c r="UQL1415" s="28"/>
      <c r="UQM1415" s="28"/>
      <c r="UQN1415" s="28"/>
      <c r="UQO1415" s="28"/>
      <c r="UQP1415" s="28"/>
      <c r="UQQ1415" s="28"/>
      <c r="UQR1415" s="28"/>
      <c r="UQS1415" s="28"/>
      <c r="UQT1415" s="28"/>
      <c r="UQU1415" s="28"/>
      <c r="UQV1415" s="28"/>
      <c r="UQW1415" s="28"/>
      <c r="UQX1415" s="28"/>
      <c r="UQY1415" s="28"/>
      <c r="UQZ1415" s="28"/>
      <c r="URA1415" s="28"/>
      <c r="URB1415" s="28"/>
      <c r="URC1415" s="28"/>
      <c r="URD1415" s="28"/>
      <c r="URE1415" s="28"/>
      <c r="URF1415" s="28"/>
      <c r="URG1415" s="28"/>
      <c r="URH1415" s="28"/>
      <c r="URI1415" s="28"/>
      <c r="URJ1415" s="28"/>
      <c r="URK1415" s="28"/>
      <c r="URL1415" s="28"/>
      <c r="URM1415" s="28"/>
      <c r="URN1415" s="28"/>
      <c r="URO1415" s="28"/>
      <c r="URP1415" s="28"/>
      <c r="URQ1415" s="28"/>
      <c r="URR1415" s="28"/>
      <c r="URS1415" s="28"/>
      <c r="URT1415" s="28"/>
      <c r="URU1415" s="28"/>
      <c r="URV1415" s="28"/>
      <c r="URW1415" s="28"/>
      <c r="URX1415" s="28"/>
      <c r="URY1415" s="28"/>
      <c r="URZ1415" s="28"/>
      <c r="USA1415" s="28"/>
      <c r="USB1415" s="28"/>
      <c r="USC1415" s="28"/>
      <c r="USD1415" s="28"/>
      <c r="USE1415" s="28"/>
      <c r="USF1415" s="28"/>
      <c r="USG1415" s="28"/>
      <c r="USH1415" s="28"/>
      <c r="USI1415" s="28"/>
      <c r="USJ1415" s="28"/>
      <c r="USK1415" s="28"/>
      <c r="USL1415" s="28"/>
      <c r="USM1415" s="28"/>
      <c r="USN1415" s="28"/>
      <c r="USO1415" s="28"/>
      <c r="USP1415" s="28"/>
      <c r="USQ1415" s="28"/>
      <c r="USR1415" s="28"/>
      <c r="USS1415" s="28"/>
      <c r="UST1415" s="28"/>
      <c r="USU1415" s="28"/>
      <c r="USV1415" s="28"/>
      <c r="USW1415" s="28"/>
      <c r="USX1415" s="28"/>
      <c r="USY1415" s="28"/>
      <c r="USZ1415" s="28"/>
      <c r="UTA1415" s="28"/>
      <c r="UTB1415" s="28"/>
      <c r="UTC1415" s="28"/>
      <c r="UTD1415" s="28"/>
      <c r="UTE1415" s="28"/>
      <c r="UTF1415" s="28"/>
      <c r="UTG1415" s="28"/>
      <c r="UTH1415" s="28"/>
      <c r="UTI1415" s="28"/>
      <c r="UTJ1415" s="28"/>
      <c r="UTK1415" s="28"/>
      <c r="UTL1415" s="28"/>
      <c r="UTM1415" s="28"/>
      <c r="UTN1415" s="28"/>
      <c r="UTO1415" s="28"/>
      <c r="UTP1415" s="28"/>
      <c r="UTQ1415" s="28"/>
      <c r="UTR1415" s="28"/>
      <c r="UTS1415" s="28"/>
      <c r="UTT1415" s="28"/>
      <c r="UTU1415" s="28"/>
      <c r="UTV1415" s="28"/>
      <c r="UTW1415" s="28"/>
      <c r="UTX1415" s="28"/>
      <c r="UTY1415" s="28"/>
      <c r="UTZ1415" s="28"/>
      <c r="UUA1415" s="28"/>
      <c r="UUB1415" s="28"/>
      <c r="UUC1415" s="28"/>
      <c r="UUD1415" s="28"/>
      <c r="UUE1415" s="28"/>
      <c r="UUF1415" s="28"/>
      <c r="UUG1415" s="28"/>
      <c r="UUH1415" s="28"/>
      <c r="UUI1415" s="28"/>
      <c r="UUJ1415" s="28"/>
      <c r="UUK1415" s="28"/>
      <c r="UUL1415" s="28"/>
      <c r="UUM1415" s="28"/>
      <c r="UUN1415" s="28"/>
      <c r="UUO1415" s="28"/>
      <c r="UUP1415" s="28"/>
      <c r="UUQ1415" s="28"/>
      <c r="UUR1415" s="28"/>
      <c r="UUS1415" s="28"/>
      <c r="UUT1415" s="28"/>
      <c r="UUU1415" s="28"/>
      <c r="UUV1415" s="28"/>
      <c r="UUW1415" s="28"/>
      <c r="UUX1415" s="28"/>
      <c r="UUY1415" s="28"/>
      <c r="UUZ1415" s="28"/>
      <c r="UVA1415" s="28"/>
      <c r="UVB1415" s="28"/>
      <c r="UVC1415" s="28"/>
      <c r="UVD1415" s="28"/>
      <c r="UVE1415" s="28"/>
      <c r="UVF1415" s="28"/>
      <c r="UVG1415" s="28"/>
      <c r="UVH1415" s="28"/>
      <c r="UVI1415" s="28"/>
      <c r="UVJ1415" s="28"/>
      <c r="UVK1415" s="28"/>
      <c r="UVL1415" s="28"/>
      <c r="UVM1415" s="28"/>
      <c r="UVN1415" s="28"/>
      <c r="UVO1415" s="28"/>
      <c r="UVP1415" s="28"/>
      <c r="UVQ1415" s="28"/>
      <c r="UVR1415" s="28"/>
      <c r="UVS1415" s="28"/>
      <c r="UVT1415" s="28"/>
      <c r="UVU1415" s="28"/>
      <c r="UVV1415" s="28"/>
      <c r="UVW1415" s="28"/>
      <c r="UVX1415" s="28"/>
      <c r="UVY1415" s="28"/>
      <c r="UVZ1415" s="28"/>
      <c r="UWA1415" s="28"/>
      <c r="UWB1415" s="28"/>
      <c r="UWC1415" s="28"/>
      <c r="UWD1415" s="28"/>
      <c r="UWE1415" s="28"/>
      <c r="UWF1415" s="28"/>
      <c r="UWG1415" s="28"/>
      <c r="UWH1415" s="28"/>
      <c r="UWI1415" s="28"/>
      <c r="UWJ1415" s="28"/>
      <c r="UWK1415" s="28"/>
      <c r="UWL1415" s="28"/>
      <c r="UWM1415" s="28"/>
      <c r="UWN1415" s="28"/>
      <c r="UWO1415" s="28"/>
      <c r="UWP1415" s="28"/>
      <c r="UWQ1415" s="28"/>
      <c r="UWR1415" s="28"/>
      <c r="UWS1415" s="28"/>
      <c r="UWT1415" s="28"/>
      <c r="UWU1415" s="28"/>
      <c r="UWV1415" s="28"/>
      <c r="UWW1415" s="28"/>
      <c r="UWX1415" s="28"/>
      <c r="UWY1415" s="28"/>
      <c r="UWZ1415" s="28"/>
      <c r="UXA1415" s="28"/>
      <c r="UXB1415" s="28"/>
      <c r="UXC1415" s="28"/>
      <c r="UXD1415" s="28"/>
      <c r="UXE1415" s="28"/>
      <c r="UXF1415" s="28"/>
      <c r="UXG1415" s="28"/>
      <c r="UXH1415" s="28"/>
      <c r="UXI1415" s="28"/>
      <c r="UXJ1415" s="28"/>
      <c r="UXK1415" s="28"/>
      <c r="UXL1415" s="28"/>
      <c r="UXM1415" s="28"/>
      <c r="UXN1415" s="28"/>
      <c r="UXO1415" s="28"/>
      <c r="UXP1415" s="28"/>
      <c r="UXQ1415" s="28"/>
      <c r="UXR1415" s="28"/>
      <c r="UXS1415" s="28"/>
      <c r="UXT1415" s="28"/>
      <c r="UXU1415" s="28"/>
      <c r="UXV1415" s="28"/>
      <c r="UXW1415" s="28"/>
      <c r="UXX1415" s="28"/>
      <c r="UXY1415" s="28"/>
      <c r="UXZ1415" s="28"/>
      <c r="UYA1415" s="28"/>
      <c r="UYB1415" s="28"/>
      <c r="UYC1415" s="28"/>
      <c r="UYD1415" s="28"/>
      <c r="UYE1415" s="28"/>
      <c r="UYF1415" s="28"/>
      <c r="UYG1415" s="28"/>
      <c r="UYH1415" s="28"/>
      <c r="UYI1415" s="28"/>
      <c r="UYJ1415" s="28"/>
      <c r="UYK1415" s="28"/>
      <c r="UYL1415" s="28"/>
      <c r="UYM1415" s="28"/>
      <c r="UYN1415" s="28"/>
      <c r="UYO1415" s="28"/>
      <c r="UYP1415" s="28"/>
      <c r="UYQ1415" s="28"/>
      <c r="UYR1415" s="28"/>
      <c r="UYS1415" s="28"/>
      <c r="UYT1415" s="28"/>
      <c r="UYU1415" s="28"/>
      <c r="UYV1415" s="28"/>
      <c r="UYW1415" s="28"/>
      <c r="UYX1415" s="28"/>
      <c r="UYY1415" s="28"/>
      <c r="UYZ1415" s="28"/>
      <c r="UZA1415" s="28"/>
      <c r="UZB1415" s="28"/>
      <c r="UZC1415" s="28"/>
      <c r="UZD1415" s="28"/>
      <c r="UZE1415" s="28"/>
      <c r="UZF1415" s="28"/>
      <c r="UZG1415" s="28"/>
      <c r="UZH1415" s="28"/>
      <c r="UZI1415" s="28"/>
      <c r="UZJ1415" s="28"/>
      <c r="UZK1415" s="28"/>
      <c r="UZL1415" s="28"/>
      <c r="UZM1415" s="28"/>
      <c r="UZN1415" s="28"/>
      <c r="UZO1415" s="28"/>
      <c r="UZP1415" s="28"/>
      <c r="UZQ1415" s="28"/>
      <c r="UZR1415" s="28"/>
      <c r="UZS1415" s="28"/>
      <c r="UZT1415" s="28"/>
      <c r="UZU1415" s="28"/>
      <c r="UZV1415" s="28"/>
      <c r="UZW1415" s="28"/>
      <c r="UZX1415" s="28"/>
      <c r="UZY1415" s="28"/>
      <c r="UZZ1415" s="28"/>
      <c r="VAA1415" s="28"/>
      <c r="VAB1415" s="28"/>
      <c r="VAC1415" s="28"/>
      <c r="VAD1415" s="28"/>
      <c r="VAE1415" s="28"/>
      <c r="VAF1415" s="28"/>
      <c r="VAG1415" s="28"/>
      <c r="VAH1415" s="28"/>
      <c r="VAI1415" s="28"/>
      <c r="VAJ1415" s="28"/>
      <c r="VAK1415" s="28"/>
      <c r="VAL1415" s="28"/>
      <c r="VAM1415" s="28"/>
      <c r="VAN1415" s="28"/>
      <c r="VAO1415" s="28"/>
      <c r="VAP1415" s="28"/>
      <c r="VAQ1415" s="28"/>
      <c r="VAR1415" s="28"/>
      <c r="VAS1415" s="28"/>
      <c r="VAT1415" s="28"/>
      <c r="VAU1415" s="28"/>
      <c r="VAV1415" s="28"/>
      <c r="VAW1415" s="28"/>
      <c r="VAX1415" s="28"/>
      <c r="VAY1415" s="28"/>
      <c r="VAZ1415" s="28"/>
      <c r="VBA1415" s="28"/>
      <c r="VBB1415" s="28"/>
      <c r="VBC1415" s="28"/>
      <c r="VBD1415" s="28"/>
      <c r="VBE1415" s="28"/>
      <c r="VBF1415" s="28"/>
      <c r="VBG1415" s="28"/>
      <c r="VBH1415" s="28"/>
      <c r="VBI1415" s="28"/>
      <c r="VBJ1415" s="28"/>
      <c r="VBK1415" s="28"/>
      <c r="VBL1415" s="28"/>
      <c r="VBM1415" s="28"/>
      <c r="VBN1415" s="28"/>
      <c r="VBO1415" s="28"/>
      <c r="VBP1415" s="28"/>
      <c r="VBQ1415" s="28"/>
      <c r="VBR1415" s="28"/>
      <c r="VBS1415" s="28"/>
      <c r="VBT1415" s="28"/>
      <c r="VBU1415" s="28"/>
      <c r="VBV1415" s="28"/>
      <c r="VBW1415" s="28"/>
      <c r="VBX1415" s="28"/>
      <c r="VBY1415" s="28"/>
      <c r="VBZ1415" s="28"/>
      <c r="VCA1415" s="28"/>
      <c r="VCB1415" s="28"/>
      <c r="VCC1415" s="28"/>
      <c r="VCD1415" s="28"/>
      <c r="VCE1415" s="28"/>
      <c r="VCF1415" s="28"/>
      <c r="VCG1415" s="28"/>
      <c r="VCH1415" s="28"/>
      <c r="VCI1415" s="28"/>
      <c r="VCJ1415" s="28"/>
      <c r="VCK1415" s="28"/>
      <c r="VCL1415" s="28"/>
      <c r="VCM1415" s="28"/>
      <c r="VCN1415" s="28"/>
      <c r="VCO1415" s="28"/>
      <c r="VCP1415" s="28"/>
      <c r="VCQ1415" s="28"/>
      <c r="VCR1415" s="28"/>
      <c r="VCS1415" s="28"/>
      <c r="VCT1415" s="28"/>
      <c r="VCU1415" s="28"/>
      <c r="VCV1415" s="28"/>
      <c r="VCW1415" s="28"/>
      <c r="VCX1415" s="28"/>
      <c r="VCY1415" s="28"/>
      <c r="VCZ1415" s="28"/>
      <c r="VDA1415" s="28"/>
      <c r="VDB1415" s="28"/>
      <c r="VDC1415" s="28"/>
      <c r="VDD1415" s="28"/>
      <c r="VDE1415" s="28"/>
      <c r="VDF1415" s="28"/>
      <c r="VDG1415" s="28"/>
      <c r="VDH1415" s="28"/>
      <c r="VDI1415" s="28"/>
      <c r="VDJ1415" s="28"/>
      <c r="VDK1415" s="28"/>
      <c r="VDL1415" s="28"/>
      <c r="VDM1415" s="28"/>
      <c r="VDN1415" s="28"/>
      <c r="VDO1415" s="28"/>
      <c r="VDP1415" s="28"/>
      <c r="VDQ1415" s="28"/>
      <c r="VDR1415" s="28"/>
      <c r="VDS1415" s="28"/>
      <c r="VDT1415" s="28"/>
      <c r="VDU1415" s="28"/>
      <c r="VDV1415" s="28"/>
      <c r="VDW1415" s="28"/>
      <c r="VDX1415" s="28"/>
      <c r="VDY1415" s="28"/>
      <c r="VDZ1415" s="28"/>
      <c r="VEA1415" s="28"/>
      <c r="VEB1415" s="28"/>
      <c r="VEC1415" s="28"/>
      <c r="VED1415" s="28"/>
      <c r="VEE1415" s="28"/>
      <c r="VEF1415" s="28"/>
      <c r="VEG1415" s="28"/>
      <c r="VEH1415" s="28"/>
      <c r="VEI1415" s="28"/>
      <c r="VEJ1415" s="28"/>
      <c r="VEK1415" s="28"/>
      <c r="VEL1415" s="28"/>
      <c r="VEM1415" s="28"/>
      <c r="VEN1415" s="28"/>
      <c r="VEO1415" s="28"/>
      <c r="VEP1415" s="28"/>
      <c r="VEQ1415" s="28"/>
      <c r="VER1415" s="28"/>
      <c r="VES1415" s="28"/>
      <c r="VET1415" s="28"/>
      <c r="VEU1415" s="28"/>
      <c r="VEV1415" s="28"/>
      <c r="VEW1415" s="28"/>
      <c r="VEX1415" s="28"/>
      <c r="VEY1415" s="28"/>
      <c r="VEZ1415" s="28"/>
      <c r="VFA1415" s="28"/>
      <c r="VFB1415" s="28"/>
      <c r="VFC1415" s="28"/>
      <c r="VFD1415" s="28"/>
      <c r="VFE1415" s="28"/>
      <c r="VFF1415" s="28"/>
      <c r="VFG1415" s="28"/>
      <c r="VFH1415" s="28"/>
      <c r="VFI1415" s="28"/>
      <c r="VFJ1415" s="28"/>
      <c r="VFK1415" s="28"/>
      <c r="VFL1415" s="28"/>
      <c r="VFM1415" s="28"/>
      <c r="VFN1415" s="28"/>
      <c r="VFO1415" s="28"/>
      <c r="VFP1415" s="28"/>
      <c r="VFQ1415" s="28"/>
      <c r="VFR1415" s="28"/>
      <c r="VFS1415" s="28"/>
      <c r="VFT1415" s="28"/>
      <c r="VFU1415" s="28"/>
      <c r="VFV1415" s="28"/>
      <c r="VFW1415" s="28"/>
      <c r="VFX1415" s="28"/>
      <c r="VFY1415" s="28"/>
      <c r="VFZ1415" s="28"/>
      <c r="VGA1415" s="28"/>
      <c r="VGB1415" s="28"/>
      <c r="VGC1415" s="28"/>
      <c r="VGD1415" s="28"/>
      <c r="VGE1415" s="28"/>
      <c r="VGF1415" s="28"/>
      <c r="VGG1415" s="28"/>
      <c r="VGH1415" s="28"/>
      <c r="VGI1415" s="28"/>
      <c r="VGJ1415" s="28"/>
      <c r="VGK1415" s="28"/>
      <c r="VGL1415" s="28"/>
      <c r="VGM1415" s="28"/>
      <c r="VGN1415" s="28"/>
      <c r="VGO1415" s="28"/>
      <c r="VGP1415" s="28"/>
      <c r="VGQ1415" s="28"/>
      <c r="VGR1415" s="28"/>
      <c r="VGS1415" s="28"/>
      <c r="VGT1415" s="28"/>
      <c r="VGU1415" s="28"/>
      <c r="VGV1415" s="28"/>
      <c r="VGW1415" s="28"/>
      <c r="VGX1415" s="28"/>
      <c r="VGY1415" s="28"/>
      <c r="VGZ1415" s="28"/>
      <c r="VHA1415" s="28"/>
      <c r="VHB1415" s="28"/>
      <c r="VHC1415" s="28"/>
      <c r="VHD1415" s="28"/>
      <c r="VHE1415" s="28"/>
      <c r="VHF1415" s="28"/>
      <c r="VHG1415" s="28"/>
      <c r="VHH1415" s="28"/>
      <c r="VHI1415" s="28"/>
      <c r="VHJ1415" s="28"/>
      <c r="VHK1415" s="28"/>
      <c r="VHL1415" s="28"/>
      <c r="VHM1415" s="28"/>
      <c r="VHN1415" s="28"/>
      <c r="VHO1415" s="28"/>
      <c r="VHP1415" s="28"/>
      <c r="VHQ1415" s="28"/>
      <c r="VHR1415" s="28"/>
      <c r="VHS1415" s="28"/>
      <c r="VHT1415" s="28"/>
      <c r="VHU1415" s="28"/>
      <c r="VHV1415" s="28"/>
      <c r="VHW1415" s="28"/>
      <c r="VHX1415" s="28"/>
      <c r="VHY1415" s="28"/>
      <c r="VHZ1415" s="28"/>
      <c r="VIA1415" s="28"/>
      <c r="VIB1415" s="28"/>
      <c r="VIC1415" s="28"/>
      <c r="VID1415" s="28"/>
      <c r="VIE1415" s="28"/>
      <c r="VIF1415" s="28"/>
      <c r="VIG1415" s="28"/>
      <c r="VIH1415" s="28"/>
      <c r="VII1415" s="28"/>
      <c r="VIJ1415" s="28"/>
      <c r="VIK1415" s="28"/>
      <c r="VIL1415" s="28"/>
      <c r="VIM1415" s="28"/>
      <c r="VIN1415" s="28"/>
      <c r="VIO1415" s="28"/>
      <c r="VIP1415" s="28"/>
      <c r="VIQ1415" s="28"/>
      <c r="VIR1415" s="28"/>
      <c r="VIS1415" s="28"/>
      <c r="VIT1415" s="28"/>
      <c r="VIU1415" s="28"/>
      <c r="VIV1415" s="28"/>
      <c r="VIW1415" s="28"/>
      <c r="VIX1415" s="28"/>
      <c r="VIY1415" s="28"/>
      <c r="VIZ1415" s="28"/>
      <c r="VJA1415" s="28"/>
      <c r="VJB1415" s="28"/>
      <c r="VJC1415" s="28"/>
      <c r="VJD1415" s="28"/>
      <c r="VJE1415" s="28"/>
      <c r="VJF1415" s="28"/>
      <c r="VJG1415" s="28"/>
      <c r="VJH1415" s="28"/>
      <c r="VJI1415" s="28"/>
      <c r="VJJ1415" s="28"/>
      <c r="VJK1415" s="28"/>
      <c r="VJL1415" s="28"/>
      <c r="VJM1415" s="28"/>
      <c r="VJN1415" s="28"/>
      <c r="VJO1415" s="28"/>
      <c r="VJP1415" s="28"/>
      <c r="VJQ1415" s="28"/>
      <c r="VJR1415" s="28"/>
      <c r="VJS1415" s="28"/>
      <c r="VJT1415" s="28"/>
      <c r="VJU1415" s="28"/>
      <c r="VJV1415" s="28"/>
      <c r="VJW1415" s="28"/>
      <c r="VJX1415" s="28"/>
      <c r="VJY1415" s="28"/>
      <c r="VJZ1415" s="28"/>
      <c r="VKA1415" s="28"/>
      <c r="VKB1415" s="28"/>
      <c r="VKC1415" s="28"/>
      <c r="VKD1415" s="28"/>
      <c r="VKE1415" s="28"/>
      <c r="VKF1415" s="28"/>
      <c r="VKG1415" s="28"/>
      <c r="VKH1415" s="28"/>
      <c r="VKI1415" s="28"/>
      <c r="VKJ1415" s="28"/>
      <c r="VKK1415" s="28"/>
      <c r="VKL1415" s="28"/>
      <c r="VKM1415" s="28"/>
      <c r="VKN1415" s="28"/>
      <c r="VKO1415" s="28"/>
      <c r="VKP1415" s="28"/>
      <c r="VKQ1415" s="28"/>
      <c r="VKR1415" s="28"/>
      <c r="VKS1415" s="28"/>
      <c r="VKT1415" s="28"/>
      <c r="VKU1415" s="28"/>
      <c r="VKV1415" s="28"/>
      <c r="VKW1415" s="28"/>
      <c r="VKX1415" s="28"/>
      <c r="VKY1415" s="28"/>
      <c r="VKZ1415" s="28"/>
      <c r="VLA1415" s="28"/>
      <c r="VLB1415" s="28"/>
      <c r="VLC1415" s="28"/>
      <c r="VLD1415" s="28"/>
      <c r="VLE1415" s="28"/>
      <c r="VLF1415" s="28"/>
      <c r="VLG1415" s="28"/>
      <c r="VLH1415" s="28"/>
      <c r="VLI1415" s="28"/>
      <c r="VLJ1415" s="28"/>
      <c r="VLK1415" s="28"/>
      <c r="VLL1415" s="28"/>
      <c r="VLM1415" s="28"/>
      <c r="VLN1415" s="28"/>
      <c r="VLO1415" s="28"/>
      <c r="VLP1415" s="28"/>
      <c r="VLQ1415" s="28"/>
      <c r="VLR1415" s="28"/>
      <c r="VLS1415" s="28"/>
      <c r="VLT1415" s="28"/>
      <c r="VLU1415" s="28"/>
      <c r="VLV1415" s="28"/>
      <c r="VLW1415" s="28"/>
      <c r="VLX1415" s="28"/>
      <c r="VLY1415" s="28"/>
      <c r="VLZ1415" s="28"/>
      <c r="VMA1415" s="28"/>
      <c r="VMB1415" s="28"/>
      <c r="VMC1415" s="28"/>
      <c r="VMD1415" s="28"/>
      <c r="VME1415" s="28"/>
      <c r="VMF1415" s="28"/>
      <c r="VMG1415" s="28"/>
      <c r="VMH1415" s="28"/>
      <c r="VMI1415" s="28"/>
      <c r="VMJ1415" s="28"/>
      <c r="VMK1415" s="28"/>
      <c r="VML1415" s="28"/>
      <c r="VMM1415" s="28"/>
      <c r="VMN1415" s="28"/>
      <c r="VMO1415" s="28"/>
      <c r="VMP1415" s="28"/>
      <c r="VMQ1415" s="28"/>
      <c r="VMR1415" s="28"/>
      <c r="VMS1415" s="28"/>
      <c r="VMT1415" s="28"/>
      <c r="VMU1415" s="28"/>
      <c r="VMV1415" s="28"/>
      <c r="VMW1415" s="28"/>
      <c r="VMX1415" s="28"/>
      <c r="VMY1415" s="28"/>
      <c r="VMZ1415" s="28"/>
      <c r="VNA1415" s="28"/>
      <c r="VNB1415" s="28"/>
      <c r="VNC1415" s="28"/>
      <c r="VND1415" s="28"/>
      <c r="VNE1415" s="28"/>
      <c r="VNF1415" s="28"/>
      <c r="VNG1415" s="28"/>
      <c r="VNH1415" s="28"/>
      <c r="VNI1415" s="28"/>
      <c r="VNJ1415" s="28"/>
      <c r="VNK1415" s="28"/>
      <c r="VNL1415" s="28"/>
      <c r="VNM1415" s="28"/>
      <c r="VNN1415" s="28"/>
      <c r="VNO1415" s="28"/>
      <c r="VNP1415" s="28"/>
      <c r="VNQ1415" s="28"/>
      <c r="VNR1415" s="28"/>
      <c r="VNS1415" s="28"/>
      <c r="VNT1415" s="28"/>
      <c r="VNU1415" s="28"/>
      <c r="VNV1415" s="28"/>
      <c r="VNW1415" s="28"/>
      <c r="VNX1415" s="28"/>
      <c r="VNY1415" s="28"/>
      <c r="VNZ1415" s="28"/>
      <c r="VOA1415" s="28"/>
      <c r="VOB1415" s="28"/>
      <c r="VOC1415" s="28"/>
      <c r="VOD1415" s="28"/>
      <c r="VOE1415" s="28"/>
      <c r="VOF1415" s="28"/>
      <c r="VOG1415" s="28"/>
      <c r="VOH1415" s="28"/>
      <c r="VOI1415" s="28"/>
      <c r="VOJ1415" s="28"/>
      <c r="VOK1415" s="28"/>
      <c r="VOL1415" s="28"/>
      <c r="VOM1415" s="28"/>
      <c r="VON1415" s="28"/>
      <c r="VOO1415" s="28"/>
      <c r="VOP1415" s="28"/>
      <c r="VOQ1415" s="28"/>
      <c r="VOR1415" s="28"/>
      <c r="VOS1415" s="28"/>
      <c r="VOT1415" s="28"/>
      <c r="VOU1415" s="28"/>
      <c r="VOV1415" s="28"/>
      <c r="VOW1415" s="28"/>
      <c r="VOX1415" s="28"/>
      <c r="VOY1415" s="28"/>
      <c r="VOZ1415" s="28"/>
      <c r="VPA1415" s="28"/>
      <c r="VPB1415" s="28"/>
      <c r="VPC1415" s="28"/>
      <c r="VPD1415" s="28"/>
      <c r="VPE1415" s="28"/>
      <c r="VPF1415" s="28"/>
      <c r="VPG1415" s="28"/>
      <c r="VPH1415" s="28"/>
      <c r="VPI1415" s="28"/>
      <c r="VPJ1415" s="28"/>
      <c r="VPK1415" s="28"/>
      <c r="VPL1415" s="28"/>
      <c r="VPM1415" s="28"/>
      <c r="VPN1415" s="28"/>
      <c r="VPO1415" s="28"/>
      <c r="VPP1415" s="28"/>
      <c r="VPQ1415" s="28"/>
      <c r="VPR1415" s="28"/>
      <c r="VPS1415" s="28"/>
      <c r="VPT1415" s="28"/>
      <c r="VPU1415" s="28"/>
      <c r="VPV1415" s="28"/>
      <c r="VPW1415" s="28"/>
      <c r="VPX1415" s="28"/>
      <c r="VPY1415" s="28"/>
      <c r="VPZ1415" s="28"/>
      <c r="VQA1415" s="28"/>
      <c r="VQB1415" s="28"/>
      <c r="VQC1415" s="28"/>
      <c r="VQD1415" s="28"/>
      <c r="VQE1415" s="28"/>
      <c r="VQF1415" s="28"/>
      <c r="VQG1415" s="28"/>
      <c r="VQH1415" s="28"/>
      <c r="VQI1415" s="28"/>
      <c r="VQJ1415" s="28"/>
      <c r="VQK1415" s="28"/>
      <c r="VQL1415" s="28"/>
      <c r="VQM1415" s="28"/>
      <c r="VQN1415" s="28"/>
      <c r="VQO1415" s="28"/>
      <c r="VQP1415" s="28"/>
      <c r="VQQ1415" s="28"/>
      <c r="VQR1415" s="28"/>
      <c r="VQS1415" s="28"/>
      <c r="VQT1415" s="28"/>
      <c r="VQU1415" s="28"/>
      <c r="VQV1415" s="28"/>
      <c r="VQW1415" s="28"/>
      <c r="VQX1415" s="28"/>
      <c r="VQY1415" s="28"/>
      <c r="VQZ1415" s="28"/>
      <c r="VRA1415" s="28"/>
      <c r="VRB1415" s="28"/>
      <c r="VRC1415" s="28"/>
      <c r="VRD1415" s="28"/>
      <c r="VRE1415" s="28"/>
      <c r="VRF1415" s="28"/>
      <c r="VRG1415" s="28"/>
      <c r="VRH1415" s="28"/>
      <c r="VRI1415" s="28"/>
      <c r="VRJ1415" s="28"/>
      <c r="VRK1415" s="28"/>
      <c r="VRL1415" s="28"/>
      <c r="VRM1415" s="28"/>
      <c r="VRN1415" s="28"/>
      <c r="VRO1415" s="28"/>
      <c r="VRP1415" s="28"/>
      <c r="VRQ1415" s="28"/>
      <c r="VRR1415" s="28"/>
      <c r="VRS1415" s="28"/>
      <c r="VRT1415" s="28"/>
      <c r="VRU1415" s="28"/>
      <c r="VRV1415" s="28"/>
      <c r="VRW1415" s="28"/>
      <c r="VRX1415" s="28"/>
      <c r="VRY1415" s="28"/>
      <c r="VRZ1415" s="28"/>
      <c r="VSA1415" s="28"/>
      <c r="VSB1415" s="28"/>
      <c r="VSC1415" s="28"/>
      <c r="VSD1415" s="28"/>
      <c r="VSE1415" s="28"/>
      <c r="VSF1415" s="28"/>
      <c r="VSG1415" s="28"/>
      <c r="VSH1415" s="28"/>
      <c r="VSI1415" s="28"/>
      <c r="VSJ1415" s="28"/>
      <c r="VSK1415" s="28"/>
      <c r="VSL1415" s="28"/>
      <c r="VSM1415" s="28"/>
      <c r="VSN1415" s="28"/>
      <c r="VSO1415" s="28"/>
      <c r="VSP1415" s="28"/>
      <c r="VSQ1415" s="28"/>
      <c r="VSR1415" s="28"/>
      <c r="VSS1415" s="28"/>
      <c r="VST1415" s="28"/>
      <c r="VSU1415" s="28"/>
      <c r="VSV1415" s="28"/>
      <c r="VSW1415" s="28"/>
      <c r="VSX1415" s="28"/>
      <c r="VSY1415" s="28"/>
      <c r="VSZ1415" s="28"/>
      <c r="VTA1415" s="28"/>
      <c r="VTB1415" s="28"/>
      <c r="VTC1415" s="28"/>
      <c r="VTD1415" s="28"/>
      <c r="VTE1415" s="28"/>
      <c r="VTF1415" s="28"/>
      <c r="VTG1415" s="28"/>
      <c r="VTH1415" s="28"/>
      <c r="VTI1415" s="28"/>
      <c r="VTJ1415" s="28"/>
      <c r="VTK1415" s="28"/>
      <c r="VTL1415" s="28"/>
      <c r="VTM1415" s="28"/>
      <c r="VTN1415" s="28"/>
      <c r="VTO1415" s="28"/>
      <c r="VTP1415" s="28"/>
      <c r="VTQ1415" s="28"/>
      <c r="VTR1415" s="28"/>
      <c r="VTS1415" s="28"/>
      <c r="VTT1415" s="28"/>
      <c r="VTU1415" s="28"/>
      <c r="VTV1415" s="28"/>
      <c r="VTW1415" s="28"/>
      <c r="VTX1415" s="28"/>
      <c r="VTY1415" s="28"/>
      <c r="VTZ1415" s="28"/>
      <c r="VUA1415" s="28"/>
      <c r="VUB1415" s="28"/>
      <c r="VUC1415" s="28"/>
      <c r="VUD1415" s="28"/>
      <c r="VUE1415" s="28"/>
      <c r="VUF1415" s="28"/>
      <c r="VUG1415" s="28"/>
      <c r="VUH1415" s="28"/>
      <c r="VUI1415" s="28"/>
      <c r="VUJ1415" s="28"/>
      <c r="VUK1415" s="28"/>
      <c r="VUL1415" s="28"/>
      <c r="VUM1415" s="28"/>
      <c r="VUN1415" s="28"/>
      <c r="VUO1415" s="28"/>
      <c r="VUP1415" s="28"/>
      <c r="VUQ1415" s="28"/>
      <c r="VUR1415" s="28"/>
      <c r="VUS1415" s="28"/>
      <c r="VUT1415" s="28"/>
      <c r="VUU1415" s="28"/>
      <c r="VUV1415" s="28"/>
      <c r="VUW1415" s="28"/>
      <c r="VUX1415" s="28"/>
      <c r="VUY1415" s="28"/>
      <c r="VUZ1415" s="28"/>
      <c r="VVA1415" s="28"/>
      <c r="VVB1415" s="28"/>
      <c r="VVC1415" s="28"/>
      <c r="VVD1415" s="28"/>
      <c r="VVE1415" s="28"/>
      <c r="VVF1415" s="28"/>
      <c r="VVG1415" s="28"/>
      <c r="VVH1415" s="28"/>
      <c r="VVI1415" s="28"/>
      <c r="VVJ1415" s="28"/>
      <c r="VVK1415" s="28"/>
      <c r="VVL1415" s="28"/>
      <c r="VVM1415" s="28"/>
      <c r="VVN1415" s="28"/>
      <c r="VVO1415" s="28"/>
      <c r="VVP1415" s="28"/>
      <c r="VVQ1415" s="28"/>
      <c r="VVR1415" s="28"/>
      <c r="VVS1415" s="28"/>
      <c r="VVT1415" s="28"/>
      <c r="VVU1415" s="28"/>
      <c r="VVV1415" s="28"/>
      <c r="VVW1415" s="28"/>
      <c r="VVX1415" s="28"/>
      <c r="VVY1415" s="28"/>
      <c r="VVZ1415" s="28"/>
      <c r="VWA1415" s="28"/>
      <c r="VWB1415" s="28"/>
      <c r="VWC1415" s="28"/>
      <c r="VWD1415" s="28"/>
      <c r="VWE1415" s="28"/>
      <c r="VWF1415" s="28"/>
      <c r="VWG1415" s="28"/>
      <c r="VWH1415" s="28"/>
      <c r="VWI1415" s="28"/>
      <c r="VWJ1415" s="28"/>
      <c r="VWK1415" s="28"/>
      <c r="VWL1415" s="28"/>
      <c r="VWM1415" s="28"/>
      <c r="VWN1415" s="28"/>
      <c r="VWO1415" s="28"/>
      <c r="VWP1415" s="28"/>
      <c r="VWQ1415" s="28"/>
      <c r="VWR1415" s="28"/>
      <c r="VWS1415" s="28"/>
      <c r="VWT1415" s="28"/>
      <c r="VWU1415" s="28"/>
      <c r="VWV1415" s="28"/>
      <c r="VWW1415" s="28"/>
      <c r="VWX1415" s="28"/>
      <c r="VWY1415" s="28"/>
      <c r="VWZ1415" s="28"/>
      <c r="VXA1415" s="28"/>
      <c r="VXB1415" s="28"/>
      <c r="VXC1415" s="28"/>
      <c r="VXD1415" s="28"/>
      <c r="VXE1415" s="28"/>
      <c r="VXF1415" s="28"/>
      <c r="VXG1415" s="28"/>
      <c r="VXH1415" s="28"/>
      <c r="VXI1415" s="28"/>
      <c r="VXJ1415" s="28"/>
      <c r="VXK1415" s="28"/>
      <c r="VXL1415" s="28"/>
      <c r="VXM1415" s="28"/>
      <c r="VXN1415" s="28"/>
      <c r="VXO1415" s="28"/>
      <c r="VXP1415" s="28"/>
      <c r="VXQ1415" s="28"/>
      <c r="VXR1415" s="28"/>
      <c r="VXS1415" s="28"/>
      <c r="VXT1415" s="28"/>
      <c r="VXU1415" s="28"/>
      <c r="VXV1415" s="28"/>
      <c r="VXW1415" s="28"/>
      <c r="VXX1415" s="28"/>
      <c r="VXY1415" s="28"/>
      <c r="VXZ1415" s="28"/>
      <c r="VYA1415" s="28"/>
      <c r="VYB1415" s="28"/>
      <c r="VYC1415" s="28"/>
      <c r="VYD1415" s="28"/>
      <c r="VYE1415" s="28"/>
      <c r="VYF1415" s="28"/>
      <c r="VYG1415" s="28"/>
      <c r="VYH1415" s="28"/>
      <c r="VYI1415" s="28"/>
      <c r="VYJ1415" s="28"/>
      <c r="VYK1415" s="28"/>
      <c r="VYL1415" s="28"/>
      <c r="VYM1415" s="28"/>
      <c r="VYN1415" s="28"/>
      <c r="VYO1415" s="28"/>
      <c r="VYP1415" s="28"/>
      <c r="VYQ1415" s="28"/>
      <c r="VYR1415" s="28"/>
      <c r="VYS1415" s="28"/>
      <c r="VYT1415" s="28"/>
      <c r="VYU1415" s="28"/>
      <c r="VYV1415" s="28"/>
      <c r="VYW1415" s="28"/>
      <c r="VYX1415" s="28"/>
      <c r="VYY1415" s="28"/>
      <c r="VYZ1415" s="28"/>
      <c r="VZA1415" s="28"/>
      <c r="VZB1415" s="28"/>
      <c r="VZC1415" s="28"/>
      <c r="VZD1415" s="28"/>
      <c r="VZE1415" s="28"/>
      <c r="VZF1415" s="28"/>
      <c r="VZG1415" s="28"/>
      <c r="VZH1415" s="28"/>
      <c r="VZI1415" s="28"/>
      <c r="VZJ1415" s="28"/>
      <c r="VZK1415" s="28"/>
      <c r="VZL1415" s="28"/>
      <c r="VZM1415" s="28"/>
      <c r="VZN1415" s="28"/>
      <c r="VZO1415" s="28"/>
      <c r="VZP1415" s="28"/>
      <c r="VZQ1415" s="28"/>
      <c r="VZR1415" s="28"/>
      <c r="VZS1415" s="28"/>
      <c r="VZT1415" s="28"/>
      <c r="VZU1415" s="28"/>
      <c r="VZV1415" s="28"/>
      <c r="VZW1415" s="28"/>
      <c r="VZX1415" s="28"/>
      <c r="VZY1415" s="28"/>
      <c r="VZZ1415" s="28"/>
      <c r="WAA1415" s="28"/>
      <c r="WAB1415" s="28"/>
      <c r="WAC1415" s="28"/>
      <c r="WAD1415" s="28"/>
      <c r="WAE1415" s="28"/>
      <c r="WAF1415" s="28"/>
      <c r="WAG1415" s="28"/>
      <c r="WAH1415" s="28"/>
      <c r="WAI1415" s="28"/>
      <c r="WAJ1415" s="28"/>
      <c r="WAK1415" s="28"/>
      <c r="WAL1415" s="28"/>
      <c r="WAM1415" s="28"/>
      <c r="WAN1415" s="28"/>
      <c r="WAO1415" s="28"/>
      <c r="WAP1415" s="28"/>
      <c r="WAQ1415" s="28"/>
      <c r="WAR1415" s="28"/>
      <c r="WAS1415" s="28"/>
      <c r="WAT1415" s="28"/>
      <c r="WAU1415" s="28"/>
      <c r="WAV1415" s="28"/>
      <c r="WAW1415" s="28"/>
      <c r="WAX1415" s="28"/>
      <c r="WAY1415" s="28"/>
      <c r="WAZ1415" s="28"/>
      <c r="WBA1415" s="28"/>
      <c r="WBB1415" s="28"/>
      <c r="WBC1415" s="28"/>
      <c r="WBD1415" s="28"/>
      <c r="WBE1415" s="28"/>
      <c r="WBF1415" s="28"/>
      <c r="WBG1415" s="28"/>
      <c r="WBH1415" s="28"/>
      <c r="WBI1415" s="28"/>
      <c r="WBJ1415" s="28"/>
      <c r="WBK1415" s="28"/>
      <c r="WBL1415" s="28"/>
      <c r="WBM1415" s="28"/>
      <c r="WBN1415" s="28"/>
      <c r="WBO1415" s="28"/>
      <c r="WBP1415" s="28"/>
      <c r="WBQ1415" s="28"/>
      <c r="WBR1415" s="28"/>
      <c r="WBS1415" s="28"/>
      <c r="WBT1415" s="28"/>
      <c r="WBU1415" s="28"/>
      <c r="WBV1415" s="28"/>
      <c r="WBW1415" s="28"/>
      <c r="WBX1415" s="28"/>
      <c r="WBY1415" s="28"/>
      <c r="WBZ1415" s="28"/>
      <c r="WCA1415" s="28"/>
      <c r="WCB1415" s="28"/>
      <c r="WCC1415" s="28"/>
      <c r="WCD1415" s="28"/>
      <c r="WCE1415" s="28"/>
      <c r="WCF1415" s="28"/>
      <c r="WCG1415" s="28"/>
      <c r="WCH1415" s="28"/>
      <c r="WCI1415" s="28"/>
      <c r="WCJ1415" s="28"/>
      <c r="WCK1415" s="28"/>
      <c r="WCL1415" s="28"/>
      <c r="WCM1415" s="28"/>
      <c r="WCN1415" s="28"/>
      <c r="WCO1415" s="28"/>
      <c r="WCP1415" s="28"/>
      <c r="WCQ1415" s="28"/>
      <c r="WCR1415" s="28"/>
      <c r="WCS1415" s="28"/>
      <c r="WCT1415" s="28"/>
      <c r="WCU1415" s="28"/>
      <c r="WCV1415" s="28"/>
      <c r="WCW1415" s="28"/>
      <c r="WCX1415" s="28"/>
      <c r="WCY1415" s="28"/>
      <c r="WCZ1415" s="28"/>
      <c r="WDA1415" s="28"/>
      <c r="WDB1415" s="28"/>
      <c r="WDC1415" s="28"/>
      <c r="WDD1415" s="28"/>
      <c r="WDE1415" s="28"/>
      <c r="WDF1415" s="28"/>
      <c r="WDG1415" s="28"/>
      <c r="WDH1415" s="28"/>
      <c r="WDI1415" s="28"/>
      <c r="WDJ1415" s="28"/>
      <c r="WDK1415" s="28"/>
      <c r="WDL1415" s="28"/>
      <c r="WDM1415" s="28"/>
      <c r="WDN1415" s="28"/>
      <c r="WDO1415" s="28"/>
      <c r="WDP1415" s="28"/>
      <c r="WDQ1415" s="28"/>
      <c r="WDR1415" s="28"/>
      <c r="WDS1415" s="28"/>
      <c r="WDT1415" s="28"/>
      <c r="WDU1415" s="28"/>
      <c r="WDV1415" s="28"/>
      <c r="WDW1415" s="28"/>
      <c r="WDX1415" s="28"/>
      <c r="WDY1415" s="28"/>
      <c r="WDZ1415" s="28"/>
      <c r="WEA1415" s="28"/>
      <c r="WEB1415" s="28"/>
      <c r="WEC1415" s="28"/>
      <c r="WED1415" s="28"/>
      <c r="WEE1415" s="28"/>
      <c r="WEF1415" s="28"/>
      <c r="WEG1415" s="28"/>
      <c r="WEH1415" s="28"/>
      <c r="WEI1415" s="28"/>
      <c r="WEJ1415" s="28"/>
      <c r="WEK1415" s="28"/>
      <c r="WEL1415" s="28"/>
      <c r="WEM1415" s="28"/>
      <c r="WEN1415" s="28"/>
      <c r="WEO1415" s="28"/>
      <c r="WEP1415" s="28"/>
      <c r="WEQ1415" s="28"/>
      <c r="WER1415" s="28"/>
      <c r="WES1415" s="28"/>
      <c r="WET1415" s="28"/>
      <c r="WEU1415" s="28"/>
      <c r="WEV1415" s="28"/>
      <c r="WEW1415" s="28"/>
      <c r="WEX1415" s="28"/>
      <c r="WEY1415" s="28"/>
      <c r="WEZ1415" s="28"/>
      <c r="WFA1415" s="28"/>
      <c r="WFB1415" s="28"/>
      <c r="WFC1415" s="28"/>
      <c r="WFD1415" s="28"/>
      <c r="WFE1415" s="28"/>
      <c r="WFF1415" s="28"/>
      <c r="WFG1415" s="28"/>
      <c r="WFH1415" s="28"/>
      <c r="WFI1415" s="28"/>
      <c r="WFJ1415" s="28"/>
      <c r="WFK1415" s="28"/>
      <c r="WFL1415" s="28"/>
      <c r="WFM1415" s="28"/>
      <c r="WFN1415" s="28"/>
      <c r="WFO1415" s="28"/>
      <c r="WFP1415" s="28"/>
      <c r="WFQ1415" s="28"/>
      <c r="WFR1415" s="28"/>
      <c r="WFS1415" s="28"/>
      <c r="WFT1415" s="28"/>
      <c r="WFU1415" s="28"/>
      <c r="WFV1415" s="28"/>
      <c r="WFW1415" s="28"/>
      <c r="WFX1415" s="28"/>
      <c r="WFY1415" s="28"/>
      <c r="WFZ1415" s="28"/>
      <c r="WGA1415" s="28"/>
      <c r="WGB1415" s="28"/>
      <c r="WGC1415" s="28"/>
      <c r="WGD1415" s="28"/>
      <c r="WGE1415" s="28"/>
      <c r="WGF1415" s="28"/>
      <c r="WGG1415" s="28"/>
      <c r="WGH1415" s="28"/>
      <c r="WGI1415" s="28"/>
      <c r="WGJ1415" s="28"/>
      <c r="WGK1415" s="28"/>
      <c r="WGL1415" s="28"/>
      <c r="WGM1415" s="28"/>
      <c r="WGN1415" s="28"/>
      <c r="WGO1415" s="28"/>
      <c r="WGP1415" s="28"/>
      <c r="WGQ1415" s="28"/>
      <c r="WGR1415" s="28"/>
      <c r="WGS1415" s="28"/>
      <c r="WGT1415" s="28"/>
      <c r="WGU1415" s="28"/>
      <c r="WGV1415" s="28"/>
      <c r="WGW1415" s="28"/>
      <c r="WGX1415" s="28"/>
      <c r="WGY1415" s="28"/>
      <c r="WGZ1415" s="28"/>
      <c r="WHA1415" s="28"/>
      <c r="WHB1415" s="28"/>
      <c r="WHC1415" s="28"/>
      <c r="WHD1415" s="28"/>
      <c r="WHE1415" s="28"/>
      <c r="WHF1415" s="28"/>
      <c r="WHG1415" s="28"/>
      <c r="WHH1415" s="28"/>
      <c r="WHI1415" s="28"/>
      <c r="WHJ1415" s="28"/>
      <c r="WHK1415" s="28"/>
      <c r="WHL1415" s="28"/>
      <c r="WHM1415" s="28"/>
      <c r="WHN1415" s="28"/>
      <c r="WHO1415" s="28"/>
      <c r="WHP1415" s="28"/>
      <c r="WHQ1415" s="28"/>
      <c r="WHR1415" s="28"/>
      <c r="WHS1415" s="28"/>
      <c r="WHT1415" s="28"/>
      <c r="WHU1415" s="28"/>
      <c r="WHV1415" s="28"/>
      <c r="WHW1415" s="28"/>
      <c r="WHX1415" s="28"/>
      <c r="WHY1415" s="28"/>
      <c r="WHZ1415" s="28"/>
      <c r="WIA1415" s="28"/>
      <c r="WIB1415" s="28"/>
      <c r="WIC1415" s="28"/>
      <c r="WID1415" s="28"/>
      <c r="WIE1415" s="28"/>
      <c r="WIF1415" s="28"/>
      <c r="WIG1415" s="28"/>
      <c r="WIH1415" s="28"/>
      <c r="WII1415" s="28"/>
      <c r="WIJ1415" s="28"/>
      <c r="WIK1415" s="28"/>
      <c r="WIL1415" s="28"/>
      <c r="WIM1415" s="28"/>
      <c r="WIN1415" s="28"/>
      <c r="WIO1415" s="28"/>
      <c r="WIP1415" s="28"/>
      <c r="WIQ1415" s="28"/>
      <c r="WIR1415" s="28"/>
      <c r="WIS1415" s="28"/>
      <c r="WIT1415" s="28"/>
      <c r="WIU1415" s="28"/>
      <c r="WIV1415" s="28"/>
      <c r="WIW1415" s="28"/>
      <c r="WIX1415" s="28"/>
      <c r="WIY1415" s="28"/>
      <c r="WIZ1415" s="28"/>
      <c r="WJA1415" s="28"/>
      <c r="WJB1415" s="28"/>
      <c r="WJC1415" s="28"/>
      <c r="WJD1415" s="28"/>
      <c r="WJE1415" s="28"/>
      <c r="WJF1415" s="28"/>
      <c r="WJG1415" s="28"/>
      <c r="WJH1415" s="28"/>
      <c r="WJI1415" s="28"/>
      <c r="WJJ1415" s="28"/>
      <c r="WJK1415" s="28"/>
      <c r="WJL1415" s="28"/>
      <c r="WJM1415" s="28"/>
      <c r="WJN1415" s="28"/>
      <c r="WJO1415" s="28"/>
      <c r="WJP1415" s="28"/>
      <c r="WJQ1415" s="28"/>
      <c r="WJR1415" s="28"/>
      <c r="WJS1415" s="28"/>
      <c r="WJT1415" s="28"/>
      <c r="WJU1415" s="28"/>
      <c r="WJV1415" s="28"/>
      <c r="WJW1415" s="28"/>
      <c r="WJX1415" s="28"/>
      <c r="WJY1415" s="28"/>
      <c r="WJZ1415" s="28"/>
      <c r="WKA1415" s="28"/>
      <c r="WKB1415" s="28"/>
      <c r="WKC1415" s="28"/>
      <c r="WKD1415" s="28"/>
      <c r="WKE1415" s="28"/>
      <c r="WKF1415" s="28"/>
      <c r="WKG1415" s="28"/>
      <c r="WKH1415" s="28"/>
      <c r="WKI1415" s="28"/>
      <c r="WKJ1415" s="28"/>
      <c r="WKK1415" s="28"/>
      <c r="WKL1415" s="28"/>
      <c r="WKM1415" s="28"/>
      <c r="WKN1415" s="28"/>
      <c r="WKO1415" s="28"/>
      <c r="WKP1415" s="28"/>
      <c r="WKQ1415" s="28"/>
      <c r="WKR1415" s="28"/>
      <c r="WKS1415" s="28"/>
      <c r="WKT1415" s="28"/>
      <c r="WKU1415" s="28"/>
      <c r="WKV1415" s="28"/>
      <c r="WKW1415" s="28"/>
      <c r="WKX1415" s="28"/>
      <c r="WKY1415" s="28"/>
      <c r="WKZ1415" s="28"/>
      <c r="WLA1415" s="28"/>
      <c r="WLB1415" s="28"/>
      <c r="WLC1415" s="28"/>
      <c r="WLD1415" s="28"/>
      <c r="WLE1415" s="28"/>
      <c r="WLF1415" s="28"/>
      <c r="WLG1415" s="28"/>
      <c r="WLH1415" s="28"/>
      <c r="WLI1415" s="28"/>
      <c r="WLJ1415" s="28"/>
      <c r="WLK1415" s="28"/>
      <c r="WLL1415" s="28"/>
      <c r="WLM1415" s="28"/>
      <c r="WLN1415" s="28"/>
      <c r="WLO1415" s="28"/>
      <c r="WLP1415" s="28"/>
      <c r="WLQ1415" s="28"/>
      <c r="WLR1415" s="28"/>
      <c r="WLS1415" s="28"/>
      <c r="WLT1415" s="28"/>
      <c r="WLU1415" s="28"/>
      <c r="WLV1415" s="28"/>
      <c r="WLW1415" s="28"/>
      <c r="WLX1415" s="28"/>
      <c r="WLY1415" s="28"/>
      <c r="WLZ1415" s="28"/>
      <c r="WMA1415" s="28"/>
      <c r="WMB1415" s="28"/>
      <c r="WMC1415" s="28"/>
      <c r="WMD1415" s="28"/>
      <c r="WME1415" s="28"/>
      <c r="WMF1415" s="28"/>
      <c r="WMG1415" s="28"/>
      <c r="WMH1415" s="28"/>
      <c r="WMI1415" s="28"/>
      <c r="WMJ1415" s="28"/>
      <c r="WMK1415" s="28"/>
      <c r="WML1415" s="28"/>
      <c r="WMM1415" s="28"/>
      <c r="WMN1415" s="28"/>
      <c r="WMO1415" s="28"/>
      <c r="WMP1415" s="28"/>
      <c r="WMQ1415" s="28"/>
      <c r="WMR1415" s="28"/>
      <c r="WMS1415" s="28"/>
      <c r="WMT1415" s="28"/>
      <c r="WMU1415" s="28"/>
      <c r="WMV1415" s="28"/>
      <c r="WMW1415" s="28"/>
      <c r="WMX1415" s="28"/>
      <c r="WMY1415" s="28"/>
      <c r="WMZ1415" s="28"/>
      <c r="WNA1415" s="28"/>
      <c r="WNB1415" s="28"/>
      <c r="WNC1415" s="28"/>
      <c r="WND1415" s="28"/>
      <c r="WNE1415" s="28"/>
      <c r="WNF1415" s="28"/>
      <c r="WNG1415" s="28"/>
      <c r="WNH1415" s="28"/>
      <c r="WNI1415" s="28"/>
      <c r="WNJ1415" s="28"/>
      <c r="WNK1415" s="28"/>
      <c r="WNL1415" s="28"/>
      <c r="WNM1415" s="28"/>
      <c r="WNN1415" s="28"/>
      <c r="WNO1415" s="28"/>
      <c r="WNP1415" s="28"/>
      <c r="WNQ1415" s="28"/>
      <c r="WNR1415" s="28"/>
      <c r="WNS1415" s="28"/>
      <c r="WNT1415" s="28"/>
      <c r="WNU1415" s="28"/>
      <c r="WNV1415" s="28"/>
      <c r="WNW1415" s="28"/>
      <c r="WNX1415" s="28"/>
      <c r="WNY1415" s="28"/>
      <c r="WNZ1415" s="28"/>
      <c r="WOA1415" s="28"/>
      <c r="WOB1415" s="28"/>
      <c r="WOC1415" s="28"/>
      <c r="WOD1415" s="28"/>
      <c r="WOE1415" s="28"/>
      <c r="WOF1415" s="28"/>
      <c r="WOG1415" s="28"/>
      <c r="WOH1415" s="28"/>
      <c r="WOI1415" s="28"/>
      <c r="WOJ1415" s="28"/>
      <c r="WOK1415" s="28"/>
      <c r="WOL1415" s="28"/>
      <c r="WOM1415" s="28"/>
      <c r="WON1415" s="28"/>
      <c r="WOO1415" s="28"/>
      <c r="WOP1415" s="28"/>
      <c r="WOQ1415" s="28"/>
      <c r="WOR1415" s="28"/>
      <c r="WOS1415" s="28"/>
      <c r="WOT1415" s="28"/>
      <c r="WOU1415" s="28"/>
      <c r="WOV1415" s="28"/>
      <c r="WOW1415" s="28"/>
      <c r="WOX1415" s="28"/>
      <c r="WOY1415" s="28"/>
      <c r="WOZ1415" s="28"/>
      <c r="WPA1415" s="28"/>
      <c r="WPB1415" s="28"/>
      <c r="WPC1415" s="28"/>
      <c r="WPD1415" s="28"/>
      <c r="WPE1415" s="28"/>
      <c r="WPF1415" s="28"/>
      <c r="WPG1415" s="28"/>
      <c r="WPH1415" s="28"/>
      <c r="WPI1415" s="28"/>
      <c r="WPJ1415" s="28"/>
      <c r="WPK1415" s="28"/>
      <c r="WPL1415" s="28"/>
      <c r="WPM1415" s="28"/>
      <c r="WPN1415" s="28"/>
      <c r="WPO1415" s="28"/>
      <c r="WPP1415" s="28"/>
      <c r="WPQ1415" s="28"/>
      <c r="WPR1415" s="28"/>
      <c r="WPS1415" s="28"/>
      <c r="WPT1415" s="28"/>
      <c r="WPU1415" s="28"/>
      <c r="WPV1415" s="28"/>
      <c r="WPW1415" s="28"/>
      <c r="WPX1415" s="28"/>
      <c r="WPY1415" s="28"/>
      <c r="WPZ1415" s="28"/>
      <c r="WQA1415" s="28"/>
      <c r="WQB1415" s="28"/>
      <c r="WQC1415" s="28"/>
      <c r="WQD1415" s="28"/>
      <c r="WQE1415" s="28"/>
      <c r="WQF1415" s="28"/>
      <c r="WQG1415" s="28"/>
      <c r="WQH1415" s="28"/>
      <c r="WQI1415" s="28"/>
      <c r="WQJ1415" s="28"/>
      <c r="WQK1415" s="28"/>
      <c r="WQL1415" s="28"/>
      <c r="WQM1415" s="28"/>
      <c r="WQN1415" s="28"/>
      <c r="WQO1415" s="28"/>
      <c r="WQP1415" s="28"/>
      <c r="WQQ1415" s="28"/>
      <c r="WQR1415" s="28"/>
      <c r="WQS1415" s="28"/>
      <c r="WQT1415" s="28"/>
      <c r="WQU1415" s="28"/>
      <c r="WQV1415" s="28"/>
      <c r="WQW1415" s="28"/>
      <c r="WQX1415" s="28"/>
      <c r="WQY1415" s="28"/>
      <c r="WQZ1415" s="28"/>
      <c r="WRA1415" s="28"/>
      <c r="WRB1415" s="28"/>
      <c r="WRC1415" s="28"/>
      <c r="WRD1415" s="28"/>
      <c r="WRE1415" s="28"/>
      <c r="WRF1415" s="28"/>
      <c r="WRG1415" s="28"/>
      <c r="WRH1415" s="28"/>
      <c r="WRI1415" s="28"/>
      <c r="WRJ1415" s="28"/>
      <c r="WRK1415" s="28"/>
      <c r="WRL1415" s="28"/>
      <c r="WRM1415" s="28"/>
      <c r="WRN1415" s="28"/>
      <c r="WRO1415" s="28"/>
      <c r="WRP1415" s="28"/>
      <c r="WRQ1415" s="28"/>
      <c r="WRR1415" s="28"/>
      <c r="WRS1415" s="28"/>
      <c r="WRT1415" s="28"/>
      <c r="WRU1415" s="28"/>
      <c r="WRV1415" s="28"/>
      <c r="WRW1415" s="28"/>
      <c r="WRX1415" s="28"/>
      <c r="WRY1415" s="28"/>
      <c r="WRZ1415" s="28"/>
      <c r="WSA1415" s="28"/>
      <c r="WSB1415" s="28"/>
      <c r="WSC1415" s="28"/>
      <c r="WSD1415" s="28"/>
      <c r="WSE1415" s="28"/>
      <c r="WSF1415" s="28"/>
      <c r="WSG1415" s="28"/>
      <c r="WSH1415" s="28"/>
      <c r="WSI1415" s="28"/>
      <c r="WSJ1415" s="28"/>
      <c r="WSK1415" s="28"/>
      <c r="WSL1415" s="28"/>
      <c r="WSM1415" s="28"/>
      <c r="WSN1415" s="28"/>
      <c r="WSO1415" s="28"/>
      <c r="WSP1415" s="28"/>
      <c r="WSQ1415" s="28"/>
      <c r="WSR1415" s="28"/>
      <c r="WSS1415" s="28"/>
      <c r="WST1415" s="28"/>
      <c r="WSU1415" s="28"/>
      <c r="WSV1415" s="28"/>
      <c r="WSW1415" s="28"/>
      <c r="WSX1415" s="28"/>
      <c r="WSY1415" s="28"/>
      <c r="WSZ1415" s="28"/>
      <c r="WTA1415" s="28"/>
      <c r="WTB1415" s="28"/>
      <c r="WTC1415" s="28"/>
      <c r="WTD1415" s="28"/>
      <c r="WTE1415" s="28"/>
      <c r="WTF1415" s="28"/>
      <c r="WTG1415" s="28"/>
      <c r="WTH1415" s="28"/>
      <c r="WTI1415" s="28"/>
      <c r="WTJ1415" s="28"/>
      <c r="WTK1415" s="28"/>
      <c r="WTL1415" s="28"/>
      <c r="WTM1415" s="28"/>
      <c r="WTN1415" s="28"/>
      <c r="WTO1415" s="28"/>
      <c r="WTP1415" s="28"/>
      <c r="WTQ1415" s="28"/>
      <c r="WTR1415" s="28"/>
      <c r="WTS1415" s="28"/>
      <c r="WTT1415" s="28"/>
      <c r="WTU1415" s="28"/>
      <c r="WTV1415" s="28"/>
      <c r="WTW1415" s="28"/>
      <c r="WTX1415" s="28"/>
      <c r="WTY1415" s="28"/>
      <c r="WTZ1415" s="28"/>
      <c r="WUA1415" s="28"/>
      <c r="WUB1415" s="28"/>
      <c r="WUC1415" s="28"/>
      <c r="WUD1415" s="28"/>
      <c r="WUE1415" s="28"/>
      <c r="WUF1415" s="28"/>
      <c r="WUG1415" s="28"/>
      <c r="WUH1415" s="28"/>
      <c r="WUI1415" s="28"/>
      <c r="WUJ1415" s="28"/>
      <c r="WUK1415" s="28"/>
      <c r="WUL1415" s="28"/>
      <c r="WUM1415" s="28"/>
      <c r="WUN1415" s="28"/>
      <c r="WUO1415" s="28"/>
      <c r="WUP1415" s="28"/>
      <c r="WUQ1415" s="28"/>
      <c r="WUR1415" s="28"/>
      <c r="WUS1415" s="28"/>
      <c r="WUT1415" s="28"/>
      <c r="WUU1415" s="28"/>
      <c r="WUV1415" s="28"/>
      <c r="WUW1415" s="28"/>
      <c r="WUX1415" s="28"/>
      <c r="WUY1415" s="28"/>
      <c r="WUZ1415" s="28"/>
      <c r="WVA1415" s="28"/>
      <c r="WVB1415" s="28"/>
      <c r="WVC1415" s="28"/>
      <c r="WVD1415" s="28"/>
      <c r="WVE1415" s="28"/>
      <c r="WVF1415" s="28"/>
      <c r="WVG1415" s="28"/>
      <c r="WVH1415" s="28"/>
      <c r="WVI1415" s="28"/>
      <c r="WVJ1415" s="28"/>
      <c r="WVK1415" s="28"/>
      <c r="WVL1415" s="28"/>
      <c r="WVM1415" s="28"/>
      <c r="WVN1415" s="28"/>
      <c r="WVO1415" s="28"/>
      <c r="WVP1415" s="28"/>
      <c r="WVQ1415" s="28"/>
      <c r="WVR1415" s="28"/>
      <c r="WVS1415" s="28"/>
      <c r="WVT1415" s="28"/>
      <c r="WVU1415" s="28"/>
      <c r="WVV1415" s="28"/>
      <c r="WVW1415" s="28"/>
      <c r="WVX1415" s="28"/>
      <c r="WVY1415" s="28"/>
      <c r="WVZ1415" s="28"/>
      <c r="WWA1415" s="28"/>
      <c r="WWB1415" s="28"/>
      <c r="WWC1415" s="28"/>
      <c r="WWD1415" s="28"/>
      <c r="WWE1415" s="28"/>
      <c r="WWF1415" s="28"/>
      <c r="WWG1415" s="28"/>
      <c r="WWH1415" s="28"/>
      <c r="WWI1415" s="28"/>
      <c r="WWJ1415" s="28"/>
      <c r="WWK1415" s="28"/>
      <c r="WWL1415" s="28"/>
      <c r="WWM1415" s="28"/>
      <c r="WWN1415" s="28"/>
      <c r="WWO1415" s="28"/>
      <c r="WWP1415" s="28"/>
      <c r="WWQ1415" s="28"/>
      <c r="WWR1415" s="28"/>
      <c r="WWS1415" s="28"/>
      <c r="WWT1415" s="28"/>
      <c r="WWU1415" s="28"/>
      <c r="WWV1415" s="28"/>
      <c r="WWW1415" s="28"/>
      <c r="WWX1415" s="28"/>
      <c r="WWY1415" s="28"/>
      <c r="WWZ1415" s="28"/>
      <c r="WXA1415" s="28"/>
      <c r="WXB1415" s="28"/>
      <c r="WXC1415" s="28"/>
      <c r="WXD1415" s="28"/>
      <c r="WXE1415" s="28"/>
      <c r="WXF1415" s="28"/>
      <c r="WXG1415" s="28"/>
      <c r="WXH1415" s="28"/>
      <c r="WXI1415" s="28"/>
      <c r="WXJ1415" s="28"/>
      <c r="WXK1415" s="28"/>
      <c r="WXL1415" s="28"/>
      <c r="WXM1415" s="28"/>
      <c r="WXN1415" s="28"/>
      <c r="WXO1415" s="28"/>
      <c r="WXP1415" s="28"/>
      <c r="WXQ1415" s="28"/>
      <c r="WXR1415" s="28"/>
      <c r="WXS1415" s="28"/>
      <c r="WXT1415" s="28"/>
      <c r="WXU1415" s="28"/>
      <c r="WXV1415" s="28"/>
      <c r="WXW1415" s="28"/>
      <c r="WXX1415" s="28"/>
      <c r="WXY1415" s="28"/>
      <c r="WXZ1415" s="28"/>
      <c r="WYA1415" s="28"/>
      <c r="WYB1415" s="28"/>
      <c r="WYC1415" s="28"/>
      <c r="WYD1415" s="28"/>
      <c r="WYE1415" s="28"/>
      <c r="WYF1415" s="28"/>
      <c r="WYG1415" s="28"/>
      <c r="WYH1415" s="28"/>
      <c r="WYI1415" s="28"/>
      <c r="WYJ1415" s="28"/>
      <c r="WYK1415" s="28"/>
      <c r="WYL1415" s="28"/>
      <c r="WYM1415" s="28"/>
      <c r="WYN1415" s="28"/>
      <c r="WYO1415" s="28"/>
      <c r="WYP1415" s="28"/>
      <c r="WYQ1415" s="28"/>
      <c r="WYR1415" s="28"/>
      <c r="WYS1415" s="28"/>
      <c r="WYT1415" s="28"/>
      <c r="WYU1415" s="28"/>
      <c r="WYV1415" s="28"/>
      <c r="WYW1415" s="28"/>
      <c r="WYX1415" s="28"/>
      <c r="WYY1415" s="28"/>
      <c r="WYZ1415" s="28"/>
      <c r="WZA1415" s="28"/>
      <c r="WZB1415" s="28"/>
      <c r="WZC1415" s="28"/>
      <c r="WZD1415" s="28"/>
      <c r="WZE1415" s="28"/>
      <c r="WZF1415" s="28"/>
      <c r="WZG1415" s="28"/>
      <c r="WZH1415" s="28"/>
      <c r="WZI1415" s="28"/>
      <c r="WZJ1415" s="28"/>
      <c r="WZK1415" s="28"/>
      <c r="WZL1415" s="28"/>
      <c r="WZM1415" s="28"/>
      <c r="WZN1415" s="28"/>
      <c r="WZO1415" s="28"/>
      <c r="WZP1415" s="28"/>
      <c r="WZQ1415" s="28"/>
      <c r="WZR1415" s="28"/>
      <c r="WZS1415" s="28"/>
      <c r="WZT1415" s="28"/>
      <c r="WZU1415" s="28"/>
      <c r="WZV1415" s="28"/>
      <c r="WZW1415" s="28"/>
      <c r="WZX1415" s="28"/>
      <c r="WZY1415" s="28"/>
      <c r="WZZ1415" s="28"/>
      <c r="XAA1415" s="28"/>
      <c r="XAB1415" s="28"/>
      <c r="XAC1415" s="28"/>
      <c r="XAD1415" s="28"/>
      <c r="XAE1415" s="28"/>
      <c r="XAF1415" s="28"/>
      <c r="XAG1415" s="28"/>
      <c r="XAH1415" s="28"/>
      <c r="XAI1415" s="28"/>
      <c r="XAJ1415" s="28"/>
      <c r="XAK1415" s="28"/>
      <c r="XAL1415" s="28"/>
      <c r="XAM1415" s="28"/>
      <c r="XAN1415" s="28"/>
      <c r="XAO1415" s="28"/>
      <c r="XAP1415" s="28"/>
      <c r="XAQ1415" s="28"/>
      <c r="XAR1415" s="28"/>
      <c r="XAS1415" s="28"/>
      <c r="XAT1415" s="28"/>
      <c r="XAU1415" s="28"/>
      <c r="XAV1415" s="28"/>
      <c r="XAW1415" s="28"/>
      <c r="XAX1415" s="28"/>
      <c r="XAY1415" s="28"/>
      <c r="XAZ1415" s="28"/>
      <c r="XBA1415" s="28"/>
      <c r="XBB1415" s="28"/>
      <c r="XBC1415" s="28"/>
      <c r="XBD1415" s="28"/>
      <c r="XBE1415" s="28"/>
      <c r="XBF1415" s="28"/>
      <c r="XBG1415" s="28"/>
      <c r="XBH1415" s="28"/>
      <c r="XBI1415" s="28"/>
      <c r="XBJ1415" s="28"/>
      <c r="XBK1415" s="28"/>
      <c r="XBL1415" s="28"/>
      <c r="XBM1415" s="28"/>
      <c r="XBN1415" s="28"/>
      <c r="XBO1415" s="28"/>
      <c r="XBP1415" s="28"/>
      <c r="XBQ1415" s="28"/>
      <c r="XBR1415" s="28"/>
      <c r="XBS1415" s="28"/>
      <c r="XBT1415" s="28"/>
      <c r="XBU1415" s="28"/>
      <c r="XBV1415" s="28"/>
      <c r="XBW1415" s="28"/>
      <c r="XBX1415" s="28"/>
      <c r="XBY1415" s="28"/>
      <c r="XBZ1415" s="28"/>
      <c r="XCA1415" s="28"/>
      <c r="XCB1415" s="28"/>
      <c r="XCC1415" s="28"/>
      <c r="XCD1415" s="28"/>
      <c r="XCE1415" s="28"/>
      <c r="XCF1415" s="28"/>
      <c r="XCG1415" s="28"/>
      <c r="XCH1415" s="28"/>
      <c r="XCI1415" s="28"/>
      <c r="XCJ1415" s="28"/>
      <c r="XCK1415" s="28"/>
      <c r="XCL1415" s="28"/>
      <c r="XCM1415" s="28"/>
      <c r="XCN1415" s="28"/>
      <c r="XCO1415" s="28"/>
      <c r="XCP1415" s="28"/>
      <c r="XCQ1415" s="28"/>
      <c r="XCR1415" s="28"/>
      <c r="XCS1415" s="28"/>
      <c r="XCT1415" s="28"/>
      <c r="XCU1415" s="28"/>
      <c r="XCV1415" s="28"/>
      <c r="XCW1415" s="28"/>
      <c r="XCX1415" s="28"/>
      <c r="XCY1415" s="28"/>
      <c r="XCZ1415" s="28"/>
      <c r="XDA1415" s="28"/>
      <c r="XDB1415" s="28"/>
      <c r="XDC1415" s="28"/>
      <c r="XDD1415" s="28"/>
      <c r="XDE1415" s="28"/>
      <c r="XDF1415" s="28"/>
      <c r="XDG1415" s="28"/>
      <c r="XDH1415" s="28"/>
      <c r="XDI1415" s="28"/>
      <c r="XDJ1415" s="28"/>
      <c r="XDK1415" s="28"/>
      <c r="XDL1415" s="28"/>
      <c r="XDM1415" s="28"/>
      <c r="XDN1415" s="28"/>
      <c r="XDO1415" s="28"/>
    </row>
    <row r="1416" spans="2:16343">
      <c r="B1416" s="104"/>
      <c r="C1416" s="108"/>
      <c r="D1416" s="108"/>
    </row>
    <row r="1417" spans="2:16343" ht="4.5" customHeight="1">
      <c r="B1417" s="104"/>
      <c r="C1417" s="108"/>
      <c r="D1417" s="106"/>
    </row>
    <row r="1418" spans="2:16343" hidden="1">
      <c r="C1418" s="84"/>
    </row>
    <row r="1419" spans="2:16343">
      <c r="B1419" s="104"/>
      <c r="C1419" s="108"/>
      <c r="D1419" s="106"/>
    </row>
    <row r="1420" spans="2:16343">
      <c r="B1420" s="100"/>
      <c r="C1420" s="103"/>
      <c r="D1420" s="103"/>
    </row>
    <row r="1421" spans="2:16343">
      <c r="B1421" s="100"/>
      <c r="C1421" s="101"/>
      <c r="D1421" s="102"/>
    </row>
    <row r="1422" spans="2:16343">
      <c r="B1422" s="100"/>
      <c r="C1422" s="101"/>
      <c r="D1422" s="102"/>
    </row>
    <row r="1423" spans="2:16343">
      <c r="B1423" s="100"/>
      <c r="C1423" s="101"/>
      <c r="D1423" s="102"/>
    </row>
    <row r="1424" spans="2:16343">
      <c r="B1424" s="100"/>
      <c r="C1424" s="101"/>
      <c r="D1424" s="102"/>
    </row>
    <row r="1425" spans="2:4">
      <c r="B1425" s="100"/>
      <c r="C1425" s="101"/>
      <c r="D1425" s="102"/>
    </row>
    <row r="1426" spans="2:4" hidden="1">
      <c r="C1426" s="84"/>
      <c r="D1426" s="71"/>
    </row>
    <row r="1427" spans="2:4" hidden="1">
      <c r="C1427" s="84"/>
      <c r="D1427" s="71"/>
    </row>
    <row r="1428" spans="2:4" hidden="1">
      <c r="C1428" s="84"/>
      <c r="D1428" s="71"/>
    </row>
    <row r="1429" spans="2:4">
      <c r="B1429" s="100"/>
      <c r="C1429" s="101"/>
      <c r="D1429" s="102"/>
    </row>
    <row r="1430" spans="2:4">
      <c r="B1430" s="100"/>
      <c r="C1430" s="101"/>
      <c r="D1430" s="102"/>
    </row>
    <row r="1431" spans="2:4">
      <c r="B1431" s="100"/>
      <c r="C1431" s="101"/>
      <c r="D1431" s="102"/>
    </row>
    <row r="1432" spans="2:4">
      <c r="B1432" s="100"/>
      <c r="C1432" s="101"/>
      <c r="D1432" s="102"/>
    </row>
    <row r="1433" spans="2:4">
      <c r="B1433" s="100"/>
      <c r="C1433" s="101"/>
      <c r="D1433" s="102"/>
    </row>
    <row r="1434" spans="2:4">
      <c r="B1434" s="100"/>
      <c r="C1434" s="101"/>
      <c r="D1434" s="102"/>
    </row>
    <row r="1435" spans="2:4">
      <c r="B1435" s="100"/>
      <c r="C1435" s="101"/>
      <c r="D1435" s="102"/>
    </row>
    <row r="1436" spans="2:4" ht="29.25" customHeight="1">
      <c r="B1436" s="100"/>
      <c r="C1436" s="101"/>
      <c r="D1436" s="102"/>
    </row>
    <row r="1437" spans="2:4">
      <c r="B1437" s="100"/>
      <c r="C1437" s="101"/>
      <c r="D1437" s="102"/>
    </row>
    <row r="1438" spans="2:4">
      <c r="B1438" s="100"/>
      <c r="C1438" s="101"/>
      <c r="D1438" s="102"/>
    </row>
    <row r="1439" spans="2:4">
      <c r="B1439" s="100"/>
      <c r="C1439" s="101"/>
      <c r="D1439" s="102"/>
    </row>
    <row r="1440" spans="2:4">
      <c r="B1440" s="100"/>
      <c r="C1440" s="101"/>
      <c r="D1440" s="102"/>
    </row>
    <row r="1441" spans="2:4">
      <c r="B1441" s="100"/>
      <c r="C1441" s="101"/>
      <c r="D1441" s="102"/>
    </row>
    <row r="1442" spans="2:4">
      <c r="B1442" s="100"/>
      <c r="C1442" s="101"/>
      <c r="D1442" s="102"/>
    </row>
    <row r="1443" spans="2:4">
      <c r="C1443" s="84"/>
    </row>
    <row r="1444" spans="2:4">
      <c r="C1444" s="84"/>
    </row>
    <row r="1445" spans="2:4">
      <c r="C1445" s="84"/>
    </row>
    <row r="1446" spans="2:4">
      <c r="C1446" s="84"/>
    </row>
    <row r="1447" spans="2:4">
      <c r="C1447" s="84"/>
    </row>
    <row r="1448" spans="2:4">
      <c r="C1448" s="84"/>
    </row>
    <row r="1449" spans="2:4">
      <c r="B1449" s="46"/>
      <c r="C1449" s="84"/>
    </row>
    <row r="1450" spans="2:4">
      <c r="B1450" s="46"/>
      <c r="C1450" s="84"/>
    </row>
    <row r="1451" spans="2:4">
      <c r="B1451" s="46"/>
      <c r="C1451" s="84"/>
    </row>
    <row r="1452" spans="2:4">
      <c r="B1452" s="46"/>
      <c r="C1452" s="84"/>
    </row>
    <row r="1453" spans="2:4">
      <c r="B1453" s="46"/>
      <c r="C1453" s="84"/>
    </row>
    <row r="1454" spans="2:4">
      <c r="B1454" s="46"/>
      <c r="C1454" s="84"/>
    </row>
    <row r="1455" spans="2:4">
      <c r="B1455" s="46"/>
      <c r="C1455" s="84"/>
    </row>
    <row r="1456" spans="2:4">
      <c r="B1456" s="46"/>
      <c r="C1456" s="84"/>
    </row>
    <row r="1457" spans="2:3">
      <c r="B1457" s="46"/>
      <c r="C1457" s="84"/>
    </row>
    <row r="1458" spans="2:3">
      <c r="B1458" s="46"/>
      <c r="C1458" s="84"/>
    </row>
    <row r="1459" spans="2:3">
      <c r="B1459" s="46"/>
      <c r="C1459" s="84"/>
    </row>
    <row r="1460" spans="2:3">
      <c r="B1460" s="46"/>
      <c r="C1460" s="84"/>
    </row>
    <row r="1461" spans="2:3">
      <c r="B1461" s="46"/>
      <c r="C1461" s="84"/>
    </row>
    <row r="1462" spans="2:3">
      <c r="B1462" s="46"/>
      <c r="C1462" s="84"/>
    </row>
    <row r="1463" spans="2:3">
      <c r="B1463" s="46"/>
      <c r="C1463" s="84"/>
    </row>
    <row r="1464" spans="2:3">
      <c r="B1464" s="46"/>
    </row>
    <row r="1465" spans="2:3">
      <c r="B1465" s="46"/>
    </row>
    <row r="1466" spans="2:3">
      <c r="B1466" s="46"/>
    </row>
    <row r="1467" spans="2:3">
      <c r="B1467" s="46"/>
    </row>
  </sheetData>
  <autoFilter ref="A9:D1403">
    <filterColumn colId="1"/>
    <sortState ref="A10:S1361">
      <sortCondition ref="B9:B1133"/>
    </sortState>
  </autoFilter>
  <sortState ref="B337:Q344">
    <sortCondition ref="B337:B344"/>
  </sortState>
  <mergeCells count="4">
    <mergeCell ref="A7:D7"/>
    <mergeCell ref="A1:B6"/>
    <mergeCell ref="C1:C6"/>
    <mergeCell ref="D1:D6"/>
  </mergeCells>
  <pageMargins left="0" right="0" top="0.15748031496062992" bottom="0.15748031496062992" header="0.15748031496062992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МКД</vt:lpstr>
      <vt:lpstr>Тек.ремонт2017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2017-08-23T08:10:04Z</dcterms:modified>
</cp:coreProperties>
</file>